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BD_C_LB_pais_2015\"/>
    </mc:Choice>
  </mc:AlternateContent>
  <bookViews>
    <workbookView xWindow="2790" yWindow="0" windowWidth="20670" windowHeight="10320" tabRatio="819" activeTab="1"/>
  </bookViews>
  <sheets>
    <sheet name="Datos Grales" sheetId="2" r:id="rId1"/>
    <sheet name="Arboles" sheetId="5" r:id="rId2"/>
    <sheet name="Arbustos" sheetId="4" r:id="rId3"/>
    <sheet name="H-M" sheetId="3" r:id="rId4"/>
    <sheet name="Resumen CNCG" sheetId="8" r:id="rId5"/>
  </sheets>
  <definedNames>
    <definedName name="_xlnm._FilterDatabase" localSheetId="1" hidden="1">Arboles!$A$1:$Q$5575</definedName>
    <definedName name="_xlnm._FilterDatabase" localSheetId="2" hidden="1">Arbustos!$A$1:$H$609</definedName>
    <definedName name="_xlnm._FilterDatabase" localSheetId="0" hidden="1">'Datos Grales'!$A$2:$M$147</definedName>
  </definedNames>
  <calcPr calcId="152511"/>
  <pivotCaches>
    <pivotCache cacheId="16" r:id="rId6"/>
  </pivotCaches>
</workbook>
</file>

<file path=xl/calcChain.xml><?xml version="1.0" encoding="utf-8"?>
<calcChain xmlns="http://schemas.openxmlformats.org/spreadsheetml/2006/main">
  <c r="W4" i="5" l="1"/>
  <c r="K3" i="5" l="1"/>
  <c r="L3" i="5"/>
  <c r="M3" i="5" s="1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M19" i="5" s="1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M64" i="5" s="1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K679" i="5"/>
  <c r="L679" i="5"/>
  <c r="K680" i="5"/>
  <c r="L680" i="5"/>
  <c r="K681" i="5"/>
  <c r="L681" i="5"/>
  <c r="K682" i="5"/>
  <c r="L682" i="5"/>
  <c r="K683" i="5"/>
  <c r="L683" i="5"/>
  <c r="K684" i="5"/>
  <c r="L684" i="5"/>
  <c r="K685" i="5"/>
  <c r="L685" i="5"/>
  <c r="K686" i="5"/>
  <c r="L686" i="5"/>
  <c r="K687" i="5"/>
  <c r="L687" i="5"/>
  <c r="K688" i="5"/>
  <c r="L688" i="5"/>
  <c r="K689" i="5"/>
  <c r="L689" i="5"/>
  <c r="K690" i="5"/>
  <c r="L690" i="5"/>
  <c r="K691" i="5"/>
  <c r="L691" i="5"/>
  <c r="K692" i="5"/>
  <c r="L692" i="5"/>
  <c r="K693" i="5"/>
  <c r="L693" i="5"/>
  <c r="K694" i="5"/>
  <c r="L694" i="5"/>
  <c r="K695" i="5"/>
  <c r="L695" i="5"/>
  <c r="K696" i="5"/>
  <c r="L696" i="5"/>
  <c r="K697" i="5"/>
  <c r="L697" i="5"/>
  <c r="K698" i="5"/>
  <c r="L698" i="5"/>
  <c r="K699" i="5"/>
  <c r="L699" i="5"/>
  <c r="K700" i="5"/>
  <c r="L700" i="5"/>
  <c r="K701" i="5"/>
  <c r="L701" i="5"/>
  <c r="K702" i="5"/>
  <c r="L702" i="5"/>
  <c r="K703" i="5"/>
  <c r="L703" i="5"/>
  <c r="K704" i="5"/>
  <c r="L704" i="5"/>
  <c r="K705" i="5"/>
  <c r="L705" i="5"/>
  <c r="K706" i="5"/>
  <c r="L706" i="5"/>
  <c r="K707" i="5"/>
  <c r="L707" i="5"/>
  <c r="K708" i="5"/>
  <c r="L708" i="5"/>
  <c r="K709" i="5"/>
  <c r="L709" i="5"/>
  <c r="K710" i="5"/>
  <c r="L710" i="5"/>
  <c r="K711" i="5"/>
  <c r="L711" i="5"/>
  <c r="K712" i="5"/>
  <c r="L712" i="5"/>
  <c r="K713" i="5"/>
  <c r="L713" i="5"/>
  <c r="K714" i="5"/>
  <c r="L714" i="5"/>
  <c r="K715" i="5"/>
  <c r="L715" i="5"/>
  <c r="K716" i="5"/>
  <c r="L716" i="5"/>
  <c r="K717" i="5"/>
  <c r="L717" i="5"/>
  <c r="K718" i="5"/>
  <c r="L718" i="5"/>
  <c r="K719" i="5"/>
  <c r="L719" i="5"/>
  <c r="K720" i="5"/>
  <c r="L720" i="5"/>
  <c r="K721" i="5"/>
  <c r="L721" i="5"/>
  <c r="K722" i="5"/>
  <c r="L722" i="5"/>
  <c r="K723" i="5"/>
  <c r="L723" i="5"/>
  <c r="K724" i="5"/>
  <c r="L724" i="5"/>
  <c r="K725" i="5"/>
  <c r="L725" i="5"/>
  <c r="K726" i="5"/>
  <c r="L726" i="5"/>
  <c r="K727" i="5"/>
  <c r="L727" i="5"/>
  <c r="K728" i="5"/>
  <c r="L728" i="5"/>
  <c r="K729" i="5"/>
  <c r="L729" i="5"/>
  <c r="K730" i="5"/>
  <c r="L730" i="5"/>
  <c r="K731" i="5"/>
  <c r="L731" i="5"/>
  <c r="K732" i="5"/>
  <c r="L732" i="5"/>
  <c r="K733" i="5"/>
  <c r="L733" i="5"/>
  <c r="K734" i="5"/>
  <c r="L734" i="5"/>
  <c r="K735" i="5"/>
  <c r="L735" i="5"/>
  <c r="K736" i="5"/>
  <c r="L736" i="5"/>
  <c r="K737" i="5"/>
  <c r="L737" i="5"/>
  <c r="K738" i="5"/>
  <c r="L738" i="5"/>
  <c r="K739" i="5"/>
  <c r="L739" i="5"/>
  <c r="K740" i="5"/>
  <c r="L740" i="5"/>
  <c r="K741" i="5"/>
  <c r="L741" i="5"/>
  <c r="K742" i="5"/>
  <c r="L742" i="5"/>
  <c r="K743" i="5"/>
  <c r="L743" i="5"/>
  <c r="K744" i="5"/>
  <c r="L744" i="5"/>
  <c r="K745" i="5"/>
  <c r="L745" i="5"/>
  <c r="K746" i="5"/>
  <c r="L746" i="5"/>
  <c r="K747" i="5"/>
  <c r="L747" i="5"/>
  <c r="K748" i="5"/>
  <c r="L748" i="5"/>
  <c r="K749" i="5"/>
  <c r="L749" i="5"/>
  <c r="K750" i="5"/>
  <c r="L750" i="5"/>
  <c r="K751" i="5"/>
  <c r="L751" i="5"/>
  <c r="K752" i="5"/>
  <c r="L752" i="5"/>
  <c r="K753" i="5"/>
  <c r="L753" i="5"/>
  <c r="K754" i="5"/>
  <c r="L754" i="5"/>
  <c r="K755" i="5"/>
  <c r="L755" i="5"/>
  <c r="K756" i="5"/>
  <c r="L756" i="5"/>
  <c r="K757" i="5"/>
  <c r="L757" i="5"/>
  <c r="K758" i="5"/>
  <c r="L758" i="5"/>
  <c r="K759" i="5"/>
  <c r="L759" i="5"/>
  <c r="K760" i="5"/>
  <c r="L760" i="5"/>
  <c r="K761" i="5"/>
  <c r="L761" i="5"/>
  <c r="K762" i="5"/>
  <c r="L762" i="5"/>
  <c r="K763" i="5"/>
  <c r="L763" i="5"/>
  <c r="K764" i="5"/>
  <c r="L764" i="5"/>
  <c r="K765" i="5"/>
  <c r="L765" i="5"/>
  <c r="K766" i="5"/>
  <c r="L766" i="5"/>
  <c r="K767" i="5"/>
  <c r="L767" i="5"/>
  <c r="K768" i="5"/>
  <c r="L768" i="5"/>
  <c r="K769" i="5"/>
  <c r="L769" i="5"/>
  <c r="K770" i="5"/>
  <c r="L770" i="5"/>
  <c r="K771" i="5"/>
  <c r="L771" i="5"/>
  <c r="K772" i="5"/>
  <c r="L772" i="5"/>
  <c r="K773" i="5"/>
  <c r="L773" i="5"/>
  <c r="K774" i="5"/>
  <c r="L774" i="5"/>
  <c r="K775" i="5"/>
  <c r="L775" i="5"/>
  <c r="K776" i="5"/>
  <c r="L776" i="5"/>
  <c r="K777" i="5"/>
  <c r="L777" i="5"/>
  <c r="K778" i="5"/>
  <c r="L778" i="5"/>
  <c r="K779" i="5"/>
  <c r="L779" i="5"/>
  <c r="K780" i="5"/>
  <c r="L780" i="5"/>
  <c r="K781" i="5"/>
  <c r="L781" i="5"/>
  <c r="K782" i="5"/>
  <c r="L782" i="5"/>
  <c r="K783" i="5"/>
  <c r="L783" i="5"/>
  <c r="K784" i="5"/>
  <c r="L784" i="5"/>
  <c r="K785" i="5"/>
  <c r="L785" i="5"/>
  <c r="K786" i="5"/>
  <c r="L786" i="5"/>
  <c r="K787" i="5"/>
  <c r="L787" i="5"/>
  <c r="K788" i="5"/>
  <c r="L788" i="5"/>
  <c r="K789" i="5"/>
  <c r="L789" i="5"/>
  <c r="K790" i="5"/>
  <c r="L790" i="5"/>
  <c r="K791" i="5"/>
  <c r="L791" i="5"/>
  <c r="K792" i="5"/>
  <c r="L792" i="5"/>
  <c r="K793" i="5"/>
  <c r="L793" i="5"/>
  <c r="K794" i="5"/>
  <c r="L794" i="5"/>
  <c r="K795" i="5"/>
  <c r="L795" i="5"/>
  <c r="K796" i="5"/>
  <c r="L796" i="5"/>
  <c r="K797" i="5"/>
  <c r="L797" i="5"/>
  <c r="K798" i="5"/>
  <c r="L798" i="5"/>
  <c r="K799" i="5"/>
  <c r="L799" i="5"/>
  <c r="K800" i="5"/>
  <c r="L800" i="5"/>
  <c r="K801" i="5"/>
  <c r="L801" i="5"/>
  <c r="K802" i="5"/>
  <c r="L802" i="5"/>
  <c r="K803" i="5"/>
  <c r="L803" i="5"/>
  <c r="K804" i="5"/>
  <c r="L804" i="5"/>
  <c r="K805" i="5"/>
  <c r="L805" i="5"/>
  <c r="K806" i="5"/>
  <c r="L806" i="5"/>
  <c r="K807" i="5"/>
  <c r="L807" i="5"/>
  <c r="K808" i="5"/>
  <c r="L808" i="5"/>
  <c r="K809" i="5"/>
  <c r="L809" i="5"/>
  <c r="K810" i="5"/>
  <c r="L810" i="5"/>
  <c r="K811" i="5"/>
  <c r="L811" i="5"/>
  <c r="K812" i="5"/>
  <c r="L812" i="5"/>
  <c r="K813" i="5"/>
  <c r="L813" i="5"/>
  <c r="K814" i="5"/>
  <c r="L814" i="5"/>
  <c r="K815" i="5"/>
  <c r="L815" i="5"/>
  <c r="K816" i="5"/>
  <c r="L816" i="5"/>
  <c r="K817" i="5"/>
  <c r="L817" i="5"/>
  <c r="K818" i="5"/>
  <c r="L818" i="5"/>
  <c r="K819" i="5"/>
  <c r="L819" i="5"/>
  <c r="K820" i="5"/>
  <c r="L820" i="5"/>
  <c r="K821" i="5"/>
  <c r="L821" i="5"/>
  <c r="K822" i="5"/>
  <c r="L822" i="5"/>
  <c r="K823" i="5"/>
  <c r="L823" i="5"/>
  <c r="K824" i="5"/>
  <c r="L824" i="5"/>
  <c r="K825" i="5"/>
  <c r="L825" i="5"/>
  <c r="K826" i="5"/>
  <c r="L826" i="5"/>
  <c r="K827" i="5"/>
  <c r="L827" i="5"/>
  <c r="K828" i="5"/>
  <c r="L828" i="5"/>
  <c r="K829" i="5"/>
  <c r="L829" i="5"/>
  <c r="K830" i="5"/>
  <c r="L830" i="5"/>
  <c r="K831" i="5"/>
  <c r="L831" i="5"/>
  <c r="K832" i="5"/>
  <c r="L832" i="5"/>
  <c r="K833" i="5"/>
  <c r="L833" i="5"/>
  <c r="K834" i="5"/>
  <c r="L834" i="5"/>
  <c r="K835" i="5"/>
  <c r="L835" i="5"/>
  <c r="K836" i="5"/>
  <c r="L836" i="5"/>
  <c r="K837" i="5"/>
  <c r="L837" i="5"/>
  <c r="K838" i="5"/>
  <c r="L838" i="5"/>
  <c r="K839" i="5"/>
  <c r="L839" i="5"/>
  <c r="K840" i="5"/>
  <c r="L840" i="5"/>
  <c r="K841" i="5"/>
  <c r="L841" i="5"/>
  <c r="K842" i="5"/>
  <c r="L842" i="5"/>
  <c r="K843" i="5"/>
  <c r="L843" i="5"/>
  <c r="K844" i="5"/>
  <c r="L844" i="5"/>
  <c r="K845" i="5"/>
  <c r="L845" i="5"/>
  <c r="K846" i="5"/>
  <c r="L846" i="5"/>
  <c r="K847" i="5"/>
  <c r="L847" i="5"/>
  <c r="K848" i="5"/>
  <c r="L848" i="5"/>
  <c r="K849" i="5"/>
  <c r="L849" i="5"/>
  <c r="K850" i="5"/>
  <c r="L850" i="5"/>
  <c r="K851" i="5"/>
  <c r="L851" i="5"/>
  <c r="K852" i="5"/>
  <c r="L852" i="5"/>
  <c r="K853" i="5"/>
  <c r="L853" i="5"/>
  <c r="K854" i="5"/>
  <c r="L854" i="5"/>
  <c r="K855" i="5"/>
  <c r="L855" i="5"/>
  <c r="K856" i="5"/>
  <c r="L856" i="5"/>
  <c r="K857" i="5"/>
  <c r="L857" i="5"/>
  <c r="K858" i="5"/>
  <c r="L858" i="5"/>
  <c r="K859" i="5"/>
  <c r="L859" i="5"/>
  <c r="K860" i="5"/>
  <c r="L860" i="5"/>
  <c r="K861" i="5"/>
  <c r="L861" i="5"/>
  <c r="K862" i="5"/>
  <c r="L862" i="5"/>
  <c r="K863" i="5"/>
  <c r="L863" i="5"/>
  <c r="K864" i="5"/>
  <c r="L864" i="5"/>
  <c r="K865" i="5"/>
  <c r="L865" i="5"/>
  <c r="K866" i="5"/>
  <c r="L866" i="5"/>
  <c r="K867" i="5"/>
  <c r="L867" i="5"/>
  <c r="K868" i="5"/>
  <c r="L868" i="5"/>
  <c r="K869" i="5"/>
  <c r="L869" i="5"/>
  <c r="K870" i="5"/>
  <c r="L870" i="5"/>
  <c r="K871" i="5"/>
  <c r="L871" i="5"/>
  <c r="K872" i="5"/>
  <c r="L872" i="5"/>
  <c r="K873" i="5"/>
  <c r="L873" i="5"/>
  <c r="K874" i="5"/>
  <c r="L874" i="5"/>
  <c r="K875" i="5"/>
  <c r="L875" i="5"/>
  <c r="K876" i="5"/>
  <c r="L876" i="5"/>
  <c r="K877" i="5"/>
  <c r="L877" i="5"/>
  <c r="K878" i="5"/>
  <c r="L878" i="5"/>
  <c r="K879" i="5"/>
  <c r="L879" i="5"/>
  <c r="K880" i="5"/>
  <c r="L880" i="5"/>
  <c r="K881" i="5"/>
  <c r="L881" i="5"/>
  <c r="K882" i="5"/>
  <c r="L882" i="5"/>
  <c r="K883" i="5"/>
  <c r="L883" i="5"/>
  <c r="K884" i="5"/>
  <c r="L884" i="5"/>
  <c r="K885" i="5"/>
  <c r="L885" i="5"/>
  <c r="K886" i="5"/>
  <c r="L886" i="5"/>
  <c r="K887" i="5"/>
  <c r="L887" i="5"/>
  <c r="K888" i="5"/>
  <c r="L888" i="5"/>
  <c r="K889" i="5"/>
  <c r="L889" i="5"/>
  <c r="K890" i="5"/>
  <c r="L890" i="5"/>
  <c r="K891" i="5"/>
  <c r="L891" i="5"/>
  <c r="K892" i="5"/>
  <c r="L892" i="5"/>
  <c r="K893" i="5"/>
  <c r="L893" i="5"/>
  <c r="K894" i="5"/>
  <c r="L894" i="5"/>
  <c r="K895" i="5"/>
  <c r="L895" i="5"/>
  <c r="K896" i="5"/>
  <c r="L896" i="5"/>
  <c r="K897" i="5"/>
  <c r="L897" i="5"/>
  <c r="K898" i="5"/>
  <c r="L898" i="5"/>
  <c r="K899" i="5"/>
  <c r="L899" i="5"/>
  <c r="K900" i="5"/>
  <c r="L900" i="5"/>
  <c r="K901" i="5"/>
  <c r="L901" i="5"/>
  <c r="K902" i="5"/>
  <c r="L902" i="5"/>
  <c r="K903" i="5"/>
  <c r="L903" i="5"/>
  <c r="K904" i="5"/>
  <c r="L904" i="5"/>
  <c r="K905" i="5"/>
  <c r="L905" i="5"/>
  <c r="K906" i="5"/>
  <c r="L906" i="5"/>
  <c r="K907" i="5"/>
  <c r="L907" i="5"/>
  <c r="K908" i="5"/>
  <c r="L908" i="5"/>
  <c r="K909" i="5"/>
  <c r="L909" i="5"/>
  <c r="K910" i="5"/>
  <c r="L910" i="5"/>
  <c r="K911" i="5"/>
  <c r="L911" i="5"/>
  <c r="K912" i="5"/>
  <c r="L912" i="5"/>
  <c r="K913" i="5"/>
  <c r="L913" i="5"/>
  <c r="K914" i="5"/>
  <c r="L914" i="5"/>
  <c r="K915" i="5"/>
  <c r="L915" i="5"/>
  <c r="K916" i="5"/>
  <c r="L916" i="5"/>
  <c r="K917" i="5"/>
  <c r="L917" i="5"/>
  <c r="K918" i="5"/>
  <c r="L918" i="5"/>
  <c r="K919" i="5"/>
  <c r="L919" i="5"/>
  <c r="K920" i="5"/>
  <c r="L920" i="5"/>
  <c r="K921" i="5"/>
  <c r="L921" i="5"/>
  <c r="K922" i="5"/>
  <c r="L922" i="5"/>
  <c r="K923" i="5"/>
  <c r="L923" i="5"/>
  <c r="K924" i="5"/>
  <c r="L924" i="5"/>
  <c r="K925" i="5"/>
  <c r="L925" i="5"/>
  <c r="K926" i="5"/>
  <c r="L926" i="5"/>
  <c r="K927" i="5"/>
  <c r="L927" i="5"/>
  <c r="K928" i="5"/>
  <c r="L928" i="5"/>
  <c r="K929" i="5"/>
  <c r="L929" i="5"/>
  <c r="K930" i="5"/>
  <c r="L930" i="5"/>
  <c r="K931" i="5"/>
  <c r="L931" i="5"/>
  <c r="K932" i="5"/>
  <c r="L932" i="5"/>
  <c r="K933" i="5"/>
  <c r="L933" i="5"/>
  <c r="K934" i="5"/>
  <c r="L934" i="5"/>
  <c r="K935" i="5"/>
  <c r="L935" i="5"/>
  <c r="K936" i="5"/>
  <c r="L936" i="5"/>
  <c r="K937" i="5"/>
  <c r="L937" i="5"/>
  <c r="K938" i="5"/>
  <c r="L938" i="5"/>
  <c r="K939" i="5"/>
  <c r="L939" i="5"/>
  <c r="K940" i="5"/>
  <c r="L940" i="5"/>
  <c r="K941" i="5"/>
  <c r="L941" i="5"/>
  <c r="K942" i="5"/>
  <c r="L942" i="5"/>
  <c r="K943" i="5"/>
  <c r="L943" i="5"/>
  <c r="K944" i="5"/>
  <c r="L944" i="5"/>
  <c r="K945" i="5"/>
  <c r="L945" i="5"/>
  <c r="K946" i="5"/>
  <c r="L946" i="5"/>
  <c r="K947" i="5"/>
  <c r="L947" i="5"/>
  <c r="K948" i="5"/>
  <c r="L948" i="5"/>
  <c r="K949" i="5"/>
  <c r="L949" i="5"/>
  <c r="K950" i="5"/>
  <c r="L950" i="5"/>
  <c r="K951" i="5"/>
  <c r="L951" i="5"/>
  <c r="K952" i="5"/>
  <c r="L952" i="5"/>
  <c r="K953" i="5"/>
  <c r="L953" i="5"/>
  <c r="K954" i="5"/>
  <c r="L954" i="5"/>
  <c r="K955" i="5"/>
  <c r="L955" i="5"/>
  <c r="K956" i="5"/>
  <c r="L956" i="5"/>
  <c r="K957" i="5"/>
  <c r="L957" i="5"/>
  <c r="K958" i="5"/>
  <c r="L958" i="5"/>
  <c r="K959" i="5"/>
  <c r="L959" i="5"/>
  <c r="K960" i="5"/>
  <c r="L960" i="5"/>
  <c r="K961" i="5"/>
  <c r="L961" i="5"/>
  <c r="K962" i="5"/>
  <c r="L962" i="5"/>
  <c r="K963" i="5"/>
  <c r="L963" i="5"/>
  <c r="K964" i="5"/>
  <c r="L964" i="5"/>
  <c r="K965" i="5"/>
  <c r="L965" i="5"/>
  <c r="K966" i="5"/>
  <c r="L966" i="5"/>
  <c r="K967" i="5"/>
  <c r="L967" i="5"/>
  <c r="K968" i="5"/>
  <c r="L968" i="5"/>
  <c r="K969" i="5"/>
  <c r="L969" i="5"/>
  <c r="K970" i="5"/>
  <c r="L970" i="5"/>
  <c r="K971" i="5"/>
  <c r="L971" i="5"/>
  <c r="K972" i="5"/>
  <c r="L972" i="5"/>
  <c r="K973" i="5"/>
  <c r="L973" i="5"/>
  <c r="K974" i="5"/>
  <c r="L974" i="5"/>
  <c r="K975" i="5"/>
  <c r="L975" i="5"/>
  <c r="K976" i="5"/>
  <c r="L976" i="5"/>
  <c r="K977" i="5"/>
  <c r="L977" i="5"/>
  <c r="K978" i="5"/>
  <c r="L978" i="5"/>
  <c r="K979" i="5"/>
  <c r="L979" i="5"/>
  <c r="K980" i="5"/>
  <c r="L980" i="5"/>
  <c r="K981" i="5"/>
  <c r="L981" i="5"/>
  <c r="K982" i="5"/>
  <c r="L982" i="5"/>
  <c r="K983" i="5"/>
  <c r="L983" i="5"/>
  <c r="K984" i="5"/>
  <c r="L984" i="5"/>
  <c r="K985" i="5"/>
  <c r="L985" i="5"/>
  <c r="K986" i="5"/>
  <c r="L986" i="5"/>
  <c r="K987" i="5"/>
  <c r="L987" i="5"/>
  <c r="K988" i="5"/>
  <c r="L988" i="5"/>
  <c r="K989" i="5"/>
  <c r="L989" i="5"/>
  <c r="K990" i="5"/>
  <c r="L990" i="5"/>
  <c r="K991" i="5"/>
  <c r="L991" i="5"/>
  <c r="K992" i="5"/>
  <c r="L992" i="5"/>
  <c r="K993" i="5"/>
  <c r="L993" i="5"/>
  <c r="K994" i="5"/>
  <c r="L994" i="5"/>
  <c r="K995" i="5"/>
  <c r="L995" i="5"/>
  <c r="K996" i="5"/>
  <c r="L996" i="5"/>
  <c r="K997" i="5"/>
  <c r="L997" i="5"/>
  <c r="K998" i="5"/>
  <c r="L998" i="5"/>
  <c r="K999" i="5"/>
  <c r="L999" i="5"/>
  <c r="K1000" i="5"/>
  <c r="L1000" i="5"/>
  <c r="K1001" i="5"/>
  <c r="L1001" i="5"/>
  <c r="K1002" i="5"/>
  <c r="L1002" i="5"/>
  <c r="K1003" i="5"/>
  <c r="L1003" i="5"/>
  <c r="K1004" i="5"/>
  <c r="L1004" i="5"/>
  <c r="K1005" i="5"/>
  <c r="L1005" i="5"/>
  <c r="K1006" i="5"/>
  <c r="L1006" i="5"/>
  <c r="K1007" i="5"/>
  <c r="L1007" i="5"/>
  <c r="K1008" i="5"/>
  <c r="L1008" i="5"/>
  <c r="K1009" i="5"/>
  <c r="L1009" i="5"/>
  <c r="K1010" i="5"/>
  <c r="L1010" i="5"/>
  <c r="K1011" i="5"/>
  <c r="L1011" i="5"/>
  <c r="K1012" i="5"/>
  <c r="L1012" i="5"/>
  <c r="K1013" i="5"/>
  <c r="L1013" i="5"/>
  <c r="K1014" i="5"/>
  <c r="L1014" i="5"/>
  <c r="K1015" i="5"/>
  <c r="L1015" i="5"/>
  <c r="K1016" i="5"/>
  <c r="L1016" i="5"/>
  <c r="K1017" i="5"/>
  <c r="L1017" i="5"/>
  <c r="K1018" i="5"/>
  <c r="L1018" i="5"/>
  <c r="K1019" i="5"/>
  <c r="L1019" i="5"/>
  <c r="K1020" i="5"/>
  <c r="L1020" i="5"/>
  <c r="K1021" i="5"/>
  <c r="L1021" i="5"/>
  <c r="K1022" i="5"/>
  <c r="L1022" i="5"/>
  <c r="K1023" i="5"/>
  <c r="L1023" i="5"/>
  <c r="K1024" i="5"/>
  <c r="L1024" i="5"/>
  <c r="K1025" i="5"/>
  <c r="L1025" i="5"/>
  <c r="K1026" i="5"/>
  <c r="L1026" i="5"/>
  <c r="K1027" i="5"/>
  <c r="L1027" i="5"/>
  <c r="K1028" i="5"/>
  <c r="L1028" i="5"/>
  <c r="K1029" i="5"/>
  <c r="L1029" i="5"/>
  <c r="K1030" i="5"/>
  <c r="L1030" i="5"/>
  <c r="K1031" i="5"/>
  <c r="L1031" i="5"/>
  <c r="K1032" i="5"/>
  <c r="L1032" i="5"/>
  <c r="K1033" i="5"/>
  <c r="L1033" i="5"/>
  <c r="K1034" i="5"/>
  <c r="L1034" i="5"/>
  <c r="K1035" i="5"/>
  <c r="L1035" i="5"/>
  <c r="K1036" i="5"/>
  <c r="L1036" i="5"/>
  <c r="K1037" i="5"/>
  <c r="L1037" i="5"/>
  <c r="K1038" i="5"/>
  <c r="L1038" i="5"/>
  <c r="K1039" i="5"/>
  <c r="L1039" i="5"/>
  <c r="K1040" i="5"/>
  <c r="L1040" i="5"/>
  <c r="K1041" i="5"/>
  <c r="L1041" i="5"/>
  <c r="K1042" i="5"/>
  <c r="L1042" i="5"/>
  <c r="K1043" i="5"/>
  <c r="L1043" i="5"/>
  <c r="K1044" i="5"/>
  <c r="L1044" i="5"/>
  <c r="K1045" i="5"/>
  <c r="L1045" i="5"/>
  <c r="K1046" i="5"/>
  <c r="L1046" i="5"/>
  <c r="K1047" i="5"/>
  <c r="L1047" i="5"/>
  <c r="K1048" i="5"/>
  <c r="L1048" i="5"/>
  <c r="K1049" i="5"/>
  <c r="L1049" i="5"/>
  <c r="K1050" i="5"/>
  <c r="L1050" i="5"/>
  <c r="K1051" i="5"/>
  <c r="L1051" i="5"/>
  <c r="K1052" i="5"/>
  <c r="L1052" i="5"/>
  <c r="K1053" i="5"/>
  <c r="L1053" i="5"/>
  <c r="K1054" i="5"/>
  <c r="L1054" i="5"/>
  <c r="K1055" i="5"/>
  <c r="L1055" i="5"/>
  <c r="K1056" i="5"/>
  <c r="L1056" i="5"/>
  <c r="K1057" i="5"/>
  <c r="L1057" i="5"/>
  <c r="K1058" i="5"/>
  <c r="L1058" i="5"/>
  <c r="K1059" i="5"/>
  <c r="L1059" i="5"/>
  <c r="K1060" i="5"/>
  <c r="L1060" i="5"/>
  <c r="K1061" i="5"/>
  <c r="L1061" i="5"/>
  <c r="K1062" i="5"/>
  <c r="L1062" i="5"/>
  <c r="K1063" i="5"/>
  <c r="L1063" i="5"/>
  <c r="K1064" i="5"/>
  <c r="L1064" i="5"/>
  <c r="K1065" i="5"/>
  <c r="L1065" i="5"/>
  <c r="K1066" i="5"/>
  <c r="L1066" i="5"/>
  <c r="K1067" i="5"/>
  <c r="L1067" i="5"/>
  <c r="K1068" i="5"/>
  <c r="L1068" i="5"/>
  <c r="K1069" i="5"/>
  <c r="L1069" i="5"/>
  <c r="K1070" i="5"/>
  <c r="L1070" i="5"/>
  <c r="K1071" i="5"/>
  <c r="L1071" i="5"/>
  <c r="K1072" i="5"/>
  <c r="L1072" i="5"/>
  <c r="K1073" i="5"/>
  <c r="L1073" i="5"/>
  <c r="K1074" i="5"/>
  <c r="L1074" i="5"/>
  <c r="K1075" i="5"/>
  <c r="L1075" i="5"/>
  <c r="K1076" i="5"/>
  <c r="L1076" i="5"/>
  <c r="K1077" i="5"/>
  <c r="L1077" i="5"/>
  <c r="K1078" i="5"/>
  <c r="L1078" i="5"/>
  <c r="K1079" i="5"/>
  <c r="L1079" i="5"/>
  <c r="K1080" i="5"/>
  <c r="L1080" i="5"/>
  <c r="K1081" i="5"/>
  <c r="L1081" i="5"/>
  <c r="K1082" i="5"/>
  <c r="L1082" i="5"/>
  <c r="K1083" i="5"/>
  <c r="L1083" i="5"/>
  <c r="K1084" i="5"/>
  <c r="L1084" i="5"/>
  <c r="K1085" i="5"/>
  <c r="L1085" i="5"/>
  <c r="K1086" i="5"/>
  <c r="L1086" i="5"/>
  <c r="K1087" i="5"/>
  <c r="L1087" i="5"/>
  <c r="K1088" i="5"/>
  <c r="L1088" i="5"/>
  <c r="K1089" i="5"/>
  <c r="L1089" i="5"/>
  <c r="K1090" i="5"/>
  <c r="L1090" i="5"/>
  <c r="K1091" i="5"/>
  <c r="L1091" i="5"/>
  <c r="K1092" i="5"/>
  <c r="L1092" i="5"/>
  <c r="K1093" i="5"/>
  <c r="L1093" i="5"/>
  <c r="K1094" i="5"/>
  <c r="L1094" i="5"/>
  <c r="K1095" i="5"/>
  <c r="L1095" i="5"/>
  <c r="K1096" i="5"/>
  <c r="L1096" i="5"/>
  <c r="K1097" i="5"/>
  <c r="L1097" i="5"/>
  <c r="K1098" i="5"/>
  <c r="L1098" i="5"/>
  <c r="K1099" i="5"/>
  <c r="L1099" i="5"/>
  <c r="K1100" i="5"/>
  <c r="L1100" i="5"/>
  <c r="K1101" i="5"/>
  <c r="L1101" i="5"/>
  <c r="K1102" i="5"/>
  <c r="L1102" i="5"/>
  <c r="K1103" i="5"/>
  <c r="L1103" i="5"/>
  <c r="K1104" i="5"/>
  <c r="L1104" i="5"/>
  <c r="K1105" i="5"/>
  <c r="L1105" i="5"/>
  <c r="K1106" i="5"/>
  <c r="L1106" i="5"/>
  <c r="K1107" i="5"/>
  <c r="L1107" i="5"/>
  <c r="K1108" i="5"/>
  <c r="L1108" i="5"/>
  <c r="K1109" i="5"/>
  <c r="L1109" i="5"/>
  <c r="K1110" i="5"/>
  <c r="L1110" i="5"/>
  <c r="K1111" i="5"/>
  <c r="L1111" i="5"/>
  <c r="K1112" i="5"/>
  <c r="L1112" i="5"/>
  <c r="K1113" i="5"/>
  <c r="L1113" i="5"/>
  <c r="K1114" i="5"/>
  <c r="L1114" i="5"/>
  <c r="K1115" i="5"/>
  <c r="L1115" i="5"/>
  <c r="K1116" i="5"/>
  <c r="L1116" i="5"/>
  <c r="K1117" i="5"/>
  <c r="L1117" i="5"/>
  <c r="K1118" i="5"/>
  <c r="L1118" i="5"/>
  <c r="K1119" i="5"/>
  <c r="L1119" i="5"/>
  <c r="K1120" i="5"/>
  <c r="L1120" i="5"/>
  <c r="K1121" i="5"/>
  <c r="L1121" i="5"/>
  <c r="K1122" i="5"/>
  <c r="L1122" i="5"/>
  <c r="K1123" i="5"/>
  <c r="L1123" i="5"/>
  <c r="K1124" i="5"/>
  <c r="L1124" i="5"/>
  <c r="K1125" i="5"/>
  <c r="L1125" i="5"/>
  <c r="K1126" i="5"/>
  <c r="L1126" i="5"/>
  <c r="K1127" i="5"/>
  <c r="L1127" i="5"/>
  <c r="K1128" i="5"/>
  <c r="L1128" i="5"/>
  <c r="K1129" i="5"/>
  <c r="L1129" i="5"/>
  <c r="K1130" i="5"/>
  <c r="L1130" i="5"/>
  <c r="K1131" i="5"/>
  <c r="L1131" i="5"/>
  <c r="K1132" i="5"/>
  <c r="L1132" i="5"/>
  <c r="K1133" i="5"/>
  <c r="L1133" i="5"/>
  <c r="K1134" i="5"/>
  <c r="L1134" i="5"/>
  <c r="K1135" i="5"/>
  <c r="L1135" i="5"/>
  <c r="K1136" i="5"/>
  <c r="L1136" i="5"/>
  <c r="K1137" i="5"/>
  <c r="L1137" i="5"/>
  <c r="K1138" i="5"/>
  <c r="L1138" i="5"/>
  <c r="K1139" i="5"/>
  <c r="L1139" i="5"/>
  <c r="K1140" i="5"/>
  <c r="L1140" i="5"/>
  <c r="K1141" i="5"/>
  <c r="L1141" i="5"/>
  <c r="K1142" i="5"/>
  <c r="L1142" i="5"/>
  <c r="K1143" i="5"/>
  <c r="L1143" i="5"/>
  <c r="K1144" i="5"/>
  <c r="L1144" i="5"/>
  <c r="K1145" i="5"/>
  <c r="L1145" i="5"/>
  <c r="K1146" i="5"/>
  <c r="L1146" i="5"/>
  <c r="K1147" i="5"/>
  <c r="L1147" i="5"/>
  <c r="K1148" i="5"/>
  <c r="L1148" i="5"/>
  <c r="K1149" i="5"/>
  <c r="L1149" i="5"/>
  <c r="K1150" i="5"/>
  <c r="L1150" i="5"/>
  <c r="K1151" i="5"/>
  <c r="L1151" i="5"/>
  <c r="K1152" i="5"/>
  <c r="L1152" i="5"/>
  <c r="K1153" i="5"/>
  <c r="L1153" i="5"/>
  <c r="K1154" i="5"/>
  <c r="L1154" i="5"/>
  <c r="K1155" i="5"/>
  <c r="L1155" i="5"/>
  <c r="K1156" i="5"/>
  <c r="L1156" i="5"/>
  <c r="K1157" i="5"/>
  <c r="L1157" i="5"/>
  <c r="K1158" i="5"/>
  <c r="L1158" i="5"/>
  <c r="K1159" i="5"/>
  <c r="L1159" i="5"/>
  <c r="K1160" i="5"/>
  <c r="L1160" i="5"/>
  <c r="K1161" i="5"/>
  <c r="L1161" i="5"/>
  <c r="K1162" i="5"/>
  <c r="L1162" i="5"/>
  <c r="K1163" i="5"/>
  <c r="L1163" i="5"/>
  <c r="K1164" i="5"/>
  <c r="L1164" i="5"/>
  <c r="K1165" i="5"/>
  <c r="L1165" i="5"/>
  <c r="K1166" i="5"/>
  <c r="L1166" i="5"/>
  <c r="K1167" i="5"/>
  <c r="L1167" i="5"/>
  <c r="K1168" i="5"/>
  <c r="L1168" i="5"/>
  <c r="K1169" i="5"/>
  <c r="L1169" i="5"/>
  <c r="K1170" i="5"/>
  <c r="L1170" i="5"/>
  <c r="K1171" i="5"/>
  <c r="L1171" i="5"/>
  <c r="K1172" i="5"/>
  <c r="L1172" i="5"/>
  <c r="K1173" i="5"/>
  <c r="L1173" i="5"/>
  <c r="K1174" i="5"/>
  <c r="L1174" i="5"/>
  <c r="K1175" i="5"/>
  <c r="L1175" i="5"/>
  <c r="K1176" i="5"/>
  <c r="L1176" i="5"/>
  <c r="K1177" i="5"/>
  <c r="L1177" i="5"/>
  <c r="K1178" i="5"/>
  <c r="L1178" i="5"/>
  <c r="K1179" i="5"/>
  <c r="L1179" i="5"/>
  <c r="K1180" i="5"/>
  <c r="L1180" i="5"/>
  <c r="K1181" i="5"/>
  <c r="L1181" i="5"/>
  <c r="K1182" i="5"/>
  <c r="L1182" i="5"/>
  <c r="K1183" i="5"/>
  <c r="L1183" i="5"/>
  <c r="K1184" i="5"/>
  <c r="L1184" i="5"/>
  <c r="K1185" i="5"/>
  <c r="L1185" i="5"/>
  <c r="K1186" i="5"/>
  <c r="L1186" i="5"/>
  <c r="K1187" i="5"/>
  <c r="L1187" i="5"/>
  <c r="K1188" i="5"/>
  <c r="L1188" i="5"/>
  <c r="K1189" i="5"/>
  <c r="L1189" i="5"/>
  <c r="K1190" i="5"/>
  <c r="L1190" i="5"/>
  <c r="K1191" i="5"/>
  <c r="L1191" i="5"/>
  <c r="K1192" i="5"/>
  <c r="L1192" i="5"/>
  <c r="K1193" i="5"/>
  <c r="L1193" i="5"/>
  <c r="K1194" i="5"/>
  <c r="L1194" i="5"/>
  <c r="K1195" i="5"/>
  <c r="L1195" i="5"/>
  <c r="K1196" i="5"/>
  <c r="L1196" i="5"/>
  <c r="K1197" i="5"/>
  <c r="L1197" i="5"/>
  <c r="K1198" i="5"/>
  <c r="L1198" i="5"/>
  <c r="K1199" i="5"/>
  <c r="L1199" i="5"/>
  <c r="K1200" i="5"/>
  <c r="L1200" i="5"/>
  <c r="K1201" i="5"/>
  <c r="L1201" i="5"/>
  <c r="K1202" i="5"/>
  <c r="L1202" i="5"/>
  <c r="K1203" i="5"/>
  <c r="L1203" i="5"/>
  <c r="K1204" i="5"/>
  <c r="L1204" i="5"/>
  <c r="K1205" i="5"/>
  <c r="L1205" i="5"/>
  <c r="K1206" i="5"/>
  <c r="L1206" i="5"/>
  <c r="K1207" i="5"/>
  <c r="L1207" i="5"/>
  <c r="K1208" i="5"/>
  <c r="L1208" i="5"/>
  <c r="K1209" i="5"/>
  <c r="L1209" i="5"/>
  <c r="K1210" i="5"/>
  <c r="L1210" i="5"/>
  <c r="K1211" i="5"/>
  <c r="L1211" i="5"/>
  <c r="K1212" i="5"/>
  <c r="L1212" i="5"/>
  <c r="K1213" i="5"/>
  <c r="L1213" i="5"/>
  <c r="K1214" i="5"/>
  <c r="L1214" i="5"/>
  <c r="K1215" i="5"/>
  <c r="L1215" i="5"/>
  <c r="K1216" i="5"/>
  <c r="L1216" i="5"/>
  <c r="K1217" i="5"/>
  <c r="L1217" i="5"/>
  <c r="K1218" i="5"/>
  <c r="L1218" i="5"/>
  <c r="K1219" i="5"/>
  <c r="L1219" i="5"/>
  <c r="K1220" i="5"/>
  <c r="L1220" i="5"/>
  <c r="K1221" i="5"/>
  <c r="L1221" i="5"/>
  <c r="K1222" i="5"/>
  <c r="L1222" i="5"/>
  <c r="K1223" i="5"/>
  <c r="L1223" i="5"/>
  <c r="K1224" i="5"/>
  <c r="L1224" i="5"/>
  <c r="K1225" i="5"/>
  <c r="L1225" i="5"/>
  <c r="K1226" i="5"/>
  <c r="L1226" i="5"/>
  <c r="K1227" i="5"/>
  <c r="L1227" i="5"/>
  <c r="K1228" i="5"/>
  <c r="L1228" i="5"/>
  <c r="K1229" i="5"/>
  <c r="L1229" i="5"/>
  <c r="K1230" i="5"/>
  <c r="L1230" i="5"/>
  <c r="K1231" i="5"/>
  <c r="L1231" i="5"/>
  <c r="K1232" i="5"/>
  <c r="L1232" i="5"/>
  <c r="K1233" i="5"/>
  <c r="L1233" i="5"/>
  <c r="K1234" i="5"/>
  <c r="L1234" i="5"/>
  <c r="K1235" i="5"/>
  <c r="L1235" i="5"/>
  <c r="K1236" i="5"/>
  <c r="L1236" i="5"/>
  <c r="K1237" i="5"/>
  <c r="L1237" i="5"/>
  <c r="K1238" i="5"/>
  <c r="L1238" i="5"/>
  <c r="K1239" i="5"/>
  <c r="L1239" i="5"/>
  <c r="K1240" i="5"/>
  <c r="L1240" i="5"/>
  <c r="K1241" i="5"/>
  <c r="L1241" i="5"/>
  <c r="K1242" i="5"/>
  <c r="L1242" i="5"/>
  <c r="K1243" i="5"/>
  <c r="L1243" i="5"/>
  <c r="K1244" i="5"/>
  <c r="L1244" i="5"/>
  <c r="K1245" i="5"/>
  <c r="L1245" i="5"/>
  <c r="K1246" i="5"/>
  <c r="L1246" i="5"/>
  <c r="K1247" i="5"/>
  <c r="L1247" i="5"/>
  <c r="K1248" i="5"/>
  <c r="L1248" i="5"/>
  <c r="K1249" i="5"/>
  <c r="L1249" i="5"/>
  <c r="K1250" i="5"/>
  <c r="L1250" i="5"/>
  <c r="K1251" i="5"/>
  <c r="L1251" i="5"/>
  <c r="K1252" i="5"/>
  <c r="L1252" i="5"/>
  <c r="K1253" i="5"/>
  <c r="L1253" i="5"/>
  <c r="K1254" i="5"/>
  <c r="L1254" i="5"/>
  <c r="K1255" i="5"/>
  <c r="L1255" i="5"/>
  <c r="K1256" i="5"/>
  <c r="L1256" i="5"/>
  <c r="K1257" i="5"/>
  <c r="L1257" i="5"/>
  <c r="K1258" i="5"/>
  <c r="L1258" i="5"/>
  <c r="K1259" i="5"/>
  <c r="L1259" i="5"/>
  <c r="K1260" i="5"/>
  <c r="L1260" i="5"/>
  <c r="K1261" i="5"/>
  <c r="L1261" i="5"/>
  <c r="K1262" i="5"/>
  <c r="L1262" i="5"/>
  <c r="K1263" i="5"/>
  <c r="L1263" i="5"/>
  <c r="K1264" i="5"/>
  <c r="L1264" i="5"/>
  <c r="K1265" i="5"/>
  <c r="L1265" i="5"/>
  <c r="K1266" i="5"/>
  <c r="L1266" i="5"/>
  <c r="K1267" i="5"/>
  <c r="L1267" i="5"/>
  <c r="K1268" i="5"/>
  <c r="L1268" i="5"/>
  <c r="K1269" i="5"/>
  <c r="L1269" i="5"/>
  <c r="K1270" i="5"/>
  <c r="L1270" i="5"/>
  <c r="K1271" i="5"/>
  <c r="L1271" i="5"/>
  <c r="K1272" i="5"/>
  <c r="L1272" i="5"/>
  <c r="K1273" i="5"/>
  <c r="L1273" i="5"/>
  <c r="K1274" i="5"/>
  <c r="L1274" i="5"/>
  <c r="K1275" i="5"/>
  <c r="L1275" i="5"/>
  <c r="K1276" i="5"/>
  <c r="L1276" i="5"/>
  <c r="K1277" i="5"/>
  <c r="L1277" i="5"/>
  <c r="K1278" i="5"/>
  <c r="L1278" i="5"/>
  <c r="K1279" i="5"/>
  <c r="L1279" i="5"/>
  <c r="K1280" i="5"/>
  <c r="L1280" i="5"/>
  <c r="K1281" i="5"/>
  <c r="L1281" i="5"/>
  <c r="K1282" i="5"/>
  <c r="L1282" i="5"/>
  <c r="K1283" i="5"/>
  <c r="L1283" i="5"/>
  <c r="K1284" i="5"/>
  <c r="L1284" i="5"/>
  <c r="K1285" i="5"/>
  <c r="L1285" i="5"/>
  <c r="K1286" i="5"/>
  <c r="L1286" i="5"/>
  <c r="K1287" i="5"/>
  <c r="L1287" i="5"/>
  <c r="K1288" i="5"/>
  <c r="L1288" i="5"/>
  <c r="K1289" i="5"/>
  <c r="L1289" i="5"/>
  <c r="K1290" i="5"/>
  <c r="L1290" i="5"/>
  <c r="K1291" i="5"/>
  <c r="L1291" i="5"/>
  <c r="K1292" i="5"/>
  <c r="L1292" i="5"/>
  <c r="K1293" i="5"/>
  <c r="L1293" i="5"/>
  <c r="K1294" i="5"/>
  <c r="L1294" i="5"/>
  <c r="K1295" i="5"/>
  <c r="L1295" i="5"/>
  <c r="K1296" i="5"/>
  <c r="L1296" i="5"/>
  <c r="K1297" i="5"/>
  <c r="L1297" i="5"/>
  <c r="K1298" i="5"/>
  <c r="L1298" i="5"/>
  <c r="K1299" i="5"/>
  <c r="L1299" i="5"/>
  <c r="K1300" i="5"/>
  <c r="L1300" i="5"/>
  <c r="K1301" i="5"/>
  <c r="L1301" i="5"/>
  <c r="K1302" i="5"/>
  <c r="L1302" i="5"/>
  <c r="K1303" i="5"/>
  <c r="L1303" i="5"/>
  <c r="K1304" i="5"/>
  <c r="L1304" i="5"/>
  <c r="K1305" i="5"/>
  <c r="L1305" i="5"/>
  <c r="K1306" i="5"/>
  <c r="L1306" i="5"/>
  <c r="K1307" i="5"/>
  <c r="L1307" i="5"/>
  <c r="K1308" i="5"/>
  <c r="L1308" i="5"/>
  <c r="K1309" i="5"/>
  <c r="L1309" i="5"/>
  <c r="K1310" i="5"/>
  <c r="L1310" i="5"/>
  <c r="K1311" i="5"/>
  <c r="L1311" i="5"/>
  <c r="K1312" i="5"/>
  <c r="L1312" i="5"/>
  <c r="K1313" i="5"/>
  <c r="L1313" i="5"/>
  <c r="K1314" i="5"/>
  <c r="L1314" i="5"/>
  <c r="K1315" i="5"/>
  <c r="L1315" i="5"/>
  <c r="K1316" i="5"/>
  <c r="L1316" i="5"/>
  <c r="K1317" i="5"/>
  <c r="L1317" i="5"/>
  <c r="K1318" i="5"/>
  <c r="L1318" i="5"/>
  <c r="K1319" i="5"/>
  <c r="L1319" i="5"/>
  <c r="K1320" i="5"/>
  <c r="L1320" i="5"/>
  <c r="K1321" i="5"/>
  <c r="L1321" i="5"/>
  <c r="K1322" i="5"/>
  <c r="L1322" i="5"/>
  <c r="K1323" i="5"/>
  <c r="L1323" i="5"/>
  <c r="K1324" i="5"/>
  <c r="L1324" i="5"/>
  <c r="K1325" i="5"/>
  <c r="L1325" i="5"/>
  <c r="K1326" i="5"/>
  <c r="L1326" i="5"/>
  <c r="K1327" i="5"/>
  <c r="L1327" i="5"/>
  <c r="K1328" i="5"/>
  <c r="L1328" i="5"/>
  <c r="K1329" i="5"/>
  <c r="L1329" i="5"/>
  <c r="K1330" i="5"/>
  <c r="L1330" i="5"/>
  <c r="K1331" i="5"/>
  <c r="L1331" i="5"/>
  <c r="K1332" i="5"/>
  <c r="L1332" i="5"/>
  <c r="K1333" i="5"/>
  <c r="L1333" i="5"/>
  <c r="K1334" i="5"/>
  <c r="L1334" i="5"/>
  <c r="K1335" i="5"/>
  <c r="L1335" i="5"/>
  <c r="K1336" i="5"/>
  <c r="L1336" i="5"/>
  <c r="K1337" i="5"/>
  <c r="L1337" i="5"/>
  <c r="K1338" i="5"/>
  <c r="L1338" i="5"/>
  <c r="K1339" i="5"/>
  <c r="L1339" i="5"/>
  <c r="K1340" i="5"/>
  <c r="L1340" i="5"/>
  <c r="K1341" i="5"/>
  <c r="L1341" i="5"/>
  <c r="K1342" i="5"/>
  <c r="L1342" i="5"/>
  <c r="K1343" i="5"/>
  <c r="L1343" i="5"/>
  <c r="K1344" i="5"/>
  <c r="L1344" i="5"/>
  <c r="K1345" i="5"/>
  <c r="L1345" i="5"/>
  <c r="K1346" i="5"/>
  <c r="L1346" i="5"/>
  <c r="K1347" i="5"/>
  <c r="L1347" i="5"/>
  <c r="K1348" i="5"/>
  <c r="L1348" i="5"/>
  <c r="K1349" i="5"/>
  <c r="L1349" i="5"/>
  <c r="K1350" i="5"/>
  <c r="L1350" i="5"/>
  <c r="K1351" i="5"/>
  <c r="L1351" i="5"/>
  <c r="K1352" i="5"/>
  <c r="L1352" i="5"/>
  <c r="K1353" i="5"/>
  <c r="L1353" i="5"/>
  <c r="K1354" i="5"/>
  <c r="L1354" i="5"/>
  <c r="K1355" i="5"/>
  <c r="L1355" i="5"/>
  <c r="K1356" i="5"/>
  <c r="L1356" i="5"/>
  <c r="K1357" i="5"/>
  <c r="L1357" i="5"/>
  <c r="K1358" i="5"/>
  <c r="L1358" i="5"/>
  <c r="K1359" i="5"/>
  <c r="L1359" i="5"/>
  <c r="K1360" i="5"/>
  <c r="L1360" i="5"/>
  <c r="K1361" i="5"/>
  <c r="L1361" i="5"/>
  <c r="K1362" i="5"/>
  <c r="L1362" i="5"/>
  <c r="K1363" i="5"/>
  <c r="L1363" i="5"/>
  <c r="K1364" i="5"/>
  <c r="L1364" i="5"/>
  <c r="K1365" i="5"/>
  <c r="L1365" i="5"/>
  <c r="K1366" i="5"/>
  <c r="L1366" i="5"/>
  <c r="K1367" i="5"/>
  <c r="L1367" i="5"/>
  <c r="K1368" i="5"/>
  <c r="L1368" i="5"/>
  <c r="K1369" i="5"/>
  <c r="L1369" i="5"/>
  <c r="K1370" i="5"/>
  <c r="L1370" i="5"/>
  <c r="K1371" i="5"/>
  <c r="L1371" i="5"/>
  <c r="K1372" i="5"/>
  <c r="L1372" i="5"/>
  <c r="K1373" i="5"/>
  <c r="L1373" i="5"/>
  <c r="K1374" i="5"/>
  <c r="L1374" i="5"/>
  <c r="K1375" i="5"/>
  <c r="L1375" i="5"/>
  <c r="K1376" i="5"/>
  <c r="L1376" i="5"/>
  <c r="K1377" i="5"/>
  <c r="L1377" i="5"/>
  <c r="K1378" i="5"/>
  <c r="L1378" i="5"/>
  <c r="K1379" i="5"/>
  <c r="L1379" i="5"/>
  <c r="K1380" i="5"/>
  <c r="L1380" i="5"/>
  <c r="K1381" i="5"/>
  <c r="L1381" i="5"/>
  <c r="K1382" i="5"/>
  <c r="L1382" i="5"/>
  <c r="K1383" i="5"/>
  <c r="L1383" i="5"/>
  <c r="K1384" i="5"/>
  <c r="L1384" i="5"/>
  <c r="K1385" i="5"/>
  <c r="L1385" i="5"/>
  <c r="K1386" i="5"/>
  <c r="L1386" i="5"/>
  <c r="K1387" i="5"/>
  <c r="L1387" i="5"/>
  <c r="K1388" i="5"/>
  <c r="L1388" i="5"/>
  <c r="K1389" i="5"/>
  <c r="L1389" i="5"/>
  <c r="K1390" i="5"/>
  <c r="L1390" i="5"/>
  <c r="K1391" i="5"/>
  <c r="L1391" i="5"/>
  <c r="K1392" i="5"/>
  <c r="L1392" i="5"/>
  <c r="K1393" i="5"/>
  <c r="L1393" i="5"/>
  <c r="K1394" i="5"/>
  <c r="L1394" i="5"/>
  <c r="K1395" i="5"/>
  <c r="L1395" i="5"/>
  <c r="K1396" i="5"/>
  <c r="L1396" i="5"/>
  <c r="K1397" i="5"/>
  <c r="L1397" i="5"/>
  <c r="K1398" i="5"/>
  <c r="L1398" i="5"/>
  <c r="K1399" i="5"/>
  <c r="L1399" i="5"/>
  <c r="K1400" i="5"/>
  <c r="L1400" i="5"/>
  <c r="K1401" i="5"/>
  <c r="L1401" i="5"/>
  <c r="K1402" i="5"/>
  <c r="L1402" i="5"/>
  <c r="K1403" i="5"/>
  <c r="L1403" i="5"/>
  <c r="K1404" i="5"/>
  <c r="L1404" i="5"/>
  <c r="K1405" i="5"/>
  <c r="L1405" i="5"/>
  <c r="K1406" i="5"/>
  <c r="L1406" i="5"/>
  <c r="K1407" i="5"/>
  <c r="L1407" i="5"/>
  <c r="K1408" i="5"/>
  <c r="L1408" i="5"/>
  <c r="K1409" i="5"/>
  <c r="L1409" i="5"/>
  <c r="K1410" i="5"/>
  <c r="L1410" i="5"/>
  <c r="K1411" i="5"/>
  <c r="L1411" i="5"/>
  <c r="K1412" i="5"/>
  <c r="L1412" i="5"/>
  <c r="K1413" i="5"/>
  <c r="L1413" i="5"/>
  <c r="K1414" i="5"/>
  <c r="L1414" i="5"/>
  <c r="K1415" i="5"/>
  <c r="L1415" i="5"/>
  <c r="K1416" i="5"/>
  <c r="L1416" i="5"/>
  <c r="K1417" i="5"/>
  <c r="L1417" i="5"/>
  <c r="K1418" i="5"/>
  <c r="L1418" i="5"/>
  <c r="K1419" i="5"/>
  <c r="L1419" i="5"/>
  <c r="K1420" i="5"/>
  <c r="L1420" i="5"/>
  <c r="K1421" i="5"/>
  <c r="L1421" i="5"/>
  <c r="K1422" i="5"/>
  <c r="L1422" i="5"/>
  <c r="K1423" i="5"/>
  <c r="L1423" i="5"/>
  <c r="K1424" i="5"/>
  <c r="L1424" i="5"/>
  <c r="K1425" i="5"/>
  <c r="L1425" i="5"/>
  <c r="K1426" i="5"/>
  <c r="L1426" i="5"/>
  <c r="K1427" i="5"/>
  <c r="L1427" i="5"/>
  <c r="K1428" i="5"/>
  <c r="L1428" i="5"/>
  <c r="K1429" i="5"/>
  <c r="L1429" i="5"/>
  <c r="K1430" i="5"/>
  <c r="L1430" i="5"/>
  <c r="K1431" i="5"/>
  <c r="L1431" i="5"/>
  <c r="K1432" i="5"/>
  <c r="L1432" i="5"/>
  <c r="K1433" i="5"/>
  <c r="L1433" i="5"/>
  <c r="K1434" i="5"/>
  <c r="L1434" i="5"/>
  <c r="K1435" i="5"/>
  <c r="L1435" i="5"/>
  <c r="K1436" i="5"/>
  <c r="L1436" i="5"/>
  <c r="K1437" i="5"/>
  <c r="L1437" i="5"/>
  <c r="K1438" i="5"/>
  <c r="L1438" i="5"/>
  <c r="K1439" i="5"/>
  <c r="L1439" i="5"/>
  <c r="K1440" i="5"/>
  <c r="L1440" i="5"/>
  <c r="K1441" i="5"/>
  <c r="L1441" i="5"/>
  <c r="K1442" i="5"/>
  <c r="L1442" i="5"/>
  <c r="K1443" i="5"/>
  <c r="L1443" i="5"/>
  <c r="K1444" i="5"/>
  <c r="L1444" i="5"/>
  <c r="K1445" i="5"/>
  <c r="L1445" i="5"/>
  <c r="K1446" i="5"/>
  <c r="L1446" i="5"/>
  <c r="K1447" i="5"/>
  <c r="L1447" i="5"/>
  <c r="K1448" i="5"/>
  <c r="L1448" i="5"/>
  <c r="K1449" i="5"/>
  <c r="L1449" i="5"/>
  <c r="K1450" i="5"/>
  <c r="L1450" i="5"/>
  <c r="K1451" i="5"/>
  <c r="L1451" i="5"/>
  <c r="K1452" i="5"/>
  <c r="L1452" i="5"/>
  <c r="K1453" i="5"/>
  <c r="L1453" i="5"/>
  <c r="K1454" i="5"/>
  <c r="L1454" i="5"/>
  <c r="K1455" i="5"/>
  <c r="L1455" i="5"/>
  <c r="K1456" i="5"/>
  <c r="L1456" i="5"/>
  <c r="K1457" i="5"/>
  <c r="L1457" i="5"/>
  <c r="K1458" i="5"/>
  <c r="L1458" i="5"/>
  <c r="K1459" i="5"/>
  <c r="L1459" i="5"/>
  <c r="K1460" i="5"/>
  <c r="L1460" i="5"/>
  <c r="K1461" i="5"/>
  <c r="L1461" i="5"/>
  <c r="K1462" i="5"/>
  <c r="L1462" i="5"/>
  <c r="K1463" i="5"/>
  <c r="L1463" i="5"/>
  <c r="K1464" i="5"/>
  <c r="L1464" i="5"/>
  <c r="K1465" i="5"/>
  <c r="L1465" i="5"/>
  <c r="K1466" i="5"/>
  <c r="L1466" i="5"/>
  <c r="K1467" i="5"/>
  <c r="L1467" i="5"/>
  <c r="K1468" i="5"/>
  <c r="L1468" i="5"/>
  <c r="K1469" i="5"/>
  <c r="L1469" i="5"/>
  <c r="K1470" i="5"/>
  <c r="L1470" i="5"/>
  <c r="K1471" i="5"/>
  <c r="L1471" i="5"/>
  <c r="K1472" i="5"/>
  <c r="L1472" i="5"/>
  <c r="K1473" i="5"/>
  <c r="L1473" i="5"/>
  <c r="K1474" i="5"/>
  <c r="L1474" i="5"/>
  <c r="K1475" i="5"/>
  <c r="L1475" i="5"/>
  <c r="K1476" i="5"/>
  <c r="L1476" i="5"/>
  <c r="K1477" i="5"/>
  <c r="L1477" i="5"/>
  <c r="K1478" i="5"/>
  <c r="L1478" i="5"/>
  <c r="K1479" i="5"/>
  <c r="L1479" i="5"/>
  <c r="K1480" i="5"/>
  <c r="L1480" i="5"/>
  <c r="K1481" i="5"/>
  <c r="L1481" i="5"/>
  <c r="K1482" i="5"/>
  <c r="L1482" i="5"/>
  <c r="K1483" i="5"/>
  <c r="L1483" i="5"/>
  <c r="K1484" i="5"/>
  <c r="L1484" i="5"/>
  <c r="K1485" i="5"/>
  <c r="L1485" i="5"/>
  <c r="K1486" i="5"/>
  <c r="L1486" i="5"/>
  <c r="K1487" i="5"/>
  <c r="L1487" i="5"/>
  <c r="K1488" i="5"/>
  <c r="L1488" i="5"/>
  <c r="K1489" i="5"/>
  <c r="L1489" i="5"/>
  <c r="K1490" i="5"/>
  <c r="L1490" i="5"/>
  <c r="K1491" i="5"/>
  <c r="L1491" i="5"/>
  <c r="K1492" i="5"/>
  <c r="L1492" i="5"/>
  <c r="K1493" i="5"/>
  <c r="L1493" i="5"/>
  <c r="K1494" i="5"/>
  <c r="L1494" i="5"/>
  <c r="K1495" i="5"/>
  <c r="L1495" i="5"/>
  <c r="K1496" i="5"/>
  <c r="L1496" i="5"/>
  <c r="K1497" i="5"/>
  <c r="L1497" i="5"/>
  <c r="K1498" i="5"/>
  <c r="L1498" i="5"/>
  <c r="K1499" i="5"/>
  <c r="L1499" i="5"/>
  <c r="K1500" i="5"/>
  <c r="L1500" i="5"/>
  <c r="K1501" i="5"/>
  <c r="L1501" i="5"/>
  <c r="K1502" i="5"/>
  <c r="L1502" i="5"/>
  <c r="K1503" i="5"/>
  <c r="L1503" i="5"/>
  <c r="K1504" i="5"/>
  <c r="L1504" i="5"/>
  <c r="K1505" i="5"/>
  <c r="L1505" i="5"/>
  <c r="K1506" i="5"/>
  <c r="L1506" i="5"/>
  <c r="K1507" i="5"/>
  <c r="L1507" i="5"/>
  <c r="K1508" i="5"/>
  <c r="L1508" i="5"/>
  <c r="K1509" i="5"/>
  <c r="L1509" i="5"/>
  <c r="K1510" i="5"/>
  <c r="L1510" i="5"/>
  <c r="K1511" i="5"/>
  <c r="L1511" i="5"/>
  <c r="K1512" i="5"/>
  <c r="L1512" i="5"/>
  <c r="K1513" i="5"/>
  <c r="L1513" i="5"/>
  <c r="K1514" i="5"/>
  <c r="L1514" i="5"/>
  <c r="K1515" i="5"/>
  <c r="L1515" i="5"/>
  <c r="K1516" i="5"/>
  <c r="L1516" i="5"/>
  <c r="K1517" i="5"/>
  <c r="L1517" i="5"/>
  <c r="K1518" i="5"/>
  <c r="L1518" i="5"/>
  <c r="K1519" i="5"/>
  <c r="L1519" i="5"/>
  <c r="K1520" i="5"/>
  <c r="L1520" i="5"/>
  <c r="K1521" i="5"/>
  <c r="L1521" i="5"/>
  <c r="K1522" i="5"/>
  <c r="L1522" i="5"/>
  <c r="K1523" i="5"/>
  <c r="L1523" i="5"/>
  <c r="K1524" i="5"/>
  <c r="L1524" i="5"/>
  <c r="K1525" i="5"/>
  <c r="L1525" i="5"/>
  <c r="K1526" i="5"/>
  <c r="L1526" i="5"/>
  <c r="K1527" i="5"/>
  <c r="L1527" i="5"/>
  <c r="K1528" i="5"/>
  <c r="L1528" i="5"/>
  <c r="K1529" i="5"/>
  <c r="L1529" i="5"/>
  <c r="K1530" i="5"/>
  <c r="L1530" i="5"/>
  <c r="K1531" i="5"/>
  <c r="L1531" i="5"/>
  <c r="K1532" i="5"/>
  <c r="L1532" i="5"/>
  <c r="K1533" i="5"/>
  <c r="L1533" i="5"/>
  <c r="K1534" i="5"/>
  <c r="L1534" i="5"/>
  <c r="K1535" i="5"/>
  <c r="L1535" i="5"/>
  <c r="K1536" i="5"/>
  <c r="L1536" i="5"/>
  <c r="K1537" i="5"/>
  <c r="L1537" i="5"/>
  <c r="K1538" i="5"/>
  <c r="L1538" i="5"/>
  <c r="K1539" i="5"/>
  <c r="L1539" i="5"/>
  <c r="K1540" i="5"/>
  <c r="L1540" i="5"/>
  <c r="K1541" i="5"/>
  <c r="L1541" i="5"/>
  <c r="K1542" i="5"/>
  <c r="L1542" i="5"/>
  <c r="K1543" i="5"/>
  <c r="L1543" i="5"/>
  <c r="K1544" i="5"/>
  <c r="L1544" i="5"/>
  <c r="K1545" i="5"/>
  <c r="L1545" i="5"/>
  <c r="K1546" i="5"/>
  <c r="L1546" i="5"/>
  <c r="K1547" i="5"/>
  <c r="L1547" i="5"/>
  <c r="K1548" i="5"/>
  <c r="L1548" i="5"/>
  <c r="K1549" i="5"/>
  <c r="L1549" i="5"/>
  <c r="K1550" i="5"/>
  <c r="L1550" i="5"/>
  <c r="K1551" i="5"/>
  <c r="L1551" i="5"/>
  <c r="K1552" i="5"/>
  <c r="L1552" i="5"/>
  <c r="K1553" i="5"/>
  <c r="L1553" i="5"/>
  <c r="K1554" i="5"/>
  <c r="L1554" i="5"/>
  <c r="K1555" i="5"/>
  <c r="L1555" i="5"/>
  <c r="K1556" i="5"/>
  <c r="L1556" i="5"/>
  <c r="K1557" i="5"/>
  <c r="L1557" i="5"/>
  <c r="K1558" i="5"/>
  <c r="L1558" i="5"/>
  <c r="K1559" i="5"/>
  <c r="L1559" i="5"/>
  <c r="K1560" i="5"/>
  <c r="L1560" i="5"/>
  <c r="K1561" i="5"/>
  <c r="L1561" i="5"/>
  <c r="K1562" i="5"/>
  <c r="L1562" i="5"/>
  <c r="K1563" i="5"/>
  <c r="L1563" i="5"/>
  <c r="K1564" i="5"/>
  <c r="L1564" i="5"/>
  <c r="K1565" i="5"/>
  <c r="L1565" i="5"/>
  <c r="K1566" i="5"/>
  <c r="L1566" i="5"/>
  <c r="K1567" i="5"/>
  <c r="L1567" i="5"/>
  <c r="K1568" i="5"/>
  <c r="L1568" i="5"/>
  <c r="K1569" i="5"/>
  <c r="L1569" i="5"/>
  <c r="K1570" i="5"/>
  <c r="L1570" i="5"/>
  <c r="K1571" i="5"/>
  <c r="L1571" i="5"/>
  <c r="K1572" i="5"/>
  <c r="L1572" i="5"/>
  <c r="K1573" i="5"/>
  <c r="L1573" i="5"/>
  <c r="K1574" i="5"/>
  <c r="L1574" i="5"/>
  <c r="K1575" i="5"/>
  <c r="L1575" i="5"/>
  <c r="K1576" i="5"/>
  <c r="L1576" i="5"/>
  <c r="K1577" i="5"/>
  <c r="L1577" i="5"/>
  <c r="K1578" i="5"/>
  <c r="L1578" i="5"/>
  <c r="K1579" i="5"/>
  <c r="L1579" i="5"/>
  <c r="K1580" i="5"/>
  <c r="L1580" i="5"/>
  <c r="K1581" i="5"/>
  <c r="L1581" i="5"/>
  <c r="K1582" i="5"/>
  <c r="L1582" i="5"/>
  <c r="K1583" i="5"/>
  <c r="L1583" i="5"/>
  <c r="K1584" i="5"/>
  <c r="L1584" i="5"/>
  <c r="K1585" i="5"/>
  <c r="L1585" i="5"/>
  <c r="K1586" i="5"/>
  <c r="L1586" i="5"/>
  <c r="K1587" i="5"/>
  <c r="L1587" i="5"/>
  <c r="K1588" i="5"/>
  <c r="L1588" i="5"/>
  <c r="K1589" i="5"/>
  <c r="L1589" i="5"/>
  <c r="K1590" i="5"/>
  <c r="L1590" i="5"/>
  <c r="K1591" i="5"/>
  <c r="L1591" i="5"/>
  <c r="K1592" i="5"/>
  <c r="L1592" i="5"/>
  <c r="K1593" i="5"/>
  <c r="L1593" i="5"/>
  <c r="K1594" i="5"/>
  <c r="L1594" i="5"/>
  <c r="K1595" i="5"/>
  <c r="L1595" i="5"/>
  <c r="K1596" i="5"/>
  <c r="L1596" i="5"/>
  <c r="K1597" i="5"/>
  <c r="L1597" i="5"/>
  <c r="K1598" i="5"/>
  <c r="L1598" i="5"/>
  <c r="K1599" i="5"/>
  <c r="L1599" i="5"/>
  <c r="K1600" i="5"/>
  <c r="L1600" i="5"/>
  <c r="K1601" i="5"/>
  <c r="L1601" i="5"/>
  <c r="K1602" i="5"/>
  <c r="L1602" i="5"/>
  <c r="K1603" i="5"/>
  <c r="L1603" i="5"/>
  <c r="K1604" i="5"/>
  <c r="L1604" i="5"/>
  <c r="K1605" i="5"/>
  <c r="L1605" i="5"/>
  <c r="K1606" i="5"/>
  <c r="L1606" i="5"/>
  <c r="K1607" i="5"/>
  <c r="L1607" i="5"/>
  <c r="K1608" i="5"/>
  <c r="L1608" i="5"/>
  <c r="K1609" i="5"/>
  <c r="L1609" i="5"/>
  <c r="K1610" i="5"/>
  <c r="L1610" i="5"/>
  <c r="K1611" i="5"/>
  <c r="L1611" i="5"/>
  <c r="K1612" i="5"/>
  <c r="L1612" i="5"/>
  <c r="K1613" i="5"/>
  <c r="L1613" i="5"/>
  <c r="K1614" i="5"/>
  <c r="L1614" i="5"/>
  <c r="K1615" i="5"/>
  <c r="L1615" i="5"/>
  <c r="K1616" i="5"/>
  <c r="L1616" i="5"/>
  <c r="K1617" i="5"/>
  <c r="L1617" i="5"/>
  <c r="K1618" i="5"/>
  <c r="L1618" i="5"/>
  <c r="K1619" i="5"/>
  <c r="L1619" i="5"/>
  <c r="K1620" i="5"/>
  <c r="L1620" i="5"/>
  <c r="K1621" i="5"/>
  <c r="L1621" i="5"/>
  <c r="K1622" i="5"/>
  <c r="L1622" i="5"/>
  <c r="K1623" i="5"/>
  <c r="L1623" i="5"/>
  <c r="K1624" i="5"/>
  <c r="L1624" i="5"/>
  <c r="K1625" i="5"/>
  <c r="L1625" i="5"/>
  <c r="K1626" i="5"/>
  <c r="L1626" i="5"/>
  <c r="K1627" i="5"/>
  <c r="L1627" i="5"/>
  <c r="K1628" i="5"/>
  <c r="L1628" i="5"/>
  <c r="K1629" i="5"/>
  <c r="L1629" i="5"/>
  <c r="K1630" i="5"/>
  <c r="L1630" i="5"/>
  <c r="K1631" i="5"/>
  <c r="L1631" i="5"/>
  <c r="K1632" i="5"/>
  <c r="L1632" i="5"/>
  <c r="K1633" i="5"/>
  <c r="L1633" i="5"/>
  <c r="K1634" i="5"/>
  <c r="L1634" i="5"/>
  <c r="K1635" i="5"/>
  <c r="L1635" i="5"/>
  <c r="K1636" i="5"/>
  <c r="L1636" i="5"/>
  <c r="K1637" i="5"/>
  <c r="L1637" i="5"/>
  <c r="K1638" i="5"/>
  <c r="L1638" i="5"/>
  <c r="K1639" i="5"/>
  <c r="L1639" i="5"/>
  <c r="K1640" i="5"/>
  <c r="L1640" i="5"/>
  <c r="K1641" i="5"/>
  <c r="L1641" i="5"/>
  <c r="K1642" i="5"/>
  <c r="L1642" i="5"/>
  <c r="K1643" i="5"/>
  <c r="L1643" i="5"/>
  <c r="K1644" i="5"/>
  <c r="L1644" i="5"/>
  <c r="K1645" i="5"/>
  <c r="L1645" i="5"/>
  <c r="K1646" i="5"/>
  <c r="L1646" i="5"/>
  <c r="K1647" i="5"/>
  <c r="L1647" i="5"/>
  <c r="K1648" i="5"/>
  <c r="L1648" i="5"/>
  <c r="K1649" i="5"/>
  <c r="L1649" i="5"/>
  <c r="K1650" i="5"/>
  <c r="L1650" i="5"/>
  <c r="K1651" i="5"/>
  <c r="L1651" i="5"/>
  <c r="K1652" i="5"/>
  <c r="L1652" i="5"/>
  <c r="K1653" i="5"/>
  <c r="L1653" i="5"/>
  <c r="K1654" i="5"/>
  <c r="L1654" i="5"/>
  <c r="K1655" i="5"/>
  <c r="L1655" i="5"/>
  <c r="K1656" i="5"/>
  <c r="L1656" i="5"/>
  <c r="K1657" i="5"/>
  <c r="L1657" i="5"/>
  <c r="K1658" i="5"/>
  <c r="L1658" i="5"/>
  <c r="K1659" i="5"/>
  <c r="L1659" i="5"/>
  <c r="K1660" i="5"/>
  <c r="L1660" i="5"/>
  <c r="K1661" i="5"/>
  <c r="L1661" i="5"/>
  <c r="K1662" i="5"/>
  <c r="L1662" i="5"/>
  <c r="K1663" i="5"/>
  <c r="L1663" i="5"/>
  <c r="K1664" i="5"/>
  <c r="L1664" i="5"/>
  <c r="K1665" i="5"/>
  <c r="L1665" i="5"/>
  <c r="K1666" i="5"/>
  <c r="L1666" i="5"/>
  <c r="K1667" i="5"/>
  <c r="L1667" i="5"/>
  <c r="K1668" i="5"/>
  <c r="L1668" i="5"/>
  <c r="K1669" i="5"/>
  <c r="L1669" i="5"/>
  <c r="K1670" i="5"/>
  <c r="L1670" i="5"/>
  <c r="K1671" i="5"/>
  <c r="L1671" i="5"/>
  <c r="K1672" i="5"/>
  <c r="L1672" i="5"/>
  <c r="K1673" i="5"/>
  <c r="L1673" i="5"/>
  <c r="K1674" i="5"/>
  <c r="L1674" i="5"/>
  <c r="K1675" i="5"/>
  <c r="L1675" i="5"/>
  <c r="K1676" i="5"/>
  <c r="L1676" i="5"/>
  <c r="K1677" i="5"/>
  <c r="L1677" i="5"/>
  <c r="K1678" i="5"/>
  <c r="L1678" i="5"/>
  <c r="K1679" i="5"/>
  <c r="L1679" i="5"/>
  <c r="K1680" i="5"/>
  <c r="L1680" i="5"/>
  <c r="K1681" i="5"/>
  <c r="L1681" i="5"/>
  <c r="K1682" i="5"/>
  <c r="L1682" i="5"/>
  <c r="K1683" i="5"/>
  <c r="L1683" i="5"/>
  <c r="K1684" i="5"/>
  <c r="L1684" i="5"/>
  <c r="K1685" i="5"/>
  <c r="L1685" i="5"/>
  <c r="K1686" i="5"/>
  <c r="L1686" i="5"/>
  <c r="K1687" i="5"/>
  <c r="L1687" i="5"/>
  <c r="K1688" i="5"/>
  <c r="L1688" i="5"/>
  <c r="K1689" i="5"/>
  <c r="L1689" i="5"/>
  <c r="K1690" i="5"/>
  <c r="L1690" i="5"/>
  <c r="K1691" i="5"/>
  <c r="L1691" i="5"/>
  <c r="K1692" i="5"/>
  <c r="L1692" i="5"/>
  <c r="K1693" i="5"/>
  <c r="L1693" i="5"/>
  <c r="K1694" i="5"/>
  <c r="L1694" i="5"/>
  <c r="K1695" i="5"/>
  <c r="L1695" i="5"/>
  <c r="K1696" i="5"/>
  <c r="L1696" i="5"/>
  <c r="K1697" i="5"/>
  <c r="L1697" i="5"/>
  <c r="K1698" i="5"/>
  <c r="L1698" i="5"/>
  <c r="K1699" i="5"/>
  <c r="L1699" i="5"/>
  <c r="K1700" i="5"/>
  <c r="L1700" i="5"/>
  <c r="K1701" i="5"/>
  <c r="L1701" i="5"/>
  <c r="K1702" i="5"/>
  <c r="L1702" i="5"/>
  <c r="K1703" i="5"/>
  <c r="L1703" i="5"/>
  <c r="K1704" i="5"/>
  <c r="L1704" i="5"/>
  <c r="K1705" i="5"/>
  <c r="L1705" i="5"/>
  <c r="K1706" i="5"/>
  <c r="L1706" i="5"/>
  <c r="K1707" i="5"/>
  <c r="L1707" i="5"/>
  <c r="K1708" i="5"/>
  <c r="L1708" i="5"/>
  <c r="K1709" i="5"/>
  <c r="L1709" i="5"/>
  <c r="K1710" i="5"/>
  <c r="L1710" i="5"/>
  <c r="K1711" i="5"/>
  <c r="L1711" i="5"/>
  <c r="K1712" i="5"/>
  <c r="L1712" i="5"/>
  <c r="K1713" i="5"/>
  <c r="L1713" i="5"/>
  <c r="K1714" i="5"/>
  <c r="L1714" i="5"/>
  <c r="K1715" i="5"/>
  <c r="L1715" i="5"/>
  <c r="K1716" i="5"/>
  <c r="L1716" i="5"/>
  <c r="K1717" i="5"/>
  <c r="L1717" i="5"/>
  <c r="K1718" i="5"/>
  <c r="L1718" i="5"/>
  <c r="K1719" i="5"/>
  <c r="L1719" i="5"/>
  <c r="K1720" i="5"/>
  <c r="L1720" i="5"/>
  <c r="K1721" i="5"/>
  <c r="L1721" i="5"/>
  <c r="K1722" i="5"/>
  <c r="L1722" i="5"/>
  <c r="K1723" i="5"/>
  <c r="L1723" i="5"/>
  <c r="K1724" i="5"/>
  <c r="L1724" i="5"/>
  <c r="K1725" i="5"/>
  <c r="L1725" i="5"/>
  <c r="K1726" i="5"/>
  <c r="L1726" i="5"/>
  <c r="K1727" i="5"/>
  <c r="L1727" i="5"/>
  <c r="K1728" i="5"/>
  <c r="L1728" i="5"/>
  <c r="K1729" i="5"/>
  <c r="L1729" i="5"/>
  <c r="K1730" i="5"/>
  <c r="L1730" i="5"/>
  <c r="K1731" i="5"/>
  <c r="L1731" i="5"/>
  <c r="K1732" i="5"/>
  <c r="L1732" i="5"/>
  <c r="K1733" i="5"/>
  <c r="L1733" i="5"/>
  <c r="K1734" i="5"/>
  <c r="L1734" i="5"/>
  <c r="K1735" i="5"/>
  <c r="L1735" i="5"/>
  <c r="K1736" i="5"/>
  <c r="L1736" i="5"/>
  <c r="K1737" i="5"/>
  <c r="L1737" i="5"/>
  <c r="K1738" i="5"/>
  <c r="L1738" i="5"/>
  <c r="K1739" i="5"/>
  <c r="L1739" i="5"/>
  <c r="K1740" i="5"/>
  <c r="L1740" i="5"/>
  <c r="K1741" i="5"/>
  <c r="L1741" i="5"/>
  <c r="K1742" i="5"/>
  <c r="L1742" i="5"/>
  <c r="K1743" i="5"/>
  <c r="L1743" i="5"/>
  <c r="K1744" i="5"/>
  <c r="L1744" i="5"/>
  <c r="K1745" i="5"/>
  <c r="L1745" i="5"/>
  <c r="K1746" i="5"/>
  <c r="L1746" i="5"/>
  <c r="K1747" i="5"/>
  <c r="L1747" i="5"/>
  <c r="K1748" i="5"/>
  <c r="L1748" i="5"/>
  <c r="K1749" i="5"/>
  <c r="L1749" i="5"/>
  <c r="K1750" i="5"/>
  <c r="L1750" i="5"/>
  <c r="K1751" i="5"/>
  <c r="L1751" i="5"/>
  <c r="K1752" i="5"/>
  <c r="L1752" i="5"/>
  <c r="K1753" i="5"/>
  <c r="L1753" i="5"/>
  <c r="K1754" i="5"/>
  <c r="L1754" i="5"/>
  <c r="K1755" i="5"/>
  <c r="L1755" i="5"/>
  <c r="K1756" i="5"/>
  <c r="L1756" i="5"/>
  <c r="K1757" i="5"/>
  <c r="L1757" i="5"/>
  <c r="K1758" i="5"/>
  <c r="L1758" i="5"/>
  <c r="K1759" i="5"/>
  <c r="L1759" i="5"/>
  <c r="K1760" i="5"/>
  <c r="L1760" i="5"/>
  <c r="K1761" i="5"/>
  <c r="L1761" i="5"/>
  <c r="K1762" i="5"/>
  <c r="L1762" i="5"/>
  <c r="K1763" i="5"/>
  <c r="L1763" i="5"/>
  <c r="K1764" i="5"/>
  <c r="L1764" i="5"/>
  <c r="K1765" i="5"/>
  <c r="L1765" i="5"/>
  <c r="K1766" i="5"/>
  <c r="L1766" i="5"/>
  <c r="K1767" i="5"/>
  <c r="L1767" i="5"/>
  <c r="K1768" i="5"/>
  <c r="L1768" i="5"/>
  <c r="K1769" i="5"/>
  <c r="L1769" i="5"/>
  <c r="K1770" i="5"/>
  <c r="L1770" i="5"/>
  <c r="K1771" i="5"/>
  <c r="L1771" i="5"/>
  <c r="K1772" i="5"/>
  <c r="L1772" i="5"/>
  <c r="K1773" i="5"/>
  <c r="L1773" i="5"/>
  <c r="K1774" i="5"/>
  <c r="L1774" i="5"/>
  <c r="K1775" i="5"/>
  <c r="L1775" i="5"/>
  <c r="K1776" i="5"/>
  <c r="L1776" i="5"/>
  <c r="K1777" i="5"/>
  <c r="L1777" i="5"/>
  <c r="K1778" i="5"/>
  <c r="L1778" i="5"/>
  <c r="K1779" i="5"/>
  <c r="L1779" i="5"/>
  <c r="K1780" i="5"/>
  <c r="L1780" i="5"/>
  <c r="K1781" i="5"/>
  <c r="L1781" i="5"/>
  <c r="K1782" i="5"/>
  <c r="L1782" i="5"/>
  <c r="K1783" i="5"/>
  <c r="L1783" i="5"/>
  <c r="K1784" i="5"/>
  <c r="L1784" i="5"/>
  <c r="K1785" i="5"/>
  <c r="L1785" i="5"/>
  <c r="K1786" i="5"/>
  <c r="L1786" i="5"/>
  <c r="K1787" i="5"/>
  <c r="L1787" i="5"/>
  <c r="K1788" i="5"/>
  <c r="L1788" i="5"/>
  <c r="K1789" i="5"/>
  <c r="L1789" i="5"/>
  <c r="K1790" i="5"/>
  <c r="L1790" i="5"/>
  <c r="K1791" i="5"/>
  <c r="L1791" i="5"/>
  <c r="K1792" i="5"/>
  <c r="L1792" i="5"/>
  <c r="K1793" i="5"/>
  <c r="L1793" i="5"/>
  <c r="K1794" i="5"/>
  <c r="L1794" i="5"/>
  <c r="K1795" i="5"/>
  <c r="L1795" i="5"/>
  <c r="K1796" i="5"/>
  <c r="L1796" i="5"/>
  <c r="K1797" i="5"/>
  <c r="L1797" i="5"/>
  <c r="K1798" i="5"/>
  <c r="L1798" i="5"/>
  <c r="K1799" i="5"/>
  <c r="L1799" i="5"/>
  <c r="K1800" i="5"/>
  <c r="L1800" i="5"/>
  <c r="K1801" i="5"/>
  <c r="L1801" i="5"/>
  <c r="K1802" i="5"/>
  <c r="L1802" i="5"/>
  <c r="K1803" i="5"/>
  <c r="L1803" i="5"/>
  <c r="K1804" i="5"/>
  <c r="L1804" i="5"/>
  <c r="K1805" i="5"/>
  <c r="L1805" i="5"/>
  <c r="K1806" i="5"/>
  <c r="L1806" i="5"/>
  <c r="K1807" i="5"/>
  <c r="L1807" i="5"/>
  <c r="K1808" i="5"/>
  <c r="L1808" i="5"/>
  <c r="K1809" i="5"/>
  <c r="L1809" i="5"/>
  <c r="K1810" i="5"/>
  <c r="L1810" i="5"/>
  <c r="K1811" i="5"/>
  <c r="L1811" i="5"/>
  <c r="K1812" i="5"/>
  <c r="L1812" i="5"/>
  <c r="K1813" i="5"/>
  <c r="L1813" i="5"/>
  <c r="K1814" i="5"/>
  <c r="L1814" i="5"/>
  <c r="K1815" i="5"/>
  <c r="L1815" i="5"/>
  <c r="K1816" i="5"/>
  <c r="L1816" i="5"/>
  <c r="K1817" i="5"/>
  <c r="L1817" i="5"/>
  <c r="K1818" i="5"/>
  <c r="L1818" i="5"/>
  <c r="K1819" i="5"/>
  <c r="L1819" i="5"/>
  <c r="K1820" i="5"/>
  <c r="L1820" i="5"/>
  <c r="K1821" i="5"/>
  <c r="L1821" i="5"/>
  <c r="K1822" i="5"/>
  <c r="L1822" i="5"/>
  <c r="K1823" i="5"/>
  <c r="L1823" i="5"/>
  <c r="K1824" i="5"/>
  <c r="L1824" i="5"/>
  <c r="K1825" i="5"/>
  <c r="L1825" i="5"/>
  <c r="K1826" i="5"/>
  <c r="L1826" i="5"/>
  <c r="K1827" i="5"/>
  <c r="L1827" i="5"/>
  <c r="K1828" i="5"/>
  <c r="L1828" i="5"/>
  <c r="K1829" i="5"/>
  <c r="L1829" i="5"/>
  <c r="K1830" i="5"/>
  <c r="L1830" i="5"/>
  <c r="K1831" i="5"/>
  <c r="L1831" i="5"/>
  <c r="K1832" i="5"/>
  <c r="L1832" i="5"/>
  <c r="K1833" i="5"/>
  <c r="L1833" i="5"/>
  <c r="K1834" i="5"/>
  <c r="L1834" i="5"/>
  <c r="K1835" i="5"/>
  <c r="L1835" i="5"/>
  <c r="K1836" i="5"/>
  <c r="L1836" i="5"/>
  <c r="K1837" i="5"/>
  <c r="L1837" i="5"/>
  <c r="K1838" i="5"/>
  <c r="L1838" i="5"/>
  <c r="K1839" i="5"/>
  <c r="L1839" i="5"/>
  <c r="K1840" i="5"/>
  <c r="L1840" i="5"/>
  <c r="K1841" i="5"/>
  <c r="L1841" i="5"/>
  <c r="K1842" i="5"/>
  <c r="L1842" i="5"/>
  <c r="K1843" i="5"/>
  <c r="L1843" i="5"/>
  <c r="K1844" i="5"/>
  <c r="L1844" i="5"/>
  <c r="K1845" i="5"/>
  <c r="L1845" i="5"/>
  <c r="K1846" i="5"/>
  <c r="L1846" i="5"/>
  <c r="K1847" i="5"/>
  <c r="L1847" i="5"/>
  <c r="K1848" i="5"/>
  <c r="L1848" i="5"/>
  <c r="K1849" i="5"/>
  <c r="L1849" i="5"/>
  <c r="K1850" i="5"/>
  <c r="L1850" i="5"/>
  <c r="K1851" i="5"/>
  <c r="L1851" i="5"/>
  <c r="K1852" i="5"/>
  <c r="L1852" i="5"/>
  <c r="K1853" i="5"/>
  <c r="L1853" i="5"/>
  <c r="K1854" i="5"/>
  <c r="L1854" i="5"/>
  <c r="K1855" i="5"/>
  <c r="L1855" i="5"/>
  <c r="K1856" i="5"/>
  <c r="L1856" i="5"/>
  <c r="K1857" i="5"/>
  <c r="L1857" i="5"/>
  <c r="K1858" i="5"/>
  <c r="L1858" i="5"/>
  <c r="K1859" i="5"/>
  <c r="L1859" i="5"/>
  <c r="K1860" i="5"/>
  <c r="L1860" i="5"/>
  <c r="K1861" i="5"/>
  <c r="L1861" i="5"/>
  <c r="K1862" i="5"/>
  <c r="L1862" i="5"/>
  <c r="K1863" i="5"/>
  <c r="L1863" i="5"/>
  <c r="K1864" i="5"/>
  <c r="L1864" i="5"/>
  <c r="K1865" i="5"/>
  <c r="L1865" i="5"/>
  <c r="K1866" i="5"/>
  <c r="L1866" i="5"/>
  <c r="K1867" i="5"/>
  <c r="L1867" i="5"/>
  <c r="K1868" i="5"/>
  <c r="L1868" i="5"/>
  <c r="K1869" i="5"/>
  <c r="L1869" i="5"/>
  <c r="K1870" i="5"/>
  <c r="L1870" i="5"/>
  <c r="K1871" i="5"/>
  <c r="L1871" i="5"/>
  <c r="K1872" i="5"/>
  <c r="L1872" i="5"/>
  <c r="K1873" i="5"/>
  <c r="L1873" i="5"/>
  <c r="K1874" i="5"/>
  <c r="L1874" i="5"/>
  <c r="K1875" i="5"/>
  <c r="L1875" i="5"/>
  <c r="K1876" i="5"/>
  <c r="L1876" i="5"/>
  <c r="K1877" i="5"/>
  <c r="L1877" i="5"/>
  <c r="K1878" i="5"/>
  <c r="L1878" i="5"/>
  <c r="K1879" i="5"/>
  <c r="L1879" i="5"/>
  <c r="K1880" i="5"/>
  <c r="L1880" i="5"/>
  <c r="K1881" i="5"/>
  <c r="L1881" i="5"/>
  <c r="K1882" i="5"/>
  <c r="L1882" i="5"/>
  <c r="K1883" i="5"/>
  <c r="L1883" i="5"/>
  <c r="K1884" i="5"/>
  <c r="L1884" i="5"/>
  <c r="K1885" i="5"/>
  <c r="L1885" i="5"/>
  <c r="K1886" i="5"/>
  <c r="L1886" i="5"/>
  <c r="K1887" i="5"/>
  <c r="L1887" i="5"/>
  <c r="K1888" i="5"/>
  <c r="L1888" i="5"/>
  <c r="K1889" i="5"/>
  <c r="L1889" i="5"/>
  <c r="K1890" i="5"/>
  <c r="L1890" i="5"/>
  <c r="K1891" i="5"/>
  <c r="L1891" i="5"/>
  <c r="K1892" i="5"/>
  <c r="L1892" i="5"/>
  <c r="K1893" i="5"/>
  <c r="L1893" i="5"/>
  <c r="K1894" i="5"/>
  <c r="L1894" i="5"/>
  <c r="K1895" i="5"/>
  <c r="L1895" i="5"/>
  <c r="K1896" i="5"/>
  <c r="L1896" i="5"/>
  <c r="K1897" i="5"/>
  <c r="L1897" i="5"/>
  <c r="K1898" i="5"/>
  <c r="L1898" i="5"/>
  <c r="K1899" i="5"/>
  <c r="L1899" i="5"/>
  <c r="K1900" i="5"/>
  <c r="L1900" i="5"/>
  <c r="K1901" i="5"/>
  <c r="L1901" i="5"/>
  <c r="K1902" i="5"/>
  <c r="L1902" i="5"/>
  <c r="K1903" i="5"/>
  <c r="L1903" i="5"/>
  <c r="K1904" i="5"/>
  <c r="L1904" i="5"/>
  <c r="K1905" i="5"/>
  <c r="L1905" i="5"/>
  <c r="K1906" i="5"/>
  <c r="L1906" i="5"/>
  <c r="K1907" i="5"/>
  <c r="L1907" i="5"/>
  <c r="K1908" i="5"/>
  <c r="L1908" i="5"/>
  <c r="K1909" i="5"/>
  <c r="L1909" i="5"/>
  <c r="K1910" i="5"/>
  <c r="L1910" i="5"/>
  <c r="K1911" i="5"/>
  <c r="L1911" i="5"/>
  <c r="K1912" i="5"/>
  <c r="L1912" i="5"/>
  <c r="K1913" i="5"/>
  <c r="L1913" i="5"/>
  <c r="K1914" i="5"/>
  <c r="L1914" i="5"/>
  <c r="K1915" i="5"/>
  <c r="L1915" i="5"/>
  <c r="K1916" i="5"/>
  <c r="L1916" i="5"/>
  <c r="K1917" i="5"/>
  <c r="L1917" i="5"/>
  <c r="K1918" i="5"/>
  <c r="L1918" i="5"/>
  <c r="K1919" i="5"/>
  <c r="L1919" i="5"/>
  <c r="K1920" i="5"/>
  <c r="L1920" i="5"/>
  <c r="K1921" i="5"/>
  <c r="L1921" i="5"/>
  <c r="K1922" i="5"/>
  <c r="L1922" i="5"/>
  <c r="K1923" i="5"/>
  <c r="L1923" i="5"/>
  <c r="K1924" i="5"/>
  <c r="L1924" i="5"/>
  <c r="K1925" i="5"/>
  <c r="L1925" i="5"/>
  <c r="K1926" i="5"/>
  <c r="L1926" i="5"/>
  <c r="K1927" i="5"/>
  <c r="L1927" i="5"/>
  <c r="K1928" i="5"/>
  <c r="L1928" i="5"/>
  <c r="K1929" i="5"/>
  <c r="L1929" i="5"/>
  <c r="K1930" i="5"/>
  <c r="L1930" i="5"/>
  <c r="K1931" i="5"/>
  <c r="L1931" i="5"/>
  <c r="K1932" i="5"/>
  <c r="L1932" i="5"/>
  <c r="K1933" i="5"/>
  <c r="L1933" i="5"/>
  <c r="K1934" i="5"/>
  <c r="L1934" i="5"/>
  <c r="K1935" i="5"/>
  <c r="L1935" i="5"/>
  <c r="K1936" i="5"/>
  <c r="L1936" i="5"/>
  <c r="K1937" i="5"/>
  <c r="L1937" i="5"/>
  <c r="K1938" i="5"/>
  <c r="L1938" i="5"/>
  <c r="K1939" i="5"/>
  <c r="L1939" i="5"/>
  <c r="K1940" i="5"/>
  <c r="L1940" i="5"/>
  <c r="K1941" i="5"/>
  <c r="L1941" i="5"/>
  <c r="K1942" i="5"/>
  <c r="L1942" i="5"/>
  <c r="K1943" i="5"/>
  <c r="L1943" i="5"/>
  <c r="K1944" i="5"/>
  <c r="L1944" i="5"/>
  <c r="K1945" i="5"/>
  <c r="L1945" i="5"/>
  <c r="K1946" i="5"/>
  <c r="L1946" i="5"/>
  <c r="K1947" i="5"/>
  <c r="L1947" i="5"/>
  <c r="K1948" i="5"/>
  <c r="L1948" i="5"/>
  <c r="K1949" i="5"/>
  <c r="L1949" i="5"/>
  <c r="K1950" i="5"/>
  <c r="L1950" i="5"/>
  <c r="K1951" i="5"/>
  <c r="L1951" i="5"/>
  <c r="K1952" i="5"/>
  <c r="L1952" i="5"/>
  <c r="K1953" i="5"/>
  <c r="L1953" i="5"/>
  <c r="K1954" i="5"/>
  <c r="L1954" i="5"/>
  <c r="K1955" i="5"/>
  <c r="L1955" i="5"/>
  <c r="K1956" i="5"/>
  <c r="L1956" i="5"/>
  <c r="K1957" i="5"/>
  <c r="L1957" i="5"/>
  <c r="K1958" i="5"/>
  <c r="L1958" i="5"/>
  <c r="K1959" i="5"/>
  <c r="L1959" i="5"/>
  <c r="K1960" i="5"/>
  <c r="L1960" i="5"/>
  <c r="K1961" i="5"/>
  <c r="L1961" i="5"/>
  <c r="K1962" i="5"/>
  <c r="L1962" i="5"/>
  <c r="K1963" i="5"/>
  <c r="L1963" i="5"/>
  <c r="K1964" i="5"/>
  <c r="L1964" i="5"/>
  <c r="K1965" i="5"/>
  <c r="L1965" i="5"/>
  <c r="K1966" i="5"/>
  <c r="L1966" i="5"/>
  <c r="K1967" i="5"/>
  <c r="L1967" i="5"/>
  <c r="K1968" i="5"/>
  <c r="L1968" i="5"/>
  <c r="K1969" i="5"/>
  <c r="L1969" i="5"/>
  <c r="K1970" i="5"/>
  <c r="L1970" i="5"/>
  <c r="K1971" i="5"/>
  <c r="L1971" i="5"/>
  <c r="K1972" i="5"/>
  <c r="L1972" i="5"/>
  <c r="K1973" i="5"/>
  <c r="L1973" i="5"/>
  <c r="K1974" i="5"/>
  <c r="L1974" i="5"/>
  <c r="K1975" i="5"/>
  <c r="L1975" i="5"/>
  <c r="K1976" i="5"/>
  <c r="L1976" i="5"/>
  <c r="K1977" i="5"/>
  <c r="L1977" i="5"/>
  <c r="K1978" i="5"/>
  <c r="L1978" i="5"/>
  <c r="K1979" i="5"/>
  <c r="L1979" i="5"/>
  <c r="K1980" i="5"/>
  <c r="L1980" i="5"/>
  <c r="K1981" i="5"/>
  <c r="L1981" i="5"/>
  <c r="K1982" i="5"/>
  <c r="L1982" i="5"/>
  <c r="K1983" i="5"/>
  <c r="L1983" i="5"/>
  <c r="K1984" i="5"/>
  <c r="L1984" i="5"/>
  <c r="K1985" i="5"/>
  <c r="L1985" i="5"/>
  <c r="K1986" i="5"/>
  <c r="L1986" i="5"/>
  <c r="K1987" i="5"/>
  <c r="L1987" i="5"/>
  <c r="K1988" i="5"/>
  <c r="L1988" i="5"/>
  <c r="K1989" i="5"/>
  <c r="L1989" i="5"/>
  <c r="K1990" i="5"/>
  <c r="L1990" i="5"/>
  <c r="K1991" i="5"/>
  <c r="L1991" i="5"/>
  <c r="K1992" i="5"/>
  <c r="L1992" i="5"/>
  <c r="K1993" i="5"/>
  <c r="L1993" i="5"/>
  <c r="K1994" i="5"/>
  <c r="L1994" i="5"/>
  <c r="K1995" i="5"/>
  <c r="L1995" i="5"/>
  <c r="K1996" i="5"/>
  <c r="L1996" i="5"/>
  <c r="K1997" i="5"/>
  <c r="L1997" i="5"/>
  <c r="K1998" i="5"/>
  <c r="L1998" i="5"/>
  <c r="K1999" i="5"/>
  <c r="L1999" i="5"/>
  <c r="K2000" i="5"/>
  <c r="L2000" i="5"/>
  <c r="K2001" i="5"/>
  <c r="L2001" i="5"/>
  <c r="K2002" i="5"/>
  <c r="L2002" i="5"/>
  <c r="K2003" i="5"/>
  <c r="L2003" i="5"/>
  <c r="K2004" i="5"/>
  <c r="L2004" i="5"/>
  <c r="K2005" i="5"/>
  <c r="L2005" i="5"/>
  <c r="K2006" i="5"/>
  <c r="L2006" i="5"/>
  <c r="K2007" i="5"/>
  <c r="L2007" i="5"/>
  <c r="K2008" i="5"/>
  <c r="L2008" i="5"/>
  <c r="K2009" i="5"/>
  <c r="L2009" i="5"/>
  <c r="K2010" i="5"/>
  <c r="L2010" i="5"/>
  <c r="K2011" i="5"/>
  <c r="L2011" i="5"/>
  <c r="K2012" i="5"/>
  <c r="L2012" i="5"/>
  <c r="K2013" i="5"/>
  <c r="L2013" i="5"/>
  <c r="K2014" i="5"/>
  <c r="L2014" i="5"/>
  <c r="K2015" i="5"/>
  <c r="L2015" i="5"/>
  <c r="K2016" i="5"/>
  <c r="L2016" i="5"/>
  <c r="K2017" i="5"/>
  <c r="L2017" i="5"/>
  <c r="K2018" i="5"/>
  <c r="L2018" i="5"/>
  <c r="K2019" i="5"/>
  <c r="L2019" i="5"/>
  <c r="K2020" i="5"/>
  <c r="L2020" i="5"/>
  <c r="K2021" i="5"/>
  <c r="L2021" i="5"/>
  <c r="K2022" i="5"/>
  <c r="L2022" i="5"/>
  <c r="K2023" i="5"/>
  <c r="L2023" i="5"/>
  <c r="K2024" i="5"/>
  <c r="L2024" i="5"/>
  <c r="K2025" i="5"/>
  <c r="L2025" i="5"/>
  <c r="K2026" i="5"/>
  <c r="L2026" i="5"/>
  <c r="K2027" i="5"/>
  <c r="L2027" i="5"/>
  <c r="K2028" i="5"/>
  <c r="L2028" i="5"/>
  <c r="K2029" i="5"/>
  <c r="L2029" i="5"/>
  <c r="K2030" i="5"/>
  <c r="L2030" i="5"/>
  <c r="K2031" i="5"/>
  <c r="L2031" i="5"/>
  <c r="K2032" i="5"/>
  <c r="L2032" i="5"/>
  <c r="K2033" i="5"/>
  <c r="L2033" i="5"/>
  <c r="K2034" i="5"/>
  <c r="L2034" i="5"/>
  <c r="K2035" i="5"/>
  <c r="L2035" i="5"/>
  <c r="K2036" i="5"/>
  <c r="L2036" i="5"/>
  <c r="K2037" i="5"/>
  <c r="L2037" i="5"/>
  <c r="K2038" i="5"/>
  <c r="L2038" i="5"/>
  <c r="K2039" i="5"/>
  <c r="L2039" i="5"/>
  <c r="K2040" i="5"/>
  <c r="L2040" i="5"/>
  <c r="K2041" i="5"/>
  <c r="L2041" i="5"/>
  <c r="K2042" i="5"/>
  <c r="L2042" i="5"/>
  <c r="K2043" i="5"/>
  <c r="L2043" i="5"/>
  <c r="K2044" i="5"/>
  <c r="L2044" i="5"/>
  <c r="K2045" i="5"/>
  <c r="L2045" i="5"/>
  <c r="K2046" i="5"/>
  <c r="L2046" i="5"/>
  <c r="K2047" i="5"/>
  <c r="L2047" i="5"/>
  <c r="K2048" i="5"/>
  <c r="L2048" i="5"/>
  <c r="K2049" i="5"/>
  <c r="L2049" i="5"/>
  <c r="K2050" i="5"/>
  <c r="L2050" i="5"/>
  <c r="K2051" i="5"/>
  <c r="L2051" i="5"/>
  <c r="K2052" i="5"/>
  <c r="L2052" i="5"/>
  <c r="K2053" i="5"/>
  <c r="L2053" i="5"/>
  <c r="K2054" i="5"/>
  <c r="L2054" i="5"/>
  <c r="K2055" i="5"/>
  <c r="L2055" i="5"/>
  <c r="K2056" i="5"/>
  <c r="L2056" i="5"/>
  <c r="K2057" i="5"/>
  <c r="L2057" i="5"/>
  <c r="K2058" i="5"/>
  <c r="L2058" i="5"/>
  <c r="K2059" i="5"/>
  <c r="L2059" i="5"/>
  <c r="K2060" i="5"/>
  <c r="L2060" i="5"/>
  <c r="K2061" i="5"/>
  <c r="L2061" i="5"/>
  <c r="K2062" i="5"/>
  <c r="L2062" i="5"/>
  <c r="K2063" i="5"/>
  <c r="L2063" i="5"/>
  <c r="K2064" i="5"/>
  <c r="L2064" i="5"/>
  <c r="K2065" i="5"/>
  <c r="L2065" i="5"/>
  <c r="K2066" i="5"/>
  <c r="L2066" i="5"/>
  <c r="K2067" i="5"/>
  <c r="L2067" i="5"/>
  <c r="K2068" i="5"/>
  <c r="L2068" i="5"/>
  <c r="K2069" i="5"/>
  <c r="L2069" i="5"/>
  <c r="K2070" i="5"/>
  <c r="L2070" i="5"/>
  <c r="K2071" i="5"/>
  <c r="L2071" i="5"/>
  <c r="K2072" i="5"/>
  <c r="L2072" i="5"/>
  <c r="K2073" i="5"/>
  <c r="L2073" i="5"/>
  <c r="K2074" i="5"/>
  <c r="L2074" i="5"/>
  <c r="K2075" i="5"/>
  <c r="L2075" i="5"/>
  <c r="K2076" i="5"/>
  <c r="L2076" i="5"/>
  <c r="K2077" i="5"/>
  <c r="L2077" i="5"/>
  <c r="K2078" i="5"/>
  <c r="L2078" i="5"/>
  <c r="K2079" i="5"/>
  <c r="L2079" i="5"/>
  <c r="K2080" i="5"/>
  <c r="L2080" i="5"/>
  <c r="K2081" i="5"/>
  <c r="L2081" i="5"/>
  <c r="K2082" i="5"/>
  <c r="L2082" i="5"/>
  <c r="K2083" i="5"/>
  <c r="L2083" i="5"/>
  <c r="K2084" i="5"/>
  <c r="L2084" i="5"/>
  <c r="K2085" i="5"/>
  <c r="L2085" i="5"/>
  <c r="K2086" i="5"/>
  <c r="L2086" i="5"/>
  <c r="K2087" i="5"/>
  <c r="L2087" i="5"/>
  <c r="K2088" i="5"/>
  <c r="L2088" i="5"/>
  <c r="K2089" i="5"/>
  <c r="L2089" i="5"/>
  <c r="K2090" i="5"/>
  <c r="L2090" i="5"/>
  <c r="K2091" i="5"/>
  <c r="L2091" i="5"/>
  <c r="K2092" i="5"/>
  <c r="L2092" i="5"/>
  <c r="K2093" i="5"/>
  <c r="L2093" i="5"/>
  <c r="K2094" i="5"/>
  <c r="L2094" i="5"/>
  <c r="K2095" i="5"/>
  <c r="L2095" i="5"/>
  <c r="K2096" i="5"/>
  <c r="L2096" i="5"/>
  <c r="K2097" i="5"/>
  <c r="L2097" i="5"/>
  <c r="K2098" i="5"/>
  <c r="L2098" i="5"/>
  <c r="K2099" i="5"/>
  <c r="L2099" i="5"/>
  <c r="K2100" i="5"/>
  <c r="L2100" i="5"/>
  <c r="K2101" i="5"/>
  <c r="L2101" i="5"/>
  <c r="K2102" i="5"/>
  <c r="L2102" i="5"/>
  <c r="K2103" i="5"/>
  <c r="L2103" i="5"/>
  <c r="K2104" i="5"/>
  <c r="L2104" i="5"/>
  <c r="K2105" i="5"/>
  <c r="L2105" i="5"/>
  <c r="K2106" i="5"/>
  <c r="L2106" i="5"/>
  <c r="K2107" i="5"/>
  <c r="L2107" i="5"/>
  <c r="K2108" i="5"/>
  <c r="L2108" i="5"/>
  <c r="K2109" i="5"/>
  <c r="L2109" i="5"/>
  <c r="K2110" i="5"/>
  <c r="L2110" i="5"/>
  <c r="K2111" i="5"/>
  <c r="L2111" i="5"/>
  <c r="K2112" i="5"/>
  <c r="L2112" i="5"/>
  <c r="K2113" i="5"/>
  <c r="L2113" i="5"/>
  <c r="K2114" i="5"/>
  <c r="L2114" i="5"/>
  <c r="K2115" i="5"/>
  <c r="L2115" i="5"/>
  <c r="K2116" i="5"/>
  <c r="L2116" i="5"/>
  <c r="K2117" i="5"/>
  <c r="L2117" i="5"/>
  <c r="K2118" i="5"/>
  <c r="L2118" i="5"/>
  <c r="K2119" i="5"/>
  <c r="L2119" i="5"/>
  <c r="K2120" i="5"/>
  <c r="L2120" i="5"/>
  <c r="K2121" i="5"/>
  <c r="L2121" i="5"/>
  <c r="K2122" i="5"/>
  <c r="L2122" i="5"/>
  <c r="K2123" i="5"/>
  <c r="L2123" i="5"/>
  <c r="K2124" i="5"/>
  <c r="L2124" i="5"/>
  <c r="K2125" i="5"/>
  <c r="L2125" i="5"/>
  <c r="K2126" i="5"/>
  <c r="L2126" i="5"/>
  <c r="K2127" i="5"/>
  <c r="L2127" i="5"/>
  <c r="K2128" i="5"/>
  <c r="L2128" i="5"/>
  <c r="K2129" i="5"/>
  <c r="L2129" i="5"/>
  <c r="K2130" i="5"/>
  <c r="L2130" i="5"/>
  <c r="K2131" i="5"/>
  <c r="L2131" i="5"/>
  <c r="K2132" i="5"/>
  <c r="L2132" i="5"/>
  <c r="K2133" i="5"/>
  <c r="L2133" i="5"/>
  <c r="K2134" i="5"/>
  <c r="L2134" i="5"/>
  <c r="K2135" i="5"/>
  <c r="L2135" i="5"/>
  <c r="K2136" i="5"/>
  <c r="L2136" i="5"/>
  <c r="K2137" i="5"/>
  <c r="L2137" i="5"/>
  <c r="K2138" i="5"/>
  <c r="L2138" i="5"/>
  <c r="K2139" i="5"/>
  <c r="L2139" i="5"/>
  <c r="K2140" i="5"/>
  <c r="L2140" i="5"/>
  <c r="K2141" i="5"/>
  <c r="L2141" i="5"/>
  <c r="K2142" i="5"/>
  <c r="L2142" i="5"/>
  <c r="K2143" i="5"/>
  <c r="L2143" i="5"/>
  <c r="K2144" i="5"/>
  <c r="L2144" i="5"/>
  <c r="K2145" i="5"/>
  <c r="L2145" i="5"/>
  <c r="K2146" i="5"/>
  <c r="L2146" i="5"/>
  <c r="K2147" i="5"/>
  <c r="L2147" i="5"/>
  <c r="K2148" i="5"/>
  <c r="L2148" i="5"/>
  <c r="K2149" i="5"/>
  <c r="L2149" i="5"/>
  <c r="K2150" i="5"/>
  <c r="L2150" i="5"/>
  <c r="K2151" i="5"/>
  <c r="L2151" i="5"/>
  <c r="K2152" i="5"/>
  <c r="L2152" i="5"/>
  <c r="K2153" i="5"/>
  <c r="L2153" i="5"/>
  <c r="K2154" i="5"/>
  <c r="L2154" i="5"/>
  <c r="K2155" i="5"/>
  <c r="L2155" i="5"/>
  <c r="K2156" i="5"/>
  <c r="L2156" i="5"/>
  <c r="K2157" i="5"/>
  <c r="L2157" i="5"/>
  <c r="K2158" i="5"/>
  <c r="L2158" i="5"/>
  <c r="K2159" i="5"/>
  <c r="L2159" i="5"/>
  <c r="K2160" i="5"/>
  <c r="L2160" i="5"/>
  <c r="K2161" i="5"/>
  <c r="L2161" i="5"/>
  <c r="K2162" i="5"/>
  <c r="L2162" i="5"/>
  <c r="K2163" i="5"/>
  <c r="L2163" i="5"/>
  <c r="K2164" i="5"/>
  <c r="L2164" i="5"/>
  <c r="K2165" i="5"/>
  <c r="L2165" i="5"/>
  <c r="K2166" i="5"/>
  <c r="L2166" i="5"/>
  <c r="K2167" i="5"/>
  <c r="L2167" i="5"/>
  <c r="K2168" i="5"/>
  <c r="L2168" i="5"/>
  <c r="K2169" i="5"/>
  <c r="L2169" i="5"/>
  <c r="K2170" i="5"/>
  <c r="L2170" i="5"/>
  <c r="K2171" i="5"/>
  <c r="L2171" i="5"/>
  <c r="K2172" i="5"/>
  <c r="L2172" i="5"/>
  <c r="K2173" i="5"/>
  <c r="L2173" i="5"/>
  <c r="K2174" i="5"/>
  <c r="L2174" i="5"/>
  <c r="K2175" i="5"/>
  <c r="L2175" i="5"/>
  <c r="K2176" i="5"/>
  <c r="L2176" i="5"/>
  <c r="K2177" i="5"/>
  <c r="L2177" i="5"/>
  <c r="K2178" i="5"/>
  <c r="L2178" i="5"/>
  <c r="K2179" i="5"/>
  <c r="L2179" i="5"/>
  <c r="K2180" i="5"/>
  <c r="L2180" i="5"/>
  <c r="K2181" i="5"/>
  <c r="L2181" i="5"/>
  <c r="K2182" i="5"/>
  <c r="L2182" i="5"/>
  <c r="K2183" i="5"/>
  <c r="L2183" i="5"/>
  <c r="K2184" i="5"/>
  <c r="L2184" i="5"/>
  <c r="K2185" i="5"/>
  <c r="L2185" i="5"/>
  <c r="K2186" i="5"/>
  <c r="L2186" i="5"/>
  <c r="K2187" i="5"/>
  <c r="L2187" i="5"/>
  <c r="K2188" i="5"/>
  <c r="L2188" i="5"/>
  <c r="K2189" i="5"/>
  <c r="L2189" i="5"/>
  <c r="K2190" i="5"/>
  <c r="L2190" i="5"/>
  <c r="K2191" i="5"/>
  <c r="L2191" i="5"/>
  <c r="K2192" i="5"/>
  <c r="L2192" i="5"/>
  <c r="K2193" i="5"/>
  <c r="L2193" i="5"/>
  <c r="K2194" i="5"/>
  <c r="L2194" i="5"/>
  <c r="K2195" i="5"/>
  <c r="L2195" i="5"/>
  <c r="K2196" i="5"/>
  <c r="L2196" i="5"/>
  <c r="K2197" i="5"/>
  <c r="L2197" i="5"/>
  <c r="K2198" i="5"/>
  <c r="L2198" i="5"/>
  <c r="K2199" i="5"/>
  <c r="L2199" i="5"/>
  <c r="K2200" i="5"/>
  <c r="L2200" i="5"/>
  <c r="K2201" i="5"/>
  <c r="L2201" i="5"/>
  <c r="K2202" i="5"/>
  <c r="L2202" i="5"/>
  <c r="K2203" i="5"/>
  <c r="L2203" i="5"/>
  <c r="K2204" i="5"/>
  <c r="L2204" i="5"/>
  <c r="K2205" i="5"/>
  <c r="L2205" i="5"/>
  <c r="K2206" i="5"/>
  <c r="L2206" i="5"/>
  <c r="K2207" i="5"/>
  <c r="L2207" i="5"/>
  <c r="K2208" i="5"/>
  <c r="L2208" i="5"/>
  <c r="K2209" i="5"/>
  <c r="L2209" i="5"/>
  <c r="K2210" i="5"/>
  <c r="L2210" i="5"/>
  <c r="K2211" i="5"/>
  <c r="L2211" i="5"/>
  <c r="K2212" i="5"/>
  <c r="L2212" i="5"/>
  <c r="K2213" i="5"/>
  <c r="L2213" i="5"/>
  <c r="K2214" i="5"/>
  <c r="L2214" i="5"/>
  <c r="K2215" i="5"/>
  <c r="L2215" i="5"/>
  <c r="K2216" i="5"/>
  <c r="L2216" i="5"/>
  <c r="K2217" i="5"/>
  <c r="L2217" i="5"/>
  <c r="K2218" i="5"/>
  <c r="L2218" i="5"/>
  <c r="K2219" i="5"/>
  <c r="L2219" i="5"/>
  <c r="K2220" i="5"/>
  <c r="L2220" i="5"/>
  <c r="K2221" i="5"/>
  <c r="L2221" i="5"/>
  <c r="K2222" i="5"/>
  <c r="L2222" i="5"/>
  <c r="K2223" i="5"/>
  <c r="L2223" i="5"/>
  <c r="K2224" i="5"/>
  <c r="L2224" i="5"/>
  <c r="K2225" i="5"/>
  <c r="L2225" i="5"/>
  <c r="K2226" i="5"/>
  <c r="L2226" i="5"/>
  <c r="K2227" i="5"/>
  <c r="L2227" i="5"/>
  <c r="K2228" i="5"/>
  <c r="L2228" i="5"/>
  <c r="K2229" i="5"/>
  <c r="L2229" i="5"/>
  <c r="K2230" i="5"/>
  <c r="L2230" i="5"/>
  <c r="K2231" i="5"/>
  <c r="L2231" i="5"/>
  <c r="K2232" i="5"/>
  <c r="L2232" i="5"/>
  <c r="K2233" i="5"/>
  <c r="L2233" i="5"/>
  <c r="K2234" i="5"/>
  <c r="L2234" i="5"/>
  <c r="K2235" i="5"/>
  <c r="L2235" i="5"/>
  <c r="K2236" i="5"/>
  <c r="L2236" i="5"/>
  <c r="K2237" i="5"/>
  <c r="L2237" i="5"/>
  <c r="K2238" i="5"/>
  <c r="L2238" i="5"/>
  <c r="K2239" i="5"/>
  <c r="L2239" i="5"/>
  <c r="K2240" i="5"/>
  <c r="L2240" i="5"/>
  <c r="K2241" i="5"/>
  <c r="L2241" i="5"/>
  <c r="K2242" i="5"/>
  <c r="L2242" i="5"/>
  <c r="K2243" i="5"/>
  <c r="L2243" i="5"/>
  <c r="K2244" i="5"/>
  <c r="L2244" i="5"/>
  <c r="K2245" i="5"/>
  <c r="L2245" i="5"/>
  <c r="K2246" i="5"/>
  <c r="L2246" i="5"/>
  <c r="K2247" i="5"/>
  <c r="L2247" i="5"/>
  <c r="K2248" i="5"/>
  <c r="L2248" i="5"/>
  <c r="K2249" i="5"/>
  <c r="L2249" i="5"/>
  <c r="K2250" i="5"/>
  <c r="L2250" i="5"/>
  <c r="K2251" i="5"/>
  <c r="L2251" i="5"/>
  <c r="K2252" i="5"/>
  <c r="L2252" i="5"/>
  <c r="K2253" i="5"/>
  <c r="L2253" i="5"/>
  <c r="K2254" i="5"/>
  <c r="L2254" i="5"/>
  <c r="K2255" i="5"/>
  <c r="L2255" i="5"/>
  <c r="K2256" i="5"/>
  <c r="L2256" i="5"/>
  <c r="K2257" i="5"/>
  <c r="L2257" i="5"/>
  <c r="K2258" i="5"/>
  <c r="L2258" i="5"/>
  <c r="K2259" i="5"/>
  <c r="L2259" i="5"/>
  <c r="K2260" i="5"/>
  <c r="L2260" i="5"/>
  <c r="K2261" i="5"/>
  <c r="L2261" i="5"/>
  <c r="K2262" i="5"/>
  <c r="L2262" i="5"/>
  <c r="K2263" i="5"/>
  <c r="L2263" i="5"/>
  <c r="K2264" i="5"/>
  <c r="L2264" i="5"/>
  <c r="K2265" i="5"/>
  <c r="L2265" i="5"/>
  <c r="K2266" i="5"/>
  <c r="L2266" i="5"/>
  <c r="K2267" i="5"/>
  <c r="L2267" i="5"/>
  <c r="K2268" i="5"/>
  <c r="L2268" i="5"/>
  <c r="K2269" i="5"/>
  <c r="L2269" i="5"/>
  <c r="K2270" i="5"/>
  <c r="L2270" i="5"/>
  <c r="K2271" i="5"/>
  <c r="L2271" i="5"/>
  <c r="K2272" i="5"/>
  <c r="L2272" i="5"/>
  <c r="K2273" i="5"/>
  <c r="L2273" i="5"/>
  <c r="K2274" i="5"/>
  <c r="L2274" i="5"/>
  <c r="K2275" i="5"/>
  <c r="L2275" i="5"/>
  <c r="K2276" i="5"/>
  <c r="L2276" i="5"/>
  <c r="K2277" i="5"/>
  <c r="L2277" i="5"/>
  <c r="K2278" i="5"/>
  <c r="L2278" i="5"/>
  <c r="K2279" i="5"/>
  <c r="L2279" i="5"/>
  <c r="K2280" i="5"/>
  <c r="L2280" i="5"/>
  <c r="K2281" i="5"/>
  <c r="L2281" i="5"/>
  <c r="K2282" i="5"/>
  <c r="L2282" i="5"/>
  <c r="K2283" i="5"/>
  <c r="L2283" i="5"/>
  <c r="K2284" i="5"/>
  <c r="L2284" i="5"/>
  <c r="K2285" i="5"/>
  <c r="L2285" i="5"/>
  <c r="K2286" i="5"/>
  <c r="L2286" i="5"/>
  <c r="K2287" i="5"/>
  <c r="L2287" i="5"/>
  <c r="K2288" i="5"/>
  <c r="L2288" i="5"/>
  <c r="K2289" i="5"/>
  <c r="L2289" i="5"/>
  <c r="K2290" i="5"/>
  <c r="L2290" i="5"/>
  <c r="K2291" i="5"/>
  <c r="L2291" i="5"/>
  <c r="K2292" i="5"/>
  <c r="L2292" i="5"/>
  <c r="K2293" i="5"/>
  <c r="L2293" i="5"/>
  <c r="K2294" i="5"/>
  <c r="L2294" i="5"/>
  <c r="K2295" i="5"/>
  <c r="L2295" i="5"/>
  <c r="K2296" i="5"/>
  <c r="L2296" i="5"/>
  <c r="K2297" i="5"/>
  <c r="L2297" i="5"/>
  <c r="K2298" i="5"/>
  <c r="L2298" i="5"/>
  <c r="K2299" i="5"/>
  <c r="L2299" i="5"/>
  <c r="K2300" i="5"/>
  <c r="L2300" i="5"/>
  <c r="K2301" i="5"/>
  <c r="L2301" i="5"/>
  <c r="K2302" i="5"/>
  <c r="L2302" i="5"/>
  <c r="K2303" i="5"/>
  <c r="L2303" i="5"/>
  <c r="K2304" i="5"/>
  <c r="L2304" i="5"/>
  <c r="K2305" i="5"/>
  <c r="L2305" i="5"/>
  <c r="K2306" i="5"/>
  <c r="L2306" i="5"/>
  <c r="K2307" i="5"/>
  <c r="L2307" i="5"/>
  <c r="K2308" i="5"/>
  <c r="L2308" i="5"/>
  <c r="K2309" i="5"/>
  <c r="L2309" i="5"/>
  <c r="K2310" i="5"/>
  <c r="L2310" i="5"/>
  <c r="K2311" i="5"/>
  <c r="L2311" i="5"/>
  <c r="K2312" i="5"/>
  <c r="L2312" i="5"/>
  <c r="K2313" i="5"/>
  <c r="L2313" i="5"/>
  <c r="K2314" i="5"/>
  <c r="L2314" i="5"/>
  <c r="K2315" i="5"/>
  <c r="L2315" i="5"/>
  <c r="K2316" i="5"/>
  <c r="L2316" i="5"/>
  <c r="K2317" i="5"/>
  <c r="L2317" i="5"/>
  <c r="K2318" i="5"/>
  <c r="L2318" i="5"/>
  <c r="K2319" i="5"/>
  <c r="L2319" i="5"/>
  <c r="K2320" i="5"/>
  <c r="L2320" i="5"/>
  <c r="K2321" i="5"/>
  <c r="L2321" i="5"/>
  <c r="K2322" i="5"/>
  <c r="L2322" i="5"/>
  <c r="K2323" i="5"/>
  <c r="L2323" i="5"/>
  <c r="K2324" i="5"/>
  <c r="L2324" i="5"/>
  <c r="K2325" i="5"/>
  <c r="L2325" i="5"/>
  <c r="K2326" i="5"/>
  <c r="L2326" i="5"/>
  <c r="K2327" i="5"/>
  <c r="L2327" i="5"/>
  <c r="K2328" i="5"/>
  <c r="L2328" i="5"/>
  <c r="K2329" i="5"/>
  <c r="L2329" i="5"/>
  <c r="K2330" i="5"/>
  <c r="L2330" i="5"/>
  <c r="K2331" i="5"/>
  <c r="L2331" i="5"/>
  <c r="K2332" i="5"/>
  <c r="L2332" i="5"/>
  <c r="K2333" i="5"/>
  <c r="L2333" i="5"/>
  <c r="K2334" i="5"/>
  <c r="L2334" i="5"/>
  <c r="K2335" i="5"/>
  <c r="L2335" i="5"/>
  <c r="K2336" i="5"/>
  <c r="L2336" i="5"/>
  <c r="K2337" i="5"/>
  <c r="L2337" i="5"/>
  <c r="K2338" i="5"/>
  <c r="L2338" i="5"/>
  <c r="K2339" i="5"/>
  <c r="L2339" i="5"/>
  <c r="K2340" i="5"/>
  <c r="L2340" i="5"/>
  <c r="K2341" i="5"/>
  <c r="L2341" i="5"/>
  <c r="K2342" i="5"/>
  <c r="L2342" i="5"/>
  <c r="K2343" i="5"/>
  <c r="L2343" i="5"/>
  <c r="K2344" i="5"/>
  <c r="L2344" i="5"/>
  <c r="K2345" i="5"/>
  <c r="L2345" i="5"/>
  <c r="K2346" i="5"/>
  <c r="L2346" i="5"/>
  <c r="K2347" i="5"/>
  <c r="L2347" i="5"/>
  <c r="K2348" i="5"/>
  <c r="L2348" i="5"/>
  <c r="K2349" i="5"/>
  <c r="L2349" i="5"/>
  <c r="K2350" i="5"/>
  <c r="L2350" i="5"/>
  <c r="K2351" i="5"/>
  <c r="L2351" i="5"/>
  <c r="K2352" i="5"/>
  <c r="L2352" i="5"/>
  <c r="K2353" i="5"/>
  <c r="L2353" i="5"/>
  <c r="K2354" i="5"/>
  <c r="L2354" i="5"/>
  <c r="K2355" i="5"/>
  <c r="L2355" i="5"/>
  <c r="K2356" i="5"/>
  <c r="L2356" i="5"/>
  <c r="K2357" i="5"/>
  <c r="L2357" i="5"/>
  <c r="K2358" i="5"/>
  <c r="L2358" i="5"/>
  <c r="K2359" i="5"/>
  <c r="L2359" i="5"/>
  <c r="K2360" i="5"/>
  <c r="L2360" i="5"/>
  <c r="K2361" i="5"/>
  <c r="L2361" i="5"/>
  <c r="K2362" i="5"/>
  <c r="L2362" i="5"/>
  <c r="K2363" i="5"/>
  <c r="L2363" i="5"/>
  <c r="K2364" i="5"/>
  <c r="L2364" i="5"/>
  <c r="K2365" i="5"/>
  <c r="L2365" i="5"/>
  <c r="K2366" i="5"/>
  <c r="L2366" i="5"/>
  <c r="K2367" i="5"/>
  <c r="L2367" i="5"/>
  <c r="K2368" i="5"/>
  <c r="L2368" i="5"/>
  <c r="K2369" i="5"/>
  <c r="L2369" i="5"/>
  <c r="K2370" i="5"/>
  <c r="L2370" i="5"/>
  <c r="K2371" i="5"/>
  <c r="L2371" i="5"/>
  <c r="K2372" i="5"/>
  <c r="L2372" i="5"/>
  <c r="K2373" i="5"/>
  <c r="L2373" i="5"/>
  <c r="K2374" i="5"/>
  <c r="L2374" i="5"/>
  <c r="K2375" i="5"/>
  <c r="L2375" i="5"/>
  <c r="K2376" i="5"/>
  <c r="L2376" i="5"/>
  <c r="K2377" i="5"/>
  <c r="L2377" i="5"/>
  <c r="K2378" i="5"/>
  <c r="L2378" i="5"/>
  <c r="K2379" i="5"/>
  <c r="L2379" i="5"/>
  <c r="K2380" i="5"/>
  <c r="L2380" i="5"/>
  <c r="K2381" i="5"/>
  <c r="L2381" i="5"/>
  <c r="K2382" i="5"/>
  <c r="L2382" i="5"/>
  <c r="K2383" i="5"/>
  <c r="L2383" i="5"/>
  <c r="K2384" i="5"/>
  <c r="L2384" i="5"/>
  <c r="K2385" i="5"/>
  <c r="L2385" i="5"/>
  <c r="K2386" i="5"/>
  <c r="L2386" i="5"/>
  <c r="K2387" i="5"/>
  <c r="L2387" i="5"/>
  <c r="K2388" i="5"/>
  <c r="L2388" i="5"/>
  <c r="K2389" i="5"/>
  <c r="L2389" i="5"/>
  <c r="K2390" i="5"/>
  <c r="L2390" i="5"/>
  <c r="K2391" i="5"/>
  <c r="L2391" i="5"/>
  <c r="K2392" i="5"/>
  <c r="L2392" i="5"/>
  <c r="K2393" i="5"/>
  <c r="L2393" i="5"/>
  <c r="K2394" i="5"/>
  <c r="L2394" i="5"/>
  <c r="K2395" i="5"/>
  <c r="L2395" i="5"/>
  <c r="K2396" i="5"/>
  <c r="L2396" i="5"/>
  <c r="K2397" i="5"/>
  <c r="L2397" i="5"/>
  <c r="K2398" i="5"/>
  <c r="L2398" i="5"/>
  <c r="K2399" i="5"/>
  <c r="L2399" i="5"/>
  <c r="K2400" i="5"/>
  <c r="L2400" i="5"/>
  <c r="K2401" i="5"/>
  <c r="L2401" i="5"/>
  <c r="K2402" i="5"/>
  <c r="L2402" i="5"/>
  <c r="K2403" i="5"/>
  <c r="L2403" i="5"/>
  <c r="K2404" i="5"/>
  <c r="L2404" i="5"/>
  <c r="K2405" i="5"/>
  <c r="L2405" i="5"/>
  <c r="K2406" i="5"/>
  <c r="L2406" i="5"/>
  <c r="K2407" i="5"/>
  <c r="L2407" i="5"/>
  <c r="K2408" i="5"/>
  <c r="L2408" i="5"/>
  <c r="K2409" i="5"/>
  <c r="L2409" i="5"/>
  <c r="K2410" i="5"/>
  <c r="L2410" i="5"/>
  <c r="K2411" i="5"/>
  <c r="L2411" i="5"/>
  <c r="K2412" i="5"/>
  <c r="L2412" i="5"/>
  <c r="K2413" i="5"/>
  <c r="L2413" i="5"/>
  <c r="K2414" i="5"/>
  <c r="L2414" i="5"/>
  <c r="K2415" i="5"/>
  <c r="L2415" i="5"/>
  <c r="K2416" i="5"/>
  <c r="L2416" i="5"/>
  <c r="K2417" i="5"/>
  <c r="L2417" i="5"/>
  <c r="K2418" i="5"/>
  <c r="L2418" i="5"/>
  <c r="K2419" i="5"/>
  <c r="L2419" i="5"/>
  <c r="K2420" i="5"/>
  <c r="L2420" i="5"/>
  <c r="K2421" i="5"/>
  <c r="L2421" i="5"/>
  <c r="K2422" i="5"/>
  <c r="L2422" i="5"/>
  <c r="K2423" i="5"/>
  <c r="L2423" i="5"/>
  <c r="K2424" i="5"/>
  <c r="L2424" i="5"/>
  <c r="K2425" i="5"/>
  <c r="L2425" i="5"/>
  <c r="K2426" i="5"/>
  <c r="L2426" i="5"/>
  <c r="K2427" i="5"/>
  <c r="L2427" i="5"/>
  <c r="K2428" i="5"/>
  <c r="L2428" i="5"/>
  <c r="K2429" i="5"/>
  <c r="L2429" i="5"/>
  <c r="K2430" i="5"/>
  <c r="L2430" i="5"/>
  <c r="K2431" i="5"/>
  <c r="L2431" i="5"/>
  <c r="K2432" i="5"/>
  <c r="L2432" i="5"/>
  <c r="K2433" i="5"/>
  <c r="L2433" i="5"/>
  <c r="K2434" i="5"/>
  <c r="L2434" i="5"/>
  <c r="K2435" i="5"/>
  <c r="L2435" i="5"/>
  <c r="K2436" i="5"/>
  <c r="L2436" i="5"/>
  <c r="K2437" i="5"/>
  <c r="L2437" i="5"/>
  <c r="K2438" i="5"/>
  <c r="L2438" i="5"/>
  <c r="K2439" i="5"/>
  <c r="L2439" i="5"/>
  <c r="K2440" i="5"/>
  <c r="L2440" i="5"/>
  <c r="K2441" i="5"/>
  <c r="L2441" i="5"/>
  <c r="K2442" i="5"/>
  <c r="L2442" i="5"/>
  <c r="K2443" i="5"/>
  <c r="L2443" i="5"/>
  <c r="K2444" i="5"/>
  <c r="L2444" i="5"/>
  <c r="K2445" i="5"/>
  <c r="L2445" i="5"/>
  <c r="K2446" i="5"/>
  <c r="L2446" i="5"/>
  <c r="K2447" i="5"/>
  <c r="L2447" i="5"/>
  <c r="K2448" i="5"/>
  <c r="L2448" i="5"/>
  <c r="K2449" i="5"/>
  <c r="L2449" i="5"/>
  <c r="K2450" i="5"/>
  <c r="L2450" i="5"/>
  <c r="K2451" i="5"/>
  <c r="L2451" i="5"/>
  <c r="K2452" i="5"/>
  <c r="L2452" i="5"/>
  <c r="K2453" i="5"/>
  <c r="L2453" i="5"/>
  <c r="K2454" i="5"/>
  <c r="L2454" i="5"/>
  <c r="K2455" i="5"/>
  <c r="L2455" i="5"/>
  <c r="K2456" i="5"/>
  <c r="L2456" i="5"/>
  <c r="K2457" i="5"/>
  <c r="L2457" i="5"/>
  <c r="K2458" i="5"/>
  <c r="L2458" i="5"/>
  <c r="K2459" i="5"/>
  <c r="L2459" i="5"/>
  <c r="K2460" i="5"/>
  <c r="L2460" i="5"/>
  <c r="K2461" i="5"/>
  <c r="L2461" i="5"/>
  <c r="K2462" i="5"/>
  <c r="L2462" i="5"/>
  <c r="K2463" i="5"/>
  <c r="L2463" i="5"/>
  <c r="K2464" i="5"/>
  <c r="L2464" i="5"/>
  <c r="K2465" i="5"/>
  <c r="L2465" i="5"/>
  <c r="K2466" i="5"/>
  <c r="L2466" i="5"/>
  <c r="K2467" i="5"/>
  <c r="L2467" i="5"/>
  <c r="K2468" i="5"/>
  <c r="L2468" i="5"/>
  <c r="K2469" i="5"/>
  <c r="L2469" i="5"/>
  <c r="K2470" i="5"/>
  <c r="L2470" i="5"/>
  <c r="K2471" i="5"/>
  <c r="L2471" i="5"/>
  <c r="K2472" i="5"/>
  <c r="L2472" i="5"/>
  <c r="K2473" i="5"/>
  <c r="L2473" i="5"/>
  <c r="K2474" i="5"/>
  <c r="L2474" i="5"/>
  <c r="K2475" i="5"/>
  <c r="L2475" i="5"/>
  <c r="K2476" i="5"/>
  <c r="L2476" i="5"/>
  <c r="K2477" i="5"/>
  <c r="L2477" i="5"/>
  <c r="K2478" i="5"/>
  <c r="L2478" i="5"/>
  <c r="K2479" i="5"/>
  <c r="L2479" i="5"/>
  <c r="K2480" i="5"/>
  <c r="L2480" i="5"/>
  <c r="K2481" i="5"/>
  <c r="L2481" i="5"/>
  <c r="K2482" i="5"/>
  <c r="L2482" i="5"/>
  <c r="K2483" i="5"/>
  <c r="L2483" i="5"/>
  <c r="K2484" i="5"/>
  <c r="L2484" i="5"/>
  <c r="K2485" i="5"/>
  <c r="L2485" i="5"/>
  <c r="K2486" i="5"/>
  <c r="L2486" i="5"/>
  <c r="K2487" i="5"/>
  <c r="L2487" i="5"/>
  <c r="K2488" i="5"/>
  <c r="L2488" i="5"/>
  <c r="K2489" i="5"/>
  <c r="L2489" i="5"/>
  <c r="K2490" i="5"/>
  <c r="L2490" i="5"/>
  <c r="K2491" i="5"/>
  <c r="L2491" i="5"/>
  <c r="K2492" i="5"/>
  <c r="L2492" i="5"/>
  <c r="K2493" i="5"/>
  <c r="L2493" i="5"/>
  <c r="K2494" i="5"/>
  <c r="L2494" i="5"/>
  <c r="K2495" i="5"/>
  <c r="L2495" i="5"/>
  <c r="K2496" i="5"/>
  <c r="L2496" i="5"/>
  <c r="K2497" i="5"/>
  <c r="L2497" i="5"/>
  <c r="K2498" i="5"/>
  <c r="L2498" i="5"/>
  <c r="K2499" i="5"/>
  <c r="L2499" i="5"/>
  <c r="K2500" i="5"/>
  <c r="L2500" i="5"/>
  <c r="K2501" i="5"/>
  <c r="L2501" i="5"/>
  <c r="K2502" i="5"/>
  <c r="L2502" i="5"/>
  <c r="K2503" i="5"/>
  <c r="L2503" i="5"/>
  <c r="K2504" i="5"/>
  <c r="L2504" i="5"/>
  <c r="K2505" i="5"/>
  <c r="L2505" i="5"/>
  <c r="K2506" i="5"/>
  <c r="L2506" i="5"/>
  <c r="K2507" i="5"/>
  <c r="L2507" i="5"/>
  <c r="K2508" i="5"/>
  <c r="L2508" i="5"/>
  <c r="K2509" i="5"/>
  <c r="L2509" i="5"/>
  <c r="K2510" i="5"/>
  <c r="L2510" i="5"/>
  <c r="K2511" i="5"/>
  <c r="L2511" i="5"/>
  <c r="K2512" i="5"/>
  <c r="L2512" i="5"/>
  <c r="K2513" i="5"/>
  <c r="L2513" i="5"/>
  <c r="K2514" i="5"/>
  <c r="L2514" i="5"/>
  <c r="K2515" i="5"/>
  <c r="L2515" i="5"/>
  <c r="K2516" i="5"/>
  <c r="L2516" i="5"/>
  <c r="K2517" i="5"/>
  <c r="L2517" i="5"/>
  <c r="K2518" i="5"/>
  <c r="L2518" i="5"/>
  <c r="K2519" i="5"/>
  <c r="L2519" i="5"/>
  <c r="K2520" i="5"/>
  <c r="L2520" i="5"/>
  <c r="K2521" i="5"/>
  <c r="L2521" i="5"/>
  <c r="K2522" i="5"/>
  <c r="L2522" i="5"/>
  <c r="K2523" i="5"/>
  <c r="L2523" i="5"/>
  <c r="K2524" i="5"/>
  <c r="L2524" i="5"/>
  <c r="K2525" i="5"/>
  <c r="L2525" i="5"/>
  <c r="K2526" i="5"/>
  <c r="L2526" i="5"/>
  <c r="K2527" i="5"/>
  <c r="L2527" i="5"/>
  <c r="K2528" i="5"/>
  <c r="L2528" i="5"/>
  <c r="K2529" i="5"/>
  <c r="L2529" i="5"/>
  <c r="K2530" i="5"/>
  <c r="L2530" i="5"/>
  <c r="K2531" i="5"/>
  <c r="L2531" i="5"/>
  <c r="K2532" i="5"/>
  <c r="L2532" i="5"/>
  <c r="K2533" i="5"/>
  <c r="L2533" i="5"/>
  <c r="K2534" i="5"/>
  <c r="L2534" i="5"/>
  <c r="K2535" i="5"/>
  <c r="L2535" i="5"/>
  <c r="K2536" i="5"/>
  <c r="L2536" i="5"/>
  <c r="K2537" i="5"/>
  <c r="L2537" i="5"/>
  <c r="K2538" i="5"/>
  <c r="L2538" i="5"/>
  <c r="K2539" i="5"/>
  <c r="L2539" i="5"/>
  <c r="K2540" i="5"/>
  <c r="L2540" i="5"/>
  <c r="K2541" i="5"/>
  <c r="L2541" i="5"/>
  <c r="K2542" i="5"/>
  <c r="L2542" i="5"/>
  <c r="K2543" i="5"/>
  <c r="L2543" i="5"/>
  <c r="K2544" i="5"/>
  <c r="L2544" i="5"/>
  <c r="K2545" i="5"/>
  <c r="L2545" i="5"/>
  <c r="K2546" i="5"/>
  <c r="L2546" i="5"/>
  <c r="K2547" i="5"/>
  <c r="L2547" i="5"/>
  <c r="K2548" i="5"/>
  <c r="L2548" i="5"/>
  <c r="K2549" i="5"/>
  <c r="L2549" i="5"/>
  <c r="K2550" i="5"/>
  <c r="L2550" i="5"/>
  <c r="K2551" i="5"/>
  <c r="L2551" i="5"/>
  <c r="K2552" i="5"/>
  <c r="L2552" i="5"/>
  <c r="K2553" i="5"/>
  <c r="L2553" i="5"/>
  <c r="K2554" i="5"/>
  <c r="L2554" i="5"/>
  <c r="K2555" i="5"/>
  <c r="L2555" i="5"/>
  <c r="K2556" i="5"/>
  <c r="L2556" i="5"/>
  <c r="K2557" i="5"/>
  <c r="L2557" i="5"/>
  <c r="K2558" i="5"/>
  <c r="L2558" i="5"/>
  <c r="K2559" i="5"/>
  <c r="L2559" i="5"/>
  <c r="K2560" i="5"/>
  <c r="L2560" i="5"/>
  <c r="K2561" i="5"/>
  <c r="L2561" i="5"/>
  <c r="K2562" i="5"/>
  <c r="L2562" i="5"/>
  <c r="K2563" i="5"/>
  <c r="L2563" i="5"/>
  <c r="K2564" i="5"/>
  <c r="L2564" i="5"/>
  <c r="K2565" i="5"/>
  <c r="L2565" i="5"/>
  <c r="K2566" i="5"/>
  <c r="L2566" i="5"/>
  <c r="K2567" i="5"/>
  <c r="L2567" i="5"/>
  <c r="K2568" i="5"/>
  <c r="L2568" i="5"/>
  <c r="K2569" i="5"/>
  <c r="L2569" i="5"/>
  <c r="K2570" i="5"/>
  <c r="L2570" i="5"/>
  <c r="K2571" i="5"/>
  <c r="L2571" i="5"/>
  <c r="K2572" i="5"/>
  <c r="L2572" i="5"/>
  <c r="K2573" i="5"/>
  <c r="L2573" i="5"/>
  <c r="K2574" i="5"/>
  <c r="L2574" i="5"/>
  <c r="K2575" i="5"/>
  <c r="L2575" i="5"/>
  <c r="K2576" i="5"/>
  <c r="L2576" i="5"/>
  <c r="K2577" i="5"/>
  <c r="L2577" i="5"/>
  <c r="K2578" i="5"/>
  <c r="L2578" i="5"/>
  <c r="K2579" i="5"/>
  <c r="L2579" i="5"/>
  <c r="K2580" i="5"/>
  <c r="L2580" i="5"/>
  <c r="K2581" i="5"/>
  <c r="L2581" i="5"/>
  <c r="K2582" i="5"/>
  <c r="L2582" i="5"/>
  <c r="K2583" i="5"/>
  <c r="L2583" i="5"/>
  <c r="K2584" i="5"/>
  <c r="L2584" i="5"/>
  <c r="K2585" i="5"/>
  <c r="L2585" i="5"/>
  <c r="K2586" i="5"/>
  <c r="L2586" i="5"/>
  <c r="K2587" i="5"/>
  <c r="L2587" i="5"/>
  <c r="K2588" i="5"/>
  <c r="L2588" i="5"/>
  <c r="K2589" i="5"/>
  <c r="L2589" i="5"/>
  <c r="K2590" i="5"/>
  <c r="L2590" i="5"/>
  <c r="K2591" i="5"/>
  <c r="L2591" i="5"/>
  <c r="K2592" i="5"/>
  <c r="L2592" i="5"/>
  <c r="K2593" i="5"/>
  <c r="L2593" i="5"/>
  <c r="K2594" i="5"/>
  <c r="L2594" i="5"/>
  <c r="K2595" i="5"/>
  <c r="L2595" i="5"/>
  <c r="K2596" i="5"/>
  <c r="L2596" i="5"/>
  <c r="K2597" i="5"/>
  <c r="L2597" i="5"/>
  <c r="K2598" i="5"/>
  <c r="L2598" i="5"/>
  <c r="K2599" i="5"/>
  <c r="L2599" i="5"/>
  <c r="K2600" i="5"/>
  <c r="L2600" i="5"/>
  <c r="K2601" i="5"/>
  <c r="L2601" i="5"/>
  <c r="K2602" i="5"/>
  <c r="L2602" i="5"/>
  <c r="K2603" i="5"/>
  <c r="L2603" i="5"/>
  <c r="K2604" i="5"/>
  <c r="L2604" i="5"/>
  <c r="K2605" i="5"/>
  <c r="L2605" i="5"/>
  <c r="K2606" i="5"/>
  <c r="L2606" i="5"/>
  <c r="K2607" i="5"/>
  <c r="L2607" i="5"/>
  <c r="K2608" i="5"/>
  <c r="L2608" i="5"/>
  <c r="K2609" i="5"/>
  <c r="L2609" i="5"/>
  <c r="K2610" i="5"/>
  <c r="L2610" i="5"/>
  <c r="K2611" i="5"/>
  <c r="L2611" i="5"/>
  <c r="K2612" i="5"/>
  <c r="L2612" i="5"/>
  <c r="K2613" i="5"/>
  <c r="L2613" i="5"/>
  <c r="K2614" i="5"/>
  <c r="L2614" i="5"/>
  <c r="K2615" i="5"/>
  <c r="L2615" i="5"/>
  <c r="K2616" i="5"/>
  <c r="L2616" i="5"/>
  <c r="K2617" i="5"/>
  <c r="L2617" i="5"/>
  <c r="K2618" i="5"/>
  <c r="L2618" i="5"/>
  <c r="K2619" i="5"/>
  <c r="L2619" i="5"/>
  <c r="K2620" i="5"/>
  <c r="L2620" i="5"/>
  <c r="K2621" i="5"/>
  <c r="L2621" i="5"/>
  <c r="K2622" i="5"/>
  <c r="L2622" i="5"/>
  <c r="K2623" i="5"/>
  <c r="L2623" i="5"/>
  <c r="K2624" i="5"/>
  <c r="L2624" i="5"/>
  <c r="K2625" i="5"/>
  <c r="L2625" i="5"/>
  <c r="K2626" i="5"/>
  <c r="L2626" i="5"/>
  <c r="K2627" i="5"/>
  <c r="L2627" i="5"/>
  <c r="K2628" i="5"/>
  <c r="L2628" i="5"/>
  <c r="K2629" i="5"/>
  <c r="L2629" i="5"/>
  <c r="K2630" i="5"/>
  <c r="L2630" i="5"/>
  <c r="K2631" i="5"/>
  <c r="L2631" i="5"/>
  <c r="K2632" i="5"/>
  <c r="L2632" i="5"/>
  <c r="K2633" i="5"/>
  <c r="L2633" i="5"/>
  <c r="K2634" i="5"/>
  <c r="L2634" i="5"/>
  <c r="K2635" i="5"/>
  <c r="L2635" i="5"/>
  <c r="K2636" i="5"/>
  <c r="L2636" i="5"/>
  <c r="K2637" i="5"/>
  <c r="L2637" i="5"/>
  <c r="K2638" i="5"/>
  <c r="L2638" i="5"/>
  <c r="K2639" i="5"/>
  <c r="L2639" i="5"/>
  <c r="K2640" i="5"/>
  <c r="L2640" i="5"/>
  <c r="K2641" i="5"/>
  <c r="L2641" i="5"/>
  <c r="K2642" i="5"/>
  <c r="L2642" i="5"/>
  <c r="K2643" i="5"/>
  <c r="L2643" i="5"/>
  <c r="K2644" i="5"/>
  <c r="L2644" i="5"/>
  <c r="K2645" i="5"/>
  <c r="L2645" i="5"/>
  <c r="K2646" i="5"/>
  <c r="L2646" i="5"/>
  <c r="K2647" i="5"/>
  <c r="L2647" i="5"/>
  <c r="K2648" i="5"/>
  <c r="L2648" i="5"/>
  <c r="K2649" i="5"/>
  <c r="L2649" i="5"/>
  <c r="K2650" i="5"/>
  <c r="L2650" i="5"/>
  <c r="K2651" i="5"/>
  <c r="L2651" i="5"/>
  <c r="K2652" i="5"/>
  <c r="L2652" i="5"/>
  <c r="K2653" i="5"/>
  <c r="L2653" i="5"/>
  <c r="K2654" i="5"/>
  <c r="L2654" i="5"/>
  <c r="M2654" i="5" s="1"/>
  <c r="K2655" i="5"/>
  <c r="L2655" i="5"/>
  <c r="K2656" i="5"/>
  <c r="L2656" i="5"/>
  <c r="K2657" i="5"/>
  <c r="L2657" i="5"/>
  <c r="K2658" i="5"/>
  <c r="L2658" i="5"/>
  <c r="K2659" i="5"/>
  <c r="L2659" i="5"/>
  <c r="K2660" i="5"/>
  <c r="L2660" i="5"/>
  <c r="K2661" i="5"/>
  <c r="L2661" i="5"/>
  <c r="K2662" i="5"/>
  <c r="L2662" i="5"/>
  <c r="K2663" i="5"/>
  <c r="L2663" i="5"/>
  <c r="K2664" i="5"/>
  <c r="L2664" i="5"/>
  <c r="K2665" i="5"/>
  <c r="L2665" i="5"/>
  <c r="K2666" i="5"/>
  <c r="L2666" i="5"/>
  <c r="K2667" i="5"/>
  <c r="L2667" i="5"/>
  <c r="K2668" i="5"/>
  <c r="L2668" i="5"/>
  <c r="K2669" i="5"/>
  <c r="L2669" i="5"/>
  <c r="K2670" i="5"/>
  <c r="L2670" i="5"/>
  <c r="K2671" i="5"/>
  <c r="L2671" i="5"/>
  <c r="K2672" i="5"/>
  <c r="L2672" i="5"/>
  <c r="K2673" i="5"/>
  <c r="L2673" i="5"/>
  <c r="K2674" i="5"/>
  <c r="L2674" i="5"/>
  <c r="K2675" i="5"/>
  <c r="L2675" i="5"/>
  <c r="K2676" i="5"/>
  <c r="L2676" i="5"/>
  <c r="K2677" i="5"/>
  <c r="L2677" i="5"/>
  <c r="K2678" i="5"/>
  <c r="L2678" i="5"/>
  <c r="K2679" i="5"/>
  <c r="L2679" i="5"/>
  <c r="K2680" i="5"/>
  <c r="L2680" i="5"/>
  <c r="K2681" i="5"/>
  <c r="L2681" i="5"/>
  <c r="K2682" i="5"/>
  <c r="L2682" i="5"/>
  <c r="K2683" i="5"/>
  <c r="L2683" i="5"/>
  <c r="K2684" i="5"/>
  <c r="L2684" i="5"/>
  <c r="K2685" i="5"/>
  <c r="L2685" i="5"/>
  <c r="K2686" i="5"/>
  <c r="L2686" i="5"/>
  <c r="K2687" i="5"/>
  <c r="L2687" i="5"/>
  <c r="K2688" i="5"/>
  <c r="L2688" i="5"/>
  <c r="K2689" i="5"/>
  <c r="L2689" i="5"/>
  <c r="K2690" i="5"/>
  <c r="L2690" i="5"/>
  <c r="K2691" i="5"/>
  <c r="L2691" i="5"/>
  <c r="K2692" i="5"/>
  <c r="L2692" i="5"/>
  <c r="K2693" i="5"/>
  <c r="L2693" i="5"/>
  <c r="K2694" i="5"/>
  <c r="L2694" i="5"/>
  <c r="K2695" i="5"/>
  <c r="L2695" i="5"/>
  <c r="K2696" i="5"/>
  <c r="L2696" i="5"/>
  <c r="K2697" i="5"/>
  <c r="L2697" i="5"/>
  <c r="K2698" i="5"/>
  <c r="L2698" i="5"/>
  <c r="K2699" i="5"/>
  <c r="L2699" i="5"/>
  <c r="K2700" i="5"/>
  <c r="L2700" i="5"/>
  <c r="K2701" i="5"/>
  <c r="L2701" i="5"/>
  <c r="K2702" i="5"/>
  <c r="L2702" i="5"/>
  <c r="K2703" i="5"/>
  <c r="L2703" i="5"/>
  <c r="K2704" i="5"/>
  <c r="L2704" i="5"/>
  <c r="K2705" i="5"/>
  <c r="L2705" i="5"/>
  <c r="K2706" i="5"/>
  <c r="L2706" i="5"/>
  <c r="K2707" i="5"/>
  <c r="L2707" i="5"/>
  <c r="K2708" i="5"/>
  <c r="L2708" i="5"/>
  <c r="K2709" i="5"/>
  <c r="L2709" i="5"/>
  <c r="K2710" i="5"/>
  <c r="L2710" i="5"/>
  <c r="K2711" i="5"/>
  <c r="L2711" i="5"/>
  <c r="K2712" i="5"/>
  <c r="L2712" i="5"/>
  <c r="K2713" i="5"/>
  <c r="L2713" i="5"/>
  <c r="K2714" i="5"/>
  <c r="L2714" i="5"/>
  <c r="K2715" i="5"/>
  <c r="L2715" i="5"/>
  <c r="K2716" i="5"/>
  <c r="L2716" i="5"/>
  <c r="K2717" i="5"/>
  <c r="L2717" i="5"/>
  <c r="K2718" i="5"/>
  <c r="L2718" i="5"/>
  <c r="K2719" i="5"/>
  <c r="L2719" i="5"/>
  <c r="K2720" i="5"/>
  <c r="L2720" i="5"/>
  <c r="K2721" i="5"/>
  <c r="L2721" i="5"/>
  <c r="K2722" i="5"/>
  <c r="L2722" i="5"/>
  <c r="K2723" i="5"/>
  <c r="L2723" i="5"/>
  <c r="K2724" i="5"/>
  <c r="L2724" i="5"/>
  <c r="K2725" i="5"/>
  <c r="L2725" i="5"/>
  <c r="K2726" i="5"/>
  <c r="L2726" i="5"/>
  <c r="K2727" i="5"/>
  <c r="L2727" i="5"/>
  <c r="K2728" i="5"/>
  <c r="L2728" i="5"/>
  <c r="K2729" i="5"/>
  <c r="L2729" i="5"/>
  <c r="K2730" i="5"/>
  <c r="L2730" i="5"/>
  <c r="K2731" i="5"/>
  <c r="L2731" i="5"/>
  <c r="K2732" i="5"/>
  <c r="L2732" i="5"/>
  <c r="K2733" i="5"/>
  <c r="L2733" i="5"/>
  <c r="K2734" i="5"/>
  <c r="L2734" i="5"/>
  <c r="K2735" i="5"/>
  <c r="L2735" i="5"/>
  <c r="K2736" i="5"/>
  <c r="L2736" i="5"/>
  <c r="K2737" i="5"/>
  <c r="L2737" i="5"/>
  <c r="K2738" i="5"/>
  <c r="L2738" i="5"/>
  <c r="K2739" i="5"/>
  <c r="L2739" i="5"/>
  <c r="K2740" i="5"/>
  <c r="L2740" i="5"/>
  <c r="K2741" i="5"/>
  <c r="L2741" i="5"/>
  <c r="K2742" i="5"/>
  <c r="L2742" i="5"/>
  <c r="K2743" i="5"/>
  <c r="L2743" i="5"/>
  <c r="K2744" i="5"/>
  <c r="L2744" i="5"/>
  <c r="K2745" i="5"/>
  <c r="L2745" i="5"/>
  <c r="K2746" i="5"/>
  <c r="L2746" i="5"/>
  <c r="K2747" i="5"/>
  <c r="L2747" i="5"/>
  <c r="K2748" i="5"/>
  <c r="L2748" i="5"/>
  <c r="K2749" i="5"/>
  <c r="L2749" i="5"/>
  <c r="K2750" i="5"/>
  <c r="L2750" i="5"/>
  <c r="K2751" i="5"/>
  <c r="L2751" i="5"/>
  <c r="K2752" i="5"/>
  <c r="L2752" i="5"/>
  <c r="K2753" i="5"/>
  <c r="L2753" i="5"/>
  <c r="K2754" i="5"/>
  <c r="L2754" i="5"/>
  <c r="K2755" i="5"/>
  <c r="L2755" i="5"/>
  <c r="K2756" i="5"/>
  <c r="L2756" i="5"/>
  <c r="K2757" i="5"/>
  <c r="L2757" i="5"/>
  <c r="K2758" i="5"/>
  <c r="L2758" i="5"/>
  <c r="K2759" i="5"/>
  <c r="L2759" i="5"/>
  <c r="K2760" i="5"/>
  <c r="L2760" i="5"/>
  <c r="K2761" i="5"/>
  <c r="L2761" i="5"/>
  <c r="K2762" i="5"/>
  <c r="L2762" i="5"/>
  <c r="K2763" i="5"/>
  <c r="L2763" i="5"/>
  <c r="K2764" i="5"/>
  <c r="L2764" i="5"/>
  <c r="K2765" i="5"/>
  <c r="L2765" i="5"/>
  <c r="K2766" i="5"/>
  <c r="L2766" i="5"/>
  <c r="K2767" i="5"/>
  <c r="L2767" i="5"/>
  <c r="K2768" i="5"/>
  <c r="L2768" i="5"/>
  <c r="K2769" i="5"/>
  <c r="L2769" i="5"/>
  <c r="K2770" i="5"/>
  <c r="L2770" i="5"/>
  <c r="K2771" i="5"/>
  <c r="L2771" i="5"/>
  <c r="K2772" i="5"/>
  <c r="L2772" i="5"/>
  <c r="K2773" i="5"/>
  <c r="L2773" i="5"/>
  <c r="K2774" i="5"/>
  <c r="L2774" i="5"/>
  <c r="K2775" i="5"/>
  <c r="L2775" i="5"/>
  <c r="K2776" i="5"/>
  <c r="L2776" i="5"/>
  <c r="K2777" i="5"/>
  <c r="L2777" i="5"/>
  <c r="K2778" i="5"/>
  <c r="L2778" i="5"/>
  <c r="K2779" i="5"/>
  <c r="L2779" i="5"/>
  <c r="K2780" i="5"/>
  <c r="L2780" i="5"/>
  <c r="K2781" i="5"/>
  <c r="L2781" i="5"/>
  <c r="K2782" i="5"/>
  <c r="L2782" i="5"/>
  <c r="K2783" i="5"/>
  <c r="L2783" i="5"/>
  <c r="K2784" i="5"/>
  <c r="L2784" i="5"/>
  <c r="K2785" i="5"/>
  <c r="L2785" i="5"/>
  <c r="K2786" i="5"/>
  <c r="L2786" i="5"/>
  <c r="K2787" i="5"/>
  <c r="L2787" i="5"/>
  <c r="K2788" i="5"/>
  <c r="L2788" i="5"/>
  <c r="K2789" i="5"/>
  <c r="L2789" i="5"/>
  <c r="K2790" i="5"/>
  <c r="L2790" i="5"/>
  <c r="K2791" i="5"/>
  <c r="L2791" i="5"/>
  <c r="K2792" i="5"/>
  <c r="L2792" i="5"/>
  <c r="K2793" i="5"/>
  <c r="L2793" i="5"/>
  <c r="K2794" i="5"/>
  <c r="L2794" i="5"/>
  <c r="K2795" i="5"/>
  <c r="L2795" i="5"/>
  <c r="K2796" i="5"/>
  <c r="L2796" i="5"/>
  <c r="K2797" i="5"/>
  <c r="L2797" i="5"/>
  <c r="K2798" i="5"/>
  <c r="L2798" i="5"/>
  <c r="K2799" i="5"/>
  <c r="L2799" i="5"/>
  <c r="K2800" i="5"/>
  <c r="L2800" i="5"/>
  <c r="K2801" i="5"/>
  <c r="L2801" i="5"/>
  <c r="K2802" i="5"/>
  <c r="L2802" i="5"/>
  <c r="K2803" i="5"/>
  <c r="L2803" i="5"/>
  <c r="K2804" i="5"/>
  <c r="L2804" i="5"/>
  <c r="K2805" i="5"/>
  <c r="L2805" i="5"/>
  <c r="K2806" i="5"/>
  <c r="L2806" i="5"/>
  <c r="K2807" i="5"/>
  <c r="L2807" i="5"/>
  <c r="K2808" i="5"/>
  <c r="L2808" i="5"/>
  <c r="K2809" i="5"/>
  <c r="L2809" i="5"/>
  <c r="K2810" i="5"/>
  <c r="L2810" i="5"/>
  <c r="K2811" i="5"/>
  <c r="L2811" i="5"/>
  <c r="K2812" i="5"/>
  <c r="L2812" i="5"/>
  <c r="K2813" i="5"/>
  <c r="L2813" i="5"/>
  <c r="K2814" i="5"/>
  <c r="L2814" i="5"/>
  <c r="K2815" i="5"/>
  <c r="L2815" i="5"/>
  <c r="K2816" i="5"/>
  <c r="L2816" i="5"/>
  <c r="K2817" i="5"/>
  <c r="L2817" i="5"/>
  <c r="K2818" i="5"/>
  <c r="L2818" i="5"/>
  <c r="K2819" i="5"/>
  <c r="L2819" i="5"/>
  <c r="K2820" i="5"/>
  <c r="L2820" i="5"/>
  <c r="K2821" i="5"/>
  <c r="L2821" i="5"/>
  <c r="K2822" i="5"/>
  <c r="L2822" i="5"/>
  <c r="K2823" i="5"/>
  <c r="L2823" i="5"/>
  <c r="K2824" i="5"/>
  <c r="L2824" i="5"/>
  <c r="K2825" i="5"/>
  <c r="L2825" i="5"/>
  <c r="K2826" i="5"/>
  <c r="L2826" i="5"/>
  <c r="K2827" i="5"/>
  <c r="L2827" i="5"/>
  <c r="K2828" i="5"/>
  <c r="L2828" i="5"/>
  <c r="K2829" i="5"/>
  <c r="L2829" i="5"/>
  <c r="K2830" i="5"/>
  <c r="L2830" i="5"/>
  <c r="K2831" i="5"/>
  <c r="L2831" i="5"/>
  <c r="K2832" i="5"/>
  <c r="L2832" i="5"/>
  <c r="K2833" i="5"/>
  <c r="L2833" i="5"/>
  <c r="K2834" i="5"/>
  <c r="L2834" i="5"/>
  <c r="K2835" i="5"/>
  <c r="L2835" i="5"/>
  <c r="K2836" i="5"/>
  <c r="L2836" i="5"/>
  <c r="K2837" i="5"/>
  <c r="L2837" i="5"/>
  <c r="K2838" i="5"/>
  <c r="L2838" i="5"/>
  <c r="K2839" i="5"/>
  <c r="L2839" i="5"/>
  <c r="K2840" i="5"/>
  <c r="L2840" i="5"/>
  <c r="K2841" i="5"/>
  <c r="L2841" i="5"/>
  <c r="K2842" i="5"/>
  <c r="L2842" i="5"/>
  <c r="K2843" i="5"/>
  <c r="L2843" i="5"/>
  <c r="K2844" i="5"/>
  <c r="L2844" i="5"/>
  <c r="K2845" i="5"/>
  <c r="L2845" i="5"/>
  <c r="K2846" i="5"/>
  <c r="L2846" i="5"/>
  <c r="K2847" i="5"/>
  <c r="L2847" i="5"/>
  <c r="K2848" i="5"/>
  <c r="L2848" i="5"/>
  <c r="K2849" i="5"/>
  <c r="L2849" i="5"/>
  <c r="K2850" i="5"/>
  <c r="L2850" i="5"/>
  <c r="K2851" i="5"/>
  <c r="L2851" i="5"/>
  <c r="K2852" i="5"/>
  <c r="L2852" i="5"/>
  <c r="K2853" i="5"/>
  <c r="L2853" i="5"/>
  <c r="K2854" i="5"/>
  <c r="L2854" i="5"/>
  <c r="K2855" i="5"/>
  <c r="L2855" i="5"/>
  <c r="K2856" i="5"/>
  <c r="L2856" i="5"/>
  <c r="K2857" i="5"/>
  <c r="L2857" i="5"/>
  <c r="K2858" i="5"/>
  <c r="L2858" i="5"/>
  <c r="K2859" i="5"/>
  <c r="L2859" i="5"/>
  <c r="K2860" i="5"/>
  <c r="L2860" i="5"/>
  <c r="K2861" i="5"/>
  <c r="L2861" i="5"/>
  <c r="K2862" i="5"/>
  <c r="L2862" i="5"/>
  <c r="K2863" i="5"/>
  <c r="L2863" i="5"/>
  <c r="K2864" i="5"/>
  <c r="L2864" i="5"/>
  <c r="K2865" i="5"/>
  <c r="L2865" i="5"/>
  <c r="K2866" i="5"/>
  <c r="L2866" i="5"/>
  <c r="K2867" i="5"/>
  <c r="L2867" i="5"/>
  <c r="K2868" i="5"/>
  <c r="L2868" i="5"/>
  <c r="K2869" i="5"/>
  <c r="L2869" i="5"/>
  <c r="K2870" i="5"/>
  <c r="L2870" i="5"/>
  <c r="K2871" i="5"/>
  <c r="L2871" i="5"/>
  <c r="K2872" i="5"/>
  <c r="L2872" i="5"/>
  <c r="K2873" i="5"/>
  <c r="L2873" i="5"/>
  <c r="K2874" i="5"/>
  <c r="L2874" i="5"/>
  <c r="K2875" i="5"/>
  <c r="L2875" i="5"/>
  <c r="K2876" i="5"/>
  <c r="L2876" i="5"/>
  <c r="K2877" i="5"/>
  <c r="L2877" i="5"/>
  <c r="K2878" i="5"/>
  <c r="L2878" i="5"/>
  <c r="K2879" i="5"/>
  <c r="L2879" i="5"/>
  <c r="K2880" i="5"/>
  <c r="L2880" i="5"/>
  <c r="K2881" i="5"/>
  <c r="L2881" i="5"/>
  <c r="K2882" i="5"/>
  <c r="L2882" i="5"/>
  <c r="K2883" i="5"/>
  <c r="L2883" i="5"/>
  <c r="K2884" i="5"/>
  <c r="L2884" i="5"/>
  <c r="K2885" i="5"/>
  <c r="L2885" i="5"/>
  <c r="K2886" i="5"/>
  <c r="L2886" i="5"/>
  <c r="K2887" i="5"/>
  <c r="L2887" i="5"/>
  <c r="K2888" i="5"/>
  <c r="L2888" i="5"/>
  <c r="K2889" i="5"/>
  <c r="L2889" i="5"/>
  <c r="K2890" i="5"/>
  <c r="L2890" i="5"/>
  <c r="K2891" i="5"/>
  <c r="L2891" i="5"/>
  <c r="K2892" i="5"/>
  <c r="L2892" i="5"/>
  <c r="K2893" i="5"/>
  <c r="L2893" i="5"/>
  <c r="K2894" i="5"/>
  <c r="L2894" i="5"/>
  <c r="K2895" i="5"/>
  <c r="L2895" i="5"/>
  <c r="K2896" i="5"/>
  <c r="L2896" i="5"/>
  <c r="K2897" i="5"/>
  <c r="L2897" i="5"/>
  <c r="K2898" i="5"/>
  <c r="L2898" i="5"/>
  <c r="K2899" i="5"/>
  <c r="L2899" i="5"/>
  <c r="K2900" i="5"/>
  <c r="L2900" i="5"/>
  <c r="K2901" i="5"/>
  <c r="L2901" i="5"/>
  <c r="K2902" i="5"/>
  <c r="L2902" i="5"/>
  <c r="K2903" i="5"/>
  <c r="L2903" i="5"/>
  <c r="K2904" i="5"/>
  <c r="L2904" i="5"/>
  <c r="K2905" i="5"/>
  <c r="L2905" i="5"/>
  <c r="K2906" i="5"/>
  <c r="L2906" i="5"/>
  <c r="K2907" i="5"/>
  <c r="L2907" i="5"/>
  <c r="K2908" i="5"/>
  <c r="L2908" i="5"/>
  <c r="K2909" i="5"/>
  <c r="L2909" i="5"/>
  <c r="K2910" i="5"/>
  <c r="L2910" i="5"/>
  <c r="K2911" i="5"/>
  <c r="L2911" i="5"/>
  <c r="K2912" i="5"/>
  <c r="L2912" i="5"/>
  <c r="K2913" i="5"/>
  <c r="L2913" i="5"/>
  <c r="K2914" i="5"/>
  <c r="L2914" i="5"/>
  <c r="K2915" i="5"/>
  <c r="L2915" i="5"/>
  <c r="K2916" i="5"/>
  <c r="L2916" i="5"/>
  <c r="K2917" i="5"/>
  <c r="L2917" i="5"/>
  <c r="K2918" i="5"/>
  <c r="L2918" i="5"/>
  <c r="K2919" i="5"/>
  <c r="L2919" i="5"/>
  <c r="K2920" i="5"/>
  <c r="L2920" i="5"/>
  <c r="K2921" i="5"/>
  <c r="L2921" i="5"/>
  <c r="K2922" i="5"/>
  <c r="L2922" i="5"/>
  <c r="K2923" i="5"/>
  <c r="L2923" i="5"/>
  <c r="K2924" i="5"/>
  <c r="L2924" i="5"/>
  <c r="K2925" i="5"/>
  <c r="L2925" i="5"/>
  <c r="K2926" i="5"/>
  <c r="L2926" i="5"/>
  <c r="K2927" i="5"/>
  <c r="L2927" i="5"/>
  <c r="K2928" i="5"/>
  <c r="L2928" i="5"/>
  <c r="K2929" i="5"/>
  <c r="L2929" i="5"/>
  <c r="K2930" i="5"/>
  <c r="L2930" i="5"/>
  <c r="K2931" i="5"/>
  <c r="L2931" i="5"/>
  <c r="K2932" i="5"/>
  <c r="L2932" i="5"/>
  <c r="K2933" i="5"/>
  <c r="L2933" i="5"/>
  <c r="K2934" i="5"/>
  <c r="L2934" i="5"/>
  <c r="K2935" i="5"/>
  <c r="L2935" i="5"/>
  <c r="K2936" i="5"/>
  <c r="L2936" i="5"/>
  <c r="K2937" i="5"/>
  <c r="L2937" i="5"/>
  <c r="K2938" i="5"/>
  <c r="L2938" i="5"/>
  <c r="K2939" i="5"/>
  <c r="L2939" i="5"/>
  <c r="K2940" i="5"/>
  <c r="L2940" i="5"/>
  <c r="K2941" i="5"/>
  <c r="L2941" i="5"/>
  <c r="K2942" i="5"/>
  <c r="L2942" i="5"/>
  <c r="K2943" i="5"/>
  <c r="L2943" i="5"/>
  <c r="K2944" i="5"/>
  <c r="L2944" i="5"/>
  <c r="K2945" i="5"/>
  <c r="L2945" i="5"/>
  <c r="K2946" i="5"/>
  <c r="L2946" i="5"/>
  <c r="K2947" i="5"/>
  <c r="L2947" i="5"/>
  <c r="K2948" i="5"/>
  <c r="L2948" i="5"/>
  <c r="K2949" i="5"/>
  <c r="L2949" i="5"/>
  <c r="K2950" i="5"/>
  <c r="L2950" i="5"/>
  <c r="K2951" i="5"/>
  <c r="L2951" i="5"/>
  <c r="K2952" i="5"/>
  <c r="L2952" i="5"/>
  <c r="K2953" i="5"/>
  <c r="L2953" i="5"/>
  <c r="K2954" i="5"/>
  <c r="L2954" i="5"/>
  <c r="K2955" i="5"/>
  <c r="L2955" i="5"/>
  <c r="K2956" i="5"/>
  <c r="L2956" i="5"/>
  <c r="K2957" i="5"/>
  <c r="L2957" i="5"/>
  <c r="K2958" i="5"/>
  <c r="L2958" i="5"/>
  <c r="K2959" i="5"/>
  <c r="L2959" i="5"/>
  <c r="K2960" i="5"/>
  <c r="L2960" i="5"/>
  <c r="K2961" i="5"/>
  <c r="L2961" i="5"/>
  <c r="K2962" i="5"/>
  <c r="L2962" i="5"/>
  <c r="K2963" i="5"/>
  <c r="L2963" i="5"/>
  <c r="K2964" i="5"/>
  <c r="L2964" i="5"/>
  <c r="K2965" i="5"/>
  <c r="L2965" i="5"/>
  <c r="K2966" i="5"/>
  <c r="L2966" i="5"/>
  <c r="K2967" i="5"/>
  <c r="L2967" i="5"/>
  <c r="K2968" i="5"/>
  <c r="L2968" i="5"/>
  <c r="K2969" i="5"/>
  <c r="L2969" i="5"/>
  <c r="K2970" i="5"/>
  <c r="L2970" i="5"/>
  <c r="K2971" i="5"/>
  <c r="L2971" i="5"/>
  <c r="K2972" i="5"/>
  <c r="L2972" i="5"/>
  <c r="K2973" i="5"/>
  <c r="L2973" i="5"/>
  <c r="K2974" i="5"/>
  <c r="L2974" i="5"/>
  <c r="K2975" i="5"/>
  <c r="L2975" i="5"/>
  <c r="K2976" i="5"/>
  <c r="L2976" i="5"/>
  <c r="K2977" i="5"/>
  <c r="L2977" i="5"/>
  <c r="K2978" i="5"/>
  <c r="L2978" i="5"/>
  <c r="K2979" i="5"/>
  <c r="L2979" i="5"/>
  <c r="K2980" i="5"/>
  <c r="L2980" i="5"/>
  <c r="K2981" i="5"/>
  <c r="L2981" i="5"/>
  <c r="K2982" i="5"/>
  <c r="L2982" i="5"/>
  <c r="K2983" i="5"/>
  <c r="L2983" i="5"/>
  <c r="K2984" i="5"/>
  <c r="L2984" i="5"/>
  <c r="K2985" i="5"/>
  <c r="L2985" i="5"/>
  <c r="K2986" i="5"/>
  <c r="L2986" i="5"/>
  <c r="K2987" i="5"/>
  <c r="L2987" i="5"/>
  <c r="K2988" i="5"/>
  <c r="L2988" i="5"/>
  <c r="K2989" i="5"/>
  <c r="L2989" i="5"/>
  <c r="K2990" i="5"/>
  <c r="L2990" i="5"/>
  <c r="K2991" i="5"/>
  <c r="L2991" i="5"/>
  <c r="K2992" i="5"/>
  <c r="L2992" i="5"/>
  <c r="K2993" i="5"/>
  <c r="L2993" i="5"/>
  <c r="K2994" i="5"/>
  <c r="L2994" i="5"/>
  <c r="K2995" i="5"/>
  <c r="L2995" i="5"/>
  <c r="K2996" i="5"/>
  <c r="L2996" i="5"/>
  <c r="K2997" i="5"/>
  <c r="L2997" i="5"/>
  <c r="K2998" i="5"/>
  <c r="L2998" i="5"/>
  <c r="K2999" i="5"/>
  <c r="L2999" i="5"/>
  <c r="K3000" i="5"/>
  <c r="L3000" i="5"/>
  <c r="K3001" i="5"/>
  <c r="L3001" i="5"/>
  <c r="K3002" i="5"/>
  <c r="L3002" i="5"/>
  <c r="K3003" i="5"/>
  <c r="L3003" i="5"/>
  <c r="K3004" i="5"/>
  <c r="L3004" i="5"/>
  <c r="K3005" i="5"/>
  <c r="L3005" i="5"/>
  <c r="K3006" i="5"/>
  <c r="L3006" i="5"/>
  <c r="K3007" i="5"/>
  <c r="L3007" i="5"/>
  <c r="K3008" i="5"/>
  <c r="L3008" i="5"/>
  <c r="K3009" i="5"/>
  <c r="L3009" i="5"/>
  <c r="K3010" i="5"/>
  <c r="L3010" i="5"/>
  <c r="K3011" i="5"/>
  <c r="L3011" i="5"/>
  <c r="K3012" i="5"/>
  <c r="L3012" i="5"/>
  <c r="K3013" i="5"/>
  <c r="L3013" i="5"/>
  <c r="K3014" i="5"/>
  <c r="L3014" i="5"/>
  <c r="K3015" i="5"/>
  <c r="L3015" i="5"/>
  <c r="K3016" i="5"/>
  <c r="L3016" i="5"/>
  <c r="K3017" i="5"/>
  <c r="L3017" i="5"/>
  <c r="K3018" i="5"/>
  <c r="L3018" i="5"/>
  <c r="K3019" i="5"/>
  <c r="L3019" i="5"/>
  <c r="K3020" i="5"/>
  <c r="L3020" i="5"/>
  <c r="K3021" i="5"/>
  <c r="L3021" i="5"/>
  <c r="K3022" i="5"/>
  <c r="L3022" i="5"/>
  <c r="K3023" i="5"/>
  <c r="L3023" i="5"/>
  <c r="K3024" i="5"/>
  <c r="L3024" i="5"/>
  <c r="K3025" i="5"/>
  <c r="L3025" i="5"/>
  <c r="K3026" i="5"/>
  <c r="L3026" i="5"/>
  <c r="K3027" i="5"/>
  <c r="L3027" i="5"/>
  <c r="K3028" i="5"/>
  <c r="L3028" i="5"/>
  <c r="K3029" i="5"/>
  <c r="L3029" i="5"/>
  <c r="K3030" i="5"/>
  <c r="L3030" i="5"/>
  <c r="K3031" i="5"/>
  <c r="L3031" i="5"/>
  <c r="K3032" i="5"/>
  <c r="L3032" i="5"/>
  <c r="K3033" i="5"/>
  <c r="L3033" i="5"/>
  <c r="K3034" i="5"/>
  <c r="L3034" i="5"/>
  <c r="K3035" i="5"/>
  <c r="L3035" i="5"/>
  <c r="K3036" i="5"/>
  <c r="L3036" i="5"/>
  <c r="K3037" i="5"/>
  <c r="L3037" i="5"/>
  <c r="K3038" i="5"/>
  <c r="L3038" i="5"/>
  <c r="K3039" i="5"/>
  <c r="L3039" i="5"/>
  <c r="K3040" i="5"/>
  <c r="L3040" i="5"/>
  <c r="K3041" i="5"/>
  <c r="L3041" i="5"/>
  <c r="K3042" i="5"/>
  <c r="L3042" i="5"/>
  <c r="K3043" i="5"/>
  <c r="L3043" i="5"/>
  <c r="K3044" i="5"/>
  <c r="L3044" i="5"/>
  <c r="K3045" i="5"/>
  <c r="L3045" i="5"/>
  <c r="K3046" i="5"/>
  <c r="L3046" i="5"/>
  <c r="K3047" i="5"/>
  <c r="L3047" i="5"/>
  <c r="K3048" i="5"/>
  <c r="L3048" i="5"/>
  <c r="K3049" i="5"/>
  <c r="L3049" i="5"/>
  <c r="K3050" i="5"/>
  <c r="L3050" i="5"/>
  <c r="K3051" i="5"/>
  <c r="L3051" i="5"/>
  <c r="K3052" i="5"/>
  <c r="L3052" i="5"/>
  <c r="K3053" i="5"/>
  <c r="L3053" i="5"/>
  <c r="K3054" i="5"/>
  <c r="L3054" i="5"/>
  <c r="K3055" i="5"/>
  <c r="L3055" i="5"/>
  <c r="K3056" i="5"/>
  <c r="L3056" i="5"/>
  <c r="K3057" i="5"/>
  <c r="L3057" i="5"/>
  <c r="K3058" i="5"/>
  <c r="L3058" i="5"/>
  <c r="K3059" i="5"/>
  <c r="L3059" i="5"/>
  <c r="K3060" i="5"/>
  <c r="L3060" i="5"/>
  <c r="K3061" i="5"/>
  <c r="L3061" i="5"/>
  <c r="K3062" i="5"/>
  <c r="L3062" i="5"/>
  <c r="K3063" i="5"/>
  <c r="L3063" i="5"/>
  <c r="K3064" i="5"/>
  <c r="L3064" i="5"/>
  <c r="K3065" i="5"/>
  <c r="L3065" i="5"/>
  <c r="K3066" i="5"/>
  <c r="L3066" i="5"/>
  <c r="K3067" i="5"/>
  <c r="L3067" i="5"/>
  <c r="K3068" i="5"/>
  <c r="L3068" i="5"/>
  <c r="K3069" i="5"/>
  <c r="L3069" i="5"/>
  <c r="K3070" i="5"/>
  <c r="L3070" i="5"/>
  <c r="K3071" i="5"/>
  <c r="L3071" i="5"/>
  <c r="K3072" i="5"/>
  <c r="L3072" i="5"/>
  <c r="K3073" i="5"/>
  <c r="L3073" i="5"/>
  <c r="K3074" i="5"/>
  <c r="L3074" i="5"/>
  <c r="K3075" i="5"/>
  <c r="L3075" i="5"/>
  <c r="K3076" i="5"/>
  <c r="L3076" i="5"/>
  <c r="K3077" i="5"/>
  <c r="L3077" i="5"/>
  <c r="K3078" i="5"/>
  <c r="L3078" i="5"/>
  <c r="K3079" i="5"/>
  <c r="L3079" i="5"/>
  <c r="K3080" i="5"/>
  <c r="L3080" i="5"/>
  <c r="K3081" i="5"/>
  <c r="L3081" i="5"/>
  <c r="K3082" i="5"/>
  <c r="L3082" i="5"/>
  <c r="K3083" i="5"/>
  <c r="L3083" i="5"/>
  <c r="K3084" i="5"/>
  <c r="L3084" i="5"/>
  <c r="K3085" i="5"/>
  <c r="L3085" i="5"/>
  <c r="K3086" i="5"/>
  <c r="L3086" i="5"/>
  <c r="K3087" i="5"/>
  <c r="L3087" i="5"/>
  <c r="K3088" i="5"/>
  <c r="L3088" i="5"/>
  <c r="K3089" i="5"/>
  <c r="L3089" i="5"/>
  <c r="K3090" i="5"/>
  <c r="L3090" i="5"/>
  <c r="K3091" i="5"/>
  <c r="L3091" i="5"/>
  <c r="K3092" i="5"/>
  <c r="L3092" i="5"/>
  <c r="K3093" i="5"/>
  <c r="L3093" i="5"/>
  <c r="K3094" i="5"/>
  <c r="L3094" i="5"/>
  <c r="K3095" i="5"/>
  <c r="L3095" i="5"/>
  <c r="K3096" i="5"/>
  <c r="L3096" i="5"/>
  <c r="K3097" i="5"/>
  <c r="L3097" i="5"/>
  <c r="K3098" i="5"/>
  <c r="L3098" i="5"/>
  <c r="K3099" i="5"/>
  <c r="L3099" i="5"/>
  <c r="K3100" i="5"/>
  <c r="L3100" i="5"/>
  <c r="K3101" i="5"/>
  <c r="L3101" i="5"/>
  <c r="K3102" i="5"/>
  <c r="L3102" i="5"/>
  <c r="K3103" i="5"/>
  <c r="L3103" i="5"/>
  <c r="K3104" i="5"/>
  <c r="L3104" i="5"/>
  <c r="K3105" i="5"/>
  <c r="L3105" i="5"/>
  <c r="K3106" i="5"/>
  <c r="L3106" i="5"/>
  <c r="K3107" i="5"/>
  <c r="L3107" i="5"/>
  <c r="K3108" i="5"/>
  <c r="L3108" i="5"/>
  <c r="K3109" i="5"/>
  <c r="L3109" i="5"/>
  <c r="K3110" i="5"/>
  <c r="L3110" i="5"/>
  <c r="K3111" i="5"/>
  <c r="L3111" i="5"/>
  <c r="K3112" i="5"/>
  <c r="L3112" i="5"/>
  <c r="K3113" i="5"/>
  <c r="L3113" i="5"/>
  <c r="K3114" i="5"/>
  <c r="L3114" i="5"/>
  <c r="K3115" i="5"/>
  <c r="L3115" i="5"/>
  <c r="K3116" i="5"/>
  <c r="L3116" i="5"/>
  <c r="K3117" i="5"/>
  <c r="L3117" i="5"/>
  <c r="K3118" i="5"/>
  <c r="L3118" i="5"/>
  <c r="K3119" i="5"/>
  <c r="L3119" i="5"/>
  <c r="K3120" i="5"/>
  <c r="L3120" i="5"/>
  <c r="K3121" i="5"/>
  <c r="L3121" i="5"/>
  <c r="K3122" i="5"/>
  <c r="L3122" i="5"/>
  <c r="K3123" i="5"/>
  <c r="L3123" i="5"/>
  <c r="K3124" i="5"/>
  <c r="L3124" i="5"/>
  <c r="K3125" i="5"/>
  <c r="L3125" i="5"/>
  <c r="K3126" i="5"/>
  <c r="L3126" i="5"/>
  <c r="K3127" i="5"/>
  <c r="L3127" i="5"/>
  <c r="K3128" i="5"/>
  <c r="L3128" i="5"/>
  <c r="K3129" i="5"/>
  <c r="L3129" i="5"/>
  <c r="K3130" i="5"/>
  <c r="L3130" i="5"/>
  <c r="K3131" i="5"/>
  <c r="L3131" i="5"/>
  <c r="K3132" i="5"/>
  <c r="L3132" i="5"/>
  <c r="K3133" i="5"/>
  <c r="L3133" i="5"/>
  <c r="K3134" i="5"/>
  <c r="L3134" i="5"/>
  <c r="K3135" i="5"/>
  <c r="L3135" i="5"/>
  <c r="K3136" i="5"/>
  <c r="L3136" i="5"/>
  <c r="K3137" i="5"/>
  <c r="L3137" i="5"/>
  <c r="K3138" i="5"/>
  <c r="L3138" i="5"/>
  <c r="K3139" i="5"/>
  <c r="L3139" i="5"/>
  <c r="K3140" i="5"/>
  <c r="L3140" i="5"/>
  <c r="K3141" i="5"/>
  <c r="L3141" i="5"/>
  <c r="K3142" i="5"/>
  <c r="L3142" i="5"/>
  <c r="K3143" i="5"/>
  <c r="L3143" i="5"/>
  <c r="K3144" i="5"/>
  <c r="L3144" i="5"/>
  <c r="K3145" i="5"/>
  <c r="L3145" i="5"/>
  <c r="K3146" i="5"/>
  <c r="L3146" i="5"/>
  <c r="K3147" i="5"/>
  <c r="L3147" i="5"/>
  <c r="K3148" i="5"/>
  <c r="L3148" i="5"/>
  <c r="K3149" i="5"/>
  <c r="L3149" i="5"/>
  <c r="K3150" i="5"/>
  <c r="L3150" i="5"/>
  <c r="K3151" i="5"/>
  <c r="L3151" i="5"/>
  <c r="K3152" i="5"/>
  <c r="L3152" i="5"/>
  <c r="K3153" i="5"/>
  <c r="L3153" i="5"/>
  <c r="K3154" i="5"/>
  <c r="L3154" i="5"/>
  <c r="K3155" i="5"/>
  <c r="L3155" i="5"/>
  <c r="K3156" i="5"/>
  <c r="L3156" i="5"/>
  <c r="K3157" i="5"/>
  <c r="L3157" i="5"/>
  <c r="K3158" i="5"/>
  <c r="L3158" i="5"/>
  <c r="K3159" i="5"/>
  <c r="L3159" i="5"/>
  <c r="K3160" i="5"/>
  <c r="L3160" i="5"/>
  <c r="K3161" i="5"/>
  <c r="L3161" i="5"/>
  <c r="K3162" i="5"/>
  <c r="L3162" i="5"/>
  <c r="K3163" i="5"/>
  <c r="L3163" i="5"/>
  <c r="K3164" i="5"/>
  <c r="L3164" i="5"/>
  <c r="K3165" i="5"/>
  <c r="L3165" i="5"/>
  <c r="K3166" i="5"/>
  <c r="L3166" i="5"/>
  <c r="K3167" i="5"/>
  <c r="L3167" i="5"/>
  <c r="K3168" i="5"/>
  <c r="L3168" i="5"/>
  <c r="K3169" i="5"/>
  <c r="L3169" i="5"/>
  <c r="K3170" i="5"/>
  <c r="L3170" i="5"/>
  <c r="K3171" i="5"/>
  <c r="L3171" i="5"/>
  <c r="K3172" i="5"/>
  <c r="L3172" i="5"/>
  <c r="K3173" i="5"/>
  <c r="L3173" i="5"/>
  <c r="K3174" i="5"/>
  <c r="L3174" i="5"/>
  <c r="K3175" i="5"/>
  <c r="L3175" i="5"/>
  <c r="K3176" i="5"/>
  <c r="L3176" i="5"/>
  <c r="K3177" i="5"/>
  <c r="L3177" i="5"/>
  <c r="K3178" i="5"/>
  <c r="L3178" i="5"/>
  <c r="K3179" i="5"/>
  <c r="L3179" i="5"/>
  <c r="K3180" i="5"/>
  <c r="L3180" i="5"/>
  <c r="K3181" i="5"/>
  <c r="L3181" i="5"/>
  <c r="K3182" i="5"/>
  <c r="L3182" i="5"/>
  <c r="K3183" i="5"/>
  <c r="L3183" i="5"/>
  <c r="K3184" i="5"/>
  <c r="L3184" i="5"/>
  <c r="K3185" i="5"/>
  <c r="L3185" i="5"/>
  <c r="K3186" i="5"/>
  <c r="L3186" i="5"/>
  <c r="K3187" i="5"/>
  <c r="L3187" i="5"/>
  <c r="K3188" i="5"/>
  <c r="L3188" i="5"/>
  <c r="K3189" i="5"/>
  <c r="L3189" i="5"/>
  <c r="K3190" i="5"/>
  <c r="L3190" i="5"/>
  <c r="K3191" i="5"/>
  <c r="L3191" i="5"/>
  <c r="K3192" i="5"/>
  <c r="L3192" i="5"/>
  <c r="K3193" i="5"/>
  <c r="L3193" i="5"/>
  <c r="K3194" i="5"/>
  <c r="L3194" i="5"/>
  <c r="K3195" i="5"/>
  <c r="L3195" i="5"/>
  <c r="K3196" i="5"/>
  <c r="L3196" i="5"/>
  <c r="K3197" i="5"/>
  <c r="L3197" i="5"/>
  <c r="K3198" i="5"/>
  <c r="L3198" i="5"/>
  <c r="K3199" i="5"/>
  <c r="L3199" i="5"/>
  <c r="K3200" i="5"/>
  <c r="L3200" i="5"/>
  <c r="K3201" i="5"/>
  <c r="L3201" i="5"/>
  <c r="K3202" i="5"/>
  <c r="L3202" i="5"/>
  <c r="K3203" i="5"/>
  <c r="L3203" i="5"/>
  <c r="K3204" i="5"/>
  <c r="L3204" i="5"/>
  <c r="K3205" i="5"/>
  <c r="L3205" i="5"/>
  <c r="K3206" i="5"/>
  <c r="L3206" i="5"/>
  <c r="K3207" i="5"/>
  <c r="L3207" i="5"/>
  <c r="K3208" i="5"/>
  <c r="L3208" i="5"/>
  <c r="K3209" i="5"/>
  <c r="L3209" i="5"/>
  <c r="K3210" i="5"/>
  <c r="L3210" i="5"/>
  <c r="K3211" i="5"/>
  <c r="L3211" i="5"/>
  <c r="K3212" i="5"/>
  <c r="L3212" i="5"/>
  <c r="K3213" i="5"/>
  <c r="L3213" i="5"/>
  <c r="K3214" i="5"/>
  <c r="L3214" i="5"/>
  <c r="K3215" i="5"/>
  <c r="L3215" i="5"/>
  <c r="K3216" i="5"/>
  <c r="L3216" i="5"/>
  <c r="K3217" i="5"/>
  <c r="L3217" i="5"/>
  <c r="K3218" i="5"/>
  <c r="L3218" i="5"/>
  <c r="K3219" i="5"/>
  <c r="L3219" i="5"/>
  <c r="K3220" i="5"/>
  <c r="L3220" i="5"/>
  <c r="K3221" i="5"/>
  <c r="L3221" i="5"/>
  <c r="K3222" i="5"/>
  <c r="L3222" i="5"/>
  <c r="K3223" i="5"/>
  <c r="L3223" i="5"/>
  <c r="K3224" i="5"/>
  <c r="L3224" i="5"/>
  <c r="K3225" i="5"/>
  <c r="L3225" i="5"/>
  <c r="K3226" i="5"/>
  <c r="L3226" i="5"/>
  <c r="K3227" i="5"/>
  <c r="L3227" i="5"/>
  <c r="K3228" i="5"/>
  <c r="L3228" i="5"/>
  <c r="K3229" i="5"/>
  <c r="L3229" i="5"/>
  <c r="K3230" i="5"/>
  <c r="L3230" i="5"/>
  <c r="K3231" i="5"/>
  <c r="L3231" i="5"/>
  <c r="K3232" i="5"/>
  <c r="L3232" i="5"/>
  <c r="K3233" i="5"/>
  <c r="L3233" i="5"/>
  <c r="K3234" i="5"/>
  <c r="L3234" i="5"/>
  <c r="K3235" i="5"/>
  <c r="L3235" i="5"/>
  <c r="K3236" i="5"/>
  <c r="L3236" i="5"/>
  <c r="K3237" i="5"/>
  <c r="L3237" i="5"/>
  <c r="K3238" i="5"/>
  <c r="L3238" i="5"/>
  <c r="K3239" i="5"/>
  <c r="L3239" i="5"/>
  <c r="K3240" i="5"/>
  <c r="L3240" i="5"/>
  <c r="K3241" i="5"/>
  <c r="L3241" i="5"/>
  <c r="K3242" i="5"/>
  <c r="L3242" i="5"/>
  <c r="K3243" i="5"/>
  <c r="L3243" i="5"/>
  <c r="K3244" i="5"/>
  <c r="L3244" i="5"/>
  <c r="K3245" i="5"/>
  <c r="L3245" i="5"/>
  <c r="K3246" i="5"/>
  <c r="L3246" i="5"/>
  <c r="K3247" i="5"/>
  <c r="L3247" i="5"/>
  <c r="K3248" i="5"/>
  <c r="L3248" i="5"/>
  <c r="K3249" i="5"/>
  <c r="L3249" i="5"/>
  <c r="K3250" i="5"/>
  <c r="L3250" i="5"/>
  <c r="K3251" i="5"/>
  <c r="L3251" i="5"/>
  <c r="K3252" i="5"/>
  <c r="L3252" i="5"/>
  <c r="K3253" i="5"/>
  <c r="L3253" i="5"/>
  <c r="K3254" i="5"/>
  <c r="L3254" i="5"/>
  <c r="K3255" i="5"/>
  <c r="L3255" i="5"/>
  <c r="K3256" i="5"/>
  <c r="L3256" i="5"/>
  <c r="K3257" i="5"/>
  <c r="L3257" i="5"/>
  <c r="K3258" i="5"/>
  <c r="L3258" i="5"/>
  <c r="K3259" i="5"/>
  <c r="L3259" i="5"/>
  <c r="K3260" i="5"/>
  <c r="L3260" i="5"/>
  <c r="K3261" i="5"/>
  <c r="L3261" i="5"/>
  <c r="K3262" i="5"/>
  <c r="L3262" i="5"/>
  <c r="K3263" i="5"/>
  <c r="L3263" i="5"/>
  <c r="K3264" i="5"/>
  <c r="L3264" i="5"/>
  <c r="K3265" i="5"/>
  <c r="L3265" i="5"/>
  <c r="K3266" i="5"/>
  <c r="L3266" i="5"/>
  <c r="K3267" i="5"/>
  <c r="L3267" i="5"/>
  <c r="K3268" i="5"/>
  <c r="L3268" i="5"/>
  <c r="K3269" i="5"/>
  <c r="L3269" i="5"/>
  <c r="K3270" i="5"/>
  <c r="L3270" i="5"/>
  <c r="K3271" i="5"/>
  <c r="L3271" i="5"/>
  <c r="K3272" i="5"/>
  <c r="L3272" i="5"/>
  <c r="K3273" i="5"/>
  <c r="L3273" i="5"/>
  <c r="K3274" i="5"/>
  <c r="L3274" i="5"/>
  <c r="K3275" i="5"/>
  <c r="L3275" i="5"/>
  <c r="K3276" i="5"/>
  <c r="L3276" i="5"/>
  <c r="K3277" i="5"/>
  <c r="L3277" i="5"/>
  <c r="K3278" i="5"/>
  <c r="L3278" i="5"/>
  <c r="K3279" i="5"/>
  <c r="L3279" i="5"/>
  <c r="K3280" i="5"/>
  <c r="L3280" i="5"/>
  <c r="K3281" i="5"/>
  <c r="L3281" i="5"/>
  <c r="K3282" i="5"/>
  <c r="L3282" i="5"/>
  <c r="K3283" i="5"/>
  <c r="L3283" i="5"/>
  <c r="K3284" i="5"/>
  <c r="L3284" i="5"/>
  <c r="K3285" i="5"/>
  <c r="L3285" i="5"/>
  <c r="K3286" i="5"/>
  <c r="L3286" i="5"/>
  <c r="K3287" i="5"/>
  <c r="L3287" i="5"/>
  <c r="K3288" i="5"/>
  <c r="L3288" i="5"/>
  <c r="K3289" i="5"/>
  <c r="L3289" i="5"/>
  <c r="K3290" i="5"/>
  <c r="L3290" i="5"/>
  <c r="K3291" i="5"/>
  <c r="L3291" i="5"/>
  <c r="K3292" i="5"/>
  <c r="L3292" i="5"/>
  <c r="K3293" i="5"/>
  <c r="L3293" i="5"/>
  <c r="K3294" i="5"/>
  <c r="L3294" i="5"/>
  <c r="K3295" i="5"/>
  <c r="L3295" i="5"/>
  <c r="K3296" i="5"/>
  <c r="L3296" i="5"/>
  <c r="K3297" i="5"/>
  <c r="L3297" i="5"/>
  <c r="K3298" i="5"/>
  <c r="L3298" i="5"/>
  <c r="K3299" i="5"/>
  <c r="L3299" i="5"/>
  <c r="K3300" i="5"/>
  <c r="L3300" i="5"/>
  <c r="K3301" i="5"/>
  <c r="L3301" i="5"/>
  <c r="K3302" i="5"/>
  <c r="L3302" i="5"/>
  <c r="K3303" i="5"/>
  <c r="L3303" i="5"/>
  <c r="K3304" i="5"/>
  <c r="L3304" i="5"/>
  <c r="K3305" i="5"/>
  <c r="L3305" i="5"/>
  <c r="K3306" i="5"/>
  <c r="L3306" i="5"/>
  <c r="K3307" i="5"/>
  <c r="L3307" i="5"/>
  <c r="K3308" i="5"/>
  <c r="L3308" i="5"/>
  <c r="K3309" i="5"/>
  <c r="L3309" i="5"/>
  <c r="K3310" i="5"/>
  <c r="L3310" i="5"/>
  <c r="K3311" i="5"/>
  <c r="L3311" i="5"/>
  <c r="K3312" i="5"/>
  <c r="L3312" i="5"/>
  <c r="K3313" i="5"/>
  <c r="L3313" i="5"/>
  <c r="K3314" i="5"/>
  <c r="L3314" i="5"/>
  <c r="K3315" i="5"/>
  <c r="L3315" i="5"/>
  <c r="K3316" i="5"/>
  <c r="L3316" i="5"/>
  <c r="K3317" i="5"/>
  <c r="L3317" i="5"/>
  <c r="K3318" i="5"/>
  <c r="L3318" i="5"/>
  <c r="K3319" i="5"/>
  <c r="L3319" i="5"/>
  <c r="K3320" i="5"/>
  <c r="L3320" i="5"/>
  <c r="K3321" i="5"/>
  <c r="L3321" i="5"/>
  <c r="K3322" i="5"/>
  <c r="L3322" i="5"/>
  <c r="K3323" i="5"/>
  <c r="L3323" i="5"/>
  <c r="K3324" i="5"/>
  <c r="L3324" i="5"/>
  <c r="K3325" i="5"/>
  <c r="L3325" i="5"/>
  <c r="K3326" i="5"/>
  <c r="L3326" i="5"/>
  <c r="K3327" i="5"/>
  <c r="L3327" i="5"/>
  <c r="K3328" i="5"/>
  <c r="L3328" i="5"/>
  <c r="K3329" i="5"/>
  <c r="L3329" i="5"/>
  <c r="K3330" i="5"/>
  <c r="L3330" i="5"/>
  <c r="K3331" i="5"/>
  <c r="L3331" i="5"/>
  <c r="K3332" i="5"/>
  <c r="L3332" i="5"/>
  <c r="K3333" i="5"/>
  <c r="L3333" i="5"/>
  <c r="K3334" i="5"/>
  <c r="L3334" i="5"/>
  <c r="K3335" i="5"/>
  <c r="L3335" i="5"/>
  <c r="K3336" i="5"/>
  <c r="L3336" i="5"/>
  <c r="K3337" i="5"/>
  <c r="L3337" i="5"/>
  <c r="K3338" i="5"/>
  <c r="L3338" i="5"/>
  <c r="K3339" i="5"/>
  <c r="L3339" i="5"/>
  <c r="K3340" i="5"/>
  <c r="L3340" i="5"/>
  <c r="K3341" i="5"/>
  <c r="L3341" i="5"/>
  <c r="K3342" i="5"/>
  <c r="L3342" i="5"/>
  <c r="K3343" i="5"/>
  <c r="L3343" i="5"/>
  <c r="K3344" i="5"/>
  <c r="L3344" i="5"/>
  <c r="K3345" i="5"/>
  <c r="L3345" i="5"/>
  <c r="K3346" i="5"/>
  <c r="L3346" i="5"/>
  <c r="K3347" i="5"/>
  <c r="L3347" i="5"/>
  <c r="K3348" i="5"/>
  <c r="L3348" i="5"/>
  <c r="K3349" i="5"/>
  <c r="L3349" i="5"/>
  <c r="K3350" i="5"/>
  <c r="L3350" i="5"/>
  <c r="K3351" i="5"/>
  <c r="L3351" i="5"/>
  <c r="K3352" i="5"/>
  <c r="L3352" i="5"/>
  <c r="K3353" i="5"/>
  <c r="L3353" i="5"/>
  <c r="K3354" i="5"/>
  <c r="L3354" i="5"/>
  <c r="K3355" i="5"/>
  <c r="L3355" i="5"/>
  <c r="K3356" i="5"/>
  <c r="L3356" i="5"/>
  <c r="K3357" i="5"/>
  <c r="L3357" i="5"/>
  <c r="K3358" i="5"/>
  <c r="L3358" i="5"/>
  <c r="K3359" i="5"/>
  <c r="L3359" i="5"/>
  <c r="K3360" i="5"/>
  <c r="L3360" i="5"/>
  <c r="K3361" i="5"/>
  <c r="L3361" i="5"/>
  <c r="K3362" i="5"/>
  <c r="L3362" i="5"/>
  <c r="K3363" i="5"/>
  <c r="L3363" i="5"/>
  <c r="K3364" i="5"/>
  <c r="L3364" i="5"/>
  <c r="K3365" i="5"/>
  <c r="L3365" i="5"/>
  <c r="K3366" i="5"/>
  <c r="L3366" i="5"/>
  <c r="K3367" i="5"/>
  <c r="L3367" i="5"/>
  <c r="K3368" i="5"/>
  <c r="L3368" i="5"/>
  <c r="K3369" i="5"/>
  <c r="L3369" i="5"/>
  <c r="K3370" i="5"/>
  <c r="L3370" i="5"/>
  <c r="K3371" i="5"/>
  <c r="L3371" i="5"/>
  <c r="K3372" i="5"/>
  <c r="L3372" i="5"/>
  <c r="K3373" i="5"/>
  <c r="L3373" i="5"/>
  <c r="K3374" i="5"/>
  <c r="L3374" i="5"/>
  <c r="K3375" i="5"/>
  <c r="L3375" i="5"/>
  <c r="K3376" i="5"/>
  <c r="L3376" i="5"/>
  <c r="K3377" i="5"/>
  <c r="L3377" i="5"/>
  <c r="K3378" i="5"/>
  <c r="L3378" i="5"/>
  <c r="K3379" i="5"/>
  <c r="L3379" i="5"/>
  <c r="K3380" i="5"/>
  <c r="L3380" i="5"/>
  <c r="K3381" i="5"/>
  <c r="L3381" i="5"/>
  <c r="K3382" i="5"/>
  <c r="L3382" i="5"/>
  <c r="K3383" i="5"/>
  <c r="L3383" i="5"/>
  <c r="K3384" i="5"/>
  <c r="L3384" i="5"/>
  <c r="K3385" i="5"/>
  <c r="L3385" i="5"/>
  <c r="K3386" i="5"/>
  <c r="L3386" i="5"/>
  <c r="K3387" i="5"/>
  <c r="L3387" i="5"/>
  <c r="K3388" i="5"/>
  <c r="L3388" i="5"/>
  <c r="K3389" i="5"/>
  <c r="L3389" i="5"/>
  <c r="K3390" i="5"/>
  <c r="L3390" i="5"/>
  <c r="K3391" i="5"/>
  <c r="L3391" i="5"/>
  <c r="K3392" i="5"/>
  <c r="L3392" i="5"/>
  <c r="K3393" i="5"/>
  <c r="L3393" i="5"/>
  <c r="K3394" i="5"/>
  <c r="L3394" i="5"/>
  <c r="K3395" i="5"/>
  <c r="L3395" i="5"/>
  <c r="K3396" i="5"/>
  <c r="L3396" i="5"/>
  <c r="K3397" i="5"/>
  <c r="L3397" i="5"/>
  <c r="K3398" i="5"/>
  <c r="L3398" i="5"/>
  <c r="K3399" i="5"/>
  <c r="L3399" i="5"/>
  <c r="K3400" i="5"/>
  <c r="L3400" i="5"/>
  <c r="K3401" i="5"/>
  <c r="L3401" i="5"/>
  <c r="K3402" i="5"/>
  <c r="L3402" i="5"/>
  <c r="K3403" i="5"/>
  <c r="L3403" i="5"/>
  <c r="K3404" i="5"/>
  <c r="L3404" i="5"/>
  <c r="K3405" i="5"/>
  <c r="L3405" i="5"/>
  <c r="K3406" i="5"/>
  <c r="L3406" i="5"/>
  <c r="K3407" i="5"/>
  <c r="L3407" i="5"/>
  <c r="K3408" i="5"/>
  <c r="L3408" i="5"/>
  <c r="K3409" i="5"/>
  <c r="L3409" i="5"/>
  <c r="K3410" i="5"/>
  <c r="L3410" i="5"/>
  <c r="K3411" i="5"/>
  <c r="L3411" i="5"/>
  <c r="K3412" i="5"/>
  <c r="L3412" i="5"/>
  <c r="K3413" i="5"/>
  <c r="L3413" i="5"/>
  <c r="K3414" i="5"/>
  <c r="L3414" i="5"/>
  <c r="K3415" i="5"/>
  <c r="L3415" i="5"/>
  <c r="K3416" i="5"/>
  <c r="L3416" i="5"/>
  <c r="K3417" i="5"/>
  <c r="L3417" i="5"/>
  <c r="K3418" i="5"/>
  <c r="L3418" i="5"/>
  <c r="K3419" i="5"/>
  <c r="L3419" i="5"/>
  <c r="K3420" i="5"/>
  <c r="L3420" i="5"/>
  <c r="K3421" i="5"/>
  <c r="L3421" i="5"/>
  <c r="K3422" i="5"/>
  <c r="L3422" i="5"/>
  <c r="K3423" i="5"/>
  <c r="L3423" i="5"/>
  <c r="K3424" i="5"/>
  <c r="L3424" i="5"/>
  <c r="K3425" i="5"/>
  <c r="L3425" i="5"/>
  <c r="K3426" i="5"/>
  <c r="L3426" i="5"/>
  <c r="K3427" i="5"/>
  <c r="L3427" i="5"/>
  <c r="K3428" i="5"/>
  <c r="L3428" i="5"/>
  <c r="K3429" i="5"/>
  <c r="L3429" i="5"/>
  <c r="K3430" i="5"/>
  <c r="L3430" i="5"/>
  <c r="K3431" i="5"/>
  <c r="L3431" i="5"/>
  <c r="K3432" i="5"/>
  <c r="L3432" i="5"/>
  <c r="K3433" i="5"/>
  <c r="L3433" i="5"/>
  <c r="K3434" i="5"/>
  <c r="L3434" i="5"/>
  <c r="K3435" i="5"/>
  <c r="L3435" i="5"/>
  <c r="K3436" i="5"/>
  <c r="L3436" i="5"/>
  <c r="K3437" i="5"/>
  <c r="L3437" i="5"/>
  <c r="K3438" i="5"/>
  <c r="L3438" i="5"/>
  <c r="K3439" i="5"/>
  <c r="L3439" i="5"/>
  <c r="K3440" i="5"/>
  <c r="L3440" i="5"/>
  <c r="K3441" i="5"/>
  <c r="L3441" i="5"/>
  <c r="K3442" i="5"/>
  <c r="L3442" i="5"/>
  <c r="K3443" i="5"/>
  <c r="L3443" i="5"/>
  <c r="K3444" i="5"/>
  <c r="L3444" i="5"/>
  <c r="K3445" i="5"/>
  <c r="L3445" i="5"/>
  <c r="K3446" i="5"/>
  <c r="L3446" i="5"/>
  <c r="K3447" i="5"/>
  <c r="L3447" i="5"/>
  <c r="K3448" i="5"/>
  <c r="L3448" i="5"/>
  <c r="K3449" i="5"/>
  <c r="L3449" i="5"/>
  <c r="K3450" i="5"/>
  <c r="L3450" i="5"/>
  <c r="K3451" i="5"/>
  <c r="L3451" i="5"/>
  <c r="K3452" i="5"/>
  <c r="L3452" i="5"/>
  <c r="K3453" i="5"/>
  <c r="L3453" i="5"/>
  <c r="K3454" i="5"/>
  <c r="L3454" i="5"/>
  <c r="K3455" i="5"/>
  <c r="L3455" i="5"/>
  <c r="K3456" i="5"/>
  <c r="L3456" i="5"/>
  <c r="K3457" i="5"/>
  <c r="L3457" i="5"/>
  <c r="K3458" i="5"/>
  <c r="L3458" i="5"/>
  <c r="K3459" i="5"/>
  <c r="L3459" i="5"/>
  <c r="K3460" i="5"/>
  <c r="L3460" i="5"/>
  <c r="K3461" i="5"/>
  <c r="L3461" i="5"/>
  <c r="K3462" i="5"/>
  <c r="L3462" i="5"/>
  <c r="K3463" i="5"/>
  <c r="L3463" i="5"/>
  <c r="K3464" i="5"/>
  <c r="L3464" i="5"/>
  <c r="K3465" i="5"/>
  <c r="L3465" i="5"/>
  <c r="K3466" i="5"/>
  <c r="L3466" i="5"/>
  <c r="K3467" i="5"/>
  <c r="L3467" i="5"/>
  <c r="K3468" i="5"/>
  <c r="L3468" i="5"/>
  <c r="K3469" i="5"/>
  <c r="L3469" i="5"/>
  <c r="K3470" i="5"/>
  <c r="L3470" i="5"/>
  <c r="K3471" i="5"/>
  <c r="L3471" i="5"/>
  <c r="K3472" i="5"/>
  <c r="L3472" i="5"/>
  <c r="K3473" i="5"/>
  <c r="L3473" i="5"/>
  <c r="K3474" i="5"/>
  <c r="L3474" i="5"/>
  <c r="K3475" i="5"/>
  <c r="L3475" i="5"/>
  <c r="K3476" i="5"/>
  <c r="L3476" i="5"/>
  <c r="K3477" i="5"/>
  <c r="L3477" i="5"/>
  <c r="K3478" i="5"/>
  <c r="L3478" i="5"/>
  <c r="K3479" i="5"/>
  <c r="L3479" i="5"/>
  <c r="K3480" i="5"/>
  <c r="L3480" i="5"/>
  <c r="K3481" i="5"/>
  <c r="L3481" i="5"/>
  <c r="K3482" i="5"/>
  <c r="L3482" i="5"/>
  <c r="K3483" i="5"/>
  <c r="L3483" i="5"/>
  <c r="K3484" i="5"/>
  <c r="L3484" i="5"/>
  <c r="K3485" i="5"/>
  <c r="L3485" i="5"/>
  <c r="K3486" i="5"/>
  <c r="L3486" i="5"/>
  <c r="K3487" i="5"/>
  <c r="L3487" i="5"/>
  <c r="K3488" i="5"/>
  <c r="L3488" i="5"/>
  <c r="K3489" i="5"/>
  <c r="L3489" i="5"/>
  <c r="K3490" i="5"/>
  <c r="L3490" i="5"/>
  <c r="K3491" i="5"/>
  <c r="L3491" i="5"/>
  <c r="K3492" i="5"/>
  <c r="L3492" i="5"/>
  <c r="K3493" i="5"/>
  <c r="L3493" i="5"/>
  <c r="K3494" i="5"/>
  <c r="L3494" i="5"/>
  <c r="K3495" i="5"/>
  <c r="L3495" i="5"/>
  <c r="K3496" i="5"/>
  <c r="L3496" i="5"/>
  <c r="K3497" i="5"/>
  <c r="L3497" i="5"/>
  <c r="K3498" i="5"/>
  <c r="L3498" i="5"/>
  <c r="K3499" i="5"/>
  <c r="L3499" i="5"/>
  <c r="K3500" i="5"/>
  <c r="L3500" i="5"/>
  <c r="K3501" i="5"/>
  <c r="L3501" i="5"/>
  <c r="K3502" i="5"/>
  <c r="L3502" i="5"/>
  <c r="K3503" i="5"/>
  <c r="L3503" i="5"/>
  <c r="K3504" i="5"/>
  <c r="L3504" i="5"/>
  <c r="K3505" i="5"/>
  <c r="L3505" i="5"/>
  <c r="K3506" i="5"/>
  <c r="L3506" i="5"/>
  <c r="K3507" i="5"/>
  <c r="L3507" i="5"/>
  <c r="K3508" i="5"/>
  <c r="L3508" i="5"/>
  <c r="K3509" i="5"/>
  <c r="L3509" i="5"/>
  <c r="K3510" i="5"/>
  <c r="L3510" i="5"/>
  <c r="K3511" i="5"/>
  <c r="L3511" i="5"/>
  <c r="K3512" i="5"/>
  <c r="L3512" i="5"/>
  <c r="K3513" i="5"/>
  <c r="L3513" i="5"/>
  <c r="K3514" i="5"/>
  <c r="L3514" i="5"/>
  <c r="K3515" i="5"/>
  <c r="L3515" i="5"/>
  <c r="K3516" i="5"/>
  <c r="L3516" i="5"/>
  <c r="K3517" i="5"/>
  <c r="L3517" i="5"/>
  <c r="K3518" i="5"/>
  <c r="L3518" i="5"/>
  <c r="K3519" i="5"/>
  <c r="L3519" i="5"/>
  <c r="K3520" i="5"/>
  <c r="L3520" i="5"/>
  <c r="K3521" i="5"/>
  <c r="L3521" i="5"/>
  <c r="K3522" i="5"/>
  <c r="L3522" i="5"/>
  <c r="K3523" i="5"/>
  <c r="L3523" i="5"/>
  <c r="K3524" i="5"/>
  <c r="L3524" i="5"/>
  <c r="K3525" i="5"/>
  <c r="L3525" i="5"/>
  <c r="K3526" i="5"/>
  <c r="L3526" i="5"/>
  <c r="K3527" i="5"/>
  <c r="L3527" i="5"/>
  <c r="K3528" i="5"/>
  <c r="L3528" i="5"/>
  <c r="K3529" i="5"/>
  <c r="L3529" i="5"/>
  <c r="K3530" i="5"/>
  <c r="L3530" i="5"/>
  <c r="K3531" i="5"/>
  <c r="L3531" i="5"/>
  <c r="K3532" i="5"/>
  <c r="L3532" i="5"/>
  <c r="K3533" i="5"/>
  <c r="L3533" i="5"/>
  <c r="K3534" i="5"/>
  <c r="L3534" i="5"/>
  <c r="K3535" i="5"/>
  <c r="L3535" i="5"/>
  <c r="K3536" i="5"/>
  <c r="L3536" i="5"/>
  <c r="K3537" i="5"/>
  <c r="L3537" i="5"/>
  <c r="K3538" i="5"/>
  <c r="L3538" i="5"/>
  <c r="K3539" i="5"/>
  <c r="L3539" i="5"/>
  <c r="K3540" i="5"/>
  <c r="L3540" i="5"/>
  <c r="K3541" i="5"/>
  <c r="L3541" i="5"/>
  <c r="K3542" i="5"/>
  <c r="L3542" i="5"/>
  <c r="K3543" i="5"/>
  <c r="L3543" i="5"/>
  <c r="K3544" i="5"/>
  <c r="L3544" i="5"/>
  <c r="K3545" i="5"/>
  <c r="L3545" i="5"/>
  <c r="K3546" i="5"/>
  <c r="L3546" i="5"/>
  <c r="K3547" i="5"/>
  <c r="L3547" i="5"/>
  <c r="K3548" i="5"/>
  <c r="L3548" i="5"/>
  <c r="K3549" i="5"/>
  <c r="L3549" i="5"/>
  <c r="K3550" i="5"/>
  <c r="L3550" i="5"/>
  <c r="K3551" i="5"/>
  <c r="L3551" i="5"/>
  <c r="K3552" i="5"/>
  <c r="L3552" i="5"/>
  <c r="K3553" i="5"/>
  <c r="L3553" i="5"/>
  <c r="K3554" i="5"/>
  <c r="L3554" i="5"/>
  <c r="K3555" i="5"/>
  <c r="L3555" i="5"/>
  <c r="K3556" i="5"/>
  <c r="L3556" i="5"/>
  <c r="K3557" i="5"/>
  <c r="L3557" i="5"/>
  <c r="K3558" i="5"/>
  <c r="L3558" i="5"/>
  <c r="K3559" i="5"/>
  <c r="L3559" i="5"/>
  <c r="K3560" i="5"/>
  <c r="L3560" i="5"/>
  <c r="K3561" i="5"/>
  <c r="L3561" i="5"/>
  <c r="K3562" i="5"/>
  <c r="L3562" i="5"/>
  <c r="K3563" i="5"/>
  <c r="L3563" i="5"/>
  <c r="K3564" i="5"/>
  <c r="L3564" i="5"/>
  <c r="K3565" i="5"/>
  <c r="L3565" i="5"/>
  <c r="K3566" i="5"/>
  <c r="L3566" i="5"/>
  <c r="K3567" i="5"/>
  <c r="L3567" i="5"/>
  <c r="K3568" i="5"/>
  <c r="L3568" i="5"/>
  <c r="K3569" i="5"/>
  <c r="L3569" i="5"/>
  <c r="K3570" i="5"/>
  <c r="L3570" i="5"/>
  <c r="K3571" i="5"/>
  <c r="L3571" i="5"/>
  <c r="K3572" i="5"/>
  <c r="L3572" i="5"/>
  <c r="K3573" i="5"/>
  <c r="L3573" i="5"/>
  <c r="K3574" i="5"/>
  <c r="L3574" i="5"/>
  <c r="K3575" i="5"/>
  <c r="L3575" i="5"/>
  <c r="K3576" i="5"/>
  <c r="L3576" i="5"/>
  <c r="K3577" i="5"/>
  <c r="L3577" i="5"/>
  <c r="K3578" i="5"/>
  <c r="L3578" i="5"/>
  <c r="K3579" i="5"/>
  <c r="L3579" i="5"/>
  <c r="K3580" i="5"/>
  <c r="L3580" i="5"/>
  <c r="K3581" i="5"/>
  <c r="L3581" i="5"/>
  <c r="K3582" i="5"/>
  <c r="L3582" i="5"/>
  <c r="K3583" i="5"/>
  <c r="L3583" i="5"/>
  <c r="K3584" i="5"/>
  <c r="L3584" i="5"/>
  <c r="K3585" i="5"/>
  <c r="L3585" i="5"/>
  <c r="K3586" i="5"/>
  <c r="L3586" i="5"/>
  <c r="K3587" i="5"/>
  <c r="L3587" i="5"/>
  <c r="K3588" i="5"/>
  <c r="L3588" i="5"/>
  <c r="K3589" i="5"/>
  <c r="L3589" i="5"/>
  <c r="K3590" i="5"/>
  <c r="L3590" i="5"/>
  <c r="K3591" i="5"/>
  <c r="L3591" i="5"/>
  <c r="K3592" i="5"/>
  <c r="L3592" i="5"/>
  <c r="K3593" i="5"/>
  <c r="L3593" i="5"/>
  <c r="K3594" i="5"/>
  <c r="L3594" i="5"/>
  <c r="K3595" i="5"/>
  <c r="L3595" i="5"/>
  <c r="K3596" i="5"/>
  <c r="L3596" i="5"/>
  <c r="K3597" i="5"/>
  <c r="L3597" i="5"/>
  <c r="K3598" i="5"/>
  <c r="L3598" i="5"/>
  <c r="K3599" i="5"/>
  <c r="L3599" i="5"/>
  <c r="K3600" i="5"/>
  <c r="L3600" i="5"/>
  <c r="K3601" i="5"/>
  <c r="L3601" i="5"/>
  <c r="K3602" i="5"/>
  <c r="L3602" i="5"/>
  <c r="K3603" i="5"/>
  <c r="L3603" i="5"/>
  <c r="K3604" i="5"/>
  <c r="L3604" i="5"/>
  <c r="K3605" i="5"/>
  <c r="L3605" i="5"/>
  <c r="K3606" i="5"/>
  <c r="L3606" i="5"/>
  <c r="K3607" i="5"/>
  <c r="L3607" i="5"/>
  <c r="K3608" i="5"/>
  <c r="L3608" i="5"/>
  <c r="K3609" i="5"/>
  <c r="L3609" i="5"/>
  <c r="K3610" i="5"/>
  <c r="L3610" i="5"/>
  <c r="K3611" i="5"/>
  <c r="L3611" i="5"/>
  <c r="K3612" i="5"/>
  <c r="L3612" i="5"/>
  <c r="K3613" i="5"/>
  <c r="L3613" i="5"/>
  <c r="K3614" i="5"/>
  <c r="L3614" i="5"/>
  <c r="K3615" i="5"/>
  <c r="L3615" i="5"/>
  <c r="K3616" i="5"/>
  <c r="L3616" i="5"/>
  <c r="K3617" i="5"/>
  <c r="L3617" i="5"/>
  <c r="K3618" i="5"/>
  <c r="L3618" i="5"/>
  <c r="K3619" i="5"/>
  <c r="L3619" i="5"/>
  <c r="K3620" i="5"/>
  <c r="L3620" i="5"/>
  <c r="K3621" i="5"/>
  <c r="L3621" i="5"/>
  <c r="K3622" i="5"/>
  <c r="L3622" i="5"/>
  <c r="K3623" i="5"/>
  <c r="L3623" i="5"/>
  <c r="K3624" i="5"/>
  <c r="L3624" i="5"/>
  <c r="K3625" i="5"/>
  <c r="L3625" i="5"/>
  <c r="K3626" i="5"/>
  <c r="L3626" i="5"/>
  <c r="K3627" i="5"/>
  <c r="L3627" i="5"/>
  <c r="K3628" i="5"/>
  <c r="L3628" i="5"/>
  <c r="K3629" i="5"/>
  <c r="L3629" i="5"/>
  <c r="K3630" i="5"/>
  <c r="L3630" i="5"/>
  <c r="K3631" i="5"/>
  <c r="L3631" i="5"/>
  <c r="K3632" i="5"/>
  <c r="L3632" i="5"/>
  <c r="K3633" i="5"/>
  <c r="L3633" i="5"/>
  <c r="K3634" i="5"/>
  <c r="L3634" i="5"/>
  <c r="K3635" i="5"/>
  <c r="L3635" i="5"/>
  <c r="K3636" i="5"/>
  <c r="L3636" i="5"/>
  <c r="K3637" i="5"/>
  <c r="L3637" i="5"/>
  <c r="K3638" i="5"/>
  <c r="L3638" i="5"/>
  <c r="K3639" i="5"/>
  <c r="L3639" i="5"/>
  <c r="K3640" i="5"/>
  <c r="L3640" i="5"/>
  <c r="K3641" i="5"/>
  <c r="L3641" i="5"/>
  <c r="K3642" i="5"/>
  <c r="L3642" i="5"/>
  <c r="K3643" i="5"/>
  <c r="L3643" i="5"/>
  <c r="K3644" i="5"/>
  <c r="L3644" i="5"/>
  <c r="K3645" i="5"/>
  <c r="L3645" i="5"/>
  <c r="K3646" i="5"/>
  <c r="L3646" i="5"/>
  <c r="K3647" i="5"/>
  <c r="L3647" i="5"/>
  <c r="K3648" i="5"/>
  <c r="L3648" i="5"/>
  <c r="K3649" i="5"/>
  <c r="L3649" i="5"/>
  <c r="K3650" i="5"/>
  <c r="L3650" i="5"/>
  <c r="K3651" i="5"/>
  <c r="L3651" i="5"/>
  <c r="K3652" i="5"/>
  <c r="L3652" i="5"/>
  <c r="K3653" i="5"/>
  <c r="L3653" i="5"/>
  <c r="K3654" i="5"/>
  <c r="L3654" i="5"/>
  <c r="K3655" i="5"/>
  <c r="L3655" i="5"/>
  <c r="K3656" i="5"/>
  <c r="L3656" i="5"/>
  <c r="K3657" i="5"/>
  <c r="L3657" i="5"/>
  <c r="K3658" i="5"/>
  <c r="L3658" i="5"/>
  <c r="K3659" i="5"/>
  <c r="L3659" i="5"/>
  <c r="K3660" i="5"/>
  <c r="L3660" i="5"/>
  <c r="K3661" i="5"/>
  <c r="L3661" i="5"/>
  <c r="K3662" i="5"/>
  <c r="L3662" i="5"/>
  <c r="K3663" i="5"/>
  <c r="L3663" i="5"/>
  <c r="K3664" i="5"/>
  <c r="L3664" i="5"/>
  <c r="K3665" i="5"/>
  <c r="L3665" i="5"/>
  <c r="K3666" i="5"/>
  <c r="L3666" i="5"/>
  <c r="K3667" i="5"/>
  <c r="L3667" i="5"/>
  <c r="K3668" i="5"/>
  <c r="L3668" i="5"/>
  <c r="K3669" i="5"/>
  <c r="L3669" i="5"/>
  <c r="K3670" i="5"/>
  <c r="L3670" i="5"/>
  <c r="K3671" i="5"/>
  <c r="L3671" i="5"/>
  <c r="K3672" i="5"/>
  <c r="L3672" i="5"/>
  <c r="K3673" i="5"/>
  <c r="L3673" i="5"/>
  <c r="K3674" i="5"/>
  <c r="L3674" i="5"/>
  <c r="K3675" i="5"/>
  <c r="L3675" i="5"/>
  <c r="K3676" i="5"/>
  <c r="L3676" i="5"/>
  <c r="K3677" i="5"/>
  <c r="L3677" i="5"/>
  <c r="K3678" i="5"/>
  <c r="L3678" i="5"/>
  <c r="K3679" i="5"/>
  <c r="L3679" i="5"/>
  <c r="K3680" i="5"/>
  <c r="L3680" i="5"/>
  <c r="K3681" i="5"/>
  <c r="L3681" i="5"/>
  <c r="K3682" i="5"/>
  <c r="L3682" i="5"/>
  <c r="K3683" i="5"/>
  <c r="L3683" i="5"/>
  <c r="K3684" i="5"/>
  <c r="L3684" i="5"/>
  <c r="K3685" i="5"/>
  <c r="L3685" i="5"/>
  <c r="K3686" i="5"/>
  <c r="L3686" i="5"/>
  <c r="K3687" i="5"/>
  <c r="L3687" i="5"/>
  <c r="K3688" i="5"/>
  <c r="L3688" i="5"/>
  <c r="K3689" i="5"/>
  <c r="L3689" i="5"/>
  <c r="K3690" i="5"/>
  <c r="L3690" i="5"/>
  <c r="K3691" i="5"/>
  <c r="L3691" i="5"/>
  <c r="K3692" i="5"/>
  <c r="L3692" i="5"/>
  <c r="K3693" i="5"/>
  <c r="L3693" i="5"/>
  <c r="K3694" i="5"/>
  <c r="L3694" i="5"/>
  <c r="K3695" i="5"/>
  <c r="L3695" i="5"/>
  <c r="K3696" i="5"/>
  <c r="L3696" i="5"/>
  <c r="K3697" i="5"/>
  <c r="L3697" i="5"/>
  <c r="K3698" i="5"/>
  <c r="L3698" i="5"/>
  <c r="K3699" i="5"/>
  <c r="L3699" i="5"/>
  <c r="K3700" i="5"/>
  <c r="L3700" i="5"/>
  <c r="K3701" i="5"/>
  <c r="L3701" i="5"/>
  <c r="K3702" i="5"/>
  <c r="L3702" i="5"/>
  <c r="K3703" i="5"/>
  <c r="L3703" i="5"/>
  <c r="K3704" i="5"/>
  <c r="L3704" i="5"/>
  <c r="K3705" i="5"/>
  <c r="L3705" i="5"/>
  <c r="K3706" i="5"/>
  <c r="L3706" i="5"/>
  <c r="K3707" i="5"/>
  <c r="L3707" i="5"/>
  <c r="K3708" i="5"/>
  <c r="L3708" i="5"/>
  <c r="K3709" i="5"/>
  <c r="L3709" i="5"/>
  <c r="K3710" i="5"/>
  <c r="L3710" i="5"/>
  <c r="K3711" i="5"/>
  <c r="L3711" i="5"/>
  <c r="K3712" i="5"/>
  <c r="L3712" i="5"/>
  <c r="K3713" i="5"/>
  <c r="L3713" i="5"/>
  <c r="K3714" i="5"/>
  <c r="L3714" i="5"/>
  <c r="K3715" i="5"/>
  <c r="L3715" i="5"/>
  <c r="K3716" i="5"/>
  <c r="L3716" i="5"/>
  <c r="K3717" i="5"/>
  <c r="L3717" i="5"/>
  <c r="K3718" i="5"/>
  <c r="L3718" i="5"/>
  <c r="K3719" i="5"/>
  <c r="L3719" i="5"/>
  <c r="K3720" i="5"/>
  <c r="L3720" i="5"/>
  <c r="K3721" i="5"/>
  <c r="L3721" i="5"/>
  <c r="K3722" i="5"/>
  <c r="L3722" i="5"/>
  <c r="K3723" i="5"/>
  <c r="L3723" i="5"/>
  <c r="K3724" i="5"/>
  <c r="L3724" i="5"/>
  <c r="K3725" i="5"/>
  <c r="L3725" i="5"/>
  <c r="K3726" i="5"/>
  <c r="L3726" i="5"/>
  <c r="K3727" i="5"/>
  <c r="L3727" i="5"/>
  <c r="K3728" i="5"/>
  <c r="L3728" i="5"/>
  <c r="K3729" i="5"/>
  <c r="L3729" i="5"/>
  <c r="K3730" i="5"/>
  <c r="L3730" i="5"/>
  <c r="K3731" i="5"/>
  <c r="L3731" i="5"/>
  <c r="K3732" i="5"/>
  <c r="L3732" i="5"/>
  <c r="K3733" i="5"/>
  <c r="L3733" i="5"/>
  <c r="K3734" i="5"/>
  <c r="L3734" i="5"/>
  <c r="K3735" i="5"/>
  <c r="L3735" i="5"/>
  <c r="K3736" i="5"/>
  <c r="L3736" i="5"/>
  <c r="K3737" i="5"/>
  <c r="L3737" i="5"/>
  <c r="K3738" i="5"/>
  <c r="L3738" i="5"/>
  <c r="K3739" i="5"/>
  <c r="L3739" i="5"/>
  <c r="K3740" i="5"/>
  <c r="L3740" i="5"/>
  <c r="K3741" i="5"/>
  <c r="L3741" i="5"/>
  <c r="K3742" i="5"/>
  <c r="L3742" i="5"/>
  <c r="K3743" i="5"/>
  <c r="L3743" i="5"/>
  <c r="K3744" i="5"/>
  <c r="L3744" i="5"/>
  <c r="K3745" i="5"/>
  <c r="L3745" i="5"/>
  <c r="K3746" i="5"/>
  <c r="L3746" i="5"/>
  <c r="K3747" i="5"/>
  <c r="L3747" i="5"/>
  <c r="K3748" i="5"/>
  <c r="L3748" i="5"/>
  <c r="K3749" i="5"/>
  <c r="L3749" i="5"/>
  <c r="K3750" i="5"/>
  <c r="L3750" i="5"/>
  <c r="K3751" i="5"/>
  <c r="L3751" i="5"/>
  <c r="K3752" i="5"/>
  <c r="L3752" i="5"/>
  <c r="K3753" i="5"/>
  <c r="L3753" i="5"/>
  <c r="K3754" i="5"/>
  <c r="L3754" i="5"/>
  <c r="K3755" i="5"/>
  <c r="L3755" i="5"/>
  <c r="K3756" i="5"/>
  <c r="L3756" i="5"/>
  <c r="K3757" i="5"/>
  <c r="L3757" i="5"/>
  <c r="K3758" i="5"/>
  <c r="L3758" i="5"/>
  <c r="K3759" i="5"/>
  <c r="L3759" i="5"/>
  <c r="K3760" i="5"/>
  <c r="L3760" i="5"/>
  <c r="K3761" i="5"/>
  <c r="L3761" i="5"/>
  <c r="K3762" i="5"/>
  <c r="L3762" i="5"/>
  <c r="K3763" i="5"/>
  <c r="L3763" i="5"/>
  <c r="K3764" i="5"/>
  <c r="L3764" i="5"/>
  <c r="K3765" i="5"/>
  <c r="L3765" i="5"/>
  <c r="K3766" i="5"/>
  <c r="L3766" i="5"/>
  <c r="K3767" i="5"/>
  <c r="L3767" i="5"/>
  <c r="K3768" i="5"/>
  <c r="L3768" i="5"/>
  <c r="K3769" i="5"/>
  <c r="L3769" i="5"/>
  <c r="K3770" i="5"/>
  <c r="L3770" i="5"/>
  <c r="K3771" i="5"/>
  <c r="L3771" i="5"/>
  <c r="K3772" i="5"/>
  <c r="L3772" i="5"/>
  <c r="K3773" i="5"/>
  <c r="L3773" i="5"/>
  <c r="K3774" i="5"/>
  <c r="L3774" i="5"/>
  <c r="K3775" i="5"/>
  <c r="L3775" i="5"/>
  <c r="K3776" i="5"/>
  <c r="L3776" i="5"/>
  <c r="K3777" i="5"/>
  <c r="L3777" i="5"/>
  <c r="K3778" i="5"/>
  <c r="L3778" i="5"/>
  <c r="K3779" i="5"/>
  <c r="L3779" i="5"/>
  <c r="K3780" i="5"/>
  <c r="L3780" i="5"/>
  <c r="K3781" i="5"/>
  <c r="L3781" i="5"/>
  <c r="K3782" i="5"/>
  <c r="L3782" i="5"/>
  <c r="K3783" i="5"/>
  <c r="L3783" i="5"/>
  <c r="K3784" i="5"/>
  <c r="L3784" i="5"/>
  <c r="K3785" i="5"/>
  <c r="L3785" i="5"/>
  <c r="K3786" i="5"/>
  <c r="L3786" i="5"/>
  <c r="K3787" i="5"/>
  <c r="L3787" i="5"/>
  <c r="K3788" i="5"/>
  <c r="L3788" i="5"/>
  <c r="K3789" i="5"/>
  <c r="L3789" i="5"/>
  <c r="K3790" i="5"/>
  <c r="L3790" i="5"/>
  <c r="K3791" i="5"/>
  <c r="L3791" i="5"/>
  <c r="K3792" i="5"/>
  <c r="L3792" i="5"/>
  <c r="K3793" i="5"/>
  <c r="L3793" i="5"/>
  <c r="K3794" i="5"/>
  <c r="L3794" i="5"/>
  <c r="K3795" i="5"/>
  <c r="L3795" i="5"/>
  <c r="K3796" i="5"/>
  <c r="L3796" i="5"/>
  <c r="K3797" i="5"/>
  <c r="L3797" i="5"/>
  <c r="K3798" i="5"/>
  <c r="L3798" i="5"/>
  <c r="K3799" i="5"/>
  <c r="L3799" i="5"/>
  <c r="K3800" i="5"/>
  <c r="L3800" i="5"/>
  <c r="K3801" i="5"/>
  <c r="L3801" i="5"/>
  <c r="K3802" i="5"/>
  <c r="L3802" i="5"/>
  <c r="K3803" i="5"/>
  <c r="L3803" i="5"/>
  <c r="K3804" i="5"/>
  <c r="L3804" i="5"/>
  <c r="K3805" i="5"/>
  <c r="L3805" i="5"/>
  <c r="K3806" i="5"/>
  <c r="L3806" i="5"/>
  <c r="K3807" i="5"/>
  <c r="L3807" i="5"/>
  <c r="K3808" i="5"/>
  <c r="L3808" i="5"/>
  <c r="K3809" i="5"/>
  <c r="L3809" i="5"/>
  <c r="K3810" i="5"/>
  <c r="L3810" i="5"/>
  <c r="K3811" i="5"/>
  <c r="L3811" i="5"/>
  <c r="K3812" i="5"/>
  <c r="L3812" i="5"/>
  <c r="K3813" i="5"/>
  <c r="L3813" i="5"/>
  <c r="K3814" i="5"/>
  <c r="L3814" i="5"/>
  <c r="K3815" i="5"/>
  <c r="L3815" i="5"/>
  <c r="K3816" i="5"/>
  <c r="L3816" i="5"/>
  <c r="K3817" i="5"/>
  <c r="L3817" i="5"/>
  <c r="K3818" i="5"/>
  <c r="L3818" i="5"/>
  <c r="K3819" i="5"/>
  <c r="L3819" i="5"/>
  <c r="K3820" i="5"/>
  <c r="L3820" i="5"/>
  <c r="K3821" i="5"/>
  <c r="L3821" i="5"/>
  <c r="K3822" i="5"/>
  <c r="L3822" i="5"/>
  <c r="K3823" i="5"/>
  <c r="L3823" i="5"/>
  <c r="K3824" i="5"/>
  <c r="L3824" i="5"/>
  <c r="K3825" i="5"/>
  <c r="L3825" i="5"/>
  <c r="K3826" i="5"/>
  <c r="L3826" i="5"/>
  <c r="K3827" i="5"/>
  <c r="L3827" i="5"/>
  <c r="K3828" i="5"/>
  <c r="L3828" i="5"/>
  <c r="K3829" i="5"/>
  <c r="L3829" i="5"/>
  <c r="K3830" i="5"/>
  <c r="L3830" i="5"/>
  <c r="K3831" i="5"/>
  <c r="L3831" i="5"/>
  <c r="K3832" i="5"/>
  <c r="L3832" i="5"/>
  <c r="K3833" i="5"/>
  <c r="L3833" i="5"/>
  <c r="K3834" i="5"/>
  <c r="L3834" i="5"/>
  <c r="K3835" i="5"/>
  <c r="L3835" i="5"/>
  <c r="K3836" i="5"/>
  <c r="L3836" i="5"/>
  <c r="K3837" i="5"/>
  <c r="L3837" i="5"/>
  <c r="K3838" i="5"/>
  <c r="L3838" i="5"/>
  <c r="K3839" i="5"/>
  <c r="L3839" i="5"/>
  <c r="K3840" i="5"/>
  <c r="L3840" i="5"/>
  <c r="K3841" i="5"/>
  <c r="L3841" i="5"/>
  <c r="K3842" i="5"/>
  <c r="L3842" i="5"/>
  <c r="K3843" i="5"/>
  <c r="L3843" i="5"/>
  <c r="K3844" i="5"/>
  <c r="L3844" i="5"/>
  <c r="K3845" i="5"/>
  <c r="L3845" i="5"/>
  <c r="K3846" i="5"/>
  <c r="L3846" i="5"/>
  <c r="K3847" i="5"/>
  <c r="L3847" i="5"/>
  <c r="K3848" i="5"/>
  <c r="L3848" i="5"/>
  <c r="K3849" i="5"/>
  <c r="L3849" i="5"/>
  <c r="K3850" i="5"/>
  <c r="L3850" i="5"/>
  <c r="K3851" i="5"/>
  <c r="L3851" i="5"/>
  <c r="K3852" i="5"/>
  <c r="L3852" i="5"/>
  <c r="K3853" i="5"/>
  <c r="L3853" i="5"/>
  <c r="K3854" i="5"/>
  <c r="L3854" i="5"/>
  <c r="K3855" i="5"/>
  <c r="L3855" i="5"/>
  <c r="K3856" i="5"/>
  <c r="L3856" i="5"/>
  <c r="K3857" i="5"/>
  <c r="L3857" i="5"/>
  <c r="K3858" i="5"/>
  <c r="L3858" i="5"/>
  <c r="K3859" i="5"/>
  <c r="L3859" i="5"/>
  <c r="K3860" i="5"/>
  <c r="L3860" i="5"/>
  <c r="K3861" i="5"/>
  <c r="L3861" i="5"/>
  <c r="K3862" i="5"/>
  <c r="L3862" i="5"/>
  <c r="K3863" i="5"/>
  <c r="L3863" i="5"/>
  <c r="K3864" i="5"/>
  <c r="L3864" i="5"/>
  <c r="K3865" i="5"/>
  <c r="L3865" i="5"/>
  <c r="K3866" i="5"/>
  <c r="L3866" i="5"/>
  <c r="K3867" i="5"/>
  <c r="L3867" i="5"/>
  <c r="K3868" i="5"/>
  <c r="L3868" i="5"/>
  <c r="K3869" i="5"/>
  <c r="L3869" i="5"/>
  <c r="K3870" i="5"/>
  <c r="L3870" i="5"/>
  <c r="K3871" i="5"/>
  <c r="L3871" i="5"/>
  <c r="K3872" i="5"/>
  <c r="L3872" i="5"/>
  <c r="K3873" i="5"/>
  <c r="L3873" i="5"/>
  <c r="K3874" i="5"/>
  <c r="L3874" i="5"/>
  <c r="K3875" i="5"/>
  <c r="L3875" i="5"/>
  <c r="K3876" i="5"/>
  <c r="L3876" i="5"/>
  <c r="K3877" i="5"/>
  <c r="L3877" i="5"/>
  <c r="K3878" i="5"/>
  <c r="L3878" i="5"/>
  <c r="K3879" i="5"/>
  <c r="L3879" i="5"/>
  <c r="K3880" i="5"/>
  <c r="L3880" i="5"/>
  <c r="K3881" i="5"/>
  <c r="L3881" i="5"/>
  <c r="K3882" i="5"/>
  <c r="L3882" i="5"/>
  <c r="K3883" i="5"/>
  <c r="L3883" i="5"/>
  <c r="K3884" i="5"/>
  <c r="L3884" i="5"/>
  <c r="K3885" i="5"/>
  <c r="L3885" i="5"/>
  <c r="K3886" i="5"/>
  <c r="L3886" i="5"/>
  <c r="K3887" i="5"/>
  <c r="L3887" i="5"/>
  <c r="K3888" i="5"/>
  <c r="L3888" i="5"/>
  <c r="K3889" i="5"/>
  <c r="L3889" i="5"/>
  <c r="K3890" i="5"/>
  <c r="L3890" i="5"/>
  <c r="K3891" i="5"/>
  <c r="L3891" i="5"/>
  <c r="K3892" i="5"/>
  <c r="L3892" i="5"/>
  <c r="K3893" i="5"/>
  <c r="L3893" i="5"/>
  <c r="K3894" i="5"/>
  <c r="L3894" i="5"/>
  <c r="K3895" i="5"/>
  <c r="L3895" i="5"/>
  <c r="K3896" i="5"/>
  <c r="L3896" i="5"/>
  <c r="K3897" i="5"/>
  <c r="L3897" i="5"/>
  <c r="K3898" i="5"/>
  <c r="L3898" i="5"/>
  <c r="K3899" i="5"/>
  <c r="L3899" i="5"/>
  <c r="K3900" i="5"/>
  <c r="L3900" i="5"/>
  <c r="K3901" i="5"/>
  <c r="L3901" i="5"/>
  <c r="K3902" i="5"/>
  <c r="L3902" i="5"/>
  <c r="K3903" i="5"/>
  <c r="L3903" i="5"/>
  <c r="K3904" i="5"/>
  <c r="L3904" i="5"/>
  <c r="K3905" i="5"/>
  <c r="L3905" i="5"/>
  <c r="K3906" i="5"/>
  <c r="L3906" i="5"/>
  <c r="K3907" i="5"/>
  <c r="L3907" i="5"/>
  <c r="K3908" i="5"/>
  <c r="L3908" i="5"/>
  <c r="K3909" i="5"/>
  <c r="L3909" i="5"/>
  <c r="K3910" i="5"/>
  <c r="L3910" i="5"/>
  <c r="K3911" i="5"/>
  <c r="L3911" i="5"/>
  <c r="K3912" i="5"/>
  <c r="L3912" i="5"/>
  <c r="K3913" i="5"/>
  <c r="L3913" i="5"/>
  <c r="K3914" i="5"/>
  <c r="L3914" i="5"/>
  <c r="K3915" i="5"/>
  <c r="L3915" i="5"/>
  <c r="K3916" i="5"/>
  <c r="L3916" i="5"/>
  <c r="K3917" i="5"/>
  <c r="L3917" i="5"/>
  <c r="K3918" i="5"/>
  <c r="L3918" i="5"/>
  <c r="K3919" i="5"/>
  <c r="L3919" i="5"/>
  <c r="K3920" i="5"/>
  <c r="L3920" i="5"/>
  <c r="K3921" i="5"/>
  <c r="L3921" i="5"/>
  <c r="K3922" i="5"/>
  <c r="L3922" i="5"/>
  <c r="K3923" i="5"/>
  <c r="L3923" i="5"/>
  <c r="K3924" i="5"/>
  <c r="L3924" i="5"/>
  <c r="K3925" i="5"/>
  <c r="L3925" i="5"/>
  <c r="K3926" i="5"/>
  <c r="L3926" i="5"/>
  <c r="K3927" i="5"/>
  <c r="L3927" i="5"/>
  <c r="K3928" i="5"/>
  <c r="L3928" i="5"/>
  <c r="K3929" i="5"/>
  <c r="L3929" i="5"/>
  <c r="K3930" i="5"/>
  <c r="L3930" i="5"/>
  <c r="K3931" i="5"/>
  <c r="L3931" i="5"/>
  <c r="K3932" i="5"/>
  <c r="L3932" i="5"/>
  <c r="K3933" i="5"/>
  <c r="L3933" i="5"/>
  <c r="K3934" i="5"/>
  <c r="L3934" i="5"/>
  <c r="K3935" i="5"/>
  <c r="L3935" i="5"/>
  <c r="K3936" i="5"/>
  <c r="L3936" i="5"/>
  <c r="K3937" i="5"/>
  <c r="L3937" i="5"/>
  <c r="K3938" i="5"/>
  <c r="L3938" i="5"/>
  <c r="K3939" i="5"/>
  <c r="L3939" i="5"/>
  <c r="K3940" i="5"/>
  <c r="L3940" i="5"/>
  <c r="K3941" i="5"/>
  <c r="L3941" i="5"/>
  <c r="K3942" i="5"/>
  <c r="L3942" i="5"/>
  <c r="K3943" i="5"/>
  <c r="L3943" i="5"/>
  <c r="K3944" i="5"/>
  <c r="L3944" i="5"/>
  <c r="K3945" i="5"/>
  <c r="L3945" i="5"/>
  <c r="K3946" i="5"/>
  <c r="L3946" i="5"/>
  <c r="K3947" i="5"/>
  <c r="L3947" i="5"/>
  <c r="K3948" i="5"/>
  <c r="L3948" i="5"/>
  <c r="K3949" i="5"/>
  <c r="L3949" i="5"/>
  <c r="K3950" i="5"/>
  <c r="L3950" i="5"/>
  <c r="K3951" i="5"/>
  <c r="L3951" i="5"/>
  <c r="K3952" i="5"/>
  <c r="L3952" i="5"/>
  <c r="K3953" i="5"/>
  <c r="L3953" i="5"/>
  <c r="K3954" i="5"/>
  <c r="L3954" i="5"/>
  <c r="K3955" i="5"/>
  <c r="L3955" i="5"/>
  <c r="K3956" i="5"/>
  <c r="L3956" i="5"/>
  <c r="K3957" i="5"/>
  <c r="L3957" i="5"/>
  <c r="K3958" i="5"/>
  <c r="L3958" i="5"/>
  <c r="K3959" i="5"/>
  <c r="L3959" i="5"/>
  <c r="K3960" i="5"/>
  <c r="L3960" i="5"/>
  <c r="K3961" i="5"/>
  <c r="L3961" i="5"/>
  <c r="K3962" i="5"/>
  <c r="L3962" i="5"/>
  <c r="K3963" i="5"/>
  <c r="L3963" i="5"/>
  <c r="K3964" i="5"/>
  <c r="L3964" i="5"/>
  <c r="K3965" i="5"/>
  <c r="L3965" i="5"/>
  <c r="K3966" i="5"/>
  <c r="L3966" i="5"/>
  <c r="K3967" i="5"/>
  <c r="L3967" i="5"/>
  <c r="K3968" i="5"/>
  <c r="L3968" i="5"/>
  <c r="K3969" i="5"/>
  <c r="L3969" i="5"/>
  <c r="K3970" i="5"/>
  <c r="L3970" i="5"/>
  <c r="K3971" i="5"/>
  <c r="L3971" i="5"/>
  <c r="K3972" i="5"/>
  <c r="L3972" i="5"/>
  <c r="K3973" i="5"/>
  <c r="L3973" i="5"/>
  <c r="K3974" i="5"/>
  <c r="L3974" i="5"/>
  <c r="K3975" i="5"/>
  <c r="L3975" i="5"/>
  <c r="K3976" i="5"/>
  <c r="L3976" i="5"/>
  <c r="K3977" i="5"/>
  <c r="L3977" i="5"/>
  <c r="K3978" i="5"/>
  <c r="L3978" i="5"/>
  <c r="K3979" i="5"/>
  <c r="L3979" i="5"/>
  <c r="K3980" i="5"/>
  <c r="L3980" i="5"/>
  <c r="K3981" i="5"/>
  <c r="L3981" i="5"/>
  <c r="K3982" i="5"/>
  <c r="L3982" i="5"/>
  <c r="K3983" i="5"/>
  <c r="L3983" i="5"/>
  <c r="K3984" i="5"/>
  <c r="L3984" i="5"/>
  <c r="K3985" i="5"/>
  <c r="L3985" i="5"/>
  <c r="K3986" i="5"/>
  <c r="L3986" i="5"/>
  <c r="K3987" i="5"/>
  <c r="L3987" i="5"/>
  <c r="K3988" i="5"/>
  <c r="L3988" i="5"/>
  <c r="K3989" i="5"/>
  <c r="L3989" i="5"/>
  <c r="K3990" i="5"/>
  <c r="L3990" i="5"/>
  <c r="K3991" i="5"/>
  <c r="L3991" i="5"/>
  <c r="K3992" i="5"/>
  <c r="L3992" i="5"/>
  <c r="K3993" i="5"/>
  <c r="L3993" i="5"/>
  <c r="K3994" i="5"/>
  <c r="L3994" i="5"/>
  <c r="K3995" i="5"/>
  <c r="L3995" i="5"/>
  <c r="K3996" i="5"/>
  <c r="L3996" i="5"/>
  <c r="K3997" i="5"/>
  <c r="L3997" i="5"/>
  <c r="K3998" i="5"/>
  <c r="L3998" i="5"/>
  <c r="K3999" i="5"/>
  <c r="L3999" i="5"/>
  <c r="K4000" i="5"/>
  <c r="L4000" i="5"/>
  <c r="K4001" i="5"/>
  <c r="L4001" i="5"/>
  <c r="K4002" i="5"/>
  <c r="L4002" i="5"/>
  <c r="K4003" i="5"/>
  <c r="L4003" i="5"/>
  <c r="K4004" i="5"/>
  <c r="L4004" i="5"/>
  <c r="K4005" i="5"/>
  <c r="L4005" i="5"/>
  <c r="K4006" i="5"/>
  <c r="L4006" i="5"/>
  <c r="K4007" i="5"/>
  <c r="L4007" i="5"/>
  <c r="K4008" i="5"/>
  <c r="L4008" i="5"/>
  <c r="K4009" i="5"/>
  <c r="L4009" i="5"/>
  <c r="K4010" i="5"/>
  <c r="L4010" i="5"/>
  <c r="K4011" i="5"/>
  <c r="L4011" i="5"/>
  <c r="K4012" i="5"/>
  <c r="L4012" i="5"/>
  <c r="K4013" i="5"/>
  <c r="L4013" i="5"/>
  <c r="K4014" i="5"/>
  <c r="L4014" i="5"/>
  <c r="K4015" i="5"/>
  <c r="L4015" i="5"/>
  <c r="K4016" i="5"/>
  <c r="L4016" i="5"/>
  <c r="K4017" i="5"/>
  <c r="L4017" i="5"/>
  <c r="K4018" i="5"/>
  <c r="L4018" i="5"/>
  <c r="K4019" i="5"/>
  <c r="L4019" i="5"/>
  <c r="K4020" i="5"/>
  <c r="L4020" i="5"/>
  <c r="K4021" i="5"/>
  <c r="L4021" i="5"/>
  <c r="K4022" i="5"/>
  <c r="L4022" i="5"/>
  <c r="K4023" i="5"/>
  <c r="L4023" i="5"/>
  <c r="K4024" i="5"/>
  <c r="L4024" i="5"/>
  <c r="K4025" i="5"/>
  <c r="L4025" i="5"/>
  <c r="K4026" i="5"/>
  <c r="L4026" i="5"/>
  <c r="K4027" i="5"/>
  <c r="L4027" i="5"/>
  <c r="K4028" i="5"/>
  <c r="L4028" i="5"/>
  <c r="K4029" i="5"/>
  <c r="L4029" i="5"/>
  <c r="K4030" i="5"/>
  <c r="L4030" i="5"/>
  <c r="K4031" i="5"/>
  <c r="L4031" i="5"/>
  <c r="K4032" i="5"/>
  <c r="L4032" i="5"/>
  <c r="K4033" i="5"/>
  <c r="L4033" i="5"/>
  <c r="K4034" i="5"/>
  <c r="L4034" i="5"/>
  <c r="K4035" i="5"/>
  <c r="L4035" i="5"/>
  <c r="K4036" i="5"/>
  <c r="L4036" i="5"/>
  <c r="K4037" i="5"/>
  <c r="L4037" i="5"/>
  <c r="K4038" i="5"/>
  <c r="L4038" i="5"/>
  <c r="K4039" i="5"/>
  <c r="L4039" i="5"/>
  <c r="K4040" i="5"/>
  <c r="L4040" i="5"/>
  <c r="K4041" i="5"/>
  <c r="L4041" i="5"/>
  <c r="K4042" i="5"/>
  <c r="L4042" i="5"/>
  <c r="K4043" i="5"/>
  <c r="L4043" i="5"/>
  <c r="K4044" i="5"/>
  <c r="L4044" i="5"/>
  <c r="K4045" i="5"/>
  <c r="L4045" i="5"/>
  <c r="K4046" i="5"/>
  <c r="L4046" i="5"/>
  <c r="K4047" i="5"/>
  <c r="L4047" i="5"/>
  <c r="K4048" i="5"/>
  <c r="L4048" i="5"/>
  <c r="K4049" i="5"/>
  <c r="L4049" i="5"/>
  <c r="K4050" i="5"/>
  <c r="L4050" i="5"/>
  <c r="K4051" i="5"/>
  <c r="L4051" i="5"/>
  <c r="K4052" i="5"/>
  <c r="L4052" i="5"/>
  <c r="K4053" i="5"/>
  <c r="L4053" i="5"/>
  <c r="K4054" i="5"/>
  <c r="L4054" i="5"/>
  <c r="K4055" i="5"/>
  <c r="L4055" i="5"/>
  <c r="K4056" i="5"/>
  <c r="L4056" i="5"/>
  <c r="K4057" i="5"/>
  <c r="L4057" i="5"/>
  <c r="K4058" i="5"/>
  <c r="L4058" i="5"/>
  <c r="K4059" i="5"/>
  <c r="L4059" i="5"/>
  <c r="K4060" i="5"/>
  <c r="L4060" i="5"/>
  <c r="K4061" i="5"/>
  <c r="L4061" i="5"/>
  <c r="K4062" i="5"/>
  <c r="L4062" i="5"/>
  <c r="K4063" i="5"/>
  <c r="L4063" i="5"/>
  <c r="K4064" i="5"/>
  <c r="L4064" i="5"/>
  <c r="K4065" i="5"/>
  <c r="L4065" i="5"/>
  <c r="K4066" i="5"/>
  <c r="L4066" i="5"/>
  <c r="K4067" i="5"/>
  <c r="L4067" i="5"/>
  <c r="K4068" i="5"/>
  <c r="L4068" i="5"/>
  <c r="K4069" i="5"/>
  <c r="L4069" i="5"/>
  <c r="K4070" i="5"/>
  <c r="L4070" i="5"/>
  <c r="K4071" i="5"/>
  <c r="L4071" i="5"/>
  <c r="K4072" i="5"/>
  <c r="L4072" i="5"/>
  <c r="K4073" i="5"/>
  <c r="L4073" i="5"/>
  <c r="K4074" i="5"/>
  <c r="L4074" i="5"/>
  <c r="K4075" i="5"/>
  <c r="L4075" i="5"/>
  <c r="K4076" i="5"/>
  <c r="L4076" i="5"/>
  <c r="K4077" i="5"/>
  <c r="L4077" i="5"/>
  <c r="K4078" i="5"/>
  <c r="L4078" i="5"/>
  <c r="K4079" i="5"/>
  <c r="L4079" i="5"/>
  <c r="K4080" i="5"/>
  <c r="L4080" i="5"/>
  <c r="K4081" i="5"/>
  <c r="L4081" i="5"/>
  <c r="K4082" i="5"/>
  <c r="L4082" i="5"/>
  <c r="K4083" i="5"/>
  <c r="L4083" i="5"/>
  <c r="K4084" i="5"/>
  <c r="L4084" i="5"/>
  <c r="K4085" i="5"/>
  <c r="L4085" i="5"/>
  <c r="K4086" i="5"/>
  <c r="L4086" i="5"/>
  <c r="K4087" i="5"/>
  <c r="L4087" i="5"/>
  <c r="K4088" i="5"/>
  <c r="L4088" i="5"/>
  <c r="K4089" i="5"/>
  <c r="L4089" i="5"/>
  <c r="K4090" i="5"/>
  <c r="L4090" i="5"/>
  <c r="K4091" i="5"/>
  <c r="L4091" i="5"/>
  <c r="K4092" i="5"/>
  <c r="L4092" i="5"/>
  <c r="K4093" i="5"/>
  <c r="L4093" i="5"/>
  <c r="K4094" i="5"/>
  <c r="L4094" i="5"/>
  <c r="K4095" i="5"/>
  <c r="L4095" i="5"/>
  <c r="K4096" i="5"/>
  <c r="L4096" i="5"/>
  <c r="K4097" i="5"/>
  <c r="L4097" i="5"/>
  <c r="K4098" i="5"/>
  <c r="L4098" i="5"/>
  <c r="K4099" i="5"/>
  <c r="L4099" i="5"/>
  <c r="K4100" i="5"/>
  <c r="L4100" i="5"/>
  <c r="K4101" i="5"/>
  <c r="L4101" i="5"/>
  <c r="K4102" i="5"/>
  <c r="L4102" i="5"/>
  <c r="K4103" i="5"/>
  <c r="L4103" i="5"/>
  <c r="K4104" i="5"/>
  <c r="L4104" i="5"/>
  <c r="K4105" i="5"/>
  <c r="L4105" i="5"/>
  <c r="K4106" i="5"/>
  <c r="L4106" i="5"/>
  <c r="K4107" i="5"/>
  <c r="L4107" i="5"/>
  <c r="K4108" i="5"/>
  <c r="L4108" i="5"/>
  <c r="K4109" i="5"/>
  <c r="L4109" i="5"/>
  <c r="K4110" i="5"/>
  <c r="L4110" i="5"/>
  <c r="K4111" i="5"/>
  <c r="L4111" i="5"/>
  <c r="K4112" i="5"/>
  <c r="L4112" i="5"/>
  <c r="K4113" i="5"/>
  <c r="L4113" i="5"/>
  <c r="K4114" i="5"/>
  <c r="L4114" i="5"/>
  <c r="K4115" i="5"/>
  <c r="L4115" i="5"/>
  <c r="K4116" i="5"/>
  <c r="L4116" i="5"/>
  <c r="K4117" i="5"/>
  <c r="L4117" i="5"/>
  <c r="K4118" i="5"/>
  <c r="L4118" i="5"/>
  <c r="K4119" i="5"/>
  <c r="L4119" i="5"/>
  <c r="K4120" i="5"/>
  <c r="L4120" i="5"/>
  <c r="K4121" i="5"/>
  <c r="L4121" i="5"/>
  <c r="K4122" i="5"/>
  <c r="L4122" i="5"/>
  <c r="K4123" i="5"/>
  <c r="L4123" i="5"/>
  <c r="K4124" i="5"/>
  <c r="L4124" i="5"/>
  <c r="K4125" i="5"/>
  <c r="L4125" i="5"/>
  <c r="K4126" i="5"/>
  <c r="L4126" i="5"/>
  <c r="K4127" i="5"/>
  <c r="L4127" i="5"/>
  <c r="K4128" i="5"/>
  <c r="L4128" i="5"/>
  <c r="K4129" i="5"/>
  <c r="L4129" i="5"/>
  <c r="K4130" i="5"/>
  <c r="L4130" i="5"/>
  <c r="K4131" i="5"/>
  <c r="L4131" i="5"/>
  <c r="K4132" i="5"/>
  <c r="L4132" i="5"/>
  <c r="K4133" i="5"/>
  <c r="L4133" i="5"/>
  <c r="K4134" i="5"/>
  <c r="L4134" i="5"/>
  <c r="K4135" i="5"/>
  <c r="L4135" i="5"/>
  <c r="K4136" i="5"/>
  <c r="L4136" i="5"/>
  <c r="K4137" i="5"/>
  <c r="L4137" i="5"/>
  <c r="K4138" i="5"/>
  <c r="L4138" i="5"/>
  <c r="K4139" i="5"/>
  <c r="L4139" i="5"/>
  <c r="K4140" i="5"/>
  <c r="L4140" i="5"/>
  <c r="K4141" i="5"/>
  <c r="L4141" i="5"/>
  <c r="K4142" i="5"/>
  <c r="L4142" i="5"/>
  <c r="K4143" i="5"/>
  <c r="L4143" i="5"/>
  <c r="K4144" i="5"/>
  <c r="L4144" i="5"/>
  <c r="K4145" i="5"/>
  <c r="L4145" i="5"/>
  <c r="K4146" i="5"/>
  <c r="L4146" i="5"/>
  <c r="K4147" i="5"/>
  <c r="L4147" i="5"/>
  <c r="K4148" i="5"/>
  <c r="L4148" i="5"/>
  <c r="K4149" i="5"/>
  <c r="L4149" i="5"/>
  <c r="K4150" i="5"/>
  <c r="L4150" i="5"/>
  <c r="K4151" i="5"/>
  <c r="L4151" i="5"/>
  <c r="K4152" i="5"/>
  <c r="L4152" i="5"/>
  <c r="K4153" i="5"/>
  <c r="L4153" i="5"/>
  <c r="K4154" i="5"/>
  <c r="L4154" i="5"/>
  <c r="K4155" i="5"/>
  <c r="L4155" i="5"/>
  <c r="K4156" i="5"/>
  <c r="L4156" i="5"/>
  <c r="K4157" i="5"/>
  <c r="L4157" i="5"/>
  <c r="K4158" i="5"/>
  <c r="L4158" i="5"/>
  <c r="K4159" i="5"/>
  <c r="L4159" i="5"/>
  <c r="K4160" i="5"/>
  <c r="L4160" i="5"/>
  <c r="K4161" i="5"/>
  <c r="L4161" i="5"/>
  <c r="K4162" i="5"/>
  <c r="L4162" i="5"/>
  <c r="K4163" i="5"/>
  <c r="L4163" i="5"/>
  <c r="K4164" i="5"/>
  <c r="L4164" i="5"/>
  <c r="K4165" i="5"/>
  <c r="L4165" i="5"/>
  <c r="K4166" i="5"/>
  <c r="L4166" i="5"/>
  <c r="K4167" i="5"/>
  <c r="L4167" i="5"/>
  <c r="K4168" i="5"/>
  <c r="L4168" i="5"/>
  <c r="K4169" i="5"/>
  <c r="L4169" i="5"/>
  <c r="K4170" i="5"/>
  <c r="L4170" i="5"/>
  <c r="K4171" i="5"/>
  <c r="L4171" i="5"/>
  <c r="K4172" i="5"/>
  <c r="L4172" i="5"/>
  <c r="K4173" i="5"/>
  <c r="L4173" i="5"/>
  <c r="K4174" i="5"/>
  <c r="L4174" i="5"/>
  <c r="K4175" i="5"/>
  <c r="L4175" i="5"/>
  <c r="K4176" i="5"/>
  <c r="L4176" i="5"/>
  <c r="K4177" i="5"/>
  <c r="L4177" i="5"/>
  <c r="K4178" i="5"/>
  <c r="L4178" i="5"/>
  <c r="K4179" i="5"/>
  <c r="L4179" i="5"/>
  <c r="K4180" i="5"/>
  <c r="L4180" i="5"/>
  <c r="K4181" i="5"/>
  <c r="L4181" i="5"/>
  <c r="K4182" i="5"/>
  <c r="L4182" i="5"/>
  <c r="K4183" i="5"/>
  <c r="L4183" i="5"/>
  <c r="K4184" i="5"/>
  <c r="L4184" i="5"/>
  <c r="K4185" i="5"/>
  <c r="L4185" i="5"/>
  <c r="K4186" i="5"/>
  <c r="L4186" i="5"/>
  <c r="K4187" i="5"/>
  <c r="L4187" i="5"/>
  <c r="K4188" i="5"/>
  <c r="L4188" i="5"/>
  <c r="K4189" i="5"/>
  <c r="L4189" i="5"/>
  <c r="K4190" i="5"/>
  <c r="L4190" i="5"/>
  <c r="K4191" i="5"/>
  <c r="L4191" i="5"/>
  <c r="K4192" i="5"/>
  <c r="L4192" i="5"/>
  <c r="K4193" i="5"/>
  <c r="L4193" i="5"/>
  <c r="K4194" i="5"/>
  <c r="L4194" i="5"/>
  <c r="K4195" i="5"/>
  <c r="L4195" i="5"/>
  <c r="K4196" i="5"/>
  <c r="L4196" i="5"/>
  <c r="K4197" i="5"/>
  <c r="L4197" i="5"/>
  <c r="K4198" i="5"/>
  <c r="L4198" i="5"/>
  <c r="K4199" i="5"/>
  <c r="L4199" i="5"/>
  <c r="K4200" i="5"/>
  <c r="L4200" i="5"/>
  <c r="K4201" i="5"/>
  <c r="L4201" i="5"/>
  <c r="K4202" i="5"/>
  <c r="L4202" i="5"/>
  <c r="K4203" i="5"/>
  <c r="L4203" i="5"/>
  <c r="K4204" i="5"/>
  <c r="L4204" i="5"/>
  <c r="K4205" i="5"/>
  <c r="L4205" i="5"/>
  <c r="K4206" i="5"/>
  <c r="L4206" i="5"/>
  <c r="K4207" i="5"/>
  <c r="L4207" i="5"/>
  <c r="K4208" i="5"/>
  <c r="L4208" i="5"/>
  <c r="K4209" i="5"/>
  <c r="L4209" i="5"/>
  <c r="K4210" i="5"/>
  <c r="L4210" i="5"/>
  <c r="K4211" i="5"/>
  <c r="L4211" i="5"/>
  <c r="K4212" i="5"/>
  <c r="L4212" i="5"/>
  <c r="K4213" i="5"/>
  <c r="L4213" i="5"/>
  <c r="K4214" i="5"/>
  <c r="L4214" i="5"/>
  <c r="K4215" i="5"/>
  <c r="L4215" i="5"/>
  <c r="K4216" i="5"/>
  <c r="L4216" i="5"/>
  <c r="K4217" i="5"/>
  <c r="L4217" i="5"/>
  <c r="K4218" i="5"/>
  <c r="L4218" i="5"/>
  <c r="K4219" i="5"/>
  <c r="L4219" i="5"/>
  <c r="K4220" i="5"/>
  <c r="L4220" i="5"/>
  <c r="K4221" i="5"/>
  <c r="L4221" i="5"/>
  <c r="K4222" i="5"/>
  <c r="L4222" i="5"/>
  <c r="K4223" i="5"/>
  <c r="L4223" i="5"/>
  <c r="K4224" i="5"/>
  <c r="L4224" i="5"/>
  <c r="K4225" i="5"/>
  <c r="L4225" i="5"/>
  <c r="K4226" i="5"/>
  <c r="L4226" i="5"/>
  <c r="K4227" i="5"/>
  <c r="L4227" i="5"/>
  <c r="K4228" i="5"/>
  <c r="L4228" i="5"/>
  <c r="K4229" i="5"/>
  <c r="L4229" i="5"/>
  <c r="K4230" i="5"/>
  <c r="L4230" i="5"/>
  <c r="K4231" i="5"/>
  <c r="L4231" i="5"/>
  <c r="K4232" i="5"/>
  <c r="L4232" i="5"/>
  <c r="K4233" i="5"/>
  <c r="L4233" i="5"/>
  <c r="K4234" i="5"/>
  <c r="L4234" i="5"/>
  <c r="K4235" i="5"/>
  <c r="L4235" i="5"/>
  <c r="K4236" i="5"/>
  <c r="L4236" i="5"/>
  <c r="K4237" i="5"/>
  <c r="L4237" i="5"/>
  <c r="K4238" i="5"/>
  <c r="L4238" i="5"/>
  <c r="K4239" i="5"/>
  <c r="L4239" i="5"/>
  <c r="K4240" i="5"/>
  <c r="L4240" i="5"/>
  <c r="K4241" i="5"/>
  <c r="L4241" i="5"/>
  <c r="K4242" i="5"/>
  <c r="L4242" i="5"/>
  <c r="K4243" i="5"/>
  <c r="L4243" i="5"/>
  <c r="K4244" i="5"/>
  <c r="L4244" i="5"/>
  <c r="K4245" i="5"/>
  <c r="L4245" i="5"/>
  <c r="K4246" i="5"/>
  <c r="L4246" i="5"/>
  <c r="K4247" i="5"/>
  <c r="L4247" i="5"/>
  <c r="K4248" i="5"/>
  <c r="L4248" i="5"/>
  <c r="K4249" i="5"/>
  <c r="L4249" i="5"/>
  <c r="K4250" i="5"/>
  <c r="L4250" i="5"/>
  <c r="K4251" i="5"/>
  <c r="L4251" i="5"/>
  <c r="K4252" i="5"/>
  <c r="L4252" i="5"/>
  <c r="K4253" i="5"/>
  <c r="L4253" i="5"/>
  <c r="K4254" i="5"/>
  <c r="L4254" i="5"/>
  <c r="K4255" i="5"/>
  <c r="L4255" i="5"/>
  <c r="K4256" i="5"/>
  <c r="L4256" i="5"/>
  <c r="K4257" i="5"/>
  <c r="L4257" i="5"/>
  <c r="K4258" i="5"/>
  <c r="L4258" i="5"/>
  <c r="K4259" i="5"/>
  <c r="L4259" i="5"/>
  <c r="K4260" i="5"/>
  <c r="L4260" i="5"/>
  <c r="K4261" i="5"/>
  <c r="L4261" i="5"/>
  <c r="K4262" i="5"/>
  <c r="L4262" i="5"/>
  <c r="K4263" i="5"/>
  <c r="L4263" i="5"/>
  <c r="K4264" i="5"/>
  <c r="L4264" i="5"/>
  <c r="K4265" i="5"/>
  <c r="L4265" i="5"/>
  <c r="K4266" i="5"/>
  <c r="L4266" i="5"/>
  <c r="K4267" i="5"/>
  <c r="L4267" i="5"/>
  <c r="K4268" i="5"/>
  <c r="L4268" i="5"/>
  <c r="K4269" i="5"/>
  <c r="L4269" i="5"/>
  <c r="K4270" i="5"/>
  <c r="L4270" i="5"/>
  <c r="K4271" i="5"/>
  <c r="L4271" i="5"/>
  <c r="K4272" i="5"/>
  <c r="L4272" i="5"/>
  <c r="K4273" i="5"/>
  <c r="L4273" i="5"/>
  <c r="K4274" i="5"/>
  <c r="L4274" i="5"/>
  <c r="K4275" i="5"/>
  <c r="L4275" i="5"/>
  <c r="K4276" i="5"/>
  <c r="L4276" i="5"/>
  <c r="K4277" i="5"/>
  <c r="L4277" i="5"/>
  <c r="K4278" i="5"/>
  <c r="L4278" i="5"/>
  <c r="K4279" i="5"/>
  <c r="L4279" i="5"/>
  <c r="K4280" i="5"/>
  <c r="L4280" i="5"/>
  <c r="K4281" i="5"/>
  <c r="L4281" i="5"/>
  <c r="K4282" i="5"/>
  <c r="L4282" i="5"/>
  <c r="K4283" i="5"/>
  <c r="L4283" i="5"/>
  <c r="K4284" i="5"/>
  <c r="L4284" i="5"/>
  <c r="K4285" i="5"/>
  <c r="L4285" i="5"/>
  <c r="K4286" i="5"/>
  <c r="L4286" i="5"/>
  <c r="K4287" i="5"/>
  <c r="L4287" i="5"/>
  <c r="K4288" i="5"/>
  <c r="L4288" i="5"/>
  <c r="K4289" i="5"/>
  <c r="L4289" i="5"/>
  <c r="K4290" i="5"/>
  <c r="L4290" i="5"/>
  <c r="K4291" i="5"/>
  <c r="L4291" i="5"/>
  <c r="K4292" i="5"/>
  <c r="L4292" i="5"/>
  <c r="K4293" i="5"/>
  <c r="L4293" i="5"/>
  <c r="K4294" i="5"/>
  <c r="L4294" i="5"/>
  <c r="K4295" i="5"/>
  <c r="L4295" i="5"/>
  <c r="K4296" i="5"/>
  <c r="L4296" i="5"/>
  <c r="K4297" i="5"/>
  <c r="L4297" i="5"/>
  <c r="K4298" i="5"/>
  <c r="L4298" i="5"/>
  <c r="K4299" i="5"/>
  <c r="L4299" i="5"/>
  <c r="K4300" i="5"/>
  <c r="L4300" i="5"/>
  <c r="K4301" i="5"/>
  <c r="L4301" i="5"/>
  <c r="K4302" i="5"/>
  <c r="L4302" i="5"/>
  <c r="K4303" i="5"/>
  <c r="L4303" i="5"/>
  <c r="K4304" i="5"/>
  <c r="L4304" i="5"/>
  <c r="K4305" i="5"/>
  <c r="L4305" i="5"/>
  <c r="K4306" i="5"/>
  <c r="L4306" i="5"/>
  <c r="K4307" i="5"/>
  <c r="L4307" i="5"/>
  <c r="K4308" i="5"/>
  <c r="L4308" i="5"/>
  <c r="K4309" i="5"/>
  <c r="L4309" i="5"/>
  <c r="K4310" i="5"/>
  <c r="L4310" i="5"/>
  <c r="K4311" i="5"/>
  <c r="L4311" i="5"/>
  <c r="K4312" i="5"/>
  <c r="L4312" i="5"/>
  <c r="K4313" i="5"/>
  <c r="L4313" i="5"/>
  <c r="K4314" i="5"/>
  <c r="L4314" i="5"/>
  <c r="K4315" i="5"/>
  <c r="L4315" i="5"/>
  <c r="K4316" i="5"/>
  <c r="L4316" i="5"/>
  <c r="K4317" i="5"/>
  <c r="L4317" i="5"/>
  <c r="K4318" i="5"/>
  <c r="L4318" i="5"/>
  <c r="K4319" i="5"/>
  <c r="L4319" i="5"/>
  <c r="K4320" i="5"/>
  <c r="L4320" i="5"/>
  <c r="K4321" i="5"/>
  <c r="L4321" i="5"/>
  <c r="K4322" i="5"/>
  <c r="L4322" i="5"/>
  <c r="K4323" i="5"/>
  <c r="L4323" i="5"/>
  <c r="K4324" i="5"/>
  <c r="L4324" i="5"/>
  <c r="K4325" i="5"/>
  <c r="L4325" i="5"/>
  <c r="K4326" i="5"/>
  <c r="L4326" i="5"/>
  <c r="K4327" i="5"/>
  <c r="L4327" i="5"/>
  <c r="K4328" i="5"/>
  <c r="L4328" i="5"/>
  <c r="K4329" i="5"/>
  <c r="L4329" i="5"/>
  <c r="K4330" i="5"/>
  <c r="L4330" i="5"/>
  <c r="K4331" i="5"/>
  <c r="L4331" i="5"/>
  <c r="K4332" i="5"/>
  <c r="L4332" i="5"/>
  <c r="K4333" i="5"/>
  <c r="L4333" i="5"/>
  <c r="K4334" i="5"/>
  <c r="L4334" i="5"/>
  <c r="K4335" i="5"/>
  <c r="L4335" i="5"/>
  <c r="K4336" i="5"/>
  <c r="L4336" i="5"/>
  <c r="K4337" i="5"/>
  <c r="L4337" i="5"/>
  <c r="K4338" i="5"/>
  <c r="L4338" i="5"/>
  <c r="K4339" i="5"/>
  <c r="L4339" i="5"/>
  <c r="K4340" i="5"/>
  <c r="L4340" i="5"/>
  <c r="K4341" i="5"/>
  <c r="L4341" i="5"/>
  <c r="K4342" i="5"/>
  <c r="L4342" i="5"/>
  <c r="K4343" i="5"/>
  <c r="L4343" i="5"/>
  <c r="K4344" i="5"/>
  <c r="L4344" i="5"/>
  <c r="K4345" i="5"/>
  <c r="L4345" i="5"/>
  <c r="K4346" i="5"/>
  <c r="L4346" i="5"/>
  <c r="K4347" i="5"/>
  <c r="L4347" i="5"/>
  <c r="K4348" i="5"/>
  <c r="L4348" i="5"/>
  <c r="K4349" i="5"/>
  <c r="L4349" i="5"/>
  <c r="K4350" i="5"/>
  <c r="L4350" i="5"/>
  <c r="K4351" i="5"/>
  <c r="L4351" i="5"/>
  <c r="K4352" i="5"/>
  <c r="L4352" i="5"/>
  <c r="K4353" i="5"/>
  <c r="L4353" i="5"/>
  <c r="K4354" i="5"/>
  <c r="L4354" i="5"/>
  <c r="K4355" i="5"/>
  <c r="L4355" i="5"/>
  <c r="K4356" i="5"/>
  <c r="L4356" i="5"/>
  <c r="K4357" i="5"/>
  <c r="L4357" i="5"/>
  <c r="K4358" i="5"/>
  <c r="L4358" i="5"/>
  <c r="K4359" i="5"/>
  <c r="L4359" i="5"/>
  <c r="K4360" i="5"/>
  <c r="L4360" i="5"/>
  <c r="K4361" i="5"/>
  <c r="L4361" i="5"/>
  <c r="K4362" i="5"/>
  <c r="L4362" i="5"/>
  <c r="K4363" i="5"/>
  <c r="L4363" i="5"/>
  <c r="K4364" i="5"/>
  <c r="L4364" i="5"/>
  <c r="K4365" i="5"/>
  <c r="L4365" i="5"/>
  <c r="K4366" i="5"/>
  <c r="L4366" i="5"/>
  <c r="K4367" i="5"/>
  <c r="L4367" i="5"/>
  <c r="K4368" i="5"/>
  <c r="L4368" i="5"/>
  <c r="K4369" i="5"/>
  <c r="L4369" i="5"/>
  <c r="K4370" i="5"/>
  <c r="L4370" i="5"/>
  <c r="K4371" i="5"/>
  <c r="L4371" i="5"/>
  <c r="K4372" i="5"/>
  <c r="L4372" i="5"/>
  <c r="K4373" i="5"/>
  <c r="L4373" i="5"/>
  <c r="K4374" i="5"/>
  <c r="L4374" i="5"/>
  <c r="K4375" i="5"/>
  <c r="L4375" i="5"/>
  <c r="K4376" i="5"/>
  <c r="L4376" i="5"/>
  <c r="K4377" i="5"/>
  <c r="L4377" i="5"/>
  <c r="K4378" i="5"/>
  <c r="L4378" i="5"/>
  <c r="K4379" i="5"/>
  <c r="L4379" i="5"/>
  <c r="K4380" i="5"/>
  <c r="L4380" i="5"/>
  <c r="K4381" i="5"/>
  <c r="L4381" i="5"/>
  <c r="K4382" i="5"/>
  <c r="L4382" i="5"/>
  <c r="K4383" i="5"/>
  <c r="L4383" i="5"/>
  <c r="K4384" i="5"/>
  <c r="L4384" i="5"/>
  <c r="K4385" i="5"/>
  <c r="L4385" i="5"/>
  <c r="K4386" i="5"/>
  <c r="L4386" i="5"/>
  <c r="K4387" i="5"/>
  <c r="L4387" i="5"/>
  <c r="K4388" i="5"/>
  <c r="L4388" i="5"/>
  <c r="K4389" i="5"/>
  <c r="L4389" i="5"/>
  <c r="K4390" i="5"/>
  <c r="L4390" i="5"/>
  <c r="K4391" i="5"/>
  <c r="L4391" i="5"/>
  <c r="K4392" i="5"/>
  <c r="L4392" i="5"/>
  <c r="K4393" i="5"/>
  <c r="L4393" i="5"/>
  <c r="K4394" i="5"/>
  <c r="L4394" i="5"/>
  <c r="K4395" i="5"/>
  <c r="L4395" i="5"/>
  <c r="K4396" i="5"/>
  <c r="L4396" i="5"/>
  <c r="K4397" i="5"/>
  <c r="L4397" i="5"/>
  <c r="K4398" i="5"/>
  <c r="L4398" i="5"/>
  <c r="K4399" i="5"/>
  <c r="L4399" i="5"/>
  <c r="K4400" i="5"/>
  <c r="L4400" i="5"/>
  <c r="K4401" i="5"/>
  <c r="L4401" i="5"/>
  <c r="K4402" i="5"/>
  <c r="L4402" i="5"/>
  <c r="K4403" i="5"/>
  <c r="L4403" i="5"/>
  <c r="K4404" i="5"/>
  <c r="L4404" i="5"/>
  <c r="K4405" i="5"/>
  <c r="L4405" i="5"/>
  <c r="K4406" i="5"/>
  <c r="L4406" i="5"/>
  <c r="K4407" i="5"/>
  <c r="L4407" i="5"/>
  <c r="K4408" i="5"/>
  <c r="L4408" i="5"/>
  <c r="K4409" i="5"/>
  <c r="L4409" i="5"/>
  <c r="K4410" i="5"/>
  <c r="L4410" i="5"/>
  <c r="K4411" i="5"/>
  <c r="L4411" i="5"/>
  <c r="K4412" i="5"/>
  <c r="L4412" i="5"/>
  <c r="K4413" i="5"/>
  <c r="L4413" i="5"/>
  <c r="K4414" i="5"/>
  <c r="L4414" i="5"/>
  <c r="K4415" i="5"/>
  <c r="L4415" i="5"/>
  <c r="K4416" i="5"/>
  <c r="L4416" i="5"/>
  <c r="K4417" i="5"/>
  <c r="L4417" i="5"/>
  <c r="K4418" i="5"/>
  <c r="L4418" i="5"/>
  <c r="K4419" i="5"/>
  <c r="L4419" i="5"/>
  <c r="K4420" i="5"/>
  <c r="L4420" i="5"/>
  <c r="K4421" i="5"/>
  <c r="L4421" i="5"/>
  <c r="K4422" i="5"/>
  <c r="L4422" i="5"/>
  <c r="K4423" i="5"/>
  <c r="L4423" i="5"/>
  <c r="K4424" i="5"/>
  <c r="L4424" i="5"/>
  <c r="K4425" i="5"/>
  <c r="L4425" i="5"/>
  <c r="K4426" i="5"/>
  <c r="L4426" i="5"/>
  <c r="K4427" i="5"/>
  <c r="L4427" i="5"/>
  <c r="K4428" i="5"/>
  <c r="L4428" i="5"/>
  <c r="K4429" i="5"/>
  <c r="L4429" i="5"/>
  <c r="K4430" i="5"/>
  <c r="L4430" i="5"/>
  <c r="K4431" i="5"/>
  <c r="L4431" i="5"/>
  <c r="K4432" i="5"/>
  <c r="L4432" i="5"/>
  <c r="K4433" i="5"/>
  <c r="L4433" i="5"/>
  <c r="K4434" i="5"/>
  <c r="L4434" i="5"/>
  <c r="K4435" i="5"/>
  <c r="L4435" i="5"/>
  <c r="K4436" i="5"/>
  <c r="L4436" i="5"/>
  <c r="K4437" i="5"/>
  <c r="L4437" i="5"/>
  <c r="K4438" i="5"/>
  <c r="L4438" i="5"/>
  <c r="K4439" i="5"/>
  <c r="L4439" i="5"/>
  <c r="K4440" i="5"/>
  <c r="L4440" i="5"/>
  <c r="K4441" i="5"/>
  <c r="L4441" i="5"/>
  <c r="K4442" i="5"/>
  <c r="L4442" i="5"/>
  <c r="K4443" i="5"/>
  <c r="L4443" i="5"/>
  <c r="K4444" i="5"/>
  <c r="L4444" i="5"/>
  <c r="K4445" i="5"/>
  <c r="L4445" i="5"/>
  <c r="K4446" i="5"/>
  <c r="L4446" i="5"/>
  <c r="K4447" i="5"/>
  <c r="L4447" i="5"/>
  <c r="K4448" i="5"/>
  <c r="L4448" i="5"/>
  <c r="K4449" i="5"/>
  <c r="L4449" i="5"/>
  <c r="K4450" i="5"/>
  <c r="L4450" i="5"/>
  <c r="K4451" i="5"/>
  <c r="L4451" i="5"/>
  <c r="K4452" i="5"/>
  <c r="L4452" i="5"/>
  <c r="K4453" i="5"/>
  <c r="L4453" i="5"/>
  <c r="K4454" i="5"/>
  <c r="L4454" i="5"/>
  <c r="K4455" i="5"/>
  <c r="L4455" i="5"/>
  <c r="K4456" i="5"/>
  <c r="L4456" i="5"/>
  <c r="K4457" i="5"/>
  <c r="L4457" i="5"/>
  <c r="K4458" i="5"/>
  <c r="L4458" i="5"/>
  <c r="K4459" i="5"/>
  <c r="L4459" i="5"/>
  <c r="K4460" i="5"/>
  <c r="L4460" i="5"/>
  <c r="K4461" i="5"/>
  <c r="L4461" i="5"/>
  <c r="K4462" i="5"/>
  <c r="L4462" i="5"/>
  <c r="K4463" i="5"/>
  <c r="L4463" i="5"/>
  <c r="K4464" i="5"/>
  <c r="L4464" i="5"/>
  <c r="K4465" i="5"/>
  <c r="L4465" i="5"/>
  <c r="K4466" i="5"/>
  <c r="L4466" i="5"/>
  <c r="K4467" i="5"/>
  <c r="L4467" i="5"/>
  <c r="K4468" i="5"/>
  <c r="L4468" i="5"/>
  <c r="K4469" i="5"/>
  <c r="L4469" i="5"/>
  <c r="K4470" i="5"/>
  <c r="L4470" i="5"/>
  <c r="K4471" i="5"/>
  <c r="L4471" i="5"/>
  <c r="K4472" i="5"/>
  <c r="L4472" i="5"/>
  <c r="K4473" i="5"/>
  <c r="L4473" i="5"/>
  <c r="K4474" i="5"/>
  <c r="L4474" i="5"/>
  <c r="K4475" i="5"/>
  <c r="L4475" i="5"/>
  <c r="K4476" i="5"/>
  <c r="L4476" i="5"/>
  <c r="K4477" i="5"/>
  <c r="L4477" i="5"/>
  <c r="K4478" i="5"/>
  <c r="L4478" i="5"/>
  <c r="K4479" i="5"/>
  <c r="L4479" i="5"/>
  <c r="K4480" i="5"/>
  <c r="L4480" i="5"/>
  <c r="K4481" i="5"/>
  <c r="L4481" i="5"/>
  <c r="K4482" i="5"/>
  <c r="L4482" i="5"/>
  <c r="K4483" i="5"/>
  <c r="L4483" i="5"/>
  <c r="K4484" i="5"/>
  <c r="L4484" i="5"/>
  <c r="K4485" i="5"/>
  <c r="L4485" i="5"/>
  <c r="K4486" i="5"/>
  <c r="L4486" i="5"/>
  <c r="K4487" i="5"/>
  <c r="L4487" i="5"/>
  <c r="K4488" i="5"/>
  <c r="L4488" i="5"/>
  <c r="K4489" i="5"/>
  <c r="L4489" i="5"/>
  <c r="K4490" i="5"/>
  <c r="L4490" i="5"/>
  <c r="K4491" i="5"/>
  <c r="L4491" i="5"/>
  <c r="K4492" i="5"/>
  <c r="L4492" i="5"/>
  <c r="K4493" i="5"/>
  <c r="L4493" i="5"/>
  <c r="K4494" i="5"/>
  <c r="L4494" i="5"/>
  <c r="K4495" i="5"/>
  <c r="L4495" i="5"/>
  <c r="K4496" i="5"/>
  <c r="L4496" i="5"/>
  <c r="K4497" i="5"/>
  <c r="L4497" i="5"/>
  <c r="K4498" i="5"/>
  <c r="L4498" i="5"/>
  <c r="K4499" i="5"/>
  <c r="L4499" i="5"/>
  <c r="K4500" i="5"/>
  <c r="L4500" i="5"/>
  <c r="K4501" i="5"/>
  <c r="L4501" i="5"/>
  <c r="K4502" i="5"/>
  <c r="L4502" i="5"/>
  <c r="K4503" i="5"/>
  <c r="L4503" i="5"/>
  <c r="K4504" i="5"/>
  <c r="L4504" i="5"/>
  <c r="K4505" i="5"/>
  <c r="L4505" i="5"/>
  <c r="K4506" i="5"/>
  <c r="L4506" i="5"/>
  <c r="K4507" i="5"/>
  <c r="L4507" i="5"/>
  <c r="K4508" i="5"/>
  <c r="L4508" i="5"/>
  <c r="K4509" i="5"/>
  <c r="L4509" i="5"/>
  <c r="K4510" i="5"/>
  <c r="L4510" i="5"/>
  <c r="K4511" i="5"/>
  <c r="L4511" i="5"/>
  <c r="K4512" i="5"/>
  <c r="L4512" i="5"/>
  <c r="K4513" i="5"/>
  <c r="L4513" i="5"/>
  <c r="K4514" i="5"/>
  <c r="L4514" i="5"/>
  <c r="K4515" i="5"/>
  <c r="L4515" i="5"/>
  <c r="K4516" i="5"/>
  <c r="L4516" i="5"/>
  <c r="K4517" i="5"/>
  <c r="L4517" i="5"/>
  <c r="K4518" i="5"/>
  <c r="L4518" i="5"/>
  <c r="K4519" i="5"/>
  <c r="L4519" i="5"/>
  <c r="K4520" i="5"/>
  <c r="L4520" i="5"/>
  <c r="K4521" i="5"/>
  <c r="L4521" i="5"/>
  <c r="K4522" i="5"/>
  <c r="L4522" i="5"/>
  <c r="K4523" i="5"/>
  <c r="L4523" i="5"/>
  <c r="K4524" i="5"/>
  <c r="L4524" i="5"/>
  <c r="K4525" i="5"/>
  <c r="L4525" i="5"/>
  <c r="K4526" i="5"/>
  <c r="L4526" i="5"/>
  <c r="K4527" i="5"/>
  <c r="L4527" i="5"/>
  <c r="K4528" i="5"/>
  <c r="L4528" i="5"/>
  <c r="K4529" i="5"/>
  <c r="L4529" i="5"/>
  <c r="K4530" i="5"/>
  <c r="L4530" i="5"/>
  <c r="K4531" i="5"/>
  <c r="L4531" i="5"/>
  <c r="K4532" i="5"/>
  <c r="L4532" i="5"/>
  <c r="K4533" i="5"/>
  <c r="L4533" i="5"/>
  <c r="K4534" i="5"/>
  <c r="L4534" i="5"/>
  <c r="K4535" i="5"/>
  <c r="L4535" i="5"/>
  <c r="K4536" i="5"/>
  <c r="L4536" i="5"/>
  <c r="K4537" i="5"/>
  <c r="L4537" i="5"/>
  <c r="K4538" i="5"/>
  <c r="L4538" i="5"/>
  <c r="K4539" i="5"/>
  <c r="L4539" i="5"/>
  <c r="K4540" i="5"/>
  <c r="L4540" i="5"/>
  <c r="K4541" i="5"/>
  <c r="L4541" i="5"/>
  <c r="K4542" i="5"/>
  <c r="L4542" i="5"/>
  <c r="K4543" i="5"/>
  <c r="L4543" i="5"/>
  <c r="K4544" i="5"/>
  <c r="L4544" i="5"/>
  <c r="K4545" i="5"/>
  <c r="L4545" i="5"/>
  <c r="K4546" i="5"/>
  <c r="L4546" i="5"/>
  <c r="K4547" i="5"/>
  <c r="L4547" i="5"/>
  <c r="K4548" i="5"/>
  <c r="L4548" i="5"/>
  <c r="K4549" i="5"/>
  <c r="L4549" i="5"/>
  <c r="K4550" i="5"/>
  <c r="L4550" i="5"/>
  <c r="K4551" i="5"/>
  <c r="L4551" i="5"/>
  <c r="K4552" i="5"/>
  <c r="L4552" i="5"/>
  <c r="K4553" i="5"/>
  <c r="L4553" i="5"/>
  <c r="K4554" i="5"/>
  <c r="L4554" i="5"/>
  <c r="K4555" i="5"/>
  <c r="L4555" i="5"/>
  <c r="K4556" i="5"/>
  <c r="L4556" i="5"/>
  <c r="K4557" i="5"/>
  <c r="L4557" i="5"/>
  <c r="K4558" i="5"/>
  <c r="L4558" i="5"/>
  <c r="K4559" i="5"/>
  <c r="L4559" i="5"/>
  <c r="K4560" i="5"/>
  <c r="L4560" i="5"/>
  <c r="K4561" i="5"/>
  <c r="L4561" i="5"/>
  <c r="K4562" i="5"/>
  <c r="L4562" i="5"/>
  <c r="K4563" i="5"/>
  <c r="L4563" i="5"/>
  <c r="K4564" i="5"/>
  <c r="L4564" i="5"/>
  <c r="K4565" i="5"/>
  <c r="L4565" i="5"/>
  <c r="K4566" i="5"/>
  <c r="L4566" i="5"/>
  <c r="K4567" i="5"/>
  <c r="L4567" i="5"/>
  <c r="K4568" i="5"/>
  <c r="L4568" i="5"/>
  <c r="K4569" i="5"/>
  <c r="L4569" i="5"/>
  <c r="K4570" i="5"/>
  <c r="L4570" i="5"/>
  <c r="K4571" i="5"/>
  <c r="L4571" i="5"/>
  <c r="K4572" i="5"/>
  <c r="L4572" i="5"/>
  <c r="K4573" i="5"/>
  <c r="L4573" i="5"/>
  <c r="K4574" i="5"/>
  <c r="L4574" i="5"/>
  <c r="K4575" i="5"/>
  <c r="L4575" i="5"/>
  <c r="K4576" i="5"/>
  <c r="L4576" i="5"/>
  <c r="K4577" i="5"/>
  <c r="L4577" i="5"/>
  <c r="K4578" i="5"/>
  <c r="L4578" i="5"/>
  <c r="K4579" i="5"/>
  <c r="L4579" i="5"/>
  <c r="K4580" i="5"/>
  <c r="L4580" i="5"/>
  <c r="K4581" i="5"/>
  <c r="L4581" i="5"/>
  <c r="K4582" i="5"/>
  <c r="L4582" i="5"/>
  <c r="K4583" i="5"/>
  <c r="L4583" i="5"/>
  <c r="K4584" i="5"/>
  <c r="L4584" i="5"/>
  <c r="K4585" i="5"/>
  <c r="L4585" i="5"/>
  <c r="K4586" i="5"/>
  <c r="L4586" i="5"/>
  <c r="K4587" i="5"/>
  <c r="L4587" i="5"/>
  <c r="K4588" i="5"/>
  <c r="L4588" i="5"/>
  <c r="K4589" i="5"/>
  <c r="L4589" i="5"/>
  <c r="K4590" i="5"/>
  <c r="L4590" i="5"/>
  <c r="K4591" i="5"/>
  <c r="L4591" i="5"/>
  <c r="K4592" i="5"/>
  <c r="L4592" i="5"/>
  <c r="K4593" i="5"/>
  <c r="L4593" i="5"/>
  <c r="K4594" i="5"/>
  <c r="L4594" i="5"/>
  <c r="K4595" i="5"/>
  <c r="L4595" i="5"/>
  <c r="K4596" i="5"/>
  <c r="L4596" i="5"/>
  <c r="K4597" i="5"/>
  <c r="L4597" i="5"/>
  <c r="K4598" i="5"/>
  <c r="L4598" i="5"/>
  <c r="K4599" i="5"/>
  <c r="L4599" i="5"/>
  <c r="K4600" i="5"/>
  <c r="L4600" i="5"/>
  <c r="K4601" i="5"/>
  <c r="L4601" i="5"/>
  <c r="K4602" i="5"/>
  <c r="L4602" i="5"/>
  <c r="K4603" i="5"/>
  <c r="L4603" i="5"/>
  <c r="K4604" i="5"/>
  <c r="L4604" i="5"/>
  <c r="K4605" i="5"/>
  <c r="L4605" i="5"/>
  <c r="K4606" i="5"/>
  <c r="L4606" i="5"/>
  <c r="K4607" i="5"/>
  <c r="L4607" i="5"/>
  <c r="K4608" i="5"/>
  <c r="L4608" i="5"/>
  <c r="K4609" i="5"/>
  <c r="L4609" i="5"/>
  <c r="K4610" i="5"/>
  <c r="L4610" i="5"/>
  <c r="K4611" i="5"/>
  <c r="L4611" i="5"/>
  <c r="K4612" i="5"/>
  <c r="L4612" i="5"/>
  <c r="K4613" i="5"/>
  <c r="L4613" i="5"/>
  <c r="K4614" i="5"/>
  <c r="L4614" i="5"/>
  <c r="K4615" i="5"/>
  <c r="L4615" i="5"/>
  <c r="K4616" i="5"/>
  <c r="L4616" i="5"/>
  <c r="K4617" i="5"/>
  <c r="L4617" i="5"/>
  <c r="K4618" i="5"/>
  <c r="L4618" i="5"/>
  <c r="K4619" i="5"/>
  <c r="L4619" i="5"/>
  <c r="K4620" i="5"/>
  <c r="L4620" i="5"/>
  <c r="K4621" i="5"/>
  <c r="L4621" i="5"/>
  <c r="K4622" i="5"/>
  <c r="L4622" i="5"/>
  <c r="K4623" i="5"/>
  <c r="L4623" i="5"/>
  <c r="K4624" i="5"/>
  <c r="L4624" i="5"/>
  <c r="K4625" i="5"/>
  <c r="L4625" i="5"/>
  <c r="K4626" i="5"/>
  <c r="L4626" i="5"/>
  <c r="K4627" i="5"/>
  <c r="L4627" i="5"/>
  <c r="K4628" i="5"/>
  <c r="L4628" i="5"/>
  <c r="K4629" i="5"/>
  <c r="L4629" i="5"/>
  <c r="K4630" i="5"/>
  <c r="L4630" i="5"/>
  <c r="K4631" i="5"/>
  <c r="L4631" i="5"/>
  <c r="K4632" i="5"/>
  <c r="L4632" i="5"/>
  <c r="K4633" i="5"/>
  <c r="L4633" i="5"/>
  <c r="K4634" i="5"/>
  <c r="L4634" i="5"/>
  <c r="K4635" i="5"/>
  <c r="L4635" i="5"/>
  <c r="K4636" i="5"/>
  <c r="L4636" i="5"/>
  <c r="K4637" i="5"/>
  <c r="L4637" i="5"/>
  <c r="K4638" i="5"/>
  <c r="L4638" i="5"/>
  <c r="K4639" i="5"/>
  <c r="L4639" i="5"/>
  <c r="K4640" i="5"/>
  <c r="L4640" i="5"/>
  <c r="K4641" i="5"/>
  <c r="L4641" i="5"/>
  <c r="K4642" i="5"/>
  <c r="L4642" i="5"/>
  <c r="K4643" i="5"/>
  <c r="L4643" i="5"/>
  <c r="K4644" i="5"/>
  <c r="L4644" i="5"/>
  <c r="K4645" i="5"/>
  <c r="L4645" i="5"/>
  <c r="K4646" i="5"/>
  <c r="L4646" i="5"/>
  <c r="K4647" i="5"/>
  <c r="L4647" i="5"/>
  <c r="K4648" i="5"/>
  <c r="L4648" i="5"/>
  <c r="K4649" i="5"/>
  <c r="L4649" i="5"/>
  <c r="K4650" i="5"/>
  <c r="L4650" i="5"/>
  <c r="K4651" i="5"/>
  <c r="L4651" i="5"/>
  <c r="K4652" i="5"/>
  <c r="L4652" i="5"/>
  <c r="K4653" i="5"/>
  <c r="L4653" i="5"/>
  <c r="K4654" i="5"/>
  <c r="L4654" i="5"/>
  <c r="K4655" i="5"/>
  <c r="L4655" i="5"/>
  <c r="K4656" i="5"/>
  <c r="L4656" i="5"/>
  <c r="K4657" i="5"/>
  <c r="L4657" i="5"/>
  <c r="K4658" i="5"/>
  <c r="L4658" i="5"/>
  <c r="K4659" i="5"/>
  <c r="L4659" i="5"/>
  <c r="K4660" i="5"/>
  <c r="L4660" i="5"/>
  <c r="K4661" i="5"/>
  <c r="L4661" i="5"/>
  <c r="K4662" i="5"/>
  <c r="L4662" i="5"/>
  <c r="K4663" i="5"/>
  <c r="L4663" i="5"/>
  <c r="K4664" i="5"/>
  <c r="L4664" i="5"/>
  <c r="K4665" i="5"/>
  <c r="L4665" i="5"/>
  <c r="K4666" i="5"/>
  <c r="L4666" i="5"/>
  <c r="K4667" i="5"/>
  <c r="L4667" i="5"/>
  <c r="K4668" i="5"/>
  <c r="L4668" i="5"/>
  <c r="K4669" i="5"/>
  <c r="L4669" i="5"/>
  <c r="K4670" i="5"/>
  <c r="L4670" i="5"/>
  <c r="K4671" i="5"/>
  <c r="L4671" i="5"/>
  <c r="K4672" i="5"/>
  <c r="L4672" i="5"/>
  <c r="K4673" i="5"/>
  <c r="L4673" i="5"/>
  <c r="K4674" i="5"/>
  <c r="L4674" i="5"/>
  <c r="M4674" i="5" s="1"/>
  <c r="K4675" i="5"/>
  <c r="L4675" i="5"/>
  <c r="K4676" i="5"/>
  <c r="L4676" i="5"/>
  <c r="K4677" i="5"/>
  <c r="L4677" i="5"/>
  <c r="K4678" i="5"/>
  <c r="L4678" i="5"/>
  <c r="K4679" i="5"/>
  <c r="L4679" i="5"/>
  <c r="K4680" i="5"/>
  <c r="L4680" i="5"/>
  <c r="K4681" i="5"/>
  <c r="L4681" i="5"/>
  <c r="K4682" i="5"/>
  <c r="L4682" i="5"/>
  <c r="K4683" i="5"/>
  <c r="L4683" i="5"/>
  <c r="K4684" i="5"/>
  <c r="L4684" i="5"/>
  <c r="K4685" i="5"/>
  <c r="L4685" i="5"/>
  <c r="K4686" i="5"/>
  <c r="L4686" i="5"/>
  <c r="K4687" i="5"/>
  <c r="L4687" i="5"/>
  <c r="K4688" i="5"/>
  <c r="L4688" i="5"/>
  <c r="K4689" i="5"/>
  <c r="L4689" i="5"/>
  <c r="K4690" i="5"/>
  <c r="L4690" i="5"/>
  <c r="K4691" i="5"/>
  <c r="L4691" i="5"/>
  <c r="K4692" i="5"/>
  <c r="L4692" i="5"/>
  <c r="K4693" i="5"/>
  <c r="L4693" i="5"/>
  <c r="K4694" i="5"/>
  <c r="L4694" i="5"/>
  <c r="K4695" i="5"/>
  <c r="L4695" i="5"/>
  <c r="K4696" i="5"/>
  <c r="L4696" i="5"/>
  <c r="K4697" i="5"/>
  <c r="L4697" i="5"/>
  <c r="K4698" i="5"/>
  <c r="L4698" i="5"/>
  <c r="K4699" i="5"/>
  <c r="L4699" i="5"/>
  <c r="K4700" i="5"/>
  <c r="L4700" i="5"/>
  <c r="K4701" i="5"/>
  <c r="L4701" i="5"/>
  <c r="K4702" i="5"/>
  <c r="L4702" i="5"/>
  <c r="K4703" i="5"/>
  <c r="L4703" i="5"/>
  <c r="K4704" i="5"/>
  <c r="L4704" i="5"/>
  <c r="K4705" i="5"/>
  <c r="L4705" i="5"/>
  <c r="K4706" i="5"/>
  <c r="L4706" i="5"/>
  <c r="K4707" i="5"/>
  <c r="L4707" i="5"/>
  <c r="K4708" i="5"/>
  <c r="L4708" i="5"/>
  <c r="K4709" i="5"/>
  <c r="L4709" i="5"/>
  <c r="K4710" i="5"/>
  <c r="L4710" i="5"/>
  <c r="K4711" i="5"/>
  <c r="L4711" i="5"/>
  <c r="K4712" i="5"/>
  <c r="L4712" i="5"/>
  <c r="K4713" i="5"/>
  <c r="L4713" i="5"/>
  <c r="K4714" i="5"/>
  <c r="L4714" i="5"/>
  <c r="K4715" i="5"/>
  <c r="L4715" i="5"/>
  <c r="K4716" i="5"/>
  <c r="L4716" i="5"/>
  <c r="K4717" i="5"/>
  <c r="L4717" i="5"/>
  <c r="K4718" i="5"/>
  <c r="L4718" i="5"/>
  <c r="K4719" i="5"/>
  <c r="L4719" i="5"/>
  <c r="K4720" i="5"/>
  <c r="L4720" i="5"/>
  <c r="K4721" i="5"/>
  <c r="L4721" i="5"/>
  <c r="K4722" i="5"/>
  <c r="L4722" i="5"/>
  <c r="K4723" i="5"/>
  <c r="L4723" i="5"/>
  <c r="K4724" i="5"/>
  <c r="L4724" i="5"/>
  <c r="K4725" i="5"/>
  <c r="L4725" i="5"/>
  <c r="K4726" i="5"/>
  <c r="L4726" i="5"/>
  <c r="K4727" i="5"/>
  <c r="L4727" i="5"/>
  <c r="K4728" i="5"/>
  <c r="L4728" i="5"/>
  <c r="K4729" i="5"/>
  <c r="L4729" i="5"/>
  <c r="K4730" i="5"/>
  <c r="L4730" i="5"/>
  <c r="K4731" i="5"/>
  <c r="L4731" i="5"/>
  <c r="K4732" i="5"/>
  <c r="L4732" i="5"/>
  <c r="K4733" i="5"/>
  <c r="L4733" i="5"/>
  <c r="K4734" i="5"/>
  <c r="L4734" i="5"/>
  <c r="K4735" i="5"/>
  <c r="L4735" i="5"/>
  <c r="K4736" i="5"/>
  <c r="L4736" i="5"/>
  <c r="K4737" i="5"/>
  <c r="L4737" i="5"/>
  <c r="K4738" i="5"/>
  <c r="L4738" i="5"/>
  <c r="K4739" i="5"/>
  <c r="L4739" i="5"/>
  <c r="K4740" i="5"/>
  <c r="L4740" i="5"/>
  <c r="K4741" i="5"/>
  <c r="L4741" i="5"/>
  <c r="K4742" i="5"/>
  <c r="L4742" i="5"/>
  <c r="K4743" i="5"/>
  <c r="L4743" i="5"/>
  <c r="K4744" i="5"/>
  <c r="L4744" i="5"/>
  <c r="K4745" i="5"/>
  <c r="L4745" i="5"/>
  <c r="K4746" i="5"/>
  <c r="L4746" i="5"/>
  <c r="K4747" i="5"/>
  <c r="L4747" i="5"/>
  <c r="K4748" i="5"/>
  <c r="L4748" i="5"/>
  <c r="K4749" i="5"/>
  <c r="L4749" i="5"/>
  <c r="K4750" i="5"/>
  <c r="L4750" i="5"/>
  <c r="K4751" i="5"/>
  <c r="L4751" i="5"/>
  <c r="K4752" i="5"/>
  <c r="L4752" i="5"/>
  <c r="K4753" i="5"/>
  <c r="L4753" i="5"/>
  <c r="K4754" i="5"/>
  <c r="L4754" i="5"/>
  <c r="K4755" i="5"/>
  <c r="L4755" i="5"/>
  <c r="K4756" i="5"/>
  <c r="L4756" i="5"/>
  <c r="K4757" i="5"/>
  <c r="L4757" i="5"/>
  <c r="K4758" i="5"/>
  <c r="L4758" i="5"/>
  <c r="K4759" i="5"/>
  <c r="L4759" i="5"/>
  <c r="K4760" i="5"/>
  <c r="L4760" i="5"/>
  <c r="K4761" i="5"/>
  <c r="L4761" i="5"/>
  <c r="K4762" i="5"/>
  <c r="L4762" i="5"/>
  <c r="K4763" i="5"/>
  <c r="L4763" i="5"/>
  <c r="K4764" i="5"/>
  <c r="L4764" i="5"/>
  <c r="K4765" i="5"/>
  <c r="L4765" i="5"/>
  <c r="K4766" i="5"/>
  <c r="L4766" i="5"/>
  <c r="K4767" i="5"/>
  <c r="L4767" i="5"/>
  <c r="K4768" i="5"/>
  <c r="L4768" i="5"/>
  <c r="K4769" i="5"/>
  <c r="L4769" i="5"/>
  <c r="K4770" i="5"/>
  <c r="L4770" i="5"/>
  <c r="K4771" i="5"/>
  <c r="L4771" i="5"/>
  <c r="K4772" i="5"/>
  <c r="L4772" i="5"/>
  <c r="K4773" i="5"/>
  <c r="L4773" i="5"/>
  <c r="K4774" i="5"/>
  <c r="L4774" i="5"/>
  <c r="K4775" i="5"/>
  <c r="L4775" i="5"/>
  <c r="K4776" i="5"/>
  <c r="L4776" i="5"/>
  <c r="K4777" i="5"/>
  <c r="L4777" i="5"/>
  <c r="K4778" i="5"/>
  <c r="L4778" i="5"/>
  <c r="K4779" i="5"/>
  <c r="L4779" i="5"/>
  <c r="K4780" i="5"/>
  <c r="L4780" i="5"/>
  <c r="K4781" i="5"/>
  <c r="L4781" i="5"/>
  <c r="K4782" i="5"/>
  <c r="L4782" i="5"/>
  <c r="K4783" i="5"/>
  <c r="L4783" i="5"/>
  <c r="K4784" i="5"/>
  <c r="L4784" i="5"/>
  <c r="K4785" i="5"/>
  <c r="L4785" i="5"/>
  <c r="K4786" i="5"/>
  <c r="L4786" i="5"/>
  <c r="K4787" i="5"/>
  <c r="L4787" i="5"/>
  <c r="K4788" i="5"/>
  <c r="L4788" i="5"/>
  <c r="K4789" i="5"/>
  <c r="L4789" i="5"/>
  <c r="K4790" i="5"/>
  <c r="L4790" i="5"/>
  <c r="K4791" i="5"/>
  <c r="L4791" i="5"/>
  <c r="K4792" i="5"/>
  <c r="L4792" i="5"/>
  <c r="K4793" i="5"/>
  <c r="L4793" i="5"/>
  <c r="K4794" i="5"/>
  <c r="L4794" i="5"/>
  <c r="K4795" i="5"/>
  <c r="L4795" i="5"/>
  <c r="K4796" i="5"/>
  <c r="L4796" i="5"/>
  <c r="K4797" i="5"/>
  <c r="L4797" i="5"/>
  <c r="K4798" i="5"/>
  <c r="L4798" i="5"/>
  <c r="K4799" i="5"/>
  <c r="L4799" i="5"/>
  <c r="K4800" i="5"/>
  <c r="L4800" i="5"/>
  <c r="K4801" i="5"/>
  <c r="L4801" i="5"/>
  <c r="K4802" i="5"/>
  <c r="L4802" i="5"/>
  <c r="K4803" i="5"/>
  <c r="L4803" i="5"/>
  <c r="K4804" i="5"/>
  <c r="L4804" i="5"/>
  <c r="K4805" i="5"/>
  <c r="L4805" i="5"/>
  <c r="K4806" i="5"/>
  <c r="L4806" i="5"/>
  <c r="K4807" i="5"/>
  <c r="L4807" i="5"/>
  <c r="K4808" i="5"/>
  <c r="L4808" i="5"/>
  <c r="K4809" i="5"/>
  <c r="L4809" i="5"/>
  <c r="K4810" i="5"/>
  <c r="L4810" i="5"/>
  <c r="K4811" i="5"/>
  <c r="L4811" i="5"/>
  <c r="K4812" i="5"/>
  <c r="L4812" i="5"/>
  <c r="K4813" i="5"/>
  <c r="L4813" i="5"/>
  <c r="K4814" i="5"/>
  <c r="L4814" i="5"/>
  <c r="K4815" i="5"/>
  <c r="L4815" i="5"/>
  <c r="K4816" i="5"/>
  <c r="L4816" i="5"/>
  <c r="K4817" i="5"/>
  <c r="L4817" i="5"/>
  <c r="K4818" i="5"/>
  <c r="L4818" i="5"/>
  <c r="K4819" i="5"/>
  <c r="L4819" i="5"/>
  <c r="K4820" i="5"/>
  <c r="L4820" i="5"/>
  <c r="K4821" i="5"/>
  <c r="L4821" i="5"/>
  <c r="K4822" i="5"/>
  <c r="L4822" i="5"/>
  <c r="K4823" i="5"/>
  <c r="L4823" i="5"/>
  <c r="K4824" i="5"/>
  <c r="L4824" i="5"/>
  <c r="K4825" i="5"/>
  <c r="L4825" i="5"/>
  <c r="K4826" i="5"/>
  <c r="L4826" i="5"/>
  <c r="K4827" i="5"/>
  <c r="L4827" i="5"/>
  <c r="K4828" i="5"/>
  <c r="L4828" i="5"/>
  <c r="K4829" i="5"/>
  <c r="L4829" i="5"/>
  <c r="K4830" i="5"/>
  <c r="L4830" i="5"/>
  <c r="K4831" i="5"/>
  <c r="L4831" i="5"/>
  <c r="K4832" i="5"/>
  <c r="L4832" i="5"/>
  <c r="K4833" i="5"/>
  <c r="L4833" i="5"/>
  <c r="K4834" i="5"/>
  <c r="L4834" i="5"/>
  <c r="K4835" i="5"/>
  <c r="L4835" i="5"/>
  <c r="K4836" i="5"/>
  <c r="L4836" i="5"/>
  <c r="K4837" i="5"/>
  <c r="L4837" i="5"/>
  <c r="K4838" i="5"/>
  <c r="L4838" i="5"/>
  <c r="K4839" i="5"/>
  <c r="L4839" i="5"/>
  <c r="K4840" i="5"/>
  <c r="L4840" i="5"/>
  <c r="K4841" i="5"/>
  <c r="L4841" i="5"/>
  <c r="K4842" i="5"/>
  <c r="L4842" i="5"/>
  <c r="K4843" i="5"/>
  <c r="L4843" i="5"/>
  <c r="K4844" i="5"/>
  <c r="L4844" i="5"/>
  <c r="K4845" i="5"/>
  <c r="L4845" i="5"/>
  <c r="K4846" i="5"/>
  <c r="L4846" i="5"/>
  <c r="K4847" i="5"/>
  <c r="L4847" i="5"/>
  <c r="K4848" i="5"/>
  <c r="L4848" i="5"/>
  <c r="K4849" i="5"/>
  <c r="L4849" i="5"/>
  <c r="K4850" i="5"/>
  <c r="L4850" i="5"/>
  <c r="K4851" i="5"/>
  <c r="L4851" i="5"/>
  <c r="K4852" i="5"/>
  <c r="L4852" i="5"/>
  <c r="K4853" i="5"/>
  <c r="L4853" i="5"/>
  <c r="K4854" i="5"/>
  <c r="L4854" i="5"/>
  <c r="K4855" i="5"/>
  <c r="L4855" i="5"/>
  <c r="K4856" i="5"/>
  <c r="L4856" i="5"/>
  <c r="K4857" i="5"/>
  <c r="L4857" i="5"/>
  <c r="K4858" i="5"/>
  <c r="L4858" i="5"/>
  <c r="K4859" i="5"/>
  <c r="L4859" i="5"/>
  <c r="K4860" i="5"/>
  <c r="L4860" i="5"/>
  <c r="K4861" i="5"/>
  <c r="L4861" i="5"/>
  <c r="K4862" i="5"/>
  <c r="L4862" i="5"/>
  <c r="K4863" i="5"/>
  <c r="L4863" i="5"/>
  <c r="K4864" i="5"/>
  <c r="L4864" i="5"/>
  <c r="K4865" i="5"/>
  <c r="L4865" i="5"/>
  <c r="K4866" i="5"/>
  <c r="L4866" i="5"/>
  <c r="K4867" i="5"/>
  <c r="L4867" i="5"/>
  <c r="K4868" i="5"/>
  <c r="L4868" i="5"/>
  <c r="K4869" i="5"/>
  <c r="L4869" i="5"/>
  <c r="K4870" i="5"/>
  <c r="L4870" i="5"/>
  <c r="K4871" i="5"/>
  <c r="L4871" i="5"/>
  <c r="K4872" i="5"/>
  <c r="L4872" i="5"/>
  <c r="K4873" i="5"/>
  <c r="L4873" i="5"/>
  <c r="K4874" i="5"/>
  <c r="L4874" i="5"/>
  <c r="K4875" i="5"/>
  <c r="L4875" i="5"/>
  <c r="K4876" i="5"/>
  <c r="L4876" i="5"/>
  <c r="K4877" i="5"/>
  <c r="L4877" i="5"/>
  <c r="K4878" i="5"/>
  <c r="L4878" i="5"/>
  <c r="K4879" i="5"/>
  <c r="L4879" i="5"/>
  <c r="K4880" i="5"/>
  <c r="L4880" i="5"/>
  <c r="K4881" i="5"/>
  <c r="L4881" i="5"/>
  <c r="K4882" i="5"/>
  <c r="L4882" i="5"/>
  <c r="K4883" i="5"/>
  <c r="L4883" i="5"/>
  <c r="K4884" i="5"/>
  <c r="L4884" i="5"/>
  <c r="K4885" i="5"/>
  <c r="L4885" i="5"/>
  <c r="K4886" i="5"/>
  <c r="L4886" i="5"/>
  <c r="K4887" i="5"/>
  <c r="L4887" i="5"/>
  <c r="K4888" i="5"/>
  <c r="L4888" i="5"/>
  <c r="K4889" i="5"/>
  <c r="L4889" i="5"/>
  <c r="K4890" i="5"/>
  <c r="L4890" i="5"/>
  <c r="K4891" i="5"/>
  <c r="L4891" i="5"/>
  <c r="K4892" i="5"/>
  <c r="L4892" i="5"/>
  <c r="K4893" i="5"/>
  <c r="L4893" i="5"/>
  <c r="K4894" i="5"/>
  <c r="L4894" i="5"/>
  <c r="K4895" i="5"/>
  <c r="L4895" i="5"/>
  <c r="K4896" i="5"/>
  <c r="L4896" i="5"/>
  <c r="K4897" i="5"/>
  <c r="L4897" i="5"/>
  <c r="K4898" i="5"/>
  <c r="L4898" i="5"/>
  <c r="K4899" i="5"/>
  <c r="L4899" i="5"/>
  <c r="K4900" i="5"/>
  <c r="L4900" i="5"/>
  <c r="K4901" i="5"/>
  <c r="L4901" i="5"/>
  <c r="K4902" i="5"/>
  <c r="L4902" i="5"/>
  <c r="K4903" i="5"/>
  <c r="L4903" i="5"/>
  <c r="K4904" i="5"/>
  <c r="L4904" i="5"/>
  <c r="K4905" i="5"/>
  <c r="L4905" i="5"/>
  <c r="K4906" i="5"/>
  <c r="L4906" i="5"/>
  <c r="K4907" i="5"/>
  <c r="L4907" i="5"/>
  <c r="K4908" i="5"/>
  <c r="L4908" i="5"/>
  <c r="K4909" i="5"/>
  <c r="L4909" i="5"/>
  <c r="K4910" i="5"/>
  <c r="L4910" i="5"/>
  <c r="K4911" i="5"/>
  <c r="L4911" i="5"/>
  <c r="K4912" i="5"/>
  <c r="L4912" i="5"/>
  <c r="K4913" i="5"/>
  <c r="L4913" i="5"/>
  <c r="K4914" i="5"/>
  <c r="L4914" i="5"/>
  <c r="K4915" i="5"/>
  <c r="L4915" i="5"/>
  <c r="K4916" i="5"/>
  <c r="L4916" i="5"/>
  <c r="K4917" i="5"/>
  <c r="L4917" i="5"/>
  <c r="K4918" i="5"/>
  <c r="L4918" i="5"/>
  <c r="K4919" i="5"/>
  <c r="L4919" i="5"/>
  <c r="K4920" i="5"/>
  <c r="L4920" i="5"/>
  <c r="K4921" i="5"/>
  <c r="L4921" i="5"/>
  <c r="K4922" i="5"/>
  <c r="L4922" i="5"/>
  <c r="K4923" i="5"/>
  <c r="L4923" i="5"/>
  <c r="K4924" i="5"/>
  <c r="L4924" i="5"/>
  <c r="K4925" i="5"/>
  <c r="L4925" i="5"/>
  <c r="K4926" i="5"/>
  <c r="L4926" i="5"/>
  <c r="K4927" i="5"/>
  <c r="L4927" i="5"/>
  <c r="K4928" i="5"/>
  <c r="L4928" i="5"/>
  <c r="K4929" i="5"/>
  <c r="L4929" i="5"/>
  <c r="K4930" i="5"/>
  <c r="L4930" i="5"/>
  <c r="K4931" i="5"/>
  <c r="L4931" i="5"/>
  <c r="K4932" i="5"/>
  <c r="L4932" i="5"/>
  <c r="K4933" i="5"/>
  <c r="L4933" i="5"/>
  <c r="K4934" i="5"/>
  <c r="L4934" i="5"/>
  <c r="K4935" i="5"/>
  <c r="L4935" i="5"/>
  <c r="K4936" i="5"/>
  <c r="L4936" i="5"/>
  <c r="K4937" i="5"/>
  <c r="L4937" i="5"/>
  <c r="K4938" i="5"/>
  <c r="L4938" i="5"/>
  <c r="K4939" i="5"/>
  <c r="L4939" i="5"/>
  <c r="K4940" i="5"/>
  <c r="L4940" i="5"/>
  <c r="K4941" i="5"/>
  <c r="L4941" i="5"/>
  <c r="K4942" i="5"/>
  <c r="L4942" i="5"/>
  <c r="K4943" i="5"/>
  <c r="L4943" i="5"/>
  <c r="K4944" i="5"/>
  <c r="L4944" i="5"/>
  <c r="K4945" i="5"/>
  <c r="L4945" i="5"/>
  <c r="K4946" i="5"/>
  <c r="L4946" i="5"/>
  <c r="K4947" i="5"/>
  <c r="L4947" i="5"/>
  <c r="K4948" i="5"/>
  <c r="L4948" i="5"/>
  <c r="K4949" i="5"/>
  <c r="L4949" i="5"/>
  <c r="K4950" i="5"/>
  <c r="L4950" i="5"/>
  <c r="K4951" i="5"/>
  <c r="L4951" i="5"/>
  <c r="K4952" i="5"/>
  <c r="L4952" i="5"/>
  <c r="K4953" i="5"/>
  <c r="L4953" i="5"/>
  <c r="K4954" i="5"/>
  <c r="L4954" i="5"/>
  <c r="K4955" i="5"/>
  <c r="L4955" i="5"/>
  <c r="K4956" i="5"/>
  <c r="L4956" i="5"/>
  <c r="K4957" i="5"/>
  <c r="L4957" i="5"/>
  <c r="K4958" i="5"/>
  <c r="L4958" i="5"/>
  <c r="K4959" i="5"/>
  <c r="L4959" i="5"/>
  <c r="K4960" i="5"/>
  <c r="L4960" i="5"/>
  <c r="K4961" i="5"/>
  <c r="L4961" i="5"/>
  <c r="K4962" i="5"/>
  <c r="L4962" i="5"/>
  <c r="K4963" i="5"/>
  <c r="L4963" i="5"/>
  <c r="K4964" i="5"/>
  <c r="L4964" i="5"/>
  <c r="K4965" i="5"/>
  <c r="L4965" i="5"/>
  <c r="K4966" i="5"/>
  <c r="L4966" i="5"/>
  <c r="K4967" i="5"/>
  <c r="L4967" i="5"/>
  <c r="K4968" i="5"/>
  <c r="L4968" i="5"/>
  <c r="K4969" i="5"/>
  <c r="L4969" i="5"/>
  <c r="K4970" i="5"/>
  <c r="L4970" i="5"/>
  <c r="K4971" i="5"/>
  <c r="L4971" i="5"/>
  <c r="K4972" i="5"/>
  <c r="L4972" i="5"/>
  <c r="K4973" i="5"/>
  <c r="L4973" i="5"/>
  <c r="K4974" i="5"/>
  <c r="L4974" i="5"/>
  <c r="K4975" i="5"/>
  <c r="L4975" i="5"/>
  <c r="K4976" i="5"/>
  <c r="L4976" i="5"/>
  <c r="K4977" i="5"/>
  <c r="L4977" i="5"/>
  <c r="K4978" i="5"/>
  <c r="L4978" i="5"/>
  <c r="K4979" i="5"/>
  <c r="L4979" i="5"/>
  <c r="K4980" i="5"/>
  <c r="L4980" i="5"/>
  <c r="K4981" i="5"/>
  <c r="L4981" i="5"/>
  <c r="K4982" i="5"/>
  <c r="L4982" i="5"/>
  <c r="K4983" i="5"/>
  <c r="L4983" i="5"/>
  <c r="K4984" i="5"/>
  <c r="L4984" i="5"/>
  <c r="K4985" i="5"/>
  <c r="L4985" i="5"/>
  <c r="K4986" i="5"/>
  <c r="L4986" i="5"/>
  <c r="K4987" i="5"/>
  <c r="L4987" i="5"/>
  <c r="K4988" i="5"/>
  <c r="L4988" i="5"/>
  <c r="K4989" i="5"/>
  <c r="L4989" i="5"/>
  <c r="K4990" i="5"/>
  <c r="L4990" i="5"/>
  <c r="K4991" i="5"/>
  <c r="L4991" i="5"/>
  <c r="K4992" i="5"/>
  <c r="L4992" i="5"/>
  <c r="K4993" i="5"/>
  <c r="L4993" i="5"/>
  <c r="K4994" i="5"/>
  <c r="L4994" i="5"/>
  <c r="K4995" i="5"/>
  <c r="L4995" i="5"/>
  <c r="K4996" i="5"/>
  <c r="L4996" i="5"/>
  <c r="K4997" i="5"/>
  <c r="L4997" i="5"/>
  <c r="K4998" i="5"/>
  <c r="L4998" i="5"/>
  <c r="K4999" i="5"/>
  <c r="L4999" i="5"/>
  <c r="K5000" i="5"/>
  <c r="L5000" i="5"/>
  <c r="K5001" i="5"/>
  <c r="L5001" i="5"/>
  <c r="K5002" i="5"/>
  <c r="L5002" i="5"/>
  <c r="K5003" i="5"/>
  <c r="L5003" i="5"/>
  <c r="K5004" i="5"/>
  <c r="L5004" i="5"/>
  <c r="K5005" i="5"/>
  <c r="L5005" i="5"/>
  <c r="K5006" i="5"/>
  <c r="L5006" i="5"/>
  <c r="K5007" i="5"/>
  <c r="L5007" i="5"/>
  <c r="K5008" i="5"/>
  <c r="L5008" i="5"/>
  <c r="K5009" i="5"/>
  <c r="L5009" i="5"/>
  <c r="K5010" i="5"/>
  <c r="L5010" i="5"/>
  <c r="K5011" i="5"/>
  <c r="L5011" i="5"/>
  <c r="K5012" i="5"/>
  <c r="L5012" i="5"/>
  <c r="K5013" i="5"/>
  <c r="L5013" i="5"/>
  <c r="K5014" i="5"/>
  <c r="L5014" i="5"/>
  <c r="K5015" i="5"/>
  <c r="L5015" i="5"/>
  <c r="K5016" i="5"/>
  <c r="L5016" i="5"/>
  <c r="K5017" i="5"/>
  <c r="L5017" i="5"/>
  <c r="K5018" i="5"/>
  <c r="L5018" i="5"/>
  <c r="K5019" i="5"/>
  <c r="L5019" i="5"/>
  <c r="K5020" i="5"/>
  <c r="L5020" i="5"/>
  <c r="K5021" i="5"/>
  <c r="L5021" i="5"/>
  <c r="K5022" i="5"/>
  <c r="L5022" i="5"/>
  <c r="K5023" i="5"/>
  <c r="L5023" i="5"/>
  <c r="K5024" i="5"/>
  <c r="L5024" i="5"/>
  <c r="K5025" i="5"/>
  <c r="L5025" i="5"/>
  <c r="K5026" i="5"/>
  <c r="L5026" i="5"/>
  <c r="K5027" i="5"/>
  <c r="L5027" i="5"/>
  <c r="K5028" i="5"/>
  <c r="L5028" i="5"/>
  <c r="K5029" i="5"/>
  <c r="L5029" i="5"/>
  <c r="K5030" i="5"/>
  <c r="L5030" i="5"/>
  <c r="K5031" i="5"/>
  <c r="L5031" i="5"/>
  <c r="K5032" i="5"/>
  <c r="L5032" i="5"/>
  <c r="K5033" i="5"/>
  <c r="L5033" i="5"/>
  <c r="K5034" i="5"/>
  <c r="L5034" i="5"/>
  <c r="K5035" i="5"/>
  <c r="L5035" i="5"/>
  <c r="K5036" i="5"/>
  <c r="L5036" i="5"/>
  <c r="K5037" i="5"/>
  <c r="L5037" i="5"/>
  <c r="K5038" i="5"/>
  <c r="L5038" i="5"/>
  <c r="K5039" i="5"/>
  <c r="L5039" i="5"/>
  <c r="K5040" i="5"/>
  <c r="L5040" i="5"/>
  <c r="K5041" i="5"/>
  <c r="L5041" i="5"/>
  <c r="K5042" i="5"/>
  <c r="L5042" i="5"/>
  <c r="K5043" i="5"/>
  <c r="L5043" i="5"/>
  <c r="K5044" i="5"/>
  <c r="L5044" i="5"/>
  <c r="K5045" i="5"/>
  <c r="L5045" i="5"/>
  <c r="K5046" i="5"/>
  <c r="L5046" i="5"/>
  <c r="K5047" i="5"/>
  <c r="L5047" i="5"/>
  <c r="K5048" i="5"/>
  <c r="L5048" i="5"/>
  <c r="K5049" i="5"/>
  <c r="L5049" i="5"/>
  <c r="K5050" i="5"/>
  <c r="L5050" i="5"/>
  <c r="K5051" i="5"/>
  <c r="L5051" i="5"/>
  <c r="K5052" i="5"/>
  <c r="L5052" i="5"/>
  <c r="K5053" i="5"/>
  <c r="L5053" i="5"/>
  <c r="K5054" i="5"/>
  <c r="L5054" i="5"/>
  <c r="K5055" i="5"/>
  <c r="L5055" i="5"/>
  <c r="K5056" i="5"/>
  <c r="L5056" i="5"/>
  <c r="K5057" i="5"/>
  <c r="L5057" i="5"/>
  <c r="K5058" i="5"/>
  <c r="L5058" i="5"/>
  <c r="K5059" i="5"/>
  <c r="L5059" i="5"/>
  <c r="K5060" i="5"/>
  <c r="L5060" i="5"/>
  <c r="K5061" i="5"/>
  <c r="L5061" i="5"/>
  <c r="K5062" i="5"/>
  <c r="L5062" i="5"/>
  <c r="K5063" i="5"/>
  <c r="L5063" i="5"/>
  <c r="K5064" i="5"/>
  <c r="L5064" i="5"/>
  <c r="K5065" i="5"/>
  <c r="L5065" i="5"/>
  <c r="K5066" i="5"/>
  <c r="L5066" i="5"/>
  <c r="K5067" i="5"/>
  <c r="L5067" i="5"/>
  <c r="K5068" i="5"/>
  <c r="L5068" i="5"/>
  <c r="K5069" i="5"/>
  <c r="L5069" i="5"/>
  <c r="K5070" i="5"/>
  <c r="L5070" i="5"/>
  <c r="K5071" i="5"/>
  <c r="L5071" i="5"/>
  <c r="K5072" i="5"/>
  <c r="L5072" i="5"/>
  <c r="K5073" i="5"/>
  <c r="L5073" i="5"/>
  <c r="K5074" i="5"/>
  <c r="L5074" i="5"/>
  <c r="K5075" i="5"/>
  <c r="L5075" i="5"/>
  <c r="K5076" i="5"/>
  <c r="L5076" i="5"/>
  <c r="K5077" i="5"/>
  <c r="L5077" i="5"/>
  <c r="K5078" i="5"/>
  <c r="L5078" i="5"/>
  <c r="K5079" i="5"/>
  <c r="L5079" i="5"/>
  <c r="K5080" i="5"/>
  <c r="L5080" i="5"/>
  <c r="K5081" i="5"/>
  <c r="L5081" i="5"/>
  <c r="K5082" i="5"/>
  <c r="L5082" i="5"/>
  <c r="K5083" i="5"/>
  <c r="L5083" i="5"/>
  <c r="K5084" i="5"/>
  <c r="L5084" i="5"/>
  <c r="K5085" i="5"/>
  <c r="L5085" i="5"/>
  <c r="K5086" i="5"/>
  <c r="L5086" i="5"/>
  <c r="K5087" i="5"/>
  <c r="L5087" i="5"/>
  <c r="K5088" i="5"/>
  <c r="L5088" i="5"/>
  <c r="K5089" i="5"/>
  <c r="L5089" i="5"/>
  <c r="K5090" i="5"/>
  <c r="L5090" i="5"/>
  <c r="K5091" i="5"/>
  <c r="L5091" i="5"/>
  <c r="K5092" i="5"/>
  <c r="L5092" i="5"/>
  <c r="K5093" i="5"/>
  <c r="L5093" i="5"/>
  <c r="K5094" i="5"/>
  <c r="L5094" i="5"/>
  <c r="K5095" i="5"/>
  <c r="L5095" i="5"/>
  <c r="K5096" i="5"/>
  <c r="L5096" i="5"/>
  <c r="K5097" i="5"/>
  <c r="L5097" i="5"/>
  <c r="K5098" i="5"/>
  <c r="L5098" i="5"/>
  <c r="K5099" i="5"/>
  <c r="L5099" i="5"/>
  <c r="K5100" i="5"/>
  <c r="L5100" i="5"/>
  <c r="K5101" i="5"/>
  <c r="L5101" i="5"/>
  <c r="K5102" i="5"/>
  <c r="L5102" i="5"/>
  <c r="K5103" i="5"/>
  <c r="L5103" i="5"/>
  <c r="K5104" i="5"/>
  <c r="L5104" i="5"/>
  <c r="K5105" i="5"/>
  <c r="L5105" i="5"/>
  <c r="K5106" i="5"/>
  <c r="L5106" i="5"/>
  <c r="K5107" i="5"/>
  <c r="L5107" i="5"/>
  <c r="K5108" i="5"/>
  <c r="L5108" i="5"/>
  <c r="K5109" i="5"/>
  <c r="L5109" i="5"/>
  <c r="K5110" i="5"/>
  <c r="L5110" i="5"/>
  <c r="K5111" i="5"/>
  <c r="L5111" i="5"/>
  <c r="K5112" i="5"/>
  <c r="L5112" i="5"/>
  <c r="K5113" i="5"/>
  <c r="L5113" i="5"/>
  <c r="K5114" i="5"/>
  <c r="L5114" i="5"/>
  <c r="K5115" i="5"/>
  <c r="L5115" i="5"/>
  <c r="K5116" i="5"/>
  <c r="L5116" i="5"/>
  <c r="K5117" i="5"/>
  <c r="L5117" i="5"/>
  <c r="K5118" i="5"/>
  <c r="L5118" i="5"/>
  <c r="K5119" i="5"/>
  <c r="L5119" i="5"/>
  <c r="K5120" i="5"/>
  <c r="L5120" i="5"/>
  <c r="K5121" i="5"/>
  <c r="L5121" i="5"/>
  <c r="K5122" i="5"/>
  <c r="L5122" i="5"/>
  <c r="K5123" i="5"/>
  <c r="L5123" i="5"/>
  <c r="K5124" i="5"/>
  <c r="L5124" i="5"/>
  <c r="K5125" i="5"/>
  <c r="L5125" i="5"/>
  <c r="K5126" i="5"/>
  <c r="L5126" i="5"/>
  <c r="K5127" i="5"/>
  <c r="L5127" i="5"/>
  <c r="K5128" i="5"/>
  <c r="L5128" i="5"/>
  <c r="K5129" i="5"/>
  <c r="L5129" i="5"/>
  <c r="K5130" i="5"/>
  <c r="L5130" i="5"/>
  <c r="K5131" i="5"/>
  <c r="L5131" i="5"/>
  <c r="K5132" i="5"/>
  <c r="L5132" i="5"/>
  <c r="K5133" i="5"/>
  <c r="L5133" i="5"/>
  <c r="K5134" i="5"/>
  <c r="L5134" i="5"/>
  <c r="K5135" i="5"/>
  <c r="L5135" i="5"/>
  <c r="K5136" i="5"/>
  <c r="L5136" i="5"/>
  <c r="K5137" i="5"/>
  <c r="L5137" i="5"/>
  <c r="K5138" i="5"/>
  <c r="L5138" i="5"/>
  <c r="K5139" i="5"/>
  <c r="L5139" i="5"/>
  <c r="K5140" i="5"/>
  <c r="L5140" i="5"/>
  <c r="K5141" i="5"/>
  <c r="L5141" i="5"/>
  <c r="K5142" i="5"/>
  <c r="L5142" i="5"/>
  <c r="K5143" i="5"/>
  <c r="L5143" i="5"/>
  <c r="K5144" i="5"/>
  <c r="L5144" i="5"/>
  <c r="K5145" i="5"/>
  <c r="L5145" i="5"/>
  <c r="K5146" i="5"/>
  <c r="L5146" i="5"/>
  <c r="K5147" i="5"/>
  <c r="L5147" i="5"/>
  <c r="K5148" i="5"/>
  <c r="L5148" i="5"/>
  <c r="K5149" i="5"/>
  <c r="L5149" i="5"/>
  <c r="K5150" i="5"/>
  <c r="L5150" i="5"/>
  <c r="K5151" i="5"/>
  <c r="L5151" i="5"/>
  <c r="K5152" i="5"/>
  <c r="L5152" i="5"/>
  <c r="K5153" i="5"/>
  <c r="L5153" i="5"/>
  <c r="K5154" i="5"/>
  <c r="L5154" i="5"/>
  <c r="K5155" i="5"/>
  <c r="L5155" i="5"/>
  <c r="K5156" i="5"/>
  <c r="L5156" i="5"/>
  <c r="K5157" i="5"/>
  <c r="L5157" i="5"/>
  <c r="K5158" i="5"/>
  <c r="L5158" i="5"/>
  <c r="K5159" i="5"/>
  <c r="L5159" i="5"/>
  <c r="K5160" i="5"/>
  <c r="L5160" i="5"/>
  <c r="K5161" i="5"/>
  <c r="L5161" i="5"/>
  <c r="K5162" i="5"/>
  <c r="L5162" i="5"/>
  <c r="K5163" i="5"/>
  <c r="L5163" i="5"/>
  <c r="K5164" i="5"/>
  <c r="L5164" i="5"/>
  <c r="K5165" i="5"/>
  <c r="L5165" i="5"/>
  <c r="K5166" i="5"/>
  <c r="L5166" i="5"/>
  <c r="K5167" i="5"/>
  <c r="L5167" i="5"/>
  <c r="K5168" i="5"/>
  <c r="L5168" i="5"/>
  <c r="K5169" i="5"/>
  <c r="L5169" i="5"/>
  <c r="K5170" i="5"/>
  <c r="L5170" i="5"/>
  <c r="K5171" i="5"/>
  <c r="L5171" i="5"/>
  <c r="K5172" i="5"/>
  <c r="L5172" i="5"/>
  <c r="K5173" i="5"/>
  <c r="L5173" i="5"/>
  <c r="K5174" i="5"/>
  <c r="L5174" i="5"/>
  <c r="K5175" i="5"/>
  <c r="L5175" i="5"/>
  <c r="K5176" i="5"/>
  <c r="L5176" i="5"/>
  <c r="K5177" i="5"/>
  <c r="L5177" i="5"/>
  <c r="K5178" i="5"/>
  <c r="L5178" i="5"/>
  <c r="K5179" i="5"/>
  <c r="L5179" i="5"/>
  <c r="K5180" i="5"/>
  <c r="L5180" i="5"/>
  <c r="K5181" i="5"/>
  <c r="L5181" i="5"/>
  <c r="K5182" i="5"/>
  <c r="L5182" i="5"/>
  <c r="K5183" i="5"/>
  <c r="L5183" i="5"/>
  <c r="K5184" i="5"/>
  <c r="L5184" i="5"/>
  <c r="K5185" i="5"/>
  <c r="L5185" i="5"/>
  <c r="K5186" i="5"/>
  <c r="L5186" i="5"/>
  <c r="K5187" i="5"/>
  <c r="L5187" i="5"/>
  <c r="K5188" i="5"/>
  <c r="L5188" i="5"/>
  <c r="K5189" i="5"/>
  <c r="L5189" i="5"/>
  <c r="K5190" i="5"/>
  <c r="L5190" i="5"/>
  <c r="K5191" i="5"/>
  <c r="L5191" i="5"/>
  <c r="K5192" i="5"/>
  <c r="L5192" i="5"/>
  <c r="K5193" i="5"/>
  <c r="L5193" i="5"/>
  <c r="K5194" i="5"/>
  <c r="L5194" i="5"/>
  <c r="K5195" i="5"/>
  <c r="L5195" i="5"/>
  <c r="K5196" i="5"/>
  <c r="L5196" i="5"/>
  <c r="K5197" i="5"/>
  <c r="L5197" i="5"/>
  <c r="K5198" i="5"/>
  <c r="L5198" i="5"/>
  <c r="K5199" i="5"/>
  <c r="L5199" i="5"/>
  <c r="K5200" i="5"/>
  <c r="L5200" i="5"/>
  <c r="K5201" i="5"/>
  <c r="L5201" i="5"/>
  <c r="K5202" i="5"/>
  <c r="L5202" i="5"/>
  <c r="K5203" i="5"/>
  <c r="L5203" i="5"/>
  <c r="K5204" i="5"/>
  <c r="L5204" i="5"/>
  <c r="K5205" i="5"/>
  <c r="L5205" i="5"/>
  <c r="K5206" i="5"/>
  <c r="L5206" i="5"/>
  <c r="K5207" i="5"/>
  <c r="L5207" i="5"/>
  <c r="K5208" i="5"/>
  <c r="L5208" i="5"/>
  <c r="K5209" i="5"/>
  <c r="L5209" i="5"/>
  <c r="K5210" i="5"/>
  <c r="L5210" i="5"/>
  <c r="K5211" i="5"/>
  <c r="L5211" i="5"/>
  <c r="K5212" i="5"/>
  <c r="L5212" i="5"/>
  <c r="K5213" i="5"/>
  <c r="L5213" i="5"/>
  <c r="K5214" i="5"/>
  <c r="L5214" i="5"/>
  <c r="K5215" i="5"/>
  <c r="L5215" i="5"/>
  <c r="K5216" i="5"/>
  <c r="L5216" i="5"/>
  <c r="K5217" i="5"/>
  <c r="L5217" i="5"/>
  <c r="K5218" i="5"/>
  <c r="L5218" i="5"/>
  <c r="K5219" i="5"/>
  <c r="L5219" i="5"/>
  <c r="K5220" i="5"/>
  <c r="L5220" i="5"/>
  <c r="K5221" i="5"/>
  <c r="L5221" i="5"/>
  <c r="K5222" i="5"/>
  <c r="L5222" i="5"/>
  <c r="K5223" i="5"/>
  <c r="L5223" i="5"/>
  <c r="K5224" i="5"/>
  <c r="L5224" i="5"/>
  <c r="K5225" i="5"/>
  <c r="L5225" i="5"/>
  <c r="K5226" i="5"/>
  <c r="L5226" i="5"/>
  <c r="K5227" i="5"/>
  <c r="L5227" i="5"/>
  <c r="K5228" i="5"/>
  <c r="L5228" i="5"/>
  <c r="K5229" i="5"/>
  <c r="L5229" i="5"/>
  <c r="K5230" i="5"/>
  <c r="L5230" i="5"/>
  <c r="K5231" i="5"/>
  <c r="L5231" i="5"/>
  <c r="K5232" i="5"/>
  <c r="L5232" i="5"/>
  <c r="K5233" i="5"/>
  <c r="L5233" i="5"/>
  <c r="K5234" i="5"/>
  <c r="L5234" i="5"/>
  <c r="K5235" i="5"/>
  <c r="L5235" i="5"/>
  <c r="K5236" i="5"/>
  <c r="L5236" i="5"/>
  <c r="K5237" i="5"/>
  <c r="L5237" i="5"/>
  <c r="K5238" i="5"/>
  <c r="L5238" i="5"/>
  <c r="K5239" i="5"/>
  <c r="L5239" i="5"/>
  <c r="K5240" i="5"/>
  <c r="L5240" i="5"/>
  <c r="K5241" i="5"/>
  <c r="L5241" i="5"/>
  <c r="K5242" i="5"/>
  <c r="L5242" i="5"/>
  <c r="K5243" i="5"/>
  <c r="L5243" i="5"/>
  <c r="K5244" i="5"/>
  <c r="L5244" i="5"/>
  <c r="K5245" i="5"/>
  <c r="L5245" i="5"/>
  <c r="K5246" i="5"/>
  <c r="L5246" i="5"/>
  <c r="K5247" i="5"/>
  <c r="L5247" i="5"/>
  <c r="K5248" i="5"/>
  <c r="L5248" i="5"/>
  <c r="K5249" i="5"/>
  <c r="L5249" i="5"/>
  <c r="K5250" i="5"/>
  <c r="L5250" i="5"/>
  <c r="K5251" i="5"/>
  <c r="L5251" i="5"/>
  <c r="K5252" i="5"/>
  <c r="L5252" i="5"/>
  <c r="K5253" i="5"/>
  <c r="L5253" i="5"/>
  <c r="K5254" i="5"/>
  <c r="L5254" i="5"/>
  <c r="K5255" i="5"/>
  <c r="L5255" i="5"/>
  <c r="K5256" i="5"/>
  <c r="L5256" i="5"/>
  <c r="K5257" i="5"/>
  <c r="L5257" i="5"/>
  <c r="K5258" i="5"/>
  <c r="L5258" i="5"/>
  <c r="K5259" i="5"/>
  <c r="L5259" i="5"/>
  <c r="K5260" i="5"/>
  <c r="L5260" i="5"/>
  <c r="K5261" i="5"/>
  <c r="L5261" i="5"/>
  <c r="K5262" i="5"/>
  <c r="L5262" i="5"/>
  <c r="K5263" i="5"/>
  <c r="L5263" i="5"/>
  <c r="K5264" i="5"/>
  <c r="L5264" i="5"/>
  <c r="K5265" i="5"/>
  <c r="L5265" i="5"/>
  <c r="K5266" i="5"/>
  <c r="L5266" i="5"/>
  <c r="K5267" i="5"/>
  <c r="L5267" i="5"/>
  <c r="K5268" i="5"/>
  <c r="L5268" i="5"/>
  <c r="K5269" i="5"/>
  <c r="L5269" i="5"/>
  <c r="K5270" i="5"/>
  <c r="L5270" i="5"/>
  <c r="K5271" i="5"/>
  <c r="L5271" i="5"/>
  <c r="K5272" i="5"/>
  <c r="L5272" i="5"/>
  <c r="K5273" i="5"/>
  <c r="L5273" i="5"/>
  <c r="K5274" i="5"/>
  <c r="L5274" i="5"/>
  <c r="K5275" i="5"/>
  <c r="L5275" i="5"/>
  <c r="K5276" i="5"/>
  <c r="L5276" i="5"/>
  <c r="K5277" i="5"/>
  <c r="L5277" i="5"/>
  <c r="K5278" i="5"/>
  <c r="L5278" i="5"/>
  <c r="K5279" i="5"/>
  <c r="L5279" i="5"/>
  <c r="K5280" i="5"/>
  <c r="L5280" i="5"/>
  <c r="K5281" i="5"/>
  <c r="L5281" i="5"/>
  <c r="K5282" i="5"/>
  <c r="L5282" i="5"/>
  <c r="K5283" i="5"/>
  <c r="L5283" i="5"/>
  <c r="K5284" i="5"/>
  <c r="L5284" i="5"/>
  <c r="K5285" i="5"/>
  <c r="L5285" i="5"/>
  <c r="K5286" i="5"/>
  <c r="L5286" i="5"/>
  <c r="K5287" i="5"/>
  <c r="L5287" i="5"/>
  <c r="K5288" i="5"/>
  <c r="L5288" i="5"/>
  <c r="K5289" i="5"/>
  <c r="L5289" i="5"/>
  <c r="K5290" i="5"/>
  <c r="L5290" i="5"/>
  <c r="K5291" i="5"/>
  <c r="L5291" i="5"/>
  <c r="K5292" i="5"/>
  <c r="L5292" i="5"/>
  <c r="K5293" i="5"/>
  <c r="L5293" i="5"/>
  <c r="K5294" i="5"/>
  <c r="L5294" i="5"/>
  <c r="K5295" i="5"/>
  <c r="L5295" i="5"/>
  <c r="K5296" i="5"/>
  <c r="L5296" i="5"/>
  <c r="K5297" i="5"/>
  <c r="L5297" i="5"/>
  <c r="K5298" i="5"/>
  <c r="L5298" i="5"/>
  <c r="K5299" i="5"/>
  <c r="L5299" i="5"/>
  <c r="K5300" i="5"/>
  <c r="L5300" i="5"/>
  <c r="K5301" i="5"/>
  <c r="L5301" i="5"/>
  <c r="K5302" i="5"/>
  <c r="L5302" i="5"/>
  <c r="K5303" i="5"/>
  <c r="L5303" i="5"/>
  <c r="K5304" i="5"/>
  <c r="L5304" i="5"/>
  <c r="K5305" i="5"/>
  <c r="L5305" i="5"/>
  <c r="K5306" i="5"/>
  <c r="L5306" i="5"/>
  <c r="K5307" i="5"/>
  <c r="L5307" i="5"/>
  <c r="K5308" i="5"/>
  <c r="L5308" i="5"/>
  <c r="K5309" i="5"/>
  <c r="L5309" i="5"/>
  <c r="K5310" i="5"/>
  <c r="L5310" i="5"/>
  <c r="K5311" i="5"/>
  <c r="L5311" i="5"/>
  <c r="K5312" i="5"/>
  <c r="L5312" i="5"/>
  <c r="K5313" i="5"/>
  <c r="L5313" i="5"/>
  <c r="K5314" i="5"/>
  <c r="L5314" i="5"/>
  <c r="K5315" i="5"/>
  <c r="L5315" i="5"/>
  <c r="K5316" i="5"/>
  <c r="L5316" i="5"/>
  <c r="K5317" i="5"/>
  <c r="L5317" i="5"/>
  <c r="K5318" i="5"/>
  <c r="L5318" i="5"/>
  <c r="K5319" i="5"/>
  <c r="L5319" i="5"/>
  <c r="K5320" i="5"/>
  <c r="L5320" i="5"/>
  <c r="K5321" i="5"/>
  <c r="L5321" i="5"/>
  <c r="K5322" i="5"/>
  <c r="L5322" i="5"/>
  <c r="K5323" i="5"/>
  <c r="L5323" i="5"/>
  <c r="K5324" i="5"/>
  <c r="L5324" i="5"/>
  <c r="K5325" i="5"/>
  <c r="L5325" i="5"/>
  <c r="K5326" i="5"/>
  <c r="L5326" i="5"/>
  <c r="K5327" i="5"/>
  <c r="L5327" i="5"/>
  <c r="K5328" i="5"/>
  <c r="L5328" i="5"/>
  <c r="K5329" i="5"/>
  <c r="L5329" i="5"/>
  <c r="K5330" i="5"/>
  <c r="L5330" i="5"/>
  <c r="K5331" i="5"/>
  <c r="L5331" i="5"/>
  <c r="K5332" i="5"/>
  <c r="L5332" i="5"/>
  <c r="K5333" i="5"/>
  <c r="L5333" i="5"/>
  <c r="K5334" i="5"/>
  <c r="L5334" i="5"/>
  <c r="K5335" i="5"/>
  <c r="L5335" i="5"/>
  <c r="K5336" i="5"/>
  <c r="L5336" i="5"/>
  <c r="K5337" i="5"/>
  <c r="L5337" i="5"/>
  <c r="K5338" i="5"/>
  <c r="L5338" i="5"/>
  <c r="K5339" i="5"/>
  <c r="L5339" i="5"/>
  <c r="K5340" i="5"/>
  <c r="L5340" i="5"/>
  <c r="K5341" i="5"/>
  <c r="L5341" i="5"/>
  <c r="K5342" i="5"/>
  <c r="L5342" i="5"/>
  <c r="K5343" i="5"/>
  <c r="L5343" i="5"/>
  <c r="K5344" i="5"/>
  <c r="L5344" i="5"/>
  <c r="K5345" i="5"/>
  <c r="L5345" i="5"/>
  <c r="K5346" i="5"/>
  <c r="L5346" i="5"/>
  <c r="K5347" i="5"/>
  <c r="L5347" i="5"/>
  <c r="K5348" i="5"/>
  <c r="L5348" i="5"/>
  <c r="K5349" i="5"/>
  <c r="L5349" i="5"/>
  <c r="K5350" i="5"/>
  <c r="L5350" i="5"/>
  <c r="K5351" i="5"/>
  <c r="L5351" i="5"/>
  <c r="K5352" i="5"/>
  <c r="L5352" i="5"/>
  <c r="K5353" i="5"/>
  <c r="L5353" i="5"/>
  <c r="K5354" i="5"/>
  <c r="L5354" i="5"/>
  <c r="K5355" i="5"/>
  <c r="L5355" i="5"/>
  <c r="K5356" i="5"/>
  <c r="L5356" i="5"/>
  <c r="K5357" i="5"/>
  <c r="L5357" i="5"/>
  <c r="K5358" i="5"/>
  <c r="L5358" i="5"/>
  <c r="K5359" i="5"/>
  <c r="L5359" i="5"/>
  <c r="K5360" i="5"/>
  <c r="L5360" i="5"/>
  <c r="K5361" i="5"/>
  <c r="L5361" i="5"/>
  <c r="K5362" i="5"/>
  <c r="L5362" i="5"/>
  <c r="K5363" i="5"/>
  <c r="L5363" i="5"/>
  <c r="K5364" i="5"/>
  <c r="L5364" i="5"/>
  <c r="K5365" i="5"/>
  <c r="L5365" i="5"/>
  <c r="K5366" i="5"/>
  <c r="L5366" i="5"/>
  <c r="K5367" i="5"/>
  <c r="L5367" i="5"/>
  <c r="K5368" i="5"/>
  <c r="L5368" i="5"/>
  <c r="K5369" i="5"/>
  <c r="L5369" i="5"/>
  <c r="K5370" i="5"/>
  <c r="L5370" i="5"/>
  <c r="K5371" i="5"/>
  <c r="L5371" i="5"/>
  <c r="K5372" i="5"/>
  <c r="L5372" i="5"/>
  <c r="K5373" i="5"/>
  <c r="L5373" i="5"/>
  <c r="K5374" i="5"/>
  <c r="L5374" i="5"/>
  <c r="K5375" i="5"/>
  <c r="L5375" i="5"/>
  <c r="K5376" i="5"/>
  <c r="L5376" i="5"/>
  <c r="K5377" i="5"/>
  <c r="L5377" i="5"/>
  <c r="K5378" i="5"/>
  <c r="L5378" i="5"/>
  <c r="K5379" i="5"/>
  <c r="L5379" i="5"/>
  <c r="K5380" i="5"/>
  <c r="L5380" i="5"/>
  <c r="K5381" i="5"/>
  <c r="L5381" i="5"/>
  <c r="K5382" i="5"/>
  <c r="L5382" i="5"/>
  <c r="K5383" i="5"/>
  <c r="L5383" i="5"/>
  <c r="K5384" i="5"/>
  <c r="L5384" i="5"/>
  <c r="K5385" i="5"/>
  <c r="L5385" i="5"/>
  <c r="K5386" i="5"/>
  <c r="L5386" i="5"/>
  <c r="K5387" i="5"/>
  <c r="L5387" i="5"/>
  <c r="K5388" i="5"/>
  <c r="L5388" i="5"/>
  <c r="K5389" i="5"/>
  <c r="L5389" i="5"/>
  <c r="K5390" i="5"/>
  <c r="L5390" i="5"/>
  <c r="K5391" i="5"/>
  <c r="L5391" i="5"/>
  <c r="K5392" i="5"/>
  <c r="L5392" i="5"/>
  <c r="K5393" i="5"/>
  <c r="L5393" i="5"/>
  <c r="K5394" i="5"/>
  <c r="L5394" i="5"/>
  <c r="K5395" i="5"/>
  <c r="L5395" i="5"/>
  <c r="K5396" i="5"/>
  <c r="L5396" i="5"/>
  <c r="K5397" i="5"/>
  <c r="L5397" i="5"/>
  <c r="K5398" i="5"/>
  <c r="L5398" i="5"/>
  <c r="K5399" i="5"/>
  <c r="L5399" i="5"/>
  <c r="K5400" i="5"/>
  <c r="L5400" i="5"/>
  <c r="K5401" i="5"/>
  <c r="L5401" i="5"/>
  <c r="K5402" i="5"/>
  <c r="L5402" i="5"/>
  <c r="K5403" i="5"/>
  <c r="L5403" i="5"/>
  <c r="K5404" i="5"/>
  <c r="L5404" i="5"/>
  <c r="K5405" i="5"/>
  <c r="L5405" i="5"/>
  <c r="K5406" i="5"/>
  <c r="L5406" i="5"/>
  <c r="K5407" i="5"/>
  <c r="L5407" i="5"/>
  <c r="K5408" i="5"/>
  <c r="L5408" i="5"/>
  <c r="K5409" i="5"/>
  <c r="L5409" i="5"/>
  <c r="K5410" i="5"/>
  <c r="L5410" i="5"/>
  <c r="K5411" i="5"/>
  <c r="L5411" i="5"/>
  <c r="K5412" i="5"/>
  <c r="L5412" i="5"/>
  <c r="K5413" i="5"/>
  <c r="L5413" i="5"/>
  <c r="K5414" i="5"/>
  <c r="L5414" i="5"/>
  <c r="K5415" i="5"/>
  <c r="L5415" i="5"/>
  <c r="K5416" i="5"/>
  <c r="L5416" i="5"/>
  <c r="K5417" i="5"/>
  <c r="L5417" i="5"/>
  <c r="K5418" i="5"/>
  <c r="L5418" i="5"/>
  <c r="K5419" i="5"/>
  <c r="L5419" i="5"/>
  <c r="K5420" i="5"/>
  <c r="L5420" i="5"/>
  <c r="K5421" i="5"/>
  <c r="L5421" i="5"/>
  <c r="K5422" i="5"/>
  <c r="L5422" i="5"/>
  <c r="K5423" i="5"/>
  <c r="L5423" i="5"/>
  <c r="K5424" i="5"/>
  <c r="L5424" i="5"/>
  <c r="K5425" i="5"/>
  <c r="L5425" i="5"/>
  <c r="K5426" i="5"/>
  <c r="L5426" i="5"/>
  <c r="K5427" i="5"/>
  <c r="L5427" i="5"/>
  <c r="K5428" i="5"/>
  <c r="L5428" i="5"/>
  <c r="K5429" i="5"/>
  <c r="L5429" i="5"/>
  <c r="K5430" i="5"/>
  <c r="L5430" i="5"/>
  <c r="K5431" i="5"/>
  <c r="L5431" i="5"/>
  <c r="K5432" i="5"/>
  <c r="L5432" i="5"/>
  <c r="K5433" i="5"/>
  <c r="L5433" i="5"/>
  <c r="K5434" i="5"/>
  <c r="L5434" i="5"/>
  <c r="K5435" i="5"/>
  <c r="L5435" i="5"/>
  <c r="K5436" i="5"/>
  <c r="L5436" i="5"/>
  <c r="K5437" i="5"/>
  <c r="L5437" i="5"/>
  <c r="K5438" i="5"/>
  <c r="L5438" i="5"/>
  <c r="K5439" i="5"/>
  <c r="L5439" i="5"/>
  <c r="K5440" i="5"/>
  <c r="L5440" i="5"/>
  <c r="K5441" i="5"/>
  <c r="L5441" i="5"/>
  <c r="K5442" i="5"/>
  <c r="L5442" i="5"/>
  <c r="K5443" i="5"/>
  <c r="L5443" i="5"/>
  <c r="K5444" i="5"/>
  <c r="L5444" i="5"/>
  <c r="K5445" i="5"/>
  <c r="L5445" i="5"/>
  <c r="K5446" i="5"/>
  <c r="L5446" i="5"/>
  <c r="K5447" i="5"/>
  <c r="L5447" i="5"/>
  <c r="K5448" i="5"/>
  <c r="L5448" i="5"/>
  <c r="K5449" i="5"/>
  <c r="L5449" i="5"/>
  <c r="K5450" i="5"/>
  <c r="L5450" i="5"/>
  <c r="K5451" i="5"/>
  <c r="L5451" i="5"/>
  <c r="K5452" i="5"/>
  <c r="L5452" i="5"/>
  <c r="K5453" i="5"/>
  <c r="L5453" i="5"/>
  <c r="K5454" i="5"/>
  <c r="L5454" i="5"/>
  <c r="K5455" i="5"/>
  <c r="L5455" i="5"/>
  <c r="K5456" i="5"/>
  <c r="L5456" i="5"/>
  <c r="K5457" i="5"/>
  <c r="L5457" i="5"/>
  <c r="K5458" i="5"/>
  <c r="L5458" i="5"/>
  <c r="K5459" i="5"/>
  <c r="L5459" i="5"/>
  <c r="K5460" i="5"/>
  <c r="L5460" i="5"/>
  <c r="K5461" i="5"/>
  <c r="L5461" i="5"/>
  <c r="K5462" i="5"/>
  <c r="L5462" i="5"/>
  <c r="K5463" i="5"/>
  <c r="L5463" i="5"/>
  <c r="K5464" i="5"/>
  <c r="L5464" i="5"/>
  <c r="K5465" i="5"/>
  <c r="L5465" i="5"/>
  <c r="K5466" i="5"/>
  <c r="L5466" i="5"/>
  <c r="K5467" i="5"/>
  <c r="L5467" i="5"/>
  <c r="K5468" i="5"/>
  <c r="L5468" i="5"/>
  <c r="K5469" i="5"/>
  <c r="L5469" i="5"/>
  <c r="K5470" i="5"/>
  <c r="L5470" i="5"/>
  <c r="K5471" i="5"/>
  <c r="L5471" i="5"/>
  <c r="M5471" i="5" s="1"/>
  <c r="K5472" i="5"/>
  <c r="L5472" i="5"/>
  <c r="K5473" i="5"/>
  <c r="L5473" i="5"/>
  <c r="K5474" i="5"/>
  <c r="L5474" i="5"/>
  <c r="K5475" i="5"/>
  <c r="L5475" i="5"/>
  <c r="K5476" i="5"/>
  <c r="L5476" i="5"/>
  <c r="K5477" i="5"/>
  <c r="L5477" i="5"/>
  <c r="K5478" i="5"/>
  <c r="L5478" i="5"/>
  <c r="K5479" i="5"/>
  <c r="L5479" i="5"/>
  <c r="K5480" i="5"/>
  <c r="L5480" i="5"/>
  <c r="K5481" i="5"/>
  <c r="L5481" i="5"/>
  <c r="K5482" i="5"/>
  <c r="L5482" i="5"/>
  <c r="K5483" i="5"/>
  <c r="L5483" i="5"/>
  <c r="K5484" i="5"/>
  <c r="L5484" i="5"/>
  <c r="K5485" i="5"/>
  <c r="L5485" i="5"/>
  <c r="K5486" i="5"/>
  <c r="L5486" i="5"/>
  <c r="K5487" i="5"/>
  <c r="L5487" i="5"/>
  <c r="K5488" i="5"/>
  <c r="L5488" i="5"/>
  <c r="K5489" i="5"/>
  <c r="L5489" i="5"/>
  <c r="K5490" i="5"/>
  <c r="L5490" i="5"/>
  <c r="K5491" i="5"/>
  <c r="L5491" i="5"/>
  <c r="K5492" i="5"/>
  <c r="L5492" i="5"/>
  <c r="K5493" i="5"/>
  <c r="L5493" i="5"/>
  <c r="K5494" i="5"/>
  <c r="L5494" i="5"/>
  <c r="K5495" i="5"/>
  <c r="L5495" i="5"/>
  <c r="K5496" i="5"/>
  <c r="L5496" i="5"/>
  <c r="K5497" i="5"/>
  <c r="L5497" i="5"/>
  <c r="K5498" i="5"/>
  <c r="L5498" i="5"/>
  <c r="K5499" i="5"/>
  <c r="L5499" i="5"/>
  <c r="K5500" i="5"/>
  <c r="L5500" i="5"/>
  <c r="K5501" i="5"/>
  <c r="L5501" i="5"/>
  <c r="K5502" i="5"/>
  <c r="L5502" i="5"/>
  <c r="K5503" i="5"/>
  <c r="L5503" i="5"/>
  <c r="K5504" i="5"/>
  <c r="L5504" i="5"/>
  <c r="K5505" i="5"/>
  <c r="L5505" i="5"/>
  <c r="K5506" i="5"/>
  <c r="L5506" i="5"/>
  <c r="K5507" i="5"/>
  <c r="L5507" i="5"/>
  <c r="K5508" i="5"/>
  <c r="L5508" i="5"/>
  <c r="K5509" i="5"/>
  <c r="L5509" i="5"/>
  <c r="K5510" i="5"/>
  <c r="L5510" i="5"/>
  <c r="K5511" i="5"/>
  <c r="L5511" i="5"/>
  <c r="K5512" i="5"/>
  <c r="L5512" i="5"/>
  <c r="K5513" i="5"/>
  <c r="L5513" i="5"/>
  <c r="K5514" i="5"/>
  <c r="L5514" i="5"/>
  <c r="K5515" i="5"/>
  <c r="L5515" i="5"/>
  <c r="K5516" i="5"/>
  <c r="L5516" i="5"/>
  <c r="K5517" i="5"/>
  <c r="L5517" i="5"/>
  <c r="K5518" i="5"/>
  <c r="L5518" i="5"/>
  <c r="K5519" i="5"/>
  <c r="L5519" i="5"/>
  <c r="K5520" i="5"/>
  <c r="L5520" i="5"/>
  <c r="K5521" i="5"/>
  <c r="L5521" i="5"/>
  <c r="K5522" i="5"/>
  <c r="L5522" i="5"/>
  <c r="K5523" i="5"/>
  <c r="L5523" i="5"/>
  <c r="K5524" i="5"/>
  <c r="L5524" i="5"/>
  <c r="K5525" i="5"/>
  <c r="L5525" i="5"/>
  <c r="K5526" i="5"/>
  <c r="L5526" i="5"/>
  <c r="K5527" i="5"/>
  <c r="L5527" i="5"/>
  <c r="K5528" i="5"/>
  <c r="L5528" i="5"/>
  <c r="K5529" i="5"/>
  <c r="L5529" i="5"/>
  <c r="K5530" i="5"/>
  <c r="L5530" i="5"/>
  <c r="K5531" i="5"/>
  <c r="L5531" i="5"/>
  <c r="K5532" i="5"/>
  <c r="L5532" i="5"/>
  <c r="K5533" i="5"/>
  <c r="L5533" i="5"/>
  <c r="K5534" i="5"/>
  <c r="L5534" i="5"/>
  <c r="K5535" i="5"/>
  <c r="L5535" i="5"/>
  <c r="K5536" i="5"/>
  <c r="L5536" i="5"/>
  <c r="K5537" i="5"/>
  <c r="L5537" i="5"/>
  <c r="K5538" i="5"/>
  <c r="L5538" i="5"/>
  <c r="K5539" i="5"/>
  <c r="L5539" i="5"/>
  <c r="K5540" i="5"/>
  <c r="L5540" i="5"/>
  <c r="K5541" i="5"/>
  <c r="L5541" i="5"/>
  <c r="K5542" i="5"/>
  <c r="L5542" i="5"/>
  <c r="K5543" i="5"/>
  <c r="L5543" i="5"/>
  <c r="K5544" i="5"/>
  <c r="L5544" i="5"/>
  <c r="K5545" i="5"/>
  <c r="L5545" i="5"/>
  <c r="K5546" i="5"/>
  <c r="L5546" i="5"/>
  <c r="K5547" i="5"/>
  <c r="L5547" i="5"/>
  <c r="K5548" i="5"/>
  <c r="L5548" i="5"/>
  <c r="K5549" i="5"/>
  <c r="L5549" i="5"/>
  <c r="K5550" i="5"/>
  <c r="L5550" i="5"/>
  <c r="K5551" i="5"/>
  <c r="L5551" i="5"/>
  <c r="K5552" i="5"/>
  <c r="L5552" i="5"/>
  <c r="K5553" i="5"/>
  <c r="L5553" i="5"/>
  <c r="K5554" i="5"/>
  <c r="L5554" i="5"/>
  <c r="K5555" i="5"/>
  <c r="L5555" i="5"/>
  <c r="K5556" i="5"/>
  <c r="L5556" i="5"/>
  <c r="K5557" i="5"/>
  <c r="L5557" i="5"/>
  <c r="K5558" i="5"/>
  <c r="L5558" i="5"/>
  <c r="K5559" i="5"/>
  <c r="L5559" i="5"/>
  <c r="K5560" i="5"/>
  <c r="L5560" i="5"/>
  <c r="K5561" i="5"/>
  <c r="L5561" i="5"/>
  <c r="K5562" i="5"/>
  <c r="L5562" i="5"/>
  <c r="K5563" i="5"/>
  <c r="L5563" i="5"/>
  <c r="K5564" i="5"/>
  <c r="L5564" i="5"/>
  <c r="K5565" i="5"/>
  <c r="L5565" i="5"/>
  <c r="K5566" i="5"/>
  <c r="L5566" i="5"/>
  <c r="K5567" i="5"/>
  <c r="L5567" i="5"/>
  <c r="K5568" i="5"/>
  <c r="L5568" i="5"/>
  <c r="K5569" i="5"/>
  <c r="L5569" i="5"/>
  <c r="K5570" i="5"/>
  <c r="L5570" i="5"/>
  <c r="K5571" i="5"/>
  <c r="L5571" i="5"/>
  <c r="K5572" i="5"/>
  <c r="L5572" i="5"/>
  <c r="K5573" i="5"/>
  <c r="L5573" i="5"/>
  <c r="K5574" i="5"/>
  <c r="L5574" i="5"/>
  <c r="K5575" i="5"/>
  <c r="L5575" i="5"/>
  <c r="L2" i="5"/>
  <c r="K2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5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4610" i="5"/>
  <c r="F4611" i="5"/>
  <c r="F4612" i="5"/>
  <c r="F4613" i="5"/>
  <c r="F4614" i="5"/>
  <c r="F4615" i="5"/>
  <c r="F4616" i="5"/>
  <c r="F4617" i="5"/>
  <c r="F4618" i="5"/>
  <c r="F4619" i="5"/>
  <c r="F4620" i="5"/>
  <c r="F4621" i="5"/>
  <c r="F4622" i="5"/>
  <c r="F4623" i="5"/>
  <c r="F4624" i="5"/>
  <c r="F4625" i="5"/>
  <c r="F4626" i="5"/>
  <c r="F4627" i="5"/>
  <c r="F4628" i="5"/>
  <c r="F4629" i="5"/>
  <c r="F4630" i="5"/>
  <c r="F4631" i="5"/>
  <c r="F4632" i="5"/>
  <c r="F4633" i="5"/>
  <c r="F4634" i="5"/>
  <c r="F4635" i="5"/>
  <c r="F4636" i="5"/>
  <c r="F4637" i="5"/>
  <c r="F4638" i="5"/>
  <c r="F4639" i="5"/>
  <c r="F4640" i="5"/>
  <c r="F4641" i="5"/>
  <c r="F4642" i="5"/>
  <c r="F4643" i="5"/>
  <c r="F4644" i="5"/>
  <c r="F4645" i="5"/>
  <c r="F4646" i="5"/>
  <c r="F4647" i="5"/>
  <c r="F4648" i="5"/>
  <c r="F4649" i="5"/>
  <c r="F4650" i="5"/>
  <c r="F4651" i="5"/>
  <c r="F4652" i="5"/>
  <c r="F4653" i="5"/>
  <c r="F4654" i="5"/>
  <c r="F4655" i="5"/>
  <c r="F4656" i="5"/>
  <c r="F4657" i="5"/>
  <c r="F4658" i="5"/>
  <c r="F4659" i="5"/>
  <c r="F4660" i="5"/>
  <c r="F4661" i="5"/>
  <c r="F4662" i="5"/>
  <c r="F4663" i="5"/>
  <c r="F4664" i="5"/>
  <c r="F4665" i="5"/>
  <c r="F4666" i="5"/>
  <c r="F4667" i="5"/>
  <c r="F4668" i="5"/>
  <c r="F4669" i="5"/>
  <c r="F4670" i="5"/>
  <c r="F4671" i="5"/>
  <c r="F4672" i="5"/>
  <c r="F4673" i="5"/>
  <c r="F4674" i="5"/>
  <c r="F4675" i="5"/>
  <c r="F4676" i="5"/>
  <c r="F4677" i="5"/>
  <c r="F4678" i="5"/>
  <c r="F4679" i="5"/>
  <c r="F4680" i="5"/>
  <c r="F4681" i="5"/>
  <c r="F4682" i="5"/>
  <c r="F4683" i="5"/>
  <c r="F4684" i="5"/>
  <c r="F4685" i="5"/>
  <c r="F4686" i="5"/>
  <c r="F4687" i="5"/>
  <c r="F4688" i="5"/>
  <c r="F4689" i="5"/>
  <c r="F4690" i="5"/>
  <c r="F4691" i="5"/>
  <c r="F4692" i="5"/>
  <c r="F4693" i="5"/>
  <c r="F4694" i="5"/>
  <c r="F4695" i="5"/>
  <c r="F4696" i="5"/>
  <c r="F4697" i="5"/>
  <c r="F4698" i="5"/>
  <c r="F4699" i="5"/>
  <c r="F4700" i="5"/>
  <c r="F4701" i="5"/>
  <c r="F4702" i="5"/>
  <c r="F4703" i="5"/>
  <c r="F4704" i="5"/>
  <c r="F4705" i="5"/>
  <c r="F4706" i="5"/>
  <c r="F4707" i="5"/>
  <c r="F4708" i="5"/>
  <c r="F4709" i="5"/>
  <c r="F4710" i="5"/>
  <c r="F4711" i="5"/>
  <c r="F4712" i="5"/>
  <c r="F4713" i="5"/>
  <c r="F4714" i="5"/>
  <c r="F4715" i="5"/>
  <c r="F4716" i="5"/>
  <c r="F4717" i="5"/>
  <c r="F4718" i="5"/>
  <c r="F4719" i="5"/>
  <c r="F4720" i="5"/>
  <c r="F4721" i="5"/>
  <c r="F4722" i="5"/>
  <c r="F4723" i="5"/>
  <c r="F4724" i="5"/>
  <c r="F4725" i="5"/>
  <c r="F4726" i="5"/>
  <c r="F4727" i="5"/>
  <c r="F4728" i="5"/>
  <c r="F4729" i="5"/>
  <c r="F4730" i="5"/>
  <c r="F4731" i="5"/>
  <c r="F4732" i="5"/>
  <c r="F4733" i="5"/>
  <c r="F4734" i="5"/>
  <c r="F4735" i="5"/>
  <c r="F4736" i="5"/>
  <c r="F4737" i="5"/>
  <c r="F4738" i="5"/>
  <c r="F4739" i="5"/>
  <c r="F4740" i="5"/>
  <c r="F4741" i="5"/>
  <c r="F4742" i="5"/>
  <c r="F4743" i="5"/>
  <c r="F4744" i="5"/>
  <c r="F4745" i="5"/>
  <c r="F4746" i="5"/>
  <c r="F4747" i="5"/>
  <c r="F4748" i="5"/>
  <c r="F4749" i="5"/>
  <c r="F4750" i="5"/>
  <c r="F4751" i="5"/>
  <c r="F4752" i="5"/>
  <c r="F4753" i="5"/>
  <c r="F4754" i="5"/>
  <c r="F4755" i="5"/>
  <c r="F4756" i="5"/>
  <c r="F4757" i="5"/>
  <c r="F4758" i="5"/>
  <c r="F4759" i="5"/>
  <c r="F4760" i="5"/>
  <c r="F4761" i="5"/>
  <c r="F4762" i="5"/>
  <c r="F4763" i="5"/>
  <c r="F4764" i="5"/>
  <c r="F4765" i="5"/>
  <c r="F4766" i="5"/>
  <c r="F4767" i="5"/>
  <c r="F4768" i="5"/>
  <c r="F4769" i="5"/>
  <c r="F4770" i="5"/>
  <c r="F4771" i="5"/>
  <c r="F4772" i="5"/>
  <c r="F4773" i="5"/>
  <c r="F4774" i="5"/>
  <c r="F4775" i="5"/>
  <c r="F4776" i="5"/>
  <c r="F4777" i="5"/>
  <c r="F4778" i="5"/>
  <c r="F4779" i="5"/>
  <c r="F4780" i="5"/>
  <c r="F4781" i="5"/>
  <c r="F4782" i="5"/>
  <c r="F4783" i="5"/>
  <c r="F4784" i="5"/>
  <c r="F4785" i="5"/>
  <c r="F4786" i="5"/>
  <c r="F4787" i="5"/>
  <c r="F4788" i="5"/>
  <c r="F4789" i="5"/>
  <c r="F4790" i="5"/>
  <c r="F4791" i="5"/>
  <c r="F4792" i="5"/>
  <c r="F4793" i="5"/>
  <c r="F4794" i="5"/>
  <c r="F4795" i="5"/>
  <c r="F4796" i="5"/>
  <c r="F4797" i="5"/>
  <c r="F4798" i="5"/>
  <c r="F4799" i="5"/>
  <c r="F4800" i="5"/>
  <c r="F4801" i="5"/>
  <c r="F4802" i="5"/>
  <c r="F4803" i="5"/>
  <c r="F4804" i="5"/>
  <c r="F4805" i="5"/>
  <c r="F4806" i="5"/>
  <c r="F4807" i="5"/>
  <c r="F4808" i="5"/>
  <c r="F4809" i="5"/>
  <c r="F4810" i="5"/>
  <c r="F4811" i="5"/>
  <c r="F4812" i="5"/>
  <c r="F4813" i="5"/>
  <c r="F4814" i="5"/>
  <c r="F4815" i="5"/>
  <c r="F4816" i="5"/>
  <c r="F4817" i="5"/>
  <c r="F4818" i="5"/>
  <c r="F4819" i="5"/>
  <c r="F4820" i="5"/>
  <c r="F4821" i="5"/>
  <c r="F4822" i="5"/>
  <c r="F4823" i="5"/>
  <c r="F4824" i="5"/>
  <c r="F4825" i="5"/>
  <c r="F4826" i="5"/>
  <c r="F4827" i="5"/>
  <c r="F4828" i="5"/>
  <c r="F4829" i="5"/>
  <c r="F4830" i="5"/>
  <c r="F4831" i="5"/>
  <c r="F4832" i="5"/>
  <c r="F4833" i="5"/>
  <c r="F4834" i="5"/>
  <c r="F4835" i="5"/>
  <c r="F4836" i="5"/>
  <c r="F4837" i="5"/>
  <c r="F4838" i="5"/>
  <c r="F4839" i="5"/>
  <c r="F4840" i="5"/>
  <c r="F4841" i="5"/>
  <c r="F4842" i="5"/>
  <c r="F4843" i="5"/>
  <c r="F4844" i="5"/>
  <c r="F4845" i="5"/>
  <c r="F4846" i="5"/>
  <c r="F4847" i="5"/>
  <c r="F4848" i="5"/>
  <c r="F4849" i="5"/>
  <c r="F4850" i="5"/>
  <c r="F4851" i="5"/>
  <c r="F4852" i="5"/>
  <c r="F4853" i="5"/>
  <c r="F4854" i="5"/>
  <c r="F4855" i="5"/>
  <c r="F4856" i="5"/>
  <c r="F4857" i="5"/>
  <c r="F4858" i="5"/>
  <c r="F4859" i="5"/>
  <c r="F4860" i="5"/>
  <c r="F4861" i="5"/>
  <c r="F4862" i="5"/>
  <c r="F4863" i="5"/>
  <c r="F4864" i="5"/>
  <c r="F4865" i="5"/>
  <c r="F4866" i="5"/>
  <c r="F4867" i="5"/>
  <c r="F4868" i="5"/>
  <c r="F4869" i="5"/>
  <c r="F4870" i="5"/>
  <c r="F4871" i="5"/>
  <c r="F4872" i="5"/>
  <c r="F4873" i="5"/>
  <c r="F4874" i="5"/>
  <c r="F4875" i="5"/>
  <c r="F4876" i="5"/>
  <c r="F4877" i="5"/>
  <c r="F4878" i="5"/>
  <c r="F4879" i="5"/>
  <c r="F4880" i="5"/>
  <c r="F4881" i="5"/>
  <c r="F4882" i="5"/>
  <c r="F4883" i="5"/>
  <c r="F4884" i="5"/>
  <c r="F4885" i="5"/>
  <c r="F4886" i="5"/>
  <c r="F4887" i="5"/>
  <c r="F4888" i="5"/>
  <c r="F4889" i="5"/>
  <c r="F4890" i="5"/>
  <c r="F4891" i="5"/>
  <c r="F4892" i="5"/>
  <c r="F4893" i="5"/>
  <c r="F4894" i="5"/>
  <c r="F4895" i="5"/>
  <c r="F4896" i="5"/>
  <c r="F4897" i="5"/>
  <c r="F4898" i="5"/>
  <c r="F4899" i="5"/>
  <c r="F4900" i="5"/>
  <c r="F4901" i="5"/>
  <c r="F4902" i="5"/>
  <c r="F4903" i="5"/>
  <c r="F4904" i="5"/>
  <c r="F4905" i="5"/>
  <c r="F4906" i="5"/>
  <c r="F4907" i="5"/>
  <c r="F4908" i="5"/>
  <c r="F4909" i="5"/>
  <c r="F4910" i="5"/>
  <c r="F4911" i="5"/>
  <c r="F4912" i="5"/>
  <c r="F4913" i="5"/>
  <c r="F4914" i="5"/>
  <c r="F4915" i="5"/>
  <c r="F4916" i="5"/>
  <c r="F4917" i="5"/>
  <c r="F4918" i="5"/>
  <c r="F4919" i="5"/>
  <c r="F4920" i="5"/>
  <c r="F4921" i="5"/>
  <c r="F4922" i="5"/>
  <c r="F4923" i="5"/>
  <c r="F4924" i="5"/>
  <c r="F4925" i="5"/>
  <c r="F4926" i="5"/>
  <c r="F4927" i="5"/>
  <c r="F4928" i="5"/>
  <c r="F4929" i="5"/>
  <c r="F4930" i="5"/>
  <c r="F4931" i="5"/>
  <c r="F4932" i="5"/>
  <c r="F4933" i="5"/>
  <c r="F4934" i="5"/>
  <c r="F4935" i="5"/>
  <c r="F4936" i="5"/>
  <c r="F4937" i="5"/>
  <c r="F4938" i="5"/>
  <c r="F4939" i="5"/>
  <c r="F4940" i="5"/>
  <c r="F4941" i="5"/>
  <c r="F4942" i="5"/>
  <c r="F4943" i="5"/>
  <c r="F4944" i="5"/>
  <c r="F4945" i="5"/>
  <c r="F4946" i="5"/>
  <c r="F4947" i="5"/>
  <c r="F4948" i="5"/>
  <c r="F4949" i="5"/>
  <c r="F4950" i="5"/>
  <c r="F4951" i="5"/>
  <c r="F4952" i="5"/>
  <c r="F4953" i="5"/>
  <c r="F4954" i="5"/>
  <c r="F4955" i="5"/>
  <c r="F4956" i="5"/>
  <c r="F4957" i="5"/>
  <c r="F4958" i="5"/>
  <c r="F4959" i="5"/>
  <c r="F4960" i="5"/>
  <c r="F4961" i="5"/>
  <c r="F4962" i="5"/>
  <c r="F4963" i="5"/>
  <c r="F4964" i="5"/>
  <c r="F4965" i="5"/>
  <c r="F4966" i="5"/>
  <c r="F4967" i="5"/>
  <c r="F4968" i="5"/>
  <c r="F4969" i="5"/>
  <c r="F4970" i="5"/>
  <c r="F4971" i="5"/>
  <c r="F4972" i="5"/>
  <c r="F4973" i="5"/>
  <c r="F4974" i="5"/>
  <c r="F4975" i="5"/>
  <c r="F4976" i="5"/>
  <c r="F4977" i="5"/>
  <c r="F4978" i="5"/>
  <c r="F4979" i="5"/>
  <c r="F4980" i="5"/>
  <c r="F4981" i="5"/>
  <c r="F4982" i="5"/>
  <c r="F4983" i="5"/>
  <c r="F4984" i="5"/>
  <c r="F4985" i="5"/>
  <c r="F4986" i="5"/>
  <c r="F4987" i="5"/>
  <c r="F4988" i="5"/>
  <c r="F4989" i="5"/>
  <c r="F4990" i="5"/>
  <c r="F4991" i="5"/>
  <c r="F4992" i="5"/>
  <c r="F4993" i="5"/>
  <c r="F4994" i="5"/>
  <c r="F4995" i="5"/>
  <c r="F4996" i="5"/>
  <c r="F4997" i="5"/>
  <c r="F4998" i="5"/>
  <c r="F4999" i="5"/>
  <c r="F5000" i="5"/>
  <c r="F5001" i="5"/>
  <c r="F5002" i="5"/>
  <c r="F5003" i="5"/>
  <c r="F5004" i="5"/>
  <c r="F5005" i="5"/>
  <c r="F5006" i="5"/>
  <c r="F5007" i="5"/>
  <c r="F5008" i="5"/>
  <c r="F5009" i="5"/>
  <c r="F5010" i="5"/>
  <c r="F5011" i="5"/>
  <c r="F5012" i="5"/>
  <c r="F5013" i="5"/>
  <c r="F5014" i="5"/>
  <c r="F5015" i="5"/>
  <c r="F5016" i="5"/>
  <c r="F5017" i="5"/>
  <c r="F5018" i="5"/>
  <c r="F5019" i="5"/>
  <c r="F5020" i="5"/>
  <c r="F5021" i="5"/>
  <c r="F5022" i="5"/>
  <c r="F5023" i="5"/>
  <c r="F5024" i="5"/>
  <c r="F5025" i="5"/>
  <c r="F5026" i="5"/>
  <c r="F5027" i="5"/>
  <c r="F5028" i="5"/>
  <c r="F5029" i="5"/>
  <c r="F5030" i="5"/>
  <c r="F5031" i="5"/>
  <c r="F5032" i="5"/>
  <c r="F5033" i="5"/>
  <c r="F5034" i="5"/>
  <c r="F5035" i="5"/>
  <c r="F5036" i="5"/>
  <c r="F5037" i="5"/>
  <c r="F5038" i="5"/>
  <c r="F5039" i="5"/>
  <c r="F5040" i="5"/>
  <c r="F5041" i="5"/>
  <c r="F5042" i="5"/>
  <c r="F5043" i="5"/>
  <c r="F5044" i="5"/>
  <c r="F5045" i="5"/>
  <c r="F5046" i="5"/>
  <c r="F5047" i="5"/>
  <c r="F5048" i="5"/>
  <c r="F5049" i="5"/>
  <c r="F5050" i="5"/>
  <c r="F5051" i="5"/>
  <c r="F5052" i="5"/>
  <c r="F5053" i="5"/>
  <c r="F5054" i="5"/>
  <c r="F5055" i="5"/>
  <c r="F5056" i="5"/>
  <c r="F5057" i="5"/>
  <c r="F5058" i="5"/>
  <c r="F5059" i="5"/>
  <c r="F5060" i="5"/>
  <c r="F5061" i="5"/>
  <c r="F5062" i="5"/>
  <c r="F5063" i="5"/>
  <c r="F5064" i="5"/>
  <c r="F5065" i="5"/>
  <c r="F5066" i="5"/>
  <c r="F5067" i="5"/>
  <c r="F5068" i="5"/>
  <c r="F5069" i="5"/>
  <c r="F5070" i="5"/>
  <c r="F5071" i="5"/>
  <c r="F5072" i="5"/>
  <c r="F5073" i="5"/>
  <c r="F5074" i="5"/>
  <c r="F5075" i="5"/>
  <c r="F5076" i="5"/>
  <c r="F5077" i="5"/>
  <c r="F5078" i="5"/>
  <c r="F5079" i="5"/>
  <c r="F5080" i="5"/>
  <c r="F5081" i="5"/>
  <c r="F5082" i="5"/>
  <c r="F5083" i="5"/>
  <c r="F5084" i="5"/>
  <c r="F5085" i="5"/>
  <c r="F5086" i="5"/>
  <c r="F5087" i="5"/>
  <c r="F5088" i="5"/>
  <c r="F5089" i="5"/>
  <c r="F5090" i="5"/>
  <c r="F5091" i="5"/>
  <c r="F5092" i="5"/>
  <c r="F5093" i="5"/>
  <c r="F5094" i="5"/>
  <c r="F5095" i="5"/>
  <c r="F5096" i="5"/>
  <c r="F5097" i="5"/>
  <c r="F5098" i="5"/>
  <c r="F5099" i="5"/>
  <c r="F5100" i="5"/>
  <c r="F5101" i="5"/>
  <c r="F5102" i="5"/>
  <c r="F5103" i="5"/>
  <c r="F5104" i="5"/>
  <c r="F5105" i="5"/>
  <c r="F5106" i="5"/>
  <c r="F5107" i="5"/>
  <c r="F5108" i="5"/>
  <c r="F5109" i="5"/>
  <c r="F5110" i="5"/>
  <c r="F5111" i="5"/>
  <c r="F5112" i="5"/>
  <c r="F5113" i="5"/>
  <c r="F5114" i="5"/>
  <c r="F5115" i="5"/>
  <c r="F5116" i="5"/>
  <c r="F5117" i="5"/>
  <c r="F5118" i="5"/>
  <c r="F5119" i="5"/>
  <c r="F5120" i="5"/>
  <c r="F5121" i="5"/>
  <c r="F5122" i="5"/>
  <c r="F5123" i="5"/>
  <c r="F5124" i="5"/>
  <c r="F5125" i="5"/>
  <c r="F5126" i="5"/>
  <c r="F5127" i="5"/>
  <c r="F5128" i="5"/>
  <c r="F5129" i="5"/>
  <c r="F5130" i="5"/>
  <c r="F5131" i="5"/>
  <c r="F5132" i="5"/>
  <c r="F5133" i="5"/>
  <c r="F5134" i="5"/>
  <c r="F5135" i="5"/>
  <c r="F5136" i="5"/>
  <c r="F5137" i="5"/>
  <c r="F5138" i="5"/>
  <c r="F5139" i="5"/>
  <c r="F5140" i="5"/>
  <c r="F5141" i="5"/>
  <c r="F5142" i="5"/>
  <c r="F5143" i="5"/>
  <c r="F5144" i="5"/>
  <c r="F5145" i="5"/>
  <c r="F5146" i="5"/>
  <c r="F5147" i="5"/>
  <c r="F5148" i="5"/>
  <c r="F5149" i="5"/>
  <c r="F5150" i="5"/>
  <c r="F5151" i="5"/>
  <c r="F5152" i="5"/>
  <c r="F5153" i="5"/>
  <c r="F5154" i="5"/>
  <c r="F5155" i="5"/>
  <c r="F5156" i="5"/>
  <c r="F5157" i="5"/>
  <c r="F5158" i="5"/>
  <c r="F5159" i="5"/>
  <c r="F5160" i="5"/>
  <c r="F5161" i="5"/>
  <c r="F5162" i="5"/>
  <c r="F5163" i="5"/>
  <c r="F5164" i="5"/>
  <c r="F5165" i="5"/>
  <c r="F5166" i="5"/>
  <c r="F5167" i="5"/>
  <c r="F5168" i="5"/>
  <c r="F5169" i="5"/>
  <c r="F5170" i="5"/>
  <c r="F5171" i="5"/>
  <c r="F5172" i="5"/>
  <c r="F5173" i="5"/>
  <c r="F5174" i="5"/>
  <c r="F5175" i="5"/>
  <c r="F5176" i="5"/>
  <c r="F5177" i="5"/>
  <c r="F5178" i="5"/>
  <c r="F5179" i="5"/>
  <c r="F5180" i="5"/>
  <c r="F5181" i="5"/>
  <c r="F5182" i="5"/>
  <c r="F5183" i="5"/>
  <c r="F5184" i="5"/>
  <c r="F5185" i="5"/>
  <c r="F5186" i="5"/>
  <c r="F5187" i="5"/>
  <c r="F5188" i="5"/>
  <c r="F5189" i="5"/>
  <c r="F5190" i="5"/>
  <c r="F5191" i="5"/>
  <c r="F5192" i="5"/>
  <c r="F5193" i="5"/>
  <c r="F5194" i="5"/>
  <c r="F5195" i="5"/>
  <c r="F5196" i="5"/>
  <c r="F5197" i="5"/>
  <c r="F5198" i="5"/>
  <c r="F5199" i="5"/>
  <c r="F5200" i="5"/>
  <c r="F5201" i="5"/>
  <c r="F5202" i="5"/>
  <c r="F5203" i="5"/>
  <c r="F5204" i="5"/>
  <c r="F5205" i="5"/>
  <c r="F5206" i="5"/>
  <c r="F5207" i="5"/>
  <c r="F5208" i="5"/>
  <c r="F5209" i="5"/>
  <c r="F5210" i="5"/>
  <c r="F5211" i="5"/>
  <c r="F5212" i="5"/>
  <c r="F5213" i="5"/>
  <c r="F5214" i="5"/>
  <c r="F5215" i="5"/>
  <c r="F5216" i="5"/>
  <c r="F5217" i="5"/>
  <c r="F5218" i="5"/>
  <c r="F5219" i="5"/>
  <c r="F5220" i="5"/>
  <c r="F5221" i="5"/>
  <c r="F5222" i="5"/>
  <c r="F5223" i="5"/>
  <c r="F5224" i="5"/>
  <c r="F5225" i="5"/>
  <c r="F5226" i="5"/>
  <c r="F5227" i="5"/>
  <c r="F5228" i="5"/>
  <c r="F5229" i="5"/>
  <c r="F5230" i="5"/>
  <c r="F5231" i="5"/>
  <c r="F5232" i="5"/>
  <c r="F5233" i="5"/>
  <c r="F5234" i="5"/>
  <c r="F5235" i="5"/>
  <c r="F5236" i="5"/>
  <c r="F5237" i="5"/>
  <c r="F5238" i="5"/>
  <c r="F5239" i="5"/>
  <c r="F5240" i="5"/>
  <c r="F5241" i="5"/>
  <c r="F5242" i="5"/>
  <c r="F5243" i="5"/>
  <c r="F5244" i="5"/>
  <c r="F5245" i="5"/>
  <c r="F5246" i="5"/>
  <c r="F5247" i="5"/>
  <c r="F5248" i="5"/>
  <c r="F5249" i="5"/>
  <c r="F5250" i="5"/>
  <c r="F5251" i="5"/>
  <c r="F5252" i="5"/>
  <c r="F5253" i="5"/>
  <c r="F5254" i="5"/>
  <c r="F5255" i="5"/>
  <c r="F5256" i="5"/>
  <c r="F5257" i="5"/>
  <c r="F5258" i="5"/>
  <c r="F5259" i="5"/>
  <c r="F5260" i="5"/>
  <c r="F5261" i="5"/>
  <c r="F5262" i="5"/>
  <c r="F5263" i="5"/>
  <c r="F5264" i="5"/>
  <c r="F5265" i="5"/>
  <c r="F5266" i="5"/>
  <c r="F5267" i="5"/>
  <c r="F5268" i="5"/>
  <c r="F5269" i="5"/>
  <c r="F5270" i="5"/>
  <c r="F5271" i="5"/>
  <c r="F5272" i="5"/>
  <c r="F5273" i="5"/>
  <c r="F5274" i="5"/>
  <c r="F5275" i="5"/>
  <c r="F5276" i="5"/>
  <c r="F5277" i="5"/>
  <c r="F5278" i="5"/>
  <c r="F5279" i="5"/>
  <c r="F5280" i="5"/>
  <c r="F5281" i="5"/>
  <c r="F5282" i="5"/>
  <c r="F5283" i="5"/>
  <c r="F5284" i="5"/>
  <c r="F5285" i="5"/>
  <c r="F5286" i="5"/>
  <c r="F5287" i="5"/>
  <c r="F5288" i="5"/>
  <c r="F5289" i="5"/>
  <c r="F5290" i="5"/>
  <c r="F5291" i="5"/>
  <c r="F5292" i="5"/>
  <c r="F5293" i="5"/>
  <c r="F5294" i="5"/>
  <c r="F5295" i="5"/>
  <c r="F5296" i="5"/>
  <c r="F5297" i="5"/>
  <c r="F5298" i="5"/>
  <c r="F5299" i="5"/>
  <c r="F5300" i="5"/>
  <c r="F5301" i="5"/>
  <c r="F5302" i="5"/>
  <c r="F5303" i="5"/>
  <c r="F5304" i="5"/>
  <c r="F5305" i="5"/>
  <c r="F5306" i="5"/>
  <c r="F5307" i="5"/>
  <c r="F5308" i="5"/>
  <c r="F5309" i="5"/>
  <c r="F5310" i="5"/>
  <c r="F5311" i="5"/>
  <c r="F5312" i="5"/>
  <c r="F5313" i="5"/>
  <c r="F5314" i="5"/>
  <c r="F5315" i="5"/>
  <c r="F5316" i="5"/>
  <c r="F5317" i="5"/>
  <c r="F5318" i="5"/>
  <c r="F5319" i="5"/>
  <c r="F5320" i="5"/>
  <c r="F5321" i="5"/>
  <c r="F5322" i="5"/>
  <c r="F5323" i="5"/>
  <c r="F5324" i="5"/>
  <c r="F5325" i="5"/>
  <c r="F5326" i="5"/>
  <c r="F5327" i="5"/>
  <c r="F5328" i="5"/>
  <c r="F5329" i="5"/>
  <c r="F5330" i="5"/>
  <c r="F5331" i="5"/>
  <c r="F5332" i="5"/>
  <c r="F5333" i="5"/>
  <c r="F5334" i="5"/>
  <c r="F5335" i="5"/>
  <c r="F5336" i="5"/>
  <c r="F5337" i="5"/>
  <c r="F5338" i="5"/>
  <c r="F5339" i="5"/>
  <c r="F5340" i="5"/>
  <c r="F5341" i="5"/>
  <c r="F5342" i="5"/>
  <c r="F5343" i="5"/>
  <c r="F5344" i="5"/>
  <c r="F5345" i="5"/>
  <c r="F5346" i="5"/>
  <c r="F5347" i="5"/>
  <c r="F5348" i="5"/>
  <c r="F5349" i="5"/>
  <c r="F5350" i="5"/>
  <c r="F5351" i="5"/>
  <c r="F5352" i="5"/>
  <c r="F5353" i="5"/>
  <c r="F5354" i="5"/>
  <c r="F5355" i="5"/>
  <c r="F5356" i="5"/>
  <c r="F5357" i="5"/>
  <c r="F5358" i="5"/>
  <c r="F5359" i="5"/>
  <c r="F5360" i="5"/>
  <c r="F5361" i="5"/>
  <c r="F5362" i="5"/>
  <c r="F5363" i="5"/>
  <c r="F5364" i="5"/>
  <c r="F5365" i="5"/>
  <c r="F5366" i="5"/>
  <c r="F5367" i="5"/>
  <c r="F5368" i="5"/>
  <c r="F5369" i="5"/>
  <c r="F5370" i="5"/>
  <c r="F5371" i="5"/>
  <c r="F5372" i="5"/>
  <c r="F5373" i="5"/>
  <c r="F5374" i="5"/>
  <c r="F5375" i="5"/>
  <c r="F5376" i="5"/>
  <c r="F5377" i="5"/>
  <c r="F5378" i="5"/>
  <c r="F5379" i="5"/>
  <c r="F5380" i="5"/>
  <c r="F5381" i="5"/>
  <c r="F5382" i="5"/>
  <c r="F5383" i="5"/>
  <c r="F5384" i="5"/>
  <c r="F5385" i="5"/>
  <c r="F5386" i="5"/>
  <c r="F5387" i="5"/>
  <c r="F5388" i="5"/>
  <c r="F5389" i="5"/>
  <c r="F5390" i="5"/>
  <c r="F5391" i="5"/>
  <c r="F5392" i="5"/>
  <c r="F5393" i="5"/>
  <c r="F5394" i="5"/>
  <c r="F5395" i="5"/>
  <c r="F5396" i="5"/>
  <c r="F5397" i="5"/>
  <c r="F5398" i="5"/>
  <c r="F5399" i="5"/>
  <c r="F5400" i="5"/>
  <c r="F5401" i="5"/>
  <c r="F5402" i="5"/>
  <c r="F5403" i="5"/>
  <c r="F5404" i="5"/>
  <c r="F5405" i="5"/>
  <c r="F5406" i="5"/>
  <c r="F5407" i="5"/>
  <c r="F5408" i="5"/>
  <c r="F5409" i="5"/>
  <c r="F5410" i="5"/>
  <c r="F5411" i="5"/>
  <c r="F5412" i="5"/>
  <c r="F5413" i="5"/>
  <c r="F5414" i="5"/>
  <c r="F5415" i="5"/>
  <c r="F5416" i="5"/>
  <c r="F5417" i="5"/>
  <c r="F5418" i="5"/>
  <c r="F5419" i="5"/>
  <c r="F5420" i="5"/>
  <c r="F5421" i="5"/>
  <c r="F5422" i="5"/>
  <c r="F5423" i="5"/>
  <c r="F5424" i="5"/>
  <c r="F5425" i="5"/>
  <c r="F5426" i="5"/>
  <c r="F5427" i="5"/>
  <c r="F5428" i="5"/>
  <c r="F5429" i="5"/>
  <c r="F5430" i="5"/>
  <c r="F5431" i="5"/>
  <c r="F5432" i="5"/>
  <c r="F5433" i="5"/>
  <c r="F5434" i="5"/>
  <c r="F5435" i="5"/>
  <c r="F5436" i="5"/>
  <c r="F5437" i="5"/>
  <c r="F5438" i="5"/>
  <c r="F5439" i="5"/>
  <c r="F5440" i="5"/>
  <c r="F5441" i="5"/>
  <c r="F5442" i="5"/>
  <c r="F5443" i="5"/>
  <c r="F5444" i="5"/>
  <c r="F5445" i="5"/>
  <c r="F5446" i="5"/>
  <c r="F5447" i="5"/>
  <c r="F5448" i="5"/>
  <c r="F5449" i="5"/>
  <c r="F5450" i="5"/>
  <c r="F5451" i="5"/>
  <c r="F5452" i="5"/>
  <c r="F5453" i="5"/>
  <c r="F5454" i="5"/>
  <c r="F5455" i="5"/>
  <c r="F5456" i="5"/>
  <c r="F5457" i="5"/>
  <c r="F5458" i="5"/>
  <c r="F5459" i="5"/>
  <c r="F5460" i="5"/>
  <c r="F5461" i="5"/>
  <c r="F5462" i="5"/>
  <c r="F5463" i="5"/>
  <c r="F5464" i="5"/>
  <c r="F5465" i="5"/>
  <c r="F5466" i="5"/>
  <c r="F5467" i="5"/>
  <c r="F5468" i="5"/>
  <c r="F5469" i="5"/>
  <c r="F5470" i="5"/>
  <c r="F5471" i="5"/>
  <c r="F5472" i="5"/>
  <c r="F5473" i="5"/>
  <c r="F5474" i="5"/>
  <c r="F5475" i="5"/>
  <c r="F5476" i="5"/>
  <c r="F5477" i="5"/>
  <c r="F5478" i="5"/>
  <c r="F5479" i="5"/>
  <c r="F5480" i="5"/>
  <c r="F5481" i="5"/>
  <c r="F5482" i="5"/>
  <c r="F5483" i="5"/>
  <c r="F5484" i="5"/>
  <c r="F5485" i="5"/>
  <c r="F5486" i="5"/>
  <c r="F5487" i="5"/>
  <c r="F5488" i="5"/>
  <c r="F5489" i="5"/>
  <c r="F5490" i="5"/>
  <c r="F5491" i="5"/>
  <c r="F5492" i="5"/>
  <c r="F5493" i="5"/>
  <c r="F5494" i="5"/>
  <c r="F5495" i="5"/>
  <c r="F5496" i="5"/>
  <c r="F5497" i="5"/>
  <c r="F5498" i="5"/>
  <c r="F5499" i="5"/>
  <c r="F5500" i="5"/>
  <c r="F5501" i="5"/>
  <c r="F5502" i="5"/>
  <c r="F5503" i="5"/>
  <c r="F5504" i="5"/>
  <c r="F5505" i="5"/>
  <c r="F5506" i="5"/>
  <c r="F5507" i="5"/>
  <c r="F5508" i="5"/>
  <c r="F5509" i="5"/>
  <c r="F5510" i="5"/>
  <c r="F5511" i="5"/>
  <c r="F5512" i="5"/>
  <c r="F5513" i="5"/>
  <c r="F5514" i="5"/>
  <c r="F5515" i="5"/>
  <c r="F5516" i="5"/>
  <c r="F5517" i="5"/>
  <c r="F5518" i="5"/>
  <c r="F5519" i="5"/>
  <c r="F5520" i="5"/>
  <c r="F5521" i="5"/>
  <c r="F5522" i="5"/>
  <c r="F5523" i="5"/>
  <c r="F5524" i="5"/>
  <c r="F5525" i="5"/>
  <c r="F5526" i="5"/>
  <c r="F5527" i="5"/>
  <c r="F5528" i="5"/>
  <c r="F5529" i="5"/>
  <c r="F5530" i="5"/>
  <c r="F5531" i="5"/>
  <c r="F5532" i="5"/>
  <c r="F5533" i="5"/>
  <c r="F5534" i="5"/>
  <c r="F5535" i="5"/>
  <c r="F5536" i="5"/>
  <c r="F5537" i="5"/>
  <c r="F5538" i="5"/>
  <c r="F5539" i="5"/>
  <c r="F5540" i="5"/>
  <c r="F5541" i="5"/>
  <c r="F5542" i="5"/>
  <c r="F5543" i="5"/>
  <c r="F5544" i="5"/>
  <c r="F5545" i="5"/>
  <c r="F5546" i="5"/>
  <c r="F5547" i="5"/>
  <c r="F5548" i="5"/>
  <c r="F5549" i="5"/>
  <c r="F5550" i="5"/>
  <c r="F5551" i="5"/>
  <c r="F5552" i="5"/>
  <c r="F5553" i="5"/>
  <c r="F5554" i="5"/>
  <c r="F5555" i="5"/>
  <c r="F5556" i="5"/>
  <c r="F5557" i="5"/>
  <c r="F5558" i="5"/>
  <c r="F5559" i="5"/>
  <c r="F5560" i="5"/>
  <c r="F5561" i="5"/>
  <c r="F5562" i="5"/>
  <c r="F5563" i="5"/>
  <c r="F5564" i="5"/>
  <c r="F5565" i="5"/>
  <c r="F5566" i="5"/>
  <c r="F5567" i="5"/>
  <c r="F5568" i="5"/>
  <c r="F5569" i="5"/>
  <c r="F5570" i="5"/>
  <c r="F5571" i="5"/>
  <c r="F5572" i="5"/>
  <c r="F5573" i="5"/>
  <c r="F5574" i="5"/>
  <c r="F5575" i="5"/>
  <c r="F347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2" i="5"/>
  <c r="H609" i="4"/>
  <c r="I609" i="4" s="1"/>
  <c r="H608" i="4"/>
  <c r="I608" i="4" s="1"/>
  <c r="H607" i="4"/>
  <c r="I607" i="4" s="1"/>
  <c r="H606" i="4"/>
  <c r="I606" i="4" s="1"/>
  <c r="H605" i="4"/>
  <c r="I605" i="4" s="1"/>
  <c r="H604" i="4"/>
  <c r="I604" i="4" s="1"/>
  <c r="H603" i="4"/>
  <c r="I603" i="4" s="1"/>
  <c r="H602" i="4"/>
  <c r="I602" i="4" s="1"/>
  <c r="H601" i="4"/>
  <c r="I601" i="4" s="1"/>
  <c r="H600" i="4"/>
  <c r="I600" i="4" s="1"/>
  <c r="H599" i="4"/>
  <c r="I599" i="4" s="1"/>
  <c r="H598" i="4"/>
  <c r="I598" i="4" s="1"/>
  <c r="H597" i="4"/>
  <c r="I597" i="4" s="1"/>
  <c r="H596" i="4"/>
  <c r="I596" i="4" s="1"/>
  <c r="H595" i="4"/>
  <c r="I595" i="4" s="1"/>
  <c r="I594" i="4"/>
  <c r="H594" i="4"/>
  <c r="H593" i="4"/>
  <c r="I593" i="4" s="1"/>
  <c r="H592" i="4"/>
  <c r="I592" i="4" s="1"/>
  <c r="H591" i="4"/>
  <c r="I591" i="4" s="1"/>
  <c r="H590" i="4"/>
  <c r="I590" i="4" s="1"/>
  <c r="H589" i="4"/>
  <c r="I589" i="4" s="1"/>
  <c r="H588" i="4"/>
  <c r="I588" i="4" s="1"/>
  <c r="H587" i="4"/>
  <c r="I587" i="4" s="1"/>
  <c r="H586" i="4"/>
  <c r="I586" i="4" s="1"/>
  <c r="H585" i="4"/>
  <c r="I585" i="4" s="1"/>
  <c r="H584" i="4"/>
  <c r="I584" i="4" s="1"/>
  <c r="H582" i="4"/>
  <c r="I582" i="4" s="1"/>
  <c r="H581" i="4"/>
  <c r="I581" i="4" s="1"/>
  <c r="H580" i="4"/>
  <c r="I580" i="4" s="1"/>
  <c r="H579" i="4"/>
  <c r="I579" i="4" s="1"/>
  <c r="H578" i="4"/>
  <c r="I578" i="4" s="1"/>
  <c r="H577" i="4"/>
  <c r="I577" i="4" s="1"/>
  <c r="H576" i="4"/>
  <c r="I576" i="4" s="1"/>
  <c r="H575" i="4"/>
  <c r="I575" i="4" s="1"/>
  <c r="H574" i="4"/>
  <c r="I574" i="4" s="1"/>
  <c r="H573" i="4"/>
  <c r="I573" i="4" s="1"/>
  <c r="H572" i="4"/>
  <c r="I572" i="4" s="1"/>
  <c r="I571" i="4"/>
  <c r="H571" i="4"/>
  <c r="H570" i="4"/>
  <c r="I570" i="4" s="1"/>
  <c r="H569" i="4"/>
  <c r="I569" i="4" s="1"/>
  <c r="H568" i="4"/>
  <c r="I568" i="4" s="1"/>
  <c r="H567" i="4"/>
  <c r="I567" i="4" s="1"/>
  <c r="H566" i="4"/>
  <c r="I566" i="4" s="1"/>
  <c r="H565" i="4"/>
  <c r="I565" i="4" s="1"/>
  <c r="H564" i="4"/>
  <c r="I564" i="4" s="1"/>
  <c r="H563" i="4"/>
  <c r="I563" i="4" s="1"/>
  <c r="H562" i="4"/>
  <c r="I562" i="4" s="1"/>
  <c r="H561" i="4"/>
  <c r="I561" i="4" s="1"/>
  <c r="H560" i="4"/>
  <c r="I560" i="4" s="1"/>
  <c r="H559" i="4"/>
  <c r="I559" i="4" s="1"/>
  <c r="H558" i="4"/>
  <c r="I558" i="4" s="1"/>
  <c r="H557" i="4"/>
  <c r="I557" i="4" s="1"/>
  <c r="H556" i="4"/>
  <c r="I556" i="4" s="1"/>
  <c r="H555" i="4"/>
  <c r="I555" i="4" s="1"/>
  <c r="H554" i="4"/>
  <c r="I554" i="4" s="1"/>
  <c r="H553" i="4"/>
  <c r="I553" i="4" s="1"/>
  <c r="H552" i="4"/>
  <c r="I552" i="4" s="1"/>
  <c r="H551" i="4"/>
  <c r="I551" i="4" s="1"/>
  <c r="H550" i="4"/>
  <c r="I550" i="4" s="1"/>
  <c r="H549" i="4"/>
  <c r="I549" i="4" s="1"/>
  <c r="H548" i="4"/>
  <c r="I548" i="4" s="1"/>
  <c r="H547" i="4"/>
  <c r="I547" i="4" s="1"/>
  <c r="H546" i="4"/>
  <c r="I546" i="4" s="1"/>
  <c r="I545" i="4"/>
  <c r="H545" i="4"/>
  <c r="H544" i="4"/>
  <c r="I544" i="4" s="1"/>
  <c r="H543" i="4"/>
  <c r="I543" i="4" s="1"/>
  <c r="H542" i="4"/>
  <c r="I542" i="4" s="1"/>
  <c r="H541" i="4"/>
  <c r="I541" i="4" s="1"/>
  <c r="H540" i="4"/>
  <c r="I540" i="4" s="1"/>
  <c r="H537" i="4"/>
  <c r="I537" i="4" s="1"/>
  <c r="H535" i="4"/>
  <c r="I535" i="4" s="1"/>
  <c r="H509" i="4"/>
  <c r="I509" i="4" s="1"/>
  <c r="H508" i="4"/>
  <c r="I508" i="4" s="1"/>
  <c r="H507" i="4"/>
  <c r="I507" i="4" s="1"/>
  <c r="H506" i="4"/>
  <c r="I506" i="4" s="1"/>
  <c r="H505" i="4"/>
  <c r="I505" i="4" s="1"/>
  <c r="H504" i="4"/>
  <c r="I504" i="4" s="1"/>
  <c r="H503" i="4"/>
  <c r="I503" i="4" s="1"/>
  <c r="H502" i="4"/>
  <c r="I502" i="4" s="1"/>
  <c r="I501" i="4"/>
  <c r="H501" i="4"/>
  <c r="H500" i="4"/>
  <c r="I500" i="4" s="1"/>
  <c r="H499" i="4"/>
  <c r="I499" i="4" s="1"/>
  <c r="H498" i="4"/>
  <c r="I498" i="4" s="1"/>
  <c r="H497" i="4"/>
  <c r="I497" i="4" s="1"/>
  <c r="H496" i="4"/>
  <c r="I496" i="4" s="1"/>
  <c r="H495" i="4"/>
  <c r="I495" i="4" s="1"/>
  <c r="H494" i="4"/>
  <c r="I494" i="4" s="1"/>
  <c r="H493" i="4"/>
  <c r="I493" i="4" s="1"/>
  <c r="H492" i="4"/>
  <c r="I492" i="4" s="1"/>
  <c r="H491" i="4"/>
  <c r="I491" i="4" s="1"/>
  <c r="H490" i="4"/>
  <c r="I490" i="4" s="1"/>
  <c r="H489" i="4"/>
  <c r="I489" i="4" s="1"/>
  <c r="H464" i="4"/>
  <c r="I464" i="4" s="1"/>
  <c r="H462" i="4"/>
  <c r="I462" i="4" s="1"/>
  <c r="H451" i="4"/>
  <c r="I451" i="4" s="1"/>
  <c r="H450" i="4"/>
  <c r="I450" i="4" s="1"/>
  <c r="H449" i="4"/>
  <c r="I449" i="4" s="1"/>
  <c r="H448" i="4"/>
  <c r="I448" i="4" s="1"/>
  <c r="H447" i="4"/>
  <c r="I447" i="4" s="1"/>
  <c r="H446" i="4"/>
  <c r="I446" i="4" s="1"/>
  <c r="H445" i="4"/>
  <c r="I445" i="4" s="1"/>
  <c r="I444" i="4"/>
  <c r="H444" i="4"/>
  <c r="H443" i="4"/>
  <c r="I443" i="4" s="1"/>
  <c r="H442" i="4"/>
  <c r="I442" i="4" s="1"/>
  <c r="H441" i="4"/>
  <c r="I441" i="4" s="1"/>
  <c r="H440" i="4"/>
  <c r="I440" i="4" s="1"/>
  <c r="H439" i="4"/>
  <c r="I439" i="4" s="1"/>
  <c r="H438" i="4"/>
  <c r="I438" i="4" s="1"/>
  <c r="H437" i="4"/>
  <c r="I437" i="4" s="1"/>
  <c r="H436" i="4"/>
  <c r="I436" i="4" s="1"/>
  <c r="H427" i="4"/>
  <c r="I427" i="4" s="1"/>
  <c r="H426" i="4"/>
  <c r="I426" i="4" s="1"/>
  <c r="H425" i="4"/>
  <c r="I425" i="4" s="1"/>
  <c r="H424" i="4"/>
  <c r="I424" i="4" s="1"/>
  <c r="H423" i="4"/>
  <c r="I423" i="4" s="1"/>
  <c r="H422" i="4"/>
  <c r="I422" i="4" s="1"/>
  <c r="H421" i="4"/>
  <c r="I421" i="4" s="1"/>
  <c r="I420" i="4"/>
  <c r="H420" i="4"/>
  <c r="H419" i="4"/>
  <c r="I419" i="4" s="1"/>
  <c r="H418" i="4"/>
  <c r="I418" i="4" s="1"/>
  <c r="H417" i="4"/>
  <c r="I417" i="4" s="1"/>
  <c r="H416" i="4"/>
  <c r="I416" i="4" s="1"/>
  <c r="H415" i="4"/>
  <c r="I415" i="4" s="1"/>
  <c r="H414" i="4"/>
  <c r="I414" i="4" s="1"/>
  <c r="H413" i="4"/>
  <c r="I413" i="4" s="1"/>
  <c r="H412" i="4"/>
  <c r="I412" i="4" s="1"/>
  <c r="H411" i="4"/>
  <c r="I411" i="4" s="1"/>
  <c r="I410" i="4"/>
  <c r="H410" i="4"/>
  <c r="H409" i="4"/>
  <c r="I409" i="4" s="1"/>
  <c r="H408" i="4"/>
  <c r="I408" i="4" s="1"/>
  <c r="H407" i="4"/>
  <c r="I407" i="4" s="1"/>
  <c r="H406" i="4"/>
  <c r="I406" i="4" s="1"/>
  <c r="H405" i="4"/>
  <c r="I405" i="4" s="1"/>
  <c r="H404" i="4"/>
  <c r="I404" i="4" s="1"/>
  <c r="H403" i="4"/>
  <c r="I403" i="4" s="1"/>
  <c r="H402" i="4"/>
  <c r="I402" i="4" s="1"/>
  <c r="H401" i="4"/>
  <c r="I401" i="4" s="1"/>
  <c r="H400" i="4"/>
  <c r="I400" i="4" s="1"/>
  <c r="H399" i="4"/>
  <c r="I399" i="4" s="1"/>
  <c r="H398" i="4"/>
  <c r="I398" i="4" s="1"/>
  <c r="H397" i="4"/>
  <c r="I397" i="4" s="1"/>
  <c r="H396" i="4"/>
  <c r="I396" i="4" s="1"/>
  <c r="H395" i="4"/>
  <c r="I395" i="4" s="1"/>
  <c r="I394" i="4"/>
  <c r="H394" i="4"/>
  <c r="H393" i="4"/>
  <c r="I393" i="4" s="1"/>
  <c r="H392" i="4"/>
  <c r="I392" i="4" s="1"/>
  <c r="H391" i="4"/>
  <c r="I391" i="4" s="1"/>
  <c r="H390" i="4"/>
  <c r="I390" i="4" s="1"/>
  <c r="H389" i="4"/>
  <c r="I389" i="4" s="1"/>
  <c r="H388" i="4"/>
  <c r="I388" i="4" s="1"/>
  <c r="H387" i="4"/>
  <c r="I387" i="4" s="1"/>
  <c r="H386" i="4"/>
  <c r="I386" i="4" s="1"/>
  <c r="H385" i="4"/>
  <c r="I385" i="4" s="1"/>
  <c r="H384" i="4"/>
  <c r="I384" i="4" s="1"/>
  <c r="H383" i="4"/>
  <c r="I383" i="4" s="1"/>
  <c r="H382" i="4"/>
  <c r="I382" i="4" s="1"/>
  <c r="H381" i="4"/>
  <c r="I381" i="4" s="1"/>
  <c r="H380" i="4"/>
  <c r="I380" i="4" s="1"/>
  <c r="H379" i="4"/>
  <c r="I379" i="4" s="1"/>
  <c r="H378" i="4"/>
  <c r="I378" i="4" s="1"/>
  <c r="H377" i="4"/>
  <c r="I377" i="4" s="1"/>
  <c r="H376" i="4"/>
  <c r="I376" i="4" s="1"/>
  <c r="H375" i="4"/>
  <c r="I375" i="4" s="1"/>
  <c r="H374" i="4"/>
  <c r="I374" i="4" s="1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I235" i="4" s="1"/>
  <c r="H234" i="4"/>
  <c r="I234" i="4" s="1"/>
  <c r="H233" i="4"/>
  <c r="I233" i="4" s="1"/>
  <c r="H232" i="4"/>
  <c r="I232" i="4" s="1"/>
  <c r="H231" i="4"/>
  <c r="I231" i="4" s="1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I224" i="4"/>
  <c r="H224" i="4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I200" i="4"/>
  <c r="H200" i="4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I180" i="4"/>
  <c r="H180" i="4"/>
  <c r="H179" i="4"/>
  <c r="I179" i="4" s="1"/>
  <c r="H178" i="4"/>
  <c r="I178" i="4" s="1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I170" i="4"/>
  <c r="H170" i="4"/>
  <c r="H169" i="4"/>
  <c r="I169" i="4" s="1"/>
  <c r="H168" i="4"/>
  <c r="I168" i="4" s="1"/>
  <c r="H167" i="4"/>
  <c r="I167" i="4" s="1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I136" i="4"/>
  <c r="H136" i="4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583" i="4"/>
  <c r="I4977" i="5"/>
  <c r="J4977" i="5" s="1"/>
  <c r="I4736" i="5"/>
  <c r="J4736" i="5" s="1"/>
  <c r="I4723" i="5"/>
  <c r="J4723" i="5" s="1"/>
  <c r="I4712" i="5"/>
  <c r="J4712" i="5" s="1"/>
  <c r="I4711" i="5"/>
  <c r="J4711" i="5" s="1"/>
  <c r="I4706" i="5"/>
  <c r="J4706" i="5" s="1"/>
  <c r="I4656" i="5"/>
  <c r="J4656" i="5" s="1"/>
  <c r="I4650" i="5"/>
  <c r="J4650" i="5" s="1"/>
  <c r="I4649" i="5"/>
  <c r="J4649" i="5" s="1"/>
  <c r="I4447" i="5"/>
  <c r="J4447" i="5" s="1"/>
  <c r="I4240" i="5"/>
  <c r="J4240" i="5" s="1"/>
  <c r="I4221" i="5"/>
  <c r="J4221" i="5" s="1"/>
  <c r="I4215" i="5"/>
  <c r="J4215" i="5" s="1"/>
  <c r="I4170" i="5"/>
  <c r="J4170" i="5" s="1"/>
  <c r="I4165" i="5"/>
  <c r="J4165" i="5" s="1"/>
  <c r="I4162" i="5"/>
  <c r="J4162" i="5" s="1"/>
  <c r="I4154" i="5"/>
  <c r="J4154" i="5" s="1"/>
  <c r="I4145" i="5"/>
  <c r="J4145" i="5" s="1"/>
  <c r="I4139" i="5"/>
  <c r="J4139" i="5" s="1"/>
  <c r="I4138" i="5"/>
  <c r="J4138" i="5" s="1"/>
  <c r="I4134" i="5"/>
  <c r="J4134" i="5" s="1"/>
  <c r="I4129" i="5"/>
  <c r="J4129" i="5" s="1"/>
  <c r="I4128" i="5"/>
  <c r="J4128" i="5" s="1"/>
  <c r="I4123" i="5"/>
  <c r="J4123" i="5" s="1"/>
  <c r="I4122" i="5"/>
  <c r="J4122" i="5" s="1"/>
  <c r="I4105" i="5"/>
  <c r="J4105" i="5" s="1"/>
  <c r="I4082" i="5"/>
  <c r="J4082" i="5" s="1"/>
  <c r="I4078" i="5"/>
  <c r="J4078" i="5" s="1"/>
  <c r="I3983" i="5"/>
  <c r="J3983" i="5" s="1"/>
  <c r="I3947" i="5"/>
  <c r="J3947" i="5" s="1"/>
  <c r="I3940" i="5"/>
  <c r="J3940" i="5" s="1"/>
  <c r="I3935" i="5"/>
  <c r="J3935" i="5" s="1"/>
  <c r="I3926" i="5"/>
  <c r="J3926" i="5" s="1"/>
  <c r="I3920" i="5"/>
  <c r="J3920" i="5" s="1"/>
  <c r="I3917" i="5"/>
  <c r="J3917" i="5" s="1"/>
  <c r="I3914" i="5"/>
  <c r="J3914" i="5" s="1"/>
  <c r="I3912" i="5"/>
  <c r="J3912" i="5" s="1"/>
  <c r="I3911" i="5"/>
  <c r="J3911" i="5" s="1"/>
  <c r="I3908" i="5"/>
  <c r="J3908" i="5" s="1"/>
  <c r="I3907" i="5"/>
  <c r="J3907" i="5" s="1"/>
  <c r="I3903" i="5"/>
  <c r="J3903" i="5" s="1"/>
  <c r="I3902" i="5"/>
  <c r="J3902" i="5" s="1"/>
  <c r="I3899" i="5"/>
  <c r="J3899" i="5" s="1"/>
  <c r="I3895" i="5"/>
  <c r="J3895" i="5" s="1"/>
  <c r="I3885" i="5"/>
  <c r="J3885" i="5" s="1"/>
  <c r="I3880" i="5"/>
  <c r="J3880" i="5" s="1"/>
  <c r="I3875" i="5"/>
  <c r="J3875" i="5" s="1"/>
  <c r="I3872" i="5"/>
  <c r="J3872" i="5" s="1"/>
  <c r="I3871" i="5"/>
  <c r="J3871" i="5" s="1"/>
  <c r="I3870" i="5"/>
  <c r="J3870" i="5" s="1"/>
  <c r="I3869" i="5"/>
  <c r="J3869" i="5" s="1"/>
  <c r="I3866" i="5"/>
  <c r="J3866" i="5" s="1"/>
  <c r="I3855" i="5"/>
  <c r="J3855" i="5" s="1"/>
  <c r="I3852" i="5"/>
  <c r="J3852" i="5" s="1"/>
  <c r="I3850" i="5"/>
  <c r="J3850" i="5" s="1"/>
  <c r="I3848" i="5"/>
  <c r="J3848" i="5" s="1"/>
  <c r="I3846" i="5"/>
  <c r="J3846" i="5" s="1"/>
  <c r="I3844" i="5"/>
  <c r="J3844" i="5" s="1"/>
  <c r="I3839" i="5"/>
  <c r="J3839" i="5" s="1"/>
  <c r="I3833" i="5"/>
  <c r="J3833" i="5" s="1"/>
  <c r="I3832" i="5"/>
  <c r="J3832" i="5" s="1"/>
  <c r="I3831" i="5"/>
  <c r="J3831" i="5" s="1"/>
  <c r="I3829" i="5"/>
  <c r="J3829" i="5" s="1"/>
  <c r="I3825" i="5"/>
  <c r="J3825" i="5" s="1"/>
  <c r="I3824" i="5"/>
  <c r="J3824" i="5" s="1"/>
  <c r="I3816" i="5"/>
  <c r="J3816" i="5" s="1"/>
  <c r="I3815" i="5"/>
  <c r="J3815" i="5" s="1"/>
  <c r="I3814" i="5"/>
  <c r="J3814" i="5" s="1"/>
  <c r="I3798" i="5"/>
  <c r="J3798" i="5" s="1"/>
  <c r="I3797" i="5"/>
  <c r="J3797" i="5" s="1"/>
  <c r="I3795" i="5"/>
  <c r="J3795" i="5" s="1"/>
  <c r="I3794" i="5"/>
  <c r="J3794" i="5" s="1"/>
  <c r="I3790" i="5"/>
  <c r="J3790" i="5" s="1"/>
  <c r="I3789" i="5"/>
  <c r="J3789" i="5" s="1"/>
  <c r="I3788" i="5"/>
  <c r="J3788" i="5" s="1"/>
  <c r="I3787" i="5"/>
  <c r="J3787" i="5" s="1"/>
  <c r="I3784" i="5"/>
  <c r="J3784" i="5" s="1"/>
  <c r="I3782" i="5"/>
  <c r="J3782" i="5" s="1"/>
  <c r="I3780" i="5"/>
  <c r="J3780" i="5" s="1"/>
  <c r="I3778" i="5"/>
  <c r="J3778" i="5" s="1"/>
  <c r="I3775" i="5"/>
  <c r="J3775" i="5" s="1"/>
  <c r="I3774" i="5"/>
  <c r="J3774" i="5" s="1"/>
  <c r="I3773" i="5"/>
  <c r="J3773" i="5" s="1"/>
  <c r="I3767" i="5"/>
  <c r="J3767" i="5" s="1"/>
  <c r="I3766" i="5"/>
  <c r="J3766" i="5" s="1"/>
  <c r="I3765" i="5"/>
  <c r="J3765" i="5" s="1"/>
  <c r="I3756" i="5"/>
  <c r="J3756" i="5" s="1"/>
  <c r="I3755" i="5"/>
  <c r="J3755" i="5" s="1"/>
  <c r="I3747" i="5"/>
  <c r="J3747" i="5" s="1"/>
  <c r="I3737" i="5"/>
  <c r="J3737" i="5" s="1"/>
  <c r="I3736" i="5"/>
  <c r="J3736" i="5" s="1"/>
  <c r="I3735" i="5"/>
  <c r="J3735" i="5" s="1"/>
  <c r="I3734" i="5"/>
  <c r="J3734" i="5" s="1"/>
  <c r="I3729" i="5"/>
  <c r="J3729" i="5" s="1"/>
  <c r="I3728" i="5"/>
  <c r="J3728" i="5" s="1"/>
  <c r="I3723" i="5"/>
  <c r="J3723" i="5" s="1"/>
  <c r="I3721" i="5"/>
  <c r="J3721" i="5" s="1"/>
  <c r="I3712" i="5"/>
  <c r="J3712" i="5" s="1"/>
  <c r="I3709" i="5"/>
  <c r="J3709" i="5" s="1"/>
  <c r="I3708" i="5"/>
  <c r="J3708" i="5" s="1"/>
  <c r="I3707" i="5"/>
  <c r="J3707" i="5" s="1"/>
  <c r="I3706" i="5"/>
  <c r="J3706" i="5" s="1"/>
  <c r="I3704" i="5"/>
  <c r="J3704" i="5" s="1"/>
  <c r="I3703" i="5"/>
  <c r="J3703" i="5" s="1"/>
  <c r="I3701" i="5"/>
  <c r="J3701" i="5" s="1"/>
  <c r="I3700" i="5"/>
  <c r="J3700" i="5" s="1"/>
  <c r="I3699" i="5"/>
  <c r="J3699" i="5" s="1"/>
  <c r="I3697" i="5"/>
  <c r="J3697" i="5" s="1"/>
  <c r="I3696" i="5"/>
  <c r="J3696" i="5" s="1"/>
  <c r="I3695" i="5"/>
  <c r="J3695" i="5" s="1"/>
  <c r="I3693" i="5"/>
  <c r="J3693" i="5" s="1"/>
  <c r="I3692" i="5"/>
  <c r="J3692" i="5" s="1"/>
  <c r="I3690" i="5"/>
  <c r="J3690" i="5" s="1"/>
  <c r="I3689" i="5"/>
  <c r="J3689" i="5" s="1"/>
  <c r="I3688" i="5"/>
  <c r="J3688" i="5" s="1"/>
  <c r="I3686" i="5"/>
  <c r="J3686" i="5" s="1"/>
  <c r="I3685" i="5"/>
  <c r="J3685" i="5" s="1"/>
  <c r="I3684" i="5"/>
  <c r="J3684" i="5" s="1"/>
  <c r="I3680" i="5"/>
  <c r="J3680" i="5" s="1"/>
  <c r="I3679" i="5"/>
  <c r="J3679" i="5" s="1"/>
  <c r="I3670" i="5"/>
  <c r="J3670" i="5" s="1"/>
  <c r="I3668" i="5"/>
  <c r="J3668" i="5" s="1"/>
  <c r="I3666" i="5"/>
  <c r="J3666" i="5" s="1"/>
  <c r="I3664" i="5"/>
  <c r="J3664" i="5" s="1"/>
  <c r="I3661" i="5"/>
  <c r="J3661" i="5" s="1"/>
  <c r="I3637" i="5"/>
  <c r="J3637" i="5" s="1"/>
  <c r="I3634" i="5"/>
  <c r="J3634" i="5" s="1"/>
  <c r="I3633" i="5"/>
  <c r="J3633" i="5" s="1"/>
  <c r="I3632" i="5"/>
  <c r="J3632" i="5" s="1"/>
  <c r="I3631" i="5"/>
  <c r="J3631" i="5" s="1"/>
  <c r="I3624" i="5"/>
  <c r="J3624" i="5" s="1"/>
  <c r="I3623" i="5"/>
  <c r="J3623" i="5" s="1"/>
  <c r="I3621" i="5"/>
  <c r="J3621" i="5" s="1"/>
  <c r="I3619" i="5"/>
  <c r="J3619" i="5" s="1"/>
  <c r="I3616" i="5"/>
  <c r="J3616" i="5" s="1"/>
  <c r="I3615" i="5"/>
  <c r="J3615" i="5" s="1"/>
  <c r="I3613" i="5"/>
  <c r="J3613" i="5" s="1"/>
  <c r="I3612" i="5"/>
  <c r="J3612" i="5" s="1"/>
  <c r="I3610" i="5"/>
  <c r="J3610" i="5" s="1"/>
  <c r="I3608" i="5"/>
  <c r="J3608" i="5" s="1"/>
  <c r="I3606" i="5"/>
  <c r="J3606" i="5" s="1"/>
  <c r="I3605" i="5"/>
  <c r="J3605" i="5" s="1"/>
  <c r="I3603" i="5"/>
  <c r="J3603" i="5" s="1"/>
  <c r="I3601" i="5"/>
  <c r="J3601" i="5" s="1"/>
  <c r="I3600" i="5"/>
  <c r="J3600" i="5" s="1"/>
  <c r="I3599" i="5"/>
  <c r="J3599" i="5" s="1"/>
  <c r="I3596" i="5"/>
  <c r="J3596" i="5" s="1"/>
  <c r="I3587" i="5"/>
  <c r="J3587" i="5" s="1"/>
  <c r="I3581" i="5"/>
  <c r="J3581" i="5" s="1"/>
  <c r="I3579" i="5"/>
  <c r="J3579" i="5" s="1"/>
  <c r="I3575" i="5"/>
  <c r="J3575" i="5" s="1"/>
  <c r="I3574" i="5"/>
  <c r="J3574" i="5" s="1"/>
  <c r="I3572" i="5"/>
  <c r="J3572" i="5" s="1"/>
  <c r="I3570" i="5"/>
  <c r="J3570" i="5" s="1"/>
  <c r="I3568" i="5"/>
  <c r="J3568" i="5" s="1"/>
  <c r="I3567" i="5"/>
  <c r="J3567" i="5" s="1"/>
  <c r="I3563" i="5"/>
  <c r="J3563" i="5" s="1"/>
  <c r="I3562" i="5"/>
  <c r="J3562" i="5" s="1"/>
  <c r="I3559" i="5"/>
  <c r="J3559" i="5" s="1"/>
  <c r="I3557" i="5"/>
  <c r="J3557" i="5" s="1"/>
  <c r="I3556" i="5"/>
  <c r="J3556" i="5" s="1"/>
  <c r="I3555" i="5"/>
  <c r="J3555" i="5" s="1"/>
  <c r="I3553" i="5"/>
  <c r="J3553" i="5" s="1"/>
  <c r="I3552" i="5"/>
  <c r="J3552" i="5" s="1"/>
  <c r="I3551" i="5"/>
  <c r="J3551" i="5" s="1"/>
  <c r="I3547" i="5"/>
  <c r="J3547" i="5" s="1"/>
  <c r="I3546" i="5"/>
  <c r="J3546" i="5" s="1"/>
  <c r="I3544" i="5"/>
  <c r="J3544" i="5" s="1"/>
  <c r="I3542" i="5"/>
  <c r="J3542" i="5" s="1"/>
  <c r="I3541" i="5"/>
  <c r="J3541" i="5" s="1"/>
  <c r="I3539" i="5"/>
  <c r="J3539" i="5" s="1"/>
  <c r="I3538" i="5"/>
  <c r="J3538" i="5" s="1"/>
  <c r="I3534" i="5"/>
  <c r="J3534" i="5" s="1"/>
  <c r="I3530" i="5"/>
  <c r="J3530" i="5" s="1"/>
  <c r="I3529" i="5"/>
  <c r="J3529" i="5" s="1"/>
  <c r="I3528" i="5"/>
  <c r="J3528" i="5" s="1"/>
  <c r="I3524" i="5"/>
  <c r="J3524" i="5" s="1"/>
  <c r="I3523" i="5"/>
  <c r="J3523" i="5" s="1"/>
  <c r="I3522" i="5"/>
  <c r="J3522" i="5" s="1"/>
  <c r="I3521" i="5"/>
  <c r="J3521" i="5" s="1"/>
  <c r="I3520" i="5"/>
  <c r="J3520" i="5" s="1"/>
  <c r="I3519" i="5"/>
  <c r="J3519" i="5" s="1"/>
  <c r="I3518" i="5"/>
  <c r="J3518" i="5" s="1"/>
  <c r="I3517" i="5"/>
  <c r="J3517" i="5" s="1"/>
  <c r="I3515" i="5"/>
  <c r="J3515" i="5" s="1"/>
  <c r="I3513" i="5"/>
  <c r="J3513" i="5" s="1"/>
  <c r="I3512" i="5"/>
  <c r="J3512" i="5" s="1"/>
  <c r="I3511" i="5"/>
  <c r="J3511" i="5" s="1"/>
  <c r="I3510" i="5"/>
  <c r="J3510" i="5" s="1"/>
  <c r="I3509" i="5"/>
  <c r="J3509" i="5" s="1"/>
  <c r="I3505" i="5"/>
  <c r="J3505" i="5" s="1"/>
  <c r="I3504" i="5"/>
  <c r="J3504" i="5" s="1"/>
  <c r="I3503" i="5"/>
  <c r="J3503" i="5" s="1"/>
  <c r="I3501" i="5"/>
  <c r="J3501" i="5" s="1"/>
  <c r="I3500" i="5"/>
  <c r="J3500" i="5" s="1"/>
  <c r="I3499" i="5"/>
  <c r="J3499" i="5" s="1"/>
  <c r="I3496" i="5"/>
  <c r="J3496" i="5" s="1"/>
  <c r="I3494" i="5"/>
  <c r="J3494" i="5" s="1"/>
  <c r="I3493" i="5"/>
  <c r="J3493" i="5" s="1"/>
  <c r="I3492" i="5"/>
  <c r="J3492" i="5" s="1"/>
  <c r="I3491" i="5"/>
  <c r="J3491" i="5" s="1"/>
  <c r="I3484" i="5"/>
  <c r="J3484" i="5" s="1"/>
  <c r="I3483" i="5"/>
  <c r="J3483" i="5" s="1"/>
  <c r="I3480" i="5"/>
  <c r="J3480" i="5" s="1"/>
  <c r="I3477" i="5"/>
  <c r="J3477" i="5" s="1"/>
  <c r="I3475" i="5"/>
  <c r="J3475" i="5" s="1"/>
  <c r="I3473" i="5"/>
  <c r="J3473" i="5" s="1"/>
  <c r="I3472" i="5"/>
  <c r="J3472" i="5" s="1"/>
  <c r="I3393" i="5"/>
  <c r="J3393" i="5" s="1"/>
  <c r="I3391" i="5"/>
  <c r="J3391" i="5" s="1"/>
  <c r="I3335" i="5"/>
  <c r="J3335" i="5" s="1"/>
  <c r="I3322" i="5"/>
  <c r="J3322" i="5" s="1"/>
  <c r="I3320" i="5"/>
  <c r="J3320" i="5" s="1"/>
  <c r="I3313" i="5"/>
  <c r="J3313" i="5" s="1"/>
  <c r="I3308" i="5"/>
  <c r="J3308" i="5" s="1"/>
  <c r="I3305" i="5"/>
  <c r="J3305" i="5" s="1"/>
  <c r="I3296" i="5"/>
  <c r="J3296" i="5" s="1"/>
  <c r="I3287" i="5"/>
  <c r="J3287" i="5" s="1"/>
  <c r="I3275" i="5"/>
  <c r="J3275" i="5" s="1"/>
  <c r="I3268" i="5"/>
  <c r="J3268" i="5" s="1"/>
  <c r="I3267" i="5"/>
  <c r="J3267" i="5" s="1"/>
  <c r="I3265" i="5"/>
  <c r="J3265" i="5" s="1"/>
  <c r="I3255" i="5"/>
  <c r="I5575" i="5"/>
  <c r="J5575" i="5" s="1"/>
  <c r="I5574" i="5"/>
  <c r="J5574" i="5" s="1"/>
  <c r="I5573" i="5"/>
  <c r="J5573" i="5" s="1"/>
  <c r="I5572" i="5"/>
  <c r="J5572" i="5" s="1"/>
  <c r="I5571" i="5"/>
  <c r="J5571" i="5" s="1"/>
  <c r="I5570" i="5"/>
  <c r="J5570" i="5" s="1"/>
  <c r="I5569" i="5"/>
  <c r="J5569" i="5" s="1"/>
  <c r="I5568" i="5"/>
  <c r="J5568" i="5" s="1"/>
  <c r="I5567" i="5"/>
  <c r="J5567" i="5" s="1"/>
  <c r="I5566" i="5"/>
  <c r="J5566" i="5" s="1"/>
  <c r="I5565" i="5"/>
  <c r="J5565" i="5" s="1"/>
  <c r="I5564" i="5"/>
  <c r="J5564" i="5" s="1"/>
  <c r="I5563" i="5"/>
  <c r="J5563" i="5" s="1"/>
  <c r="I5562" i="5"/>
  <c r="J5562" i="5" s="1"/>
  <c r="I5561" i="5"/>
  <c r="J5561" i="5" s="1"/>
  <c r="I5560" i="5"/>
  <c r="J5560" i="5" s="1"/>
  <c r="I5559" i="5"/>
  <c r="J5559" i="5" s="1"/>
  <c r="I5558" i="5"/>
  <c r="J5558" i="5" s="1"/>
  <c r="I5557" i="5"/>
  <c r="J5557" i="5" s="1"/>
  <c r="I5556" i="5"/>
  <c r="J5556" i="5" s="1"/>
  <c r="I5555" i="5"/>
  <c r="J5555" i="5" s="1"/>
  <c r="I5554" i="5"/>
  <c r="J5554" i="5" s="1"/>
  <c r="I5553" i="5"/>
  <c r="J5553" i="5" s="1"/>
  <c r="I5552" i="5"/>
  <c r="J5552" i="5" s="1"/>
  <c r="I5551" i="5"/>
  <c r="J5551" i="5" s="1"/>
  <c r="I5550" i="5"/>
  <c r="J5550" i="5" s="1"/>
  <c r="I5549" i="5"/>
  <c r="J5549" i="5" s="1"/>
  <c r="I5548" i="5"/>
  <c r="J5548" i="5" s="1"/>
  <c r="I5547" i="5"/>
  <c r="J5547" i="5" s="1"/>
  <c r="I5546" i="5"/>
  <c r="J5546" i="5" s="1"/>
  <c r="I5545" i="5"/>
  <c r="J5545" i="5" s="1"/>
  <c r="I5544" i="5"/>
  <c r="J5544" i="5" s="1"/>
  <c r="I5543" i="5"/>
  <c r="J5543" i="5" s="1"/>
  <c r="I5542" i="5"/>
  <c r="J5542" i="5" s="1"/>
  <c r="I5541" i="5"/>
  <c r="J5541" i="5" s="1"/>
  <c r="I5540" i="5"/>
  <c r="J5540" i="5" s="1"/>
  <c r="I5539" i="5"/>
  <c r="J5539" i="5" s="1"/>
  <c r="I5538" i="5"/>
  <c r="J5538" i="5" s="1"/>
  <c r="I5537" i="5"/>
  <c r="J5537" i="5" s="1"/>
  <c r="I5536" i="5"/>
  <c r="J5536" i="5" s="1"/>
  <c r="I5535" i="5"/>
  <c r="J5535" i="5" s="1"/>
  <c r="I5534" i="5"/>
  <c r="J5534" i="5" s="1"/>
  <c r="I5533" i="5"/>
  <c r="J5533" i="5" s="1"/>
  <c r="I5532" i="5"/>
  <c r="J5532" i="5" s="1"/>
  <c r="I5531" i="5"/>
  <c r="J5531" i="5" s="1"/>
  <c r="I5530" i="5"/>
  <c r="J5530" i="5" s="1"/>
  <c r="I5529" i="5"/>
  <c r="J5529" i="5" s="1"/>
  <c r="I5528" i="5"/>
  <c r="J5528" i="5" s="1"/>
  <c r="I5527" i="5"/>
  <c r="J5527" i="5" s="1"/>
  <c r="I5526" i="5"/>
  <c r="J5526" i="5" s="1"/>
  <c r="I5525" i="5"/>
  <c r="J5525" i="5" s="1"/>
  <c r="I5524" i="5"/>
  <c r="J5524" i="5" s="1"/>
  <c r="I5523" i="5"/>
  <c r="J5523" i="5" s="1"/>
  <c r="I5522" i="5"/>
  <c r="J5522" i="5" s="1"/>
  <c r="I5521" i="5"/>
  <c r="J5521" i="5" s="1"/>
  <c r="I5520" i="5"/>
  <c r="J5520" i="5" s="1"/>
  <c r="I5519" i="5"/>
  <c r="J5519" i="5" s="1"/>
  <c r="I5518" i="5"/>
  <c r="J5518" i="5" s="1"/>
  <c r="I5517" i="5"/>
  <c r="J5517" i="5" s="1"/>
  <c r="I5516" i="5"/>
  <c r="J5516" i="5" s="1"/>
  <c r="I5515" i="5"/>
  <c r="J5515" i="5" s="1"/>
  <c r="I5514" i="5"/>
  <c r="J5514" i="5" s="1"/>
  <c r="I5513" i="5"/>
  <c r="J5513" i="5" s="1"/>
  <c r="I5512" i="5"/>
  <c r="J5512" i="5" s="1"/>
  <c r="I5511" i="5"/>
  <c r="J5511" i="5" s="1"/>
  <c r="I5510" i="5"/>
  <c r="J5510" i="5" s="1"/>
  <c r="I5509" i="5"/>
  <c r="J5509" i="5" s="1"/>
  <c r="I5508" i="5"/>
  <c r="J5508" i="5" s="1"/>
  <c r="I5507" i="5"/>
  <c r="J5507" i="5" s="1"/>
  <c r="I5506" i="5"/>
  <c r="J5506" i="5" s="1"/>
  <c r="I5505" i="5"/>
  <c r="J5505" i="5" s="1"/>
  <c r="I5504" i="5"/>
  <c r="J5504" i="5" s="1"/>
  <c r="I5503" i="5"/>
  <c r="J5503" i="5" s="1"/>
  <c r="I5502" i="5"/>
  <c r="J5502" i="5" s="1"/>
  <c r="I5501" i="5"/>
  <c r="J5501" i="5" s="1"/>
  <c r="I5500" i="5"/>
  <c r="J5500" i="5" s="1"/>
  <c r="I5499" i="5"/>
  <c r="J5499" i="5" s="1"/>
  <c r="I5498" i="5"/>
  <c r="J5498" i="5" s="1"/>
  <c r="I5497" i="5"/>
  <c r="J5497" i="5" s="1"/>
  <c r="I5496" i="5"/>
  <c r="J5496" i="5" s="1"/>
  <c r="I5495" i="5"/>
  <c r="J5495" i="5" s="1"/>
  <c r="I5494" i="5"/>
  <c r="J5494" i="5" s="1"/>
  <c r="I5493" i="5"/>
  <c r="J5493" i="5" s="1"/>
  <c r="I5492" i="5"/>
  <c r="J5492" i="5" s="1"/>
  <c r="I5491" i="5"/>
  <c r="J5491" i="5" s="1"/>
  <c r="I5490" i="5"/>
  <c r="J5490" i="5" s="1"/>
  <c r="I5489" i="5"/>
  <c r="J5489" i="5" s="1"/>
  <c r="I5488" i="5"/>
  <c r="J5488" i="5" s="1"/>
  <c r="I5487" i="5"/>
  <c r="J5487" i="5" s="1"/>
  <c r="I5486" i="5"/>
  <c r="J5486" i="5" s="1"/>
  <c r="I5485" i="5"/>
  <c r="J5485" i="5" s="1"/>
  <c r="I5484" i="5"/>
  <c r="J5484" i="5" s="1"/>
  <c r="I5483" i="5"/>
  <c r="J5483" i="5" s="1"/>
  <c r="I5482" i="5"/>
  <c r="J5482" i="5" s="1"/>
  <c r="I5481" i="5"/>
  <c r="J5481" i="5" s="1"/>
  <c r="I5480" i="5"/>
  <c r="J5480" i="5" s="1"/>
  <c r="I5479" i="5"/>
  <c r="J5479" i="5" s="1"/>
  <c r="I5478" i="5"/>
  <c r="J5478" i="5" s="1"/>
  <c r="I5477" i="5"/>
  <c r="J5477" i="5" s="1"/>
  <c r="I5476" i="5"/>
  <c r="J5476" i="5" s="1"/>
  <c r="I5475" i="5"/>
  <c r="J5475" i="5" s="1"/>
  <c r="I5474" i="5"/>
  <c r="J5474" i="5" s="1"/>
  <c r="I5473" i="5"/>
  <c r="J5473" i="5" s="1"/>
  <c r="I5472" i="5"/>
  <c r="J5472" i="5" s="1"/>
  <c r="I5471" i="5"/>
  <c r="J5471" i="5" s="1"/>
  <c r="I5470" i="5"/>
  <c r="J5470" i="5" s="1"/>
  <c r="I5469" i="5"/>
  <c r="J5469" i="5" s="1"/>
  <c r="I5468" i="5"/>
  <c r="J5468" i="5" s="1"/>
  <c r="I5467" i="5"/>
  <c r="J5467" i="5" s="1"/>
  <c r="I5466" i="5"/>
  <c r="J5466" i="5" s="1"/>
  <c r="I5465" i="5"/>
  <c r="J5465" i="5" s="1"/>
  <c r="I5464" i="5"/>
  <c r="J5464" i="5" s="1"/>
  <c r="I5463" i="5"/>
  <c r="J5463" i="5" s="1"/>
  <c r="I5462" i="5"/>
  <c r="J5462" i="5" s="1"/>
  <c r="I5461" i="5"/>
  <c r="J5461" i="5" s="1"/>
  <c r="I5460" i="5"/>
  <c r="J5460" i="5" s="1"/>
  <c r="I5459" i="5"/>
  <c r="J5459" i="5" s="1"/>
  <c r="I5458" i="5"/>
  <c r="J5458" i="5" s="1"/>
  <c r="I5457" i="5"/>
  <c r="J5457" i="5" s="1"/>
  <c r="I5456" i="5"/>
  <c r="J5456" i="5" s="1"/>
  <c r="I5455" i="5"/>
  <c r="J5455" i="5" s="1"/>
  <c r="I5454" i="5"/>
  <c r="J5454" i="5" s="1"/>
  <c r="I5453" i="5"/>
  <c r="J5453" i="5" s="1"/>
  <c r="I5452" i="5"/>
  <c r="J5452" i="5" s="1"/>
  <c r="I5451" i="5"/>
  <c r="J5451" i="5" s="1"/>
  <c r="I5450" i="5"/>
  <c r="J5450" i="5" s="1"/>
  <c r="I5449" i="5"/>
  <c r="J5449" i="5" s="1"/>
  <c r="I5448" i="5"/>
  <c r="J5448" i="5" s="1"/>
  <c r="I5447" i="5"/>
  <c r="J5447" i="5" s="1"/>
  <c r="I5446" i="5"/>
  <c r="J5446" i="5" s="1"/>
  <c r="I5445" i="5"/>
  <c r="J5445" i="5" s="1"/>
  <c r="I5444" i="5"/>
  <c r="J5444" i="5" s="1"/>
  <c r="I5443" i="5"/>
  <c r="J5443" i="5" s="1"/>
  <c r="I5442" i="5"/>
  <c r="J5442" i="5" s="1"/>
  <c r="I5441" i="5"/>
  <c r="J5441" i="5" s="1"/>
  <c r="I5440" i="5"/>
  <c r="J5440" i="5" s="1"/>
  <c r="I5439" i="5"/>
  <c r="J5439" i="5" s="1"/>
  <c r="I5438" i="5"/>
  <c r="J5438" i="5" s="1"/>
  <c r="I5437" i="5"/>
  <c r="J5437" i="5" s="1"/>
  <c r="I5436" i="5"/>
  <c r="J5436" i="5" s="1"/>
  <c r="I5435" i="5"/>
  <c r="J5435" i="5" s="1"/>
  <c r="I5434" i="5"/>
  <c r="J5434" i="5" s="1"/>
  <c r="I5433" i="5"/>
  <c r="J5433" i="5" s="1"/>
  <c r="I5432" i="5"/>
  <c r="J5432" i="5" s="1"/>
  <c r="I5431" i="5"/>
  <c r="J5431" i="5" s="1"/>
  <c r="I5430" i="5"/>
  <c r="J5430" i="5" s="1"/>
  <c r="I5429" i="5"/>
  <c r="J5429" i="5" s="1"/>
  <c r="I5428" i="5"/>
  <c r="J5428" i="5" s="1"/>
  <c r="I5427" i="5"/>
  <c r="J5427" i="5" s="1"/>
  <c r="I5426" i="5"/>
  <c r="J5426" i="5" s="1"/>
  <c r="I5425" i="5"/>
  <c r="J5425" i="5" s="1"/>
  <c r="I5424" i="5"/>
  <c r="J5424" i="5" s="1"/>
  <c r="I5423" i="5"/>
  <c r="J5423" i="5" s="1"/>
  <c r="I5422" i="5"/>
  <c r="J5422" i="5" s="1"/>
  <c r="I5421" i="5"/>
  <c r="J5421" i="5" s="1"/>
  <c r="I5420" i="5"/>
  <c r="J5420" i="5" s="1"/>
  <c r="I5419" i="5"/>
  <c r="J5419" i="5" s="1"/>
  <c r="I5418" i="5"/>
  <c r="J5418" i="5" s="1"/>
  <c r="I5417" i="5"/>
  <c r="J5417" i="5" s="1"/>
  <c r="I5416" i="5"/>
  <c r="J5416" i="5" s="1"/>
  <c r="I5415" i="5"/>
  <c r="J5415" i="5" s="1"/>
  <c r="I5414" i="5"/>
  <c r="J5414" i="5" s="1"/>
  <c r="I5413" i="5"/>
  <c r="J5413" i="5" s="1"/>
  <c r="I5412" i="5"/>
  <c r="J5412" i="5" s="1"/>
  <c r="I5411" i="5"/>
  <c r="J5411" i="5" s="1"/>
  <c r="I5410" i="5"/>
  <c r="J5410" i="5" s="1"/>
  <c r="I5409" i="5"/>
  <c r="J5409" i="5" s="1"/>
  <c r="I5408" i="5"/>
  <c r="J5408" i="5" s="1"/>
  <c r="I5407" i="5"/>
  <c r="J5407" i="5" s="1"/>
  <c r="I5406" i="5"/>
  <c r="J5406" i="5" s="1"/>
  <c r="I5405" i="5"/>
  <c r="J5405" i="5" s="1"/>
  <c r="I5404" i="5"/>
  <c r="J5404" i="5" s="1"/>
  <c r="I5403" i="5"/>
  <c r="J5403" i="5" s="1"/>
  <c r="I5402" i="5"/>
  <c r="J5402" i="5" s="1"/>
  <c r="I5401" i="5"/>
  <c r="J5401" i="5" s="1"/>
  <c r="I5400" i="5"/>
  <c r="J5400" i="5" s="1"/>
  <c r="I5399" i="5"/>
  <c r="J5399" i="5" s="1"/>
  <c r="I5398" i="5"/>
  <c r="J5398" i="5" s="1"/>
  <c r="I5397" i="5"/>
  <c r="J5397" i="5" s="1"/>
  <c r="I5396" i="5"/>
  <c r="J5396" i="5" s="1"/>
  <c r="I5395" i="5"/>
  <c r="J5395" i="5" s="1"/>
  <c r="I5394" i="5"/>
  <c r="J5394" i="5" s="1"/>
  <c r="I5393" i="5"/>
  <c r="J5393" i="5" s="1"/>
  <c r="I5392" i="5"/>
  <c r="J5392" i="5" s="1"/>
  <c r="I5391" i="5"/>
  <c r="J5391" i="5" s="1"/>
  <c r="I5390" i="5"/>
  <c r="J5390" i="5" s="1"/>
  <c r="I5389" i="5"/>
  <c r="J5389" i="5" s="1"/>
  <c r="I5388" i="5"/>
  <c r="J5388" i="5" s="1"/>
  <c r="I5387" i="5"/>
  <c r="J5387" i="5" s="1"/>
  <c r="I5386" i="5"/>
  <c r="J5386" i="5" s="1"/>
  <c r="I5385" i="5"/>
  <c r="J5385" i="5" s="1"/>
  <c r="I5384" i="5"/>
  <c r="J5384" i="5" s="1"/>
  <c r="I5383" i="5"/>
  <c r="J5383" i="5" s="1"/>
  <c r="I5382" i="5"/>
  <c r="J5382" i="5" s="1"/>
  <c r="I5381" i="5"/>
  <c r="J5381" i="5" s="1"/>
  <c r="I5380" i="5"/>
  <c r="J5380" i="5" s="1"/>
  <c r="I5379" i="5"/>
  <c r="J5379" i="5" s="1"/>
  <c r="I5378" i="5"/>
  <c r="J5378" i="5" s="1"/>
  <c r="I5377" i="5"/>
  <c r="J5377" i="5" s="1"/>
  <c r="I5376" i="5"/>
  <c r="J5376" i="5" s="1"/>
  <c r="I5375" i="5"/>
  <c r="J5375" i="5" s="1"/>
  <c r="I5374" i="5"/>
  <c r="J5374" i="5" s="1"/>
  <c r="I5373" i="5"/>
  <c r="J5373" i="5" s="1"/>
  <c r="I5372" i="5"/>
  <c r="J5372" i="5" s="1"/>
  <c r="I5371" i="5"/>
  <c r="J5371" i="5" s="1"/>
  <c r="I5370" i="5"/>
  <c r="J5370" i="5" s="1"/>
  <c r="I5369" i="5"/>
  <c r="J5369" i="5" s="1"/>
  <c r="I5368" i="5"/>
  <c r="J5368" i="5" s="1"/>
  <c r="I5367" i="5"/>
  <c r="J5367" i="5" s="1"/>
  <c r="I5366" i="5"/>
  <c r="J5366" i="5" s="1"/>
  <c r="I5365" i="5"/>
  <c r="J5365" i="5" s="1"/>
  <c r="I5364" i="5"/>
  <c r="J5364" i="5" s="1"/>
  <c r="I5363" i="5"/>
  <c r="J5363" i="5" s="1"/>
  <c r="I5362" i="5"/>
  <c r="J5362" i="5" s="1"/>
  <c r="I5361" i="5"/>
  <c r="J5361" i="5" s="1"/>
  <c r="I5360" i="5"/>
  <c r="J5360" i="5" s="1"/>
  <c r="I5359" i="5"/>
  <c r="J5359" i="5" s="1"/>
  <c r="I5358" i="5"/>
  <c r="J5358" i="5" s="1"/>
  <c r="I5357" i="5"/>
  <c r="J5357" i="5" s="1"/>
  <c r="I5356" i="5"/>
  <c r="J5356" i="5" s="1"/>
  <c r="I5355" i="5"/>
  <c r="J5355" i="5" s="1"/>
  <c r="I5354" i="5"/>
  <c r="J5354" i="5" s="1"/>
  <c r="I5353" i="5"/>
  <c r="J5353" i="5" s="1"/>
  <c r="I5352" i="5"/>
  <c r="J5352" i="5" s="1"/>
  <c r="I5351" i="5"/>
  <c r="J5351" i="5" s="1"/>
  <c r="I5350" i="5"/>
  <c r="J5350" i="5" s="1"/>
  <c r="I5349" i="5"/>
  <c r="J5349" i="5" s="1"/>
  <c r="I5348" i="5"/>
  <c r="J5348" i="5" s="1"/>
  <c r="I5347" i="5"/>
  <c r="J5347" i="5" s="1"/>
  <c r="I5346" i="5"/>
  <c r="J5346" i="5" s="1"/>
  <c r="I5345" i="5"/>
  <c r="J5345" i="5" s="1"/>
  <c r="I5344" i="5"/>
  <c r="J5344" i="5" s="1"/>
  <c r="I5343" i="5"/>
  <c r="J5343" i="5" s="1"/>
  <c r="I5342" i="5"/>
  <c r="J5342" i="5" s="1"/>
  <c r="I5341" i="5"/>
  <c r="J5341" i="5" s="1"/>
  <c r="I5340" i="5"/>
  <c r="J5340" i="5" s="1"/>
  <c r="I5339" i="5"/>
  <c r="J5339" i="5" s="1"/>
  <c r="I5338" i="5"/>
  <c r="J5338" i="5" s="1"/>
  <c r="I5337" i="5"/>
  <c r="J5337" i="5" s="1"/>
  <c r="I5336" i="5"/>
  <c r="J5336" i="5" s="1"/>
  <c r="I5335" i="5"/>
  <c r="J5335" i="5" s="1"/>
  <c r="I5334" i="5"/>
  <c r="J5334" i="5" s="1"/>
  <c r="I5333" i="5"/>
  <c r="J5333" i="5" s="1"/>
  <c r="I5332" i="5"/>
  <c r="J5332" i="5" s="1"/>
  <c r="I5331" i="5"/>
  <c r="J5331" i="5" s="1"/>
  <c r="I5330" i="5"/>
  <c r="J5330" i="5" s="1"/>
  <c r="I5329" i="5"/>
  <c r="J5329" i="5" s="1"/>
  <c r="I5328" i="5"/>
  <c r="J5328" i="5" s="1"/>
  <c r="I5327" i="5"/>
  <c r="J5327" i="5" s="1"/>
  <c r="I5326" i="5"/>
  <c r="J5326" i="5" s="1"/>
  <c r="I5325" i="5"/>
  <c r="J5325" i="5" s="1"/>
  <c r="I5324" i="5"/>
  <c r="J5324" i="5" s="1"/>
  <c r="I5323" i="5"/>
  <c r="J5323" i="5" s="1"/>
  <c r="I5322" i="5"/>
  <c r="J5322" i="5" s="1"/>
  <c r="I5321" i="5"/>
  <c r="J5321" i="5" s="1"/>
  <c r="I5320" i="5"/>
  <c r="J5320" i="5" s="1"/>
  <c r="I5319" i="5"/>
  <c r="J5319" i="5" s="1"/>
  <c r="I5318" i="5"/>
  <c r="J5318" i="5" s="1"/>
  <c r="I5317" i="5"/>
  <c r="J5317" i="5" s="1"/>
  <c r="I5316" i="5"/>
  <c r="J5316" i="5" s="1"/>
  <c r="I5315" i="5"/>
  <c r="J5315" i="5" s="1"/>
  <c r="I5314" i="5"/>
  <c r="J5314" i="5" s="1"/>
  <c r="I5313" i="5"/>
  <c r="J5313" i="5" s="1"/>
  <c r="I5312" i="5"/>
  <c r="J5312" i="5" s="1"/>
  <c r="I5311" i="5"/>
  <c r="J5311" i="5" s="1"/>
  <c r="I5304" i="5"/>
  <c r="J5304" i="5" s="1"/>
  <c r="I5302" i="5"/>
  <c r="J5302" i="5" s="1"/>
  <c r="I5299" i="5"/>
  <c r="J5299" i="5" s="1"/>
  <c r="I5297" i="5"/>
  <c r="J5297" i="5" s="1"/>
  <c r="I5296" i="5"/>
  <c r="J5296" i="5" s="1"/>
  <c r="I5267" i="5"/>
  <c r="J5267" i="5" s="1"/>
  <c r="I5266" i="5"/>
  <c r="J5266" i="5" s="1"/>
  <c r="I5256" i="5"/>
  <c r="J5256" i="5" s="1"/>
  <c r="I5251" i="5"/>
  <c r="J5251" i="5" s="1"/>
  <c r="I5246" i="5"/>
  <c r="J5246" i="5" s="1"/>
  <c r="I5240" i="5"/>
  <c r="J5240" i="5" s="1"/>
  <c r="I5239" i="5"/>
  <c r="J5239" i="5" s="1"/>
  <c r="I5238" i="5"/>
  <c r="J5238" i="5" s="1"/>
  <c r="I5237" i="5"/>
  <c r="J5237" i="5" s="1"/>
  <c r="I5236" i="5"/>
  <c r="J5236" i="5" s="1"/>
  <c r="I5235" i="5"/>
  <c r="J5235" i="5" s="1"/>
  <c r="I5234" i="5"/>
  <c r="J5234" i="5" s="1"/>
  <c r="I5233" i="5"/>
  <c r="J5233" i="5" s="1"/>
  <c r="I5232" i="5"/>
  <c r="J5232" i="5" s="1"/>
  <c r="I5231" i="5"/>
  <c r="J5231" i="5" s="1"/>
  <c r="I5230" i="5"/>
  <c r="J5230" i="5" s="1"/>
  <c r="I5229" i="5"/>
  <c r="J5229" i="5" s="1"/>
  <c r="I5228" i="5"/>
  <c r="J5228" i="5" s="1"/>
  <c r="I5227" i="5"/>
  <c r="J5227" i="5" s="1"/>
  <c r="I5226" i="5"/>
  <c r="J5226" i="5" s="1"/>
  <c r="I5225" i="5"/>
  <c r="J5225" i="5" s="1"/>
  <c r="I5224" i="5"/>
  <c r="J5224" i="5" s="1"/>
  <c r="I5223" i="5"/>
  <c r="J5223" i="5" s="1"/>
  <c r="I5222" i="5"/>
  <c r="J5222" i="5" s="1"/>
  <c r="I5221" i="5"/>
  <c r="J5221" i="5" s="1"/>
  <c r="I5220" i="5"/>
  <c r="J5220" i="5" s="1"/>
  <c r="I5219" i="5"/>
  <c r="J5219" i="5" s="1"/>
  <c r="I5218" i="5"/>
  <c r="J5218" i="5" s="1"/>
  <c r="I5217" i="5"/>
  <c r="J5217" i="5" s="1"/>
  <c r="I5216" i="5"/>
  <c r="J5216" i="5" s="1"/>
  <c r="I5215" i="5"/>
  <c r="J5215" i="5" s="1"/>
  <c r="I5214" i="5"/>
  <c r="J5214" i="5" s="1"/>
  <c r="I5213" i="5"/>
  <c r="J5213" i="5" s="1"/>
  <c r="I5212" i="5"/>
  <c r="J5212" i="5" s="1"/>
  <c r="I5211" i="5"/>
  <c r="J5211" i="5" s="1"/>
  <c r="I5210" i="5"/>
  <c r="J5210" i="5" s="1"/>
  <c r="I5209" i="5"/>
  <c r="J5209" i="5" s="1"/>
  <c r="I5208" i="5"/>
  <c r="J5208" i="5" s="1"/>
  <c r="I5207" i="5"/>
  <c r="J5207" i="5" s="1"/>
  <c r="I5206" i="5"/>
  <c r="J5206" i="5" s="1"/>
  <c r="I5205" i="5"/>
  <c r="J5205" i="5" s="1"/>
  <c r="I5204" i="5"/>
  <c r="J5204" i="5" s="1"/>
  <c r="I5203" i="5"/>
  <c r="J5203" i="5" s="1"/>
  <c r="I5202" i="5"/>
  <c r="J5202" i="5" s="1"/>
  <c r="I5201" i="5"/>
  <c r="J5201" i="5" s="1"/>
  <c r="I5200" i="5"/>
  <c r="J5200" i="5" s="1"/>
  <c r="I5199" i="5"/>
  <c r="J5199" i="5" s="1"/>
  <c r="I5198" i="5"/>
  <c r="J5198" i="5" s="1"/>
  <c r="I5197" i="5"/>
  <c r="J5197" i="5" s="1"/>
  <c r="I5196" i="5"/>
  <c r="J5196" i="5" s="1"/>
  <c r="I5195" i="5"/>
  <c r="J5195" i="5" s="1"/>
  <c r="I5194" i="5"/>
  <c r="J5194" i="5" s="1"/>
  <c r="I5193" i="5"/>
  <c r="J5193" i="5" s="1"/>
  <c r="I5192" i="5"/>
  <c r="J5192" i="5" s="1"/>
  <c r="I5191" i="5"/>
  <c r="J5191" i="5" s="1"/>
  <c r="I5190" i="5"/>
  <c r="J5190" i="5" s="1"/>
  <c r="I5189" i="5"/>
  <c r="J5189" i="5" s="1"/>
  <c r="I5188" i="5"/>
  <c r="J5188" i="5" s="1"/>
  <c r="I5187" i="5"/>
  <c r="J5187" i="5" s="1"/>
  <c r="I5186" i="5"/>
  <c r="J5186" i="5" s="1"/>
  <c r="I5185" i="5"/>
  <c r="J5185" i="5" s="1"/>
  <c r="I5184" i="5"/>
  <c r="J5184" i="5" s="1"/>
  <c r="I5183" i="5"/>
  <c r="J5183" i="5" s="1"/>
  <c r="I5182" i="5"/>
  <c r="J5182" i="5" s="1"/>
  <c r="I5181" i="5"/>
  <c r="J5181" i="5" s="1"/>
  <c r="I5180" i="5"/>
  <c r="J5180" i="5" s="1"/>
  <c r="I5179" i="5"/>
  <c r="J5179" i="5" s="1"/>
  <c r="I5178" i="5"/>
  <c r="J5178" i="5" s="1"/>
  <c r="I5177" i="5"/>
  <c r="J5177" i="5" s="1"/>
  <c r="I5176" i="5"/>
  <c r="J5176" i="5" s="1"/>
  <c r="I5175" i="5"/>
  <c r="J5175" i="5" s="1"/>
  <c r="I5174" i="5"/>
  <c r="J5174" i="5" s="1"/>
  <c r="I5173" i="5"/>
  <c r="J5173" i="5" s="1"/>
  <c r="I5172" i="5"/>
  <c r="J5172" i="5" s="1"/>
  <c r="I5171" i="5"/>
  <c r="J5171" i="5" s="1"/>
  <c r="I5170" i="5"/>
  <c r="J5170" i="5" s="1"/>
  <c r="I5169" i="5"/>
  <c r="J5169" i="5" s="1"/>
  <c r="I5168" i="5"/>
  <c r="J5168" i="5" s="1"/>
  <c r="I5167" i="5"/>
  <c r="J5167" i="5" s="1"/>
  <c r="I5166" i="5"/>
  <c r="J5166" i="5" s="1"/>
  <c r="I5165" i="5"/>
  <c r="J5165" i="5" s="1"/>
  <c r="I5164" i="5"/>
  <c r="J5164" i="5" s="1"/>
  <c r="I5163" i="5"/>
  <c r="J5163" i="5" s="1"/>
  <c r="I5159" i="5"/>
  <c r="J5159" i="5" s="1"/>
  <c r="I5154" i="5"/>
  <c r="J5154" i="5" s="1"/>
  <c r="I5135" i="5"/>
  <c r="J5135" i="5" s="1"/>
  <c r="I5134" i="5"/>
  <c r="J5134" i="5" s="1"/>
  <c r="I5131" i="5"/>
  <c r="J5131" i="5" s="1"/>
  <c r="I5129" i="5"/>
  <c r="J5129" i="5" s="1"/>
  <c r="I5128" i="5"/>
  <c r="J5128" i="5" s="1"/>
  <c r="I5126" i="5"/>
  <c r="J5126" i="5" s="1"/>
  <c r="I5125" i="5"/>
  <c r="J5125" i="5" s="1"/>
  <c r="I5121" i="5"/>
  <c r="J5121" i="5" s="1"/>
  <c r="I5119" i="5"/>
  <c r="J5119" i="5" s="1"/>
  <c r="I5118" i="5"/>
  <c r="J5118" i="5" s="1"/>
  <c r="I5117" i="5"/>
  <c r="J5117" i="5" s="1"/>
  <c r="I5116" i="5"/>
  <c r="J5116" i="5" s="1"/>
  <c r="I5115" i="5"/>
  <c r="J5115" i="5" s="1"/>
  <c r="I5114" i="5"/>
  <c r="J5114" i="5" s="1"/>
  <c r="I5113" i="5"/>
  <c r="J5113" i="5" s="1"/>
  <c r="I5112" i="5"/>
  <c r="J5112" i="5" s="1"/>
  <c r="I5111" i="5"/>
  <c r="J5111" i="5" s="1"/>
  <c r="I5108" i="5"/>
  <c r="J5108" i="5" s="1"/>
  <c r="I5107" i="5"/>
  <c r="J5107" i="5" s="1"/>
  <c r="I5106" i="5"/>
  <c r="J5106" i="5" s="1"/>
  <c r="I5105" i="5"/>
  <c r="J5105" i="5" s="1"/>
  <c r="I5104" i="5"/>
  <c r="J5104" i="5" s="1"/>
  <c r="I5103" i="5"/>
  <c r="J5103" i="5" s="1"/>
  <c r="I5102" i="5"/>
  <c r="J5102" i="5" s="1"/>
  <c r="I5100" i="5"/>
  <c r="J5100" i="5" s="1"/>
  <c r="I5098" i="5"/>
  <c r="J5098" i="5" s="1"/>
  <c r="I5096" i="5"/>
  <c r="J5096" i="5" s="1"/>
  <c r="I5084" i="5"/>
  <c r="J5084" i="5" s="1"/>
  <c r="I5077" i="5"/>
  <c r="J5077" i="5" s="1"/>
  <c r="I5076" i="5"/>
  <c r="J5076" i="5" s="1"/>
  <c r="I5075" i="5"/>
  <c r="J5075" i="5" s="1"/>
  <c r="I5074" i="5"/>
  <c r="J5074" i="5" s="1"/>
  <c r="I5073" i="5"/>
  <c r="J5073" i="5" s="1"/>
  <c r="I5071" i="5"/>
  <c r="J5071" i="5" s="1"/>
  <c r="I5070" i="5"/>
  <c r="J5070" i="5" s="1"/>
  <c r="I5066" i="5"/>
  <c r="J5066" i="5" s="1"/>
  <c r="I5065" i="5"/>
  <c r="J5065" i="5" s="1"/>
  <c r="I5064" i="5"/>
  <c r="J5064" i="5" s="1"/>
  <c r="I5063" i="5"/>
  <c r="J5063" i="5" s="1"/>
  <c r="I5062" i="5"/>
  <c r="J5062" i="5" s="1"/>
  <c r="I5061" i="5"/>
  <c r="J5061" i="5" s="1"/>
  <c r="I5058" i="5"/>
  <c r="J5058" i="5" s="1"/>
  <c r="I5057" i="5"/>
  <c r="J5057" i="5" s="1"/>
  <c r="I5055" i="5"/>
  <c r="J5055" i="5" s="1"/>
  <c r="I5054" i="5"/>
  <c r="J5054" i="5" s="1"/>
  <c r="I5053" i="5"/>
  <c r="J5053" i="5" s="1"/>
  <c r="I5052" i="5"/>
  <c r="J5052" i="5" s="1"/>
  <c r="I5051" i="5"/>
  <c r="J5051" i="5" s="1"/>
  <c r="I5044" i="5"/>
  <c r="J5044" i="5" s="1"/>
  <c r="I5043" i="5"/>
  <c r="J5043" i="5" s="1"/>
  <c r="I5038" i="5"/>
  <c r="J5038" i="5" s="1"/>
  <c r="I5037" i="5"/>
  <c r="J5037" i="5" s="1"/>
  <c r="I5036" i="5"/>
  <c r="J5036" i="5" s="1"/>
  <c r="I5034" i="5"/>
  <c r="J5034" i="5" s="1"/>
  <c r="I5033" i="5"/>
  <c r="J5033" i="5" s="1"/>
  <c r="I5031" i="5"/>
  <c r="J5031" i="5" s="1"/>
  <c r="I5030" i="5"/>
  <c r="J5030" i="5" s="1"/>
  <c r="I5028" i="5"/>
  <c r="J5028" i="5" s="1"/>
  <c r="I5027" i="5"/>
  <c r="J5027" i="5" s="1"/>
  <c r="I5016" i="5"/>
  <c r="J5016" i="5" s="1"/>
  <c r="I5005" i="5"/>
  <c r="J5005" i="5" s="1"/>
  <c r="I5003" i="5"/>
  <c r="J5003" i="5" s="1"/>
  <c r="I5002" i="5"/>
  <c r="J5002" i="5" s="1"/>
  <c r="I5000" i="5"/>
  <c r="J5000" i="5" s="1"/>
  <c r="I4999" i="5"/>
  <c r="J4999" i="5" s="1"/>
  <c r="I4998" i="5"/>
  <c r="J4998" i="5" s="1"/>
  <c r="I4997" i="5"/>
  <c r="J4997" i="5" s="1"/>
  <c r="I4996" i="5"/>
  <c r="J4996" i="5" s="1"/>
  <c r="I4995" i="5"/>
  <c r="J4995" i="5" s="1"/>
  <c r="I4994" i="5"/>
  <c r="J4994" i="5" s="1"/>
  <c r="I4993" i="5"/>
  <c r="J4993" i="5" s="1"/>
  <c r="I4992" i="5"/>
  <c r="J4992" i="5" s="1"/>
  <c r="I4991" i="5"/>
  <c r="J4991" i="5" s="1"/>
  <c r="I4990" i="5"/>
  <c r="J4990" i="5" s="1"/>
  <c r="I4989" i="5"/>
  <c r="J4989" i="5" s="1"/>
  <c r="I4988" i="5"/>
  <c r="J4988" i="5" s="1"/>
  <c r="I4987" i="5"/>
  <c r="J4987" i="5" s="1"/>
  <c r="I4986" i="5"/>
  <c r="J4986" i="5" s="1"/>
  <c r="I4985" i="5"/>
  <c r="J4985" i="5" s="1"/>
  <c r="I4984" i="5"/>
  <c r="J4984" i="5" s="1"/>
  <c r="I4983" i="5"/>
  <c r="J4983" i="5" s="1"/>
  <c r="I4982" i="5"/>
  <c r="J4982" i="5" s="1"/>
  <c r="I4981" i="5"/>
  <c r="J4981" i="5" s="1"/>
  <c r="I4980" i="5"/>
  <c r="J4980" i="5" s="1"/>
  <c r="I4979" i="5"/>
  <c r="J4979" i="5" s="1"/>
  <c r="I4978" i="5"/>
  <c r="J4978" i="5" s="1"/>
  <c r="I4975" i="5"/>
  <c r="J4975" i="5" s="1"/>
  <c r="I4974" i="5"/>
  <c r="J4974" i="5" s="1"/>
  <c r="I4973" i="5"/>
  <c r="J4973" i="5" s="1"/>
  <c r="I4972" i="5"/>
  <c r="J4972" i="5" s="1"/>
  <c r="I4971" i="5"/>
  <c r="J4971" i="5" s="1"/>
  <c r="I4970" i="5"/>
  <c r="J4970" i="5" s="1"/>
  <c r="I4969" i="5"/>
  <c r="J4969" i="5" s="1"/>
  <c r="I4968" i="5"/>
  <c r="J4968" i="5" s="1"/>
  <c r="I4967" i="5"/>
  <c r="J4967" i="5" s="1"/>
  <c r="I4966" i="5"/>
  <c r="J4966" i="5" s="1"/>
  <c r="I4965" i="5"/>
  <c r="J4965" i="5" s="1"/>
  <c r="I4964" i="5"/>
  <c r="J4964" i="5" s="1"/>
  <c r="I4963" i="5"/>
  <c r="J4963" i="5" s="1"/>
  <c r="I4961" i="5"/>
  <c r="J4961" i="5" s="1"/>
  <c r="I4960" i="5"/>
  <c r="J4960" i="5" s="1"/>
  <c r="I4959" i="5"/>
  <c r="J4959" i="5" s="1"/>
  <c r="I4958" i="5"/>
  <c r="J4958" i="5" s="1"/>
  <c r="I4957" i="5"/>
  <c r="J4957" i="5" s="1"/>
  <c r="I4956" i="5"/>
  <c r="J4956" i="5" s="1"/>
  <c r="I4955" i="5"/>
  <c r="J4955" i="5" s="1"/>
  <c r="I4954" i="5"/>
  <c r="J4954" i="5" s="1"/>
  <c r="I4953" i="5"/>
  <c r="J4953" i="5" s="1"/>
  <c r="I4952" i="5"/>
  <c r="J4952" i="5" s="1"/>
  <c r="I4951" i="5"/>
  <c r="J4951" i="5" s="1"/>
  <c r="I4946" i="5"/>
  <c r="J4946" i="5" s="1"/>
  <c r="I4944" i="5"/>
  <c r="J4944" i="5" s="1"/>
  <c r="I4943" i="5"/>
  <c r="J4943" i="5" s="1"/>
  <c r="I4942" i="5"/>
  <c r="J4942" i="5" s="1"/>
  <c r="I4940" i="5"/>
  <c r="J4940" i="5" s="1"/>
  <c r="I4939" i="5"/>
  <c r="J4939" i="5" s="1"/>
  <c r="I4937" i="5"/>
  <c r="J4937" i="5" s="1"/>
  <c r="I4933" i="5"/>
  <c r="J4933" i="5" s="1"/>
  <c r="I4932" i="5"/>
  <c r="J4932" i="5" s="1"/>
  <c r="I4929" i="5"/>
  <c r="J4929" i="5" s="1"/>
  <c r="I4928" i="5"/>
  <c r="J4928" i="5" s="1"/>
  <c r="I4925" i="5"/>
  <c r="J4925" i="5" s="1"/>
  <c r="I4924" i="5"/>
  <c r="J4924" i="5" s="1"/>
  <c r="I4921" i="5"/>
  <c r="J4921" i="5" s="1"/>
  <c r="I4920" i="5"/>
  <c r="J4920" i="5" s="1"/>
  <c r="I4919" i="5"/>
  <c r="J4919" i="5" s="1"/>
  <c r="I4918" i="5"/>
  <c r="J4918" i="5" s="1"/>
  <c r="I4917" i="5"/>
  <c r="J4917" i="5" s="1"/>
  <c r="I4916" i="5"/>
  <c r="J4916" i="5" s="1"/>
  <c r="I4915" i="5"/>
  <c r="J4915" i="5" s="1"/>
  <c r="I4914" i="5"/>
  <c r="J4914" i="5" s="1"/>
  <c r="I4913" i="5"/>
  <c r="J4913" i="5" s="1"/>
  <c r="I4912" i="5"/>
  <c r="J4912" i="5" s="1"/>
  <c r="I4911" i="5"/>
  <c r="J4911" i="5" s="1"/>
  <c r="I4910" i="5"/>
  <c r="J4910" i="5" s="1"/>
  <c r="I4909" i="5"/>
  <c r="J4909" i="5" s="1"/>
  <c r="I4908" i="5"/>
  <c r="J4908" i="5" s="1"/>
  <c r="I4907" i="5"/>
  <c r="J4907" i="5" s="1"/>
  <c r="I4906" i="5"/>
  <c r="J4906" i="5" s="1"/>
  <c r="I4905" i="5"/>
  <c r="J4905" i="5" s="1"/>
  <c r="I4904" i="5"/>
  <c r="J4904" i="5" s="1"/>
  <c r="I4903" i="5"/>
  <c r="J4903" i="5" s="1"/>
  <c r="I4902" i="5"/>
  <c r="J4902" i="5" s="1"/>
  <c r="I4901" i="5"/>
  <c r="J4901" i="5" s="1"/>
  <c r="I4899" i="5"/>
  <c r="J4899" i="5" s="1"/>
  <c r="I4898" i="5"/>
  <c r="J4898" i="5" s="1"/>
  <c r="I4897" i="5"/>
  <c r="J4897" i="5" s="1"/>
  <c r="I4896" i="5"/>
  <c r="J4896" i="5" s="1"/>
  <c r="I4895" i="5"/>
  <c r="J4895" i="5" s="1"/>
  <c r="I4894" i="5"/>
  <c r="J4894" i="5" s="1"/>
  <c r="I4893" i="5"/>
  <c r="J4893" i="5" s="1"/>
  <c r="I4892" i="5"/>
  <c r="J4892" i="5" s="1"/>
  <c r="I4891" i="5"/>
  <c r="J4891" i="5" s="1"/>
  <c r="I4890" i="5"/>
  <c r="J4890" i="5" s="1"/>
  <c r="I4889" i="5"/>
  <c r="J4889" i="5" s="1"/>
  <c r="I4888" i="5"/>
  <c r="J4888" i="5" s="1"/>
  <c r="I4887" i="5"/>
  <c r="J4887" i="5" s="1"/>
  <c r="I4886" i="5"/>
  <c r="J4886" i="5" s="1"/>
  <c r="I4885" i="5"/>
  <c r="J4885" i="5" s="1"/>
  <c r="I4884" i="5"/>
  <c r="J4884" i="5" s="1"/>
  <c r="I4883" i="5"/>
  <c r="J4883" i="5" s="1"/>
  <c r="I4882" i="5"/>
  <c r="J4882" i="5" s="1"/>
  <c r="I4881" i="5"/>
  <c r="J4881" i="5" s="1"/>
  <c r="I4880" i="5"/>
  <c r="J4880" i="5" s="1"/>
  <c r="I4879" i="5"/>
  <c r="J4879" i="5" s="1"/>
  <c r="I4878" i="5"/>
  <c r="J4878" i="5" s="1"/>
  <c r="I4877" i="5"/>
  <c r="J4877" i="5" s="1"/>
  <c r="I4876" i="5"/>
  <c r="J4876" i="5" s="1"/>
  <c r="I4875" i="5"/>
  <c r="J4875" i="5" s="1"/>
  <c r="I4874" i="5"/>
  <c r="J4874" i="5" s="1"/>
  <c r="I4873" i="5"/>
  <c r="J4873" i="5" s="1"/>
  <c r="I4872" i="5"/>
  <c r="J4872" i="5" s="1"/>
  <c r="I4871" i="5"/>
  <c r="J4871" i="5" s="1"/>
  <c r="I4870" i="5"/>
  <c r="J4870" i="5" s="1"/>
  <c r="I4869" i="5"/>
  <c r="J4869" i="5" s="1"/>
  <c r="I4868" i="5"/>
  <c r="J4868" i="5" s="1"/>
  <c r="I4867" i="5"/>
  <c r="J4867" i="5" s="1"/>
  <c r="I4866" i="5"/>
  <c r="J4866" i="5" s="1"/>
  <c r="I4865" i="5"/>
  <c r="J4865" i="5" s="1"/>
  <c r="I4864" i="5"/>
  <c r="J4864" i="5" s="1"/>
  <c r="I4863" i="5"/>
  <c r="J4863" i="5" s="1"/>
  <c r="I4862" i="5"/>
  <c r="J4862" i="5" s="1"/>
  <c r="I4861" i="5"/>
  <c r="J4861" i="5" s="1"/>
  <c r="I4860" i="5"/>
  <c r="J4860" i="5" s="1"/>
  <c r="I4859" i="5"/>
  <c r="J4859" i="5" s="1"/>
  <c r="I4858" i="5"/>
  <c r="J4858" i="5" s="1"/>
  <c r="I4857" i="5"/>
  <c r="J4857" i="5" s="1"/>
  <c r="I4856" i="5"/>
  <c r="J4856" i="5" s="1"/>
  <c r="I4855" i="5"/>
  <c r="J4855" i="5" s="1"/>
  <c r="I4854" i="5"/>
  <c r="J4854" i="5" s="1"/>
  <c r="I4853" i="5"/>
  <c r="J4853" i="5" s="1"/>
  <c r="I4852" i="5"/>
  <c r="J4852" i="5" s="1"/>
  <c r="I4851" i="5"/>
  <c r="J4851" i="5" s="1"/>
  <c r="I4850" i="5"/>
  <c r="J4850" i="5" s="1"/>
  <c r="I4849" i="5"/>
  <c r="J4849" i="5" s="1"/>
  <c r="I4848" i="5"/>
  <c r="J4848" i="5" s="1"/>
  <c r="I4847" i="5"/>
  <c r="J4847" i="5" s="1"/>
  <c r="I4846" i="5"/>
  <c r="J4846" i="5" s="1"/>
  <c r="I4845" i="5"/>
  <c r="J4845" i="5" s="1"/>
  <c r="I4844" i="5"/>
  <c r="J4844" i="5" s="1"/>
  <c r="I4843" i="5"/>
  <c r="J4843" i="5" s="1"/>
  <c r="I4842" i="5"/>
  <c r="J4842" i="5" s="1"/>
  <c r="I4841" i="5"/>
  <c r="J4841" i="5" s="1"/>
  <c r="I4840" i="5"/>
  <c r="J4840" i="5" s="1"/>
  <c r="I4839" i="5"/>
  <c r="J4839" i="5" s="1"/>
  <c r="I4838" i="5"/>
  <c r="J4838" i="5" s="1"/>
  <c r="I4835" i="5"/>
  <c r="J4835" i="5" s="1"/>
  <c r="I4834" i="5"/>
  <c r="J4834" i="5" s="1"/>
  <c r="I4831" i="5"/>
  <c r="J4831" i="5" s="1"/>
  <c r="I4819" i="5"/>
  <c r="J4819" i="5" s="1"/>
  <c r="I4812" i="5"/>
  <c r="J4812" i="5" s="1"/>
  <c r="I4803" i="5"/>
  <c r="J4803" i="5" s="1"/>
  <c r="I4801" i="5"/>
  <c r="J4801" i="5" s="1"/>
  <c r="I4800" i="5"/>
  <c r="J4800" i="5" s="1"/>
  <c r="I4799" i="5"/>
  <c r="J4799" i="5" s="1"/>
  <c r="I4798" i="5"/>
  <c r="J4798" i="5" s="1"/>
  <c r="I4792" i="5"/>
  <c r="J4792" i="5" s="1"/>
  <c r="I4791" i="5"/>
  <c r="J4791" i="5" s="1"/>
  <c r="I4790" i="5"/>
  <c r="J4790" i="5" s="1"/>
  <c r="I4787" i="5"/>
  <c r="J4787" i="5" s="1"/>
  <c r="I4786" i="5"/>
  <c r="J4786" i="5" s="1"/>
  <c r="I4785" i="5"/>
  <c r="J4785" i="5" s="1"/>
  <c r="I4784" i="5"/>
  <c r="J4784" i="5" s="1"/>
  <c r="I4783" i="5"/>
  <c r="J4783" i="5" s="1"/>
  <c r="I4781" i="5"/>
  <c r="J4781" i="5" s="1"/>
  <c r="I4780" i="5"/>
  <c r="J4780" i="5" s="1"/>
  <c r="I4779" i="5"/>
  <c r="J4779" i="5" s="1"/>
  <c r="I4778" i="5"/>
  <c r="J4778" i="5" s="1"/>
  <c r="I4777" i="5"/>
  <c r="J4777" i="5" s="1"/>
  <c r="I4776" i="5"/>
  <c r="J4776" i="5" s="1"/>
  <c r="I4775" i="5"/>
  <c r="J4775" i="5" s="1"/>
  <c r="I4774" i="5"/>
  <c r="J4774" i="5" s="1"/>
  <c r="I4773" i="5"/>
  <c r="J4773" i="5" s="1"/>
  <c r="I4772" i="5"/>
  <c r="J4772" i="5" s="1"/>
  <c r="I4764" i="5"/>
  <c r="J4764" i="5" s="1"/>
  <c r="I4763" i="5"/>
  <c r="J4763" i="5" s="1"/>
  <c r="I4761" i="5"/>
  <c r="J4761" i="5" s="1"/>
  <c r="I4760" i="5"/>
  <c r="J4760" i="5" s="1"/>
  <c r="I4759" i="5"/>
  <c r="J4759" i="5" s="1"/>
  <c r="I4758" i="5"/>
  <c r="J4758" i="5" s="1"/>
  <c r="I4757" i="5"/>
  <c r="J4757" i="5" s="1"/>
  <c r="I4752" i="5"/>
  <c r="J4752" i="5" s="1"/>
  <c r="I4751" i="5"/>
  <c r="J4751" i="5" s="1"/>
  <c r="I4750" i="5"/>
  <c r="J4750" i="5" s="1"/>
  <c r="I4749" i="5"/>
  <c r="J4749" i="5" s="1"/>
  <c r="I4748" i="5"/>
  <c r="J4748" i="5" s="1"/>
  <c r="I4747" i="5"/>
  <c r="J4747" i="5" s="1"/>
  <c r="I4744" i="5"/>
  <c r="J4744" i="5" s="1"/>
  <c r="I4743" i="5"/>
  <c r="J4743" i="5" s="1"/>
  <c r="I4742" i="5"/>
  <c r="J4742" i="5" s="1"/>
  <c r="I4740" i="5"/>
  <c r="J4740" i="5" s="1"/>
  <c r="I4739" i="5"/>
  <c r="J4739" i="5" s="1"/>
  <c r="I4738" i="5"/>
  <c r="J4738" i="5" s="1"/>
  <c r="I4737" i="5"/>
  <c r="J4737" i="5" s="1"/>
  <c r="I4735" i="5"/>
  <c r="J4735" i="5" s="1"/>
  <c r="I4734" i="5"/>
  <c r="J4734" i="5" s="1"/>
  <c r="I4733" i="5"/>
  <c r="J4733" i="5" s="1"/>
  <c r="I4731" i="5"/>
  <c r="J4731" i="5" s="1"/>
  <c r="I4730" i="5"/>
  <c r="J4730" i="5" s="1"/>
  <c r="I4729" i="5"/>
  <c r="J4729" i="5" s="1"/>
  <c r="I4728" i="5"/>
  <c r="J4728" i="5" s="1"/>
  <c r="I4727" i="5"/>
  <c r="J4727" i="5" s="1"/>
  <c r="I4726" i="5"/>
  <c r="J4726" i="5" s="1"/>
  <c r="I4725" i="5"/>
  <c r="J4725" i="5" s="1"/>
  <c r="I4724" i="5"/>
  <c r="J4724" i="5" s="1"/>
  <c r="I4722" i="5"/>
  <c r="J4722" i="5" s="1"/>
  <c r="I4721" i="5"/>
  <c r="J4721" i="5" s="1"/>
  <c r="I4720" i="5"/>
  <c r="J4720" i="5" s="1"/>
  <c r="I4719" i="5"/>
  <c r="J4719" i="5" s="1"/>
  <c r="I4718" i="5"/>
  <c r="J4718" i="5" s="1"/>
  <c r="I4717" i="5"/>
  <c r="J4717" i="5" s="1"/>
  <c r="I4716" i="5"/>
  <c r="J4716" i="5" s="1"/>
  <c r="I4715" i="5"/>
  <c r="J4715" i="5" s="1"/>
  <c r="I4714" i="5"/>
  <c r="J4714" i="5" s="1"/>
  <c r="I4713" i="5"/>
  <c r="J4713" i="5" s="1"/>
  <c r="I4710" i="5"/>
  <c r="J4710" i="5" s="1"/>
  <c r="I4709" i="5"/>
  <c r="J4709" i="5" s="1"/>
  <c r="I4708" i="5"/>
  <c r="J4708" i="5" s="1"/>
  <c r="I4707" i="5"/>
  <c r="J4707" i="5" s="1"/>
  <c r="I4705" i="5"/>
  <c r="J4705" i="5" s="1"/>
  <c r="I4704" i="5"/>
  <c r="J4704" i="5" s="1"/>
  <c r="I4703" i="5"/>
  <c r="J4703" i="5" s="1"/>
  <c r="I4702" i="5"/>
  <c r="J4702" i="5" s="1"/>
  <c r="I4701" i="5"/>
  <c r="J4701" i="5" s="1"/>
  <c r="I4700" i="5"/>
  <c r="J4700" i="5" s="1"/>
  <c r="I4699" i="5"/>
  <c r="J4699" i="5" s="1"/>
  <c r="I4698" i="5"/>
  <c r="J4698" i="5" s="1"/>
  <c r="I4697" i="5"/>
  <c r="J4697" i="5" s="1"/>
  <c r="I4696" i="5"/>
  <c r="J4696" i="5" s="1"/>
  <c r="I4695" i="5"/>
  <c r="J4695" i="5" s="1"/>
  <c r="I4694" i="5"/>
  <c r="J4694" i="5" s="1"/>
  <c r="I4693" i="5"/>
  <c r="J4693" i="5" s="1"/>
  <c r="I4692" i="5"/>
  <c r="J4692" i="5" s="1"/>
  <c r="I4691" i="5"/>
  <c r="J4691" i="5" s="1"/>
  <c r="I4690" i="5"/>
  <c r="J4690" i="5" s="1"/>
  <c r="I4689" i="5"/>
  <c r="J4689" i="5" s="1"/>
  <c r="I4688" i="5"/>
  <c r="J4688" i="5" s="1"/>
  <c r="I4687" i="5"/>
  <c r="J4687" i="5" s="1"/>
  <c r="I4686" i="5"/>
  <c r="J4686" i="5" s="1"/>
  <c r="I4685" i="5"/>
  <c r="J4685" i="5" s="1"/>
  <c r="I4684" i="5"/>
  <c r="J4684" i="5" s="1"/>
  <c r="I4683" i="5"/>
  <c r="J4683" i="5" s="1"/>
  <c r="I4682" i="5"/>
  <c r="J4682" i="5" s="1"/>
  <c r="I4681" i="5"/>
  <c r="J4681" i="5" s="1"/>
  <c r="I4680" i="5"/>
  <c r="J4680" i="5" s="1"/>
  <c r="I4679" i="5"/>
  <c r="J4679" i="5" s="1"/>
  <c r="I4676" i="5"/>
  <c r="J4676" i="5" s="1"/>
  <c r="I4675" i="5"/>
  <c r="J4675" i="5" s="1"/>
  <c r="I4672" i="5"/>
  <c r="J4672" i="5" s="1"/>
  <c r="I4671" i="5"/>
  <c r="J4671" i="5" s="1"/>
  <c r="I4670" i="5"/>
  <c r="J4670" i="5" s="1"/>
  <c r="I4669" i="5"/>
  <c r="J4669" i="5" s="1"/>
  <c r="I4668" i="5"/>
  <c r="J4668" i="5" s="1"/>
  <c r="I4667" i="5"/>
  <c r="J4667" i="5" s="1"/>
  <c r="I4666" i="5"/>
  <c r="J4666" i="5" s="1"/>
  <c r="I4665" i="5"/>
  <c r="J4665" i="5" s="1"/>
  <c r="I4664" i="5"/>
  <c r="J4664" i="5" s="1"/>
  <c r="I4663" i="5"/>
  <c r="J4663" i="5" s="1"/>
  <c r="I4662" i="5"/>
  <c r="J4662" i="5" s="1"/>
  <c r="I4661" i="5"/>
  <c r="J4661" i="5" s="1"/>
  <c r="I4660" i="5"/>
  <c r="J4660" i="5" s="1"/>
  <c r="I4659" i="5"/>
  <c r="J4659" i="5" s="1"/>
  <c r="I4658" i="5"/>
  <c r="J4658" i="5" s="1"/>
  <c r="I4657" i="5"/>
  <c r="J4657" i="5" s="1"/>
  <c r="I4655" i="5"/>
  <c r="J4655" i="5" s="1"/>
  <c r="I4654" i="5"/>
  <c r="J4654" i="5" s="1"/>
  <c r="I4653" i="5"/>
  <c r="J4653" i="5" s="1"/>
  <c r="I4652" i="5"/>
  <c r="J4652" i="5" s="1"/>
  <c r="I4651" i="5"/>
  <c r="J4651" i="5" s="1"/>
  <c r="I4648" i="5"/>
  <c r="J4648" i="5" s="1"/>
  <c r="I4647" i="5"/>
  <c r="J4647" i="5" s="1"/>
  <c r="I4646" i="5"/>
  <c r="J4646" i="5" s="1"/>
  <c r="I4645" i="5"/>
  <c r="J4645" i="5" s="1"/>
  <c r="I4644" i="5"/>
  <c r="J4644" i="5" s="1"/>
  <c r="I4643" i="5"/>
  <c r="J4643" i="5" s="1"/>
  <c r="I4642" i="5"/>
  <c r="J4642" i="5" s="1"/>
  <c r="I4641" i="5"/>
  <c r="J4641" i="5" s="1"/>
  <c r="I4640" i="5"/>
  <c r="J4640" i="5" s="1"/>
  <c r="I4639" i="5"/>
  <c r="J4639" i="5" s="1"/>
  <c r="I4638" i="5"/>
  <c r="J4638" i="5" s="1"/>
  <c r="I4637" i="5"/>
  <c r="J4637" i="5" s="1"/>
  <c r="I4636" i="5"/>
  <c r="J4636" i="5" s="1"/>
  <c r="I4635" i="5"/>
  <c r="J4635" i="5" s="1"/>
  <c r="I4634" i="5"/>
  <c r="J4634" i="5" s="1"/>
  <c r="I4633" i="5"/>
  <c r="J4633" i="5" s="1"/>
  <c r="I4632" i="5"/>
  <c r="J4632" i="5" s="1"/>
  <c r="I4627" i="5"/>
  <c r="J4627" i="5" s="1"/>
  <c r="I4626" i="5"/>
  <c r="J4626" i="5" s="1"/>
  <c r="I4625" i="5"/>
  <c r="J4625" i="5" s="1"/>
  <c r="I4624" i="5"/>
  <c r="J4624" i="5" s="1"/>
  <c r="I4623" i="5"/>
  <c r="J4623" i="5" s="1"/>
  <c r="I4620" i="5"/>
  <c r="J4620" i="5" s="1"/>
  <c r="I4619" i="5"/>
  <c r="J4619" i="5" s="1"/>
  <c r="I4618" i="5"/>
  <c r="J4618" i="5" s="1"/>
  <c r="I4617" i="5"/>
  <c r="J4617" i="5" s="1"/>
  <c r="I4615" i="5"/>
  <c r="J4615" i="5" s="1"/>
  <c r="I4614" i="5"/>
  <c r="J4614" i="5" s="1"/>
  <c r="I4613" i="5"/>
  <c r="J4613" i="5" s="1"/>
  <c r="I4612" i="5"/>
  <c r="J4612" i="5" s="1"/>
  <c r="I4611" i="5"/>
  <c r="J4611" i="5" s="1"/>
  <c r="I4610" i="5"/>
  <c r="J4610" i="5" s="1"/>
  <c r="I4608" i="5"/>
  <c r="J4608" i="5" s="1"/>
  <c r="I4607" i="5"/>
  <c r="J4607" i="5" s="1"/>
  <c r="I4606" i="5"/>
  <c r="J4606" i="5" s="1"/>
  <c r="I4603" i="5"/>
  <c r="J4603" i="5" s="1"/>
  <c r="I4602" i="5"/>
  <c r="J4602" i="5" s="1"/>
  <c r="I4601" i="5"/>
  <c r="J4601" i="5" s="1"/>
  <c r="I4600" i="5"/>
  <c r="J4600" i="5" s="1"/>
  <c r="I4599" i="5"/>
  <c r="J4599" i="5" s="1"/>
  <c r="I4598" i="5"/>
  <c r="J4598" i="5" s="1"/>
  <c r="I4589" i="5"/>
  <c r="J4589" i="5" s="1"/>
  <c r="I4588" i="5"/>
  <c r="J4588" i="5" s="1"/>
  <c r="I4586" i="5"/>
  <c r="J4586" i="5" s="1"/>
  <c r="I4580" i="5"/>
  <c r="J4580" i="5" s="1"/>
  <c r="I4561" i="5"/>
  <c r="J4561" i="5" s="1"/>
  <c r="I4554" i="5"/>
  <c r="J4554" i="5" s="1"/>
  <c r="I4529" i="5"/>
  <c r="J4529" i="5" s="1"/>
  <c r="I4488" i="5"/>
  <c r="J4488" i="5" s="1"/>
  <c r="I4484" i="5"/>
  <c r="J4484" i="5" s="1"/>
  <c r="I4482" i="5"/>
  <c r="J4482" i="5" s="1"/>
  <c r="I4480" i="5"/>
  <c r="J4480" i="5" s="1"/>
  <c r="I4477" i="5"/>
  <c r="J4477" i="5" s="1"/>
  <c r="I4450" i="5"/>
  <c r="J4450" i="5" s="1"/>
  <c r="I4449" i="5"/>
  <c r="J4449" i="5" s="1"/>
  <c r="I4448" i="5"/>
  <c r="J4448" i="5" s="1"/>
  <c r="I4446" i="5"/>
  <c r="J4446" i="5" s="1"/>
  <c r="I4445" i="5"/>
  <c r="J4445" i="5" s="1"/>
  <c r="I4444" i="5"/>
  <c r="J4444" i="5" s="1"/>
  <c r="I4443" i="5"/>
  <c r="J4443" i="5" s="1"/>
  <c r="I4442" i="5"/>
  <c r="J4442" i="5" s="1"/>
  <c r="I4441" i="5"/>
  <c r="J4441" i="5" s="1"/>
  <c r="I4440" i="5"/>
  <c r="J4440" i="5" s="1"/>
  <c r="I4439" i="5"/>
  <c r="J4439" i="5" s="1"/>
  <c r="I4438" i="5"/>
  <c r="J4438" i="5" s="1"/>
  <c r="I4437" i="5"/>
  <c r="J4437" i="5" s="1"/>
  <c r="I4436" i="5"/>
  <c r="J4436" i="5" s="1"/>
  <c r="I4435" i="5"/>
  <c r="J4435" i="5" s="1"/>
  <c r="I4434" i="5"/>
  <c r="J4434" i="5" s="1"/>
  <c r="I4433" i="5"/>
  <c r="J4433" i="5" s="1"/>
  <c r="I4432" i="5"/>
  <c r="J4432" i="5" s="1"/>
  <c r="I4431" i="5"/>
  <c r="J4431" i="5" s="1"/>
  <c r="I4430" i="5"/>
  <c r="J4430" i="5" s="1"/>
  <c r="I4429" i="5"/>
  <c r="J4429" i="5" s="1"/>
  <c r="I4428" i="5"/>
  <c r="J4428" i="5" s="1"/>
  <c r="I4427" i="5"/>
  <c r="J4427" i="5" s="1"/>
  <c r="I4426" i="5"/>
  <c r="J4426" i="5" s="1"/>
  <c r="I4425" i="5"/>
  <c r="J4425" i="5" s="1"/>
  <c r="I4424" i="5"/>
  <c r="J4424" i="5" s="1"/>
  <c r="I4423" i="5"/>
  <c r="J4423" i="5" s="1"/>
  <c r="I4422" i="5"/>
  <c r="J4422" i="5" s="1"/>
  <c r="I4421" i="5"/>
  <c r="J4421" i="5" s="1"/>
  <c r="I4420" i="5"/>
  <c r="J4420" i="5" s="1"/>
  <c r="I4419" i="5"/>
  <c r="J4419" i="5" s="1"/>
  <c r="I4418" i="5"/>
  <c r="J4418" i="5" s="1"/>
  <c r="I4417" i="5"/>
  <c r="J4417" i="5" s="1"/>
  <c r="I4416" i="5"/>
  <c r="J4416" i="5" s="1"/>
  <c r="I4415" i="5"/>
  <c r="J4415" i="5" s="1"/>
  <c r="I4414" i="5"/>
  <c r="J4414" i="5" s="1"/>
  <c r="I4413" i="5"/>
  <c r="J4413" i="5" s="1"/>
  <c r="I4412" i="5"/>
  <c r="J4412" i="5" s="1"/>
  <c r="I4411" i="5"/>
  <c r="J4411" i="5" s="1"/>
  <c r="I4410" i="5"/>
  <c r="J4410" i="5" s="1"/>
  <c r="I4409" i="5"/>
  <c r="J4409" i="5" s="1"/>
  <c r="I4408" i="5"/>
  <c r="J4408" i="5" s="1"/>
  <c r="I4407" i="5"/>
  <c r="J4407" i="5" s="1"/>
  <c r="I4406" i="5"/>
  <c r="J4406" i="5" s="1"/>
  <c r="I4405" i="5"/>
  <c r="J4405" i="5" s="1"/>
  <c r="I4404" i="5"/>
  <c r="J4404" i="5" s="1"/>
  <c r="I4403" i="5"/>
  <c r="J4403" i="5" s="1"/>
  <c r="I4402" i="5"/>
  <c r="J4402" i="5" s="1"/>
  <c r="I4401" i="5"/>
  <c r="J4401" i="5" s="1"/>
  <c r="I4400" i="5"/>
  <c r="J4400" i="5" s="1"/>
  <c r="I4399" i="5"/>
  <c r="J4399" i="5" s="1"/>
  <c r="I4398" i="5"/>
  <c r="J4398" i="5" s="1"/>
  <c r="I4397" i="5"/>
  <c r="J4397" i="5" s="1"/>
  <c r="I4396" i="5"/>
  <c r="J4396" i="5" s="1"/>
  <c r="I4395" i="5"/>
  <c r="J4395" i="5" s="1"/>
  <c r="I4394" i="5"/>
  <c r="J4394" i="5" s="1"/>
  <c r="I4393" i="5"/>
  <c r="J4393" i="5" s="1"/>
  <c r="I4392" i="5"/>
  <c r="J4392" i="5" s="1"/>
  <c r="I4391" i="5"/>
  <c r="J4391" i="5" s="1"/>
  <c r="I4390" i="5"/>
  <c r="J4390" i="5" s="1"/>
  <c r="I4389" i="5"/>
  <c r="J4389" i="5" s="1"/>
  <c r="I4388" i="5"/>
  <c r="J4388" i="5" s="1"/>
  <c r="I4387" i="5"/>
  <c r="J4387" i="5" s="1"/>
  <c r="I4386" i="5"/>
  <c r="J4386" i="5" s="1"/>
  <c r="I4385" i="5"/>
  <c r="J4385" i="5" s="1"/>
  <c r="I4384" i="5"/>
  <c r="J4384" i="5" s="1"/>
  <c r="I4383" i="5"/>
  <c r="J4383" i="5" s="1"/>
  <c r="I4382" i="5"/>
  <c r="J4382" i="5" s="1"/>
  <c r="I4381" i="5"/>
  <c r="J4381" i="5" s="1"/>
  <c r="I4380" i="5"/>
  <c r="J4380" i="5" s="1"/>
  <c r="I4379" i="5"/>
  <c r="J4379" i="5" s="1"/>
  <c r="I4378" i="5"/>
  <c r="J4378" i="5" s="1"/>
  <c r="I4377" i="5"/>
  <c r="J4377" i="5" s="1"/>
  <c r="I4376" i="5"/>
  <c r="J4376" i="5" s="1"/>
  <c r="I4375" i="5"/>
  <c r="J4375" i="5" s="1"/>
  <c r="I4374" i="5"/>
  <c r="J4374" i="5" s="1"/>
  <c r="I4373" i="5"/>
  <c r="J4373" i="5" s="1"/>
  <c r="I4372" i="5"/>
  <c r="J4372" i="5" s="1"/>
  <c r="I4371" i="5"/>
  <c r="J4371" i="5" s="1"/>
  <c r="I4370" i="5"/>
  <c r="J4370" i="5" s="1"/>
  <c r="I4369" i="5"/>
  <c r="J4369" i="5" s="1"/>
  <c r="I4368" i="5"/>
  <c r="J4368" i="5" s="1"/>
  <c r="I4367" i="5"/>
  <c r="J4367" i="5" s="1"/>
  <c r="I4366" i="5"/>
  <c r="J4366" i="5" s="1"/>
  <c r="I4365" i="5"/>
  <c r="J4365" i="5" s="1"/>
  <c r="I4364" i="5"/>
  <c r="J4364" i="5" s="1"/>
  <c r="I4363" i="5"/>
  <c r="J4363" i="5" s="1"/>
  <c r="I4362" i="5"/>
  <c r="J4362" i="5" s="1"/>
  <c r="I4236" i="5"/>
  <c r="J4236" i="5" s="1"/>
  <c r="I4203" i="5"/>
  <c r="J4203" i="5" s="1"/>
  <c r="I4199" i="5"/>
  <c r="J4199" i="5" s="1"/>
  <c r="I4180" i="5"/>
  <c r="J4180" i="5" s="1"/>
  <c r="I4179" i="5"/>
  <c r="J4179" i="5" s="1"/>
  <c r="I4178" i="5"/>
  <c r="J4178" i="5" s="1"/>
  <c r="I4177" i="5"/>
  <c r="J4177" i="5" s="1"/>
  <c r="I4176" i="5"/>
  <c r="J4176" i="5" s="1"/>
  <c r="I4175" i="5"/>
  <c r="J4175" i="5" s="1"/>
  <c r="I4174" i="5"/>
  <c r="J4174" i="5" s="1"/>
  <c r="I4173" i="5"/>
  <c r="J4173" i="5" s="1"/>
  <c r="I4172" i="5"/>
  <c r="J4172" i="5" s="1"/>
  <c r="I4171" i="5"/>
  <c r="J4171" i="5" s="1"/>
  <c r="I4169" i="5"/>
  <c r="J4169" i="5" s="1"/>
  <c r="I4168" i="5"/>
  <c r="J4168" i="5" s="1"/>
  <c r="I4167" i="5"/>
  <c r="J4167" i="5" s="1"/>
  <c r="I4166" i="5"/>
  <c r="J4166" i="5" s="1"/>
  <c r="I4164" i="5"/>
  <c r="J4164" i="5" s="1"/>
  <c r="I4163" i="5"/>
  <c r="J4163" i="5" s="1"/>
  <c r="I4161" i="5"/>
  <c r="J4161" i="5" s="1"/>
  <c r="I4160" i="5"/>
  <c r="J4160" i="5" s="1"/>
  <c r="I4159" i="5"/>
  <c r="J4159" i="5" s="1"/>
  <c r="I4158" i="5"/>
  <c r="J4158" i="5" s="1"/>
  <c r="I4157" i="5"/>
  <c r="J4157" i="5" s="1"/>
  <c r="I4156" i="5"/>
  <c r="J4156" i="5" s="1"/>
  <c r="I4155" i="5"/>
  <c r="J4155" i="5" s="1"/>
  <c r="I4153" i="5"/>
  <c r="J4153" i="5" s="1"/>
  <c r="I4152" i="5"/>
  <c r="J4152" i="5" s="1"/>
  <c r="I4151" i="5"/>
  <c r="J4151" i="5" s="1"/>
  <c r="I4150" i="5"/>
  <c r="J4150" i="5" s="1"/>
  <c r="I4149" i="5"/>
  <c r="J4149" i="5" s="1"/>
  <c r="I4148" i="5"/>
  <c r="J4148" i="5" s="1"/>
  <c r="I4147" i="5"/>
  <c r="J4147" i="5" s="1"/>
  <c r="I4146" i="5"/>
  <c r="J4146" i="5" s="1"/>
  <c r="I4144" i="5"/>
  <c r="J4144" i="5" s="1"/>
  <c r="I4143" i="5"/>
  <c r="J4143" i="5" s="1"/>
  <c r="I4142" i="5"/>
  <c r="J4142" i="5" s="1"/>
  <c r="I4141" i="5"/>
  <c r="J4141" i="5" s="1"/>
  <c r="I4140" i="5"/>
  <c r="J4140" i="5" s="1"/>
  <c r="I4137" i="5"/>
  <c r="J4137" i="5" s="1"/>
  <c r="I4136" i="5"/>
  <c r="J4136" i="5" s="1"/>
  <c r="I4135" i="5"/>
  <c r="J4135" i="5" s="1"/>
  <c r="I4133" i="5"/>
  <c r="J4133" i="5" s="1"/>
  <c r="I4132" i="5"/>
  <c r="J4132" i="5" s="1"/>
  <c r="I4131" i="5"/>
  <c r="J4131" i="5" s="1"/>
  <c r="I4130" i="5"/>
  <c r="J4130" i="5" s="1"/>
  <c r="I4127" i="5"/>
  <c r="J4127" i="5" s="1"/>
  <c r="I4126" i="5"/>
  <c r="J4126" i="5" s="1"/>
  <c r="I4125" i="5"/>
  <c r="J4125" i="5" s="1"/>
  <c r="I4124" i="5"/>
  <c r="J4124" i="5" s="1"/>
  <c r="I4121" i="5"/>
  <c r="J4121" i="5" s="1"/>
  <c r="I4120" i="5"/>
  <c r="J4120" i="5" s="1"/>
  <c r="I4119" i="5"/>
  <c r="J4119" i="5" s="1"/>
  <c r="I4118" i="5"/>
  <c r="J4118" i="5" s="1"/>
  <c r="I4117" i="5"/>
  <c r="J4117" i="5" s="1"/>
  <c r="I4116" i="5"/>
  <c r="J4116" i="5" s="1"/>
  <c r="I4115" i="5"/>
  <c r="J4115" i="5" s="1"/>
  <c r="I4114" i="5"/>
  <c r="J4114" i="5" s="1"/>
  <c r="I4113" i="5"/>
  <c r="J4113" i="5" s="1"/>
  <c r="I4112" i="5"/>
  <c r="J4112" i="5" s="1"/>
  <c r="I4111" i="5"/>
  <c r="J4111" i="5" s="1"/>
  <c r="I4110" i="5"/>
  <c r="J4110" i="5" s="1"/>
  <c r="I4109" i="5"/>
  <c r="J4109" i="5" s="1"/>
  <c r="I4108" i="5"/>
  <c r="J4108" i="5" s="1"/>
  <c r="I4107" i="5"/>
  <c r="J4107" i="5" s="1"/>
  <c r="I4106" i="5"/>
  <c r="J4106" i="5" s="1"/>
  <c r="I4104" i="5"/>
  <c r="J4104" i="5" s="1"/>
  <c r="I4103" i="5"/>
  <c r="J4103" i="5" s="1"/>
  <c r="I4102" i="5"/>
  <c r="J4102" i="5" s="1"/>
  <c r="I4101" i="5"/>
  <c r="J4101" i="5" s="1"/>
  <c r="I4100" i="5"/>
  <c r="J4100" i="5" s="1"/>
  <c r="I4099" i="5"/>
  <c r="J4099" i="5" s="1"/>
  <c r="I4098" i="5"/>
  <c r="J4098" i="5" s="1"/>
  <c r="I4097" i="5"/>
  <c r="J4097" i="5" s="1"/>
  <c r="I4096" i="5"/>
  <c r="J4096" i="5" s="1"/>
  <c r="I4095" i="5"/>
  <c r="J4095" i="5" s="1"/>
  <c r="I4094" i="5"/>
  <c r="J4094" i="5" s="1"/>
  <c r="I4093" i="5"/>
  <c r="J4093" i="5" s="1"/>
  <c r="I4092" i="5"/>
  <c r="J4092" i="5" s="1"/>
  <c r="I4091" i="5"/>
  <c r="J4091" i="5" s="1"/>
  <c r="I4090" i="5"/>
  <c r="J4090" i="5" s="1"/>
  <c r="I4089" i="5"/>
  <c r="J4089" i="5" s="1"/>
  <c r="I4088" i="5"/>
  <c r="J4088" i="5" s="1"/>
  <c r="I4087" i="5"/>
  <c r="J4087" i="5" s="1"/>
  <c r="I4086" i="5"/>
  <c r="J4086" i="5" s="1"/>
  <c r="I4085" i="5"/>
  <c r="J4085" i="5" s="1"/>
  <c r="I4084" i="5"/>
  <c r="J4084" i="5" s="1"/>
  <c r="I4083" i="5"/>
  <c r="J4083" i="5" s="1"/>
  <c r="I4081" i="5"/>
  <c r="J4081" i="5" s="1"/>
  <c r="I4080" i="5"/>
  <c r="J4080" i="5" s="1"/>
  <c r="I4079" i="5"/>
  <c r="J4079" i="5" s="1"/>
  <c r="I4077" i="5"/>
  <c r="J4077" i="5" s="1"/>
  <c r="I4076" i="5"/>
  <c r="J4076" i="5" s="1"/>
  <c r="I4075" i="5"/>
  <c r="J4075" i="5" s="1"/>
  <c r="I4074" i="5"/>
  <c r="J4074" i="5" s="1"/>
  <c r="I4073" i="5"/>
  <c r="J4073" i="5" s="1"/>
  <c r="I4072" i="5"/>
  <c r="J4072" i="5" s="1"/>
  <c r="I4046" i="5"/>
  <c r="J4046" i="5" s="1"/>
  <c r="I4045" i="5"/>
  <c r="J4045" i="5" s="1"/>
  <c r="I4042" i="5"/>
  <c r="J4042" i="5" s="1"/>
  <c r="I4041" i="5"/>
  <c r="J4041" i="5" s="1"/>
  <c r="I4040" i="5"/>
  <c r="J4040" i="5" s="1"/>
  <c r="I4039" i="5"/>
  <c r="J4039" i="5" s="1"/>
  <c r="I4038" i="5"/>
  <c r="J4038" i="5" s="1"/>
  <c r="I4037" i="5"/>
  <c r="J4037" i="5" s="1"/>
  <c r="I4036" i="5"/>
  <c r="J4036" i="5" s="1"/>
  <c r="I4035" i="5"/>
  <c r="J4035" i="5" s="1"/>
  <c r="I4034" i="5"/>
  <c r="J4034" i="5" s="1"/>
  <c r="I4033" i="5"/>
  <c r="J4033" i="5" s="1"/>
  <c r="I4032" i="5"/>
  <c r="J4032" i="5" s="1"/>
  <c r="I4031" i="5"/>
  <c r="J4031" i="5" s="1"/>
  <c r="I4030" i="5"/>
  <c r="J4030" i="5" s="1"/>
  <c r="I4029" i="5"/>
  <c r="J4029" i="5" s="1"/>
  <c r="I4028" i="5"/>
  <c r="J4028" i="5" s="1"/>
  <c r="I4026" i="5"/>
  <c r="J4026" i="5" s="1"/>
  <c r="I4025" i="5"/>
  <c r="J4025" i="5" s="1"/>
  <c r="I4023" i="5"/>
  <c r="J4023" i="5" s="1"/>
  <c r="I4022" i="5"/>
  <c r="J4022" i="5" s="1"/>
  <c r="I4021" i="5"/>
  <c r="J4021" i="5" s="1"/>
  <c r="I4020" i="5"/>
  <c r="J4020" i="5" s="1"/>
  <c r="I4019" i="5"/>
  <c r="J4019" i="5" s="1"/>
  <c r="I4018" i="5"/>
  <c r="J4018" i="5" s="1"/>
  <c r="I4017" i="5"/>
  <c r="J4017" i="5" s="1"/>
  <c r="I4016" i="5"/>
  <c r="J4016" i="5" s="1"/>
  <c r="I4015" i="5"/>
  <c r="J4015" i="5" s="1"/>
  <c r="I4014" i="5"/>
  <c r="J4014" i="5" s="1"/>
  <c r="I4013" i="5"/>
  <c r="J4013" i="5" s="1"/>
  <c r="I4012" i="5"/>
  <c r="J4012" i="5" s="1"/>
  <c r="I4011" i="5"/>
  <c r="J4011" i="5" s="1"/>
  <c r="I4010" i="5"/>
  <c r="J4010" i="5" s="1"/>
  <c r="I4009" i="5"/>
  <c r="J4009" i="5" s="1"/>
  <c r="I4008" i="5"/>
  <c r="J4008" i="5" s="1"/>
  <c r="I4007" i="5"/>
  <c r="J4007" i="5" s="1"/>
  <c r="I4006" i="5"/>
  <c r="J4006" i="5" s="1"/>
  <c r="I4005" i="5"/>
  <c r="J4005" i="5" s="1"/>
  <c r="I4004" i="5"/>
  <c r="J4004" i="5" s="1"/>
  <c r="I4003" i="5"/>
  <c r="J4003" i="5" s="1"/>
  <c r="I4002" i="5"/>
  <c r="J4002" i="5" s="1"/>
  <c r="I4001" i="5"/>
  <c r="J4001" i="5" s="1"/>
  <c r="I4000" i="5"/>
  <c r="J4000" i="5" s="1"/>
  <c r="I3999" i="5"/>
  <c r="J3999" i="5" s="1"/>
  <c r="I3998" i="5"/>
  <c r="J3998" i="5" s="1"/>
  <c r="I3997" i="5"/>
  <c r="J3997" i="5" s="1"/>
  <c r="I3996" i="5"/>
  <c r="J3996" i="5" s="1"/>
  <c r="I3995" i="5"/>
  <c r="J3995" i="5" s="1"/>
  <c r="I3994" i="5"/>
  <c r="J3994" i="5" s="1"/>
  <c r="I3993" i="5"/>
  <c r="J3993" i="5" s="1"/>
  <c r="I3992" i="5"/>
  <c r="J3992" i="5" s="1"/>
  <c r="I3991" i="5"/>
  <c r="J3991" i="5" s="1"/>
  <c r="I3990" i="5"/>
  <c r="J3990" i="5" s="1"/>
  <c r="I3989" i="5"/>
  <c r="J3989" i="5" s="1"/>
  <c r="I3988" i="5"/>
  <c r="J3988" i="5" s="1"/>
  <c r="I3985" i="5"/>
  <c r="J3985" i="5" s="1"/>
  <c r="I3984" i="5"/>
  <c r="J3984" i="5" s="1"/>
  <c r="I3982" i="5"/>
  <c r="J3982" i="5" s="1"/>
  <c r="I3981" i="5"/>
  <c r="J3981" i="5" s="1"/>
  <c r="I3980" i="5"/>
  <c r="J3980" i="5" s="1"/>
  <c r="I3979" i="5"/>
  <c r="J3979" i="5" s="1"/>
  <c r="I3978" i="5"/>
  <c r="J3978" i="5" s="1"/>
  <c r="I3977" i="5"/>
  <c r="J3977" i="5" s="1"/>
  <c r="I3976" i="5"/>
  <c r="J3976" i="5" s="1"/>
  <c r="I3975" i="5"/>
  <c r="J3975" i="5" s="1"/>
  <c r="I3974" i="5"/>
  <c r="J3974" i="5" s="1"/>
  <c r="I3973" i="5"/>
  <c r="J3973" i="5" s="1"/>
  <c r="I3972" i="5"/>
  <c r="J3972" i="5" s="1"/>
  <c r="I3971" i="5"/>
  <c r="J3971" i="5" s="1"/>
  <c r="I3970" i="5"/>
  <c r="J3970" i="5" s="1"/>
  <c r="I3969" i="5"/>
  <c r="J3969" i="5" s="1"/>
  <c r="I3968" i="5"/>
  <c r="J3968" i="5" s="1"/>
  <c r="I3967" i="5"/>
  <c r="J3967" i="5" s="1"/>
  <c r="I3966" i="5"/>
  <c r="J3966" i="5" s="1"/>
  <c r="I3965" i="5"/>
  <c r="J3965" i="5" s="1"/>
  <c r="I3964" i="5"/>
  <c r="J3964" i="5" s="1"/>
  <c r="I3963" i="5"/>
  <c r="J3963" i="5" s="1"/>
  <c r="I3962" i="5"/>
  <c r="J3962" i="5" s="1"/>
  <c r="I3961" i="5"/>
  <c r="J3961" i="5" s="1"/>
  <c r="I3960" i="5"/>
  <c r="J3960" i="5" s="1"/>
  <c r="I3959" i="5"/>
  <c r="J3959" i="5" s="1"/>
  <c r="I3958" i="5"/>
  <c r="J3958" i="5" s="1"/>
  <c r="I3957" i="5"/>
  <c r="J3957" i="5" s="1"/>
  <c r="I3956" i="5"/>
  <c r="J3956" i="5" s="1"/>
  <c r="I3955" i="5"/>
  <c r="J3955" i="5" s="1"/>
  <c r="I3954" i="5"/>
  <c r="J3954" i="5" s="1"/>
  <c r="I3953" i="5"/>
  <c r="J3953" i="5" s="1"/>
  <c r="I3952" i="5"/>
  <c r="J3952" i="5" s="1"/>
  <c r="I3951" i="5"/>
  <c r="J3951" i="5" s="1"/>
  <c r="I3950" i="5"/>
  <c r="J3950" i="5" s="1"/>
  <c r="I3949" i="5"/>
  <c r="J3949" i="5" s="1"/>
  <c r="I3948" i="5"/>
  <c r="J3948" i="5" s="1"/>
  <c r="I3946" i="5"/>
  <c r="J3946" i="5" s="1"/>
  <c r="I3945" i="5"/>
  <c r="J3945" i="5" s="1"/>
  <c r="I3944" i="5"/>
  <c r="J3944" i="5" s="1"/>
  <c r="I3943" i="5"/>
  <c r="J3943" i="5" s="1"/>
  <c r="I3942" i="5"/>
  <c r="J3942" i="5" s="1"/>
  <c r="I3941" i="5"/>
  <c r="J3941" i="5" s="1"/>
  <c r="I3939" i="5"/>
  <c r="J3939" i="5" s="1"/>
  <c r="I3938" i="5"/>
  <c r="J3938" i="5" s="1"/>
  <c r="I3937" i="5"/>
  <c r="J3937" i="5" s="1"/>
  <c r="I3936" i="5"/>
  <c r="J3936" i="5" s="1"/>
  <c r="I3934" i="5"/>
  <c r="J3934" i="5" s="1"/>
  <c r="I3933" i="5"/>
  <c r="J3933" i="5" s="1"/>
  <c r="I3932" i="5"/>
  <c r="J3932" i="5" s="1"/>
  <c r="I3931" i="5"/>
  <c r="J3931" i="5" s="1"/>
  <c r="I3930" i="5"/>
  <c r="J3930" i="5" s="1"/>
  <c r="I3929" i="5"/>
  <c r="J3929" i="5" s="1"/>
  <c r="I3928" i="5"/>
  <c r="J3928" i="5" s="1"/>
  <c r="I3927" i="5"/>
  <c r="J3927" i="5" s="1"/>
  <c r="I3925" i="5"/>
  <c r="J3925" i="5" s="1"/>
  <c r="I3924" i="5"/>
  <c r="J3924" i="5" s="1"/>
  <c r="I3923" i="5"/>
  <c r="J3923" i="5" s="1"/>
  <c r="I3922" i="5"/>
  <c r="J3922" i="5" s="1"/>
  <c r="I3921" i="5"/>
  <c r="J3921" i="5" s="1"/>
  <c r="I3919" i="5"/>
  <c r="J3919" i="5" s="1"/>
  <c r="I3918" i="5"/>
  <c r="J3918" i="5" s="1"/>
  <c r="I3916" i="5"/>
  <c r="J3916" i="5" s="1"/>
  <c r="I3915" i="5"/>
  <c r="J3915" i="5" s="1"/>
  <c r="I3913" i="5"/>
  <c r="J3913" i="5" s="1"/>
  <c r="I3910" i="5"/>
  <c r="J3910" i="5" s="1"/>
  <c r="I3909" i="5"/>
  <c r="J3909" i="5" s="1"/>
  <c r="I3906" i="5"/>
  <c r="J3906" i="5" s="1"/>
  <c r="I3905" i="5"/>
  <c r="J3905" i="5" s="1"/>
  <c r="I3904" i="5"/>
  <c r="J3904" i="5" s="1"/>
  <c r="I3901" i="5"/>
  <c r="J3901" i="5" s="1"/>
  <c r="I3900" i="5"/>
  <c r="J3900" i="5" s="1"/>
  <c r="I3898" i="5"/>
  <c r="J3898" i="5" s="1"/>
  <c r="I3897" i="5"/>
  <c r="J3897" i="5" s="1"/>
  <c r="I3896" i="5"/>
  <c r="J3896" i="5" s="1"/>
  <c r="I3894" i="5"/>
  <c r="J3894" i="5" s="1"/>
  <c r="I3893" i="5"/>
  <c r="J3893" i="5" s="1"/>
  <c r="I3892" i="5"/>
  <c r="J3892" i="5" s="1"/>
  <c r="I3891" i="5"/>
  <c r="J3891" i="5" s="1"/>
  <c r="I3890" i="5"/>
  <c r="J3890" i="5" s="1"/>
  <c r="I3889" i="5"/>
  <c r="J3889" i="5" s="1"/>
  <c r="I3888" i="5"/>
  <c r="J3888" i="5" s="1"/>
  <c r="I3887" i="5"/>
  <c r="J3887" i="5" s="1"/>
  <c r="I3886" i="5"/>
  <c r="J3886" i="5" s="1"/>
  <c r="I3884" i="5"/>
  <c r="J3884" i="5" s="1"/>
  <c r="I3883" i="5"/>
  <c r="J3883" i="5" s="1"/>
  <c r="I3882" i="5"/>
  <c r="J3882" i="5" s="1"/>
  <c r="I3881" i="5"/>
  <c r="J3881" i="5" s="1"/>
  <c r="I3879" i="5"/>
  <c r="J3879" i="5" s="1"/>
  <c r="I3878" i="5"/>
  <c r="J3878" i="5" s="1"/>
  <c r="I3877" i="5"/>
  <c r="J3877" i="5" s="1"/>
  <c r="I3876" i="5"/>
  <c r="J3876" i="5" s="1"/>
  <c r="I3874" i="5"/>
  <c r="J3874" i="5" s="1"/>
  <c r="I3873" i="5"/>
  <c r="J3873" i="5" s="1"/>
  <c r="I3868" i="5"/>
  <c r="J3868" i="5" s="1"/>
  <c r="I3867" i="5"/>
  <c r="J3867" i="5" s="1"/>
  <c r="I3865" i="5"/>
  <c r="J3865" i="5" s="1"/>
  <c r="I3864" i="5"/>
  <c r="J3864" i="5" s="1"/>
  <c r="I3863" i="5"/>
  <c r="J3863" i="5" s="1"/>
  <c r="I3862" i="5"/>
  <c r="J3862" i="5" s="1"/>
  <c r="I3861" i="5"/>
  <c r="J3861" i="5" s="1"/>
  <c r="I3860" i="5"/>
  <c r="J3860" i="5" s="1"/>
  <c r="I3859" i="5"/>
  <c r="J3859" i="5" s="1"/>
  <c r="I3858" i="5"/>
  <c r="J3858" i="5" s="1"/>
  <c r="I3857" i="5"/>
  <c r="J3857" i="5" s="1"/>
  <c r="I3856" i="5"/>
  <c r="J3856" i="5" s="1"/>
  <c r="I3854" i="5"/>
  <c r="J3854" i="5" s="1"/>
  <c r="I3853" i="5"/>
  <c r="J3853" i="5" s="1"/>
  <c r="I3851" i="5"/>
  <c r="J3851" i="5" s="1"/>
  <c r="I3849" i="5"/>
  <c r="J3849" i="5" s="1"/>
  <c r="I3847" i="5"/>
  <c r="J3847" i="5" s="1"/>
  <c r="I3845" i="5"/>
  <c r="J3845" i="5" s="1"/>
  <c r="I3843" i="5"/>
  <c r="J3843" i="5" s="1"/>
  <c r="I3842" i="5"/>
  <c r="J3842" i="5" s="1"/>
  <c r="I3841" i="5"/>
  <c r="J3841" i="5" s="1"/>
  <c r="I3840" i="5"/>
  <c r="J3840" i="5" s="1"/>
  <c r="I3838" i="5"/>
  <c r="J3838" i="5" s="1"/>
  <c r="I3837" i="5"/>
  <c r="J3837" i="5" s="1"/>
  <c r="I3836" i="5"/>
  <c r="J3836" i="5" s="1"/>
  <c r="I3835" i="5"/>
  <c r="J3835" i="5" s="1"/>
  <c r="I3834" i="5"/>
  <c r="J3834" i="5" s="1"/>
  <c r="I3830" i="5"/>
  <c r="J3830" i="5" s="1"/>
  <c r="I3828" i="5"/>
  <c r="J3828" i="5" s="1"/>
  <c r="I3827" i="5"/>
  <c r="J3827" i="5" s="1"/>
  <c r="I3826" i="5"/>
  <c r="J3826" i="5" s="1"/>
  <c r="I3823" i="5"/>
  <c r="J3823" i="5" s="1"/>
  <c r="I3822" i="5"/>
  <c r="J3822" i="5" s="1"/>
  <c r="I3821" i="5"/>
  <c r="J3821" i="5" s="1"/>
  <c r="I3820" i="5"/>
  <c r="J3820" i="5" s="1"/>
  <c r="I3819" i="5"/>
  <c r="J3819" i="5" s="1"/>
  <c r="I3818" i="5"/>
  <c r="J3818" i="5" s="1"/>
  <c r="I3817" i="5"/>
  <c r="J3817" i="5" s="1"/>
  <c r="I3813" i="5"/>
  <c r="J3813" i="5" s="1"/>
  <c r="I3812" i="5"/>
  <c r="J3812" i="5" s="1"/>
  <c r="I3811" i="5"/>
  <c r="J3811" i="5" s="1"/>
  <c r="I3810" i="5"/>
  <c r="J3810" i="5" s="1"/>
  <c r="I3809" i="5"/>
  <c r="J3809" i="5" s="1"/>
  <c r="I3808" i="5"/>
  <c r="J3808" i="5" s="1"/>
  <c r="I3807" i="5"/>
  <c r="J3807" i="5" s="1"/>
  <c r="I3806" i="5"/>
  <c r="J3806" i="5" s="1"/>
  <c r="I3805" i="5"/>
  <c r="J3805" i="5" s="1"/>
  <c r="I3804" i="5"/>
  <c r="J3804" i="5" s="1"/>
  <c r="I3803" i="5"/>
  <c r="J3803" i="5" s="1"/>
  <c r="I3802" i="5"/>
  <c r="J3802" i="5" s="1"/>
  <c r="I3801" i="5"/>
  <c r="J3801" i="5" s="1"/>
  <c r="I3800" i="5"/>
  <c r="J3800" i="5" s="1"/>
  <c r="I3799" i="5"/>
  <c r="J3799" i="5" s="1"/>
  <c r="I3796" i="5"/>
  <c r="J3796" i="5" s="1"/>
  <c r="I3793" i="5"/>
  <c r="J3793" i="5" s="1"/>
  <c r="I3792" i="5"/>
  <c r="J3792" i="5" s="1"/>
  <c r="I3791" i="5"/>
  <c r="J3791" i="5" s="1"/>
  <c r="I3786" i="5"/>
  <c r="J3786" i="5" s="1"/>
  <c r="I3785" i="5"/>
  <c r="J3785" i="5" s="1"/>
  <c r="I3783" i="5"/>
  <c r="J3783" i="5" s="1"/>
  <c r="I3781" i="5"/>
  <c r="J3781" i="5" s="1"/>
  <c r="I3779" i="5"/>
  <c r="J3779" i="5" s="1"/>
  <c r="I3777" i="5"/>
  <c r="J3777" i="5" s="1"/>
  <c r="I3776" i="5"/>
  <c r="J3776" i="5" s="1"/>
  <c r="I3772" i="5"/>
  <c r="J3772" i="5" s="1"/>
  <c r="I3771" i="5"/>
  <c r="J3771" i="5" s="1"/>
  <c r="I3770" i="5"/>
  <c r="J3770" i="5" s="1"/>
  <c r="I3769" i="5"/>
  <c r="J3769" i="5" s="1"/>
  <c r="I3768" i="5"/>
  <c r="J3768" i="5" s="1"/>
  <c r="I3764" i="5"/>
  <c r="J3764" i="5" s="1"/>
  <c r="I3763" i="5"/>
  <c r="J3763" i="5" s="1"/>
  <c r="I3762" i="5"/>
  <c r="J3762" i="5" s="1"/>
  <c r="I3761" i="5"/>
  <c r="J3761" i="5" s="1"/>
  <c r="I3760" i="5"/>
  <c r="J3760" i="5" s="1"/>
  <c r="I3759" i="5"/>
  <c r="J3759" i="5" s="1"/>
  <c r="I3758" i="5"/>
  <c r="J3758" i="5" s="1"/>
  <c r="I3757" i="5"/>
  <c r="J3757" i="5" s="1"/>
  <c r="I3754" i="5"/>
  <c r="J3754" i="5" s="1"/>
  <c r="I3753" i="5"/>
  <c r="J3753" i="5" s="1"/>
  <c r="I3752" i="5"/>
  <c r="J3752" i="5" s="1"/>
  <c r="I3751" i="5"/>
  <c r="J3751" i="5" s="1"/>
  <c r="I3750" i="5"/>
  <c r="J3750" i="5" s="1"/>
  <c r="I3749" i="5"/>
  <c r="J3749" i="5" s="1"/>
  <c r="I3748" i="5"/>
  <c r="J3748" i="5" s="1"/>
  <c r="I3746" i="5"/>
  <c r="J3746" i="5" s="1"/>
  <c r="I3745" i="5"/>
  <c r="J3745" i="5" s="1"/>
  <c r="I3744" i="5"/>
  <c r="J3744" i="5" s="1"/>
  <c r="I3743" i="5"/>
  <c r="J3743" i="5" s="1"/>
  <c r="I3742" i="5"/>
  <c r="J3742" i="5" s="1"/>
  <c r="I3741" i="5"/>
  <c r="J3741" i="5" s="1"/>
  <c r="I3740" i="5"/>
  <c r="J3740" i="5" s="1"/>
  <c r="I3739" i="5"/>
  <c r="J3739" i="5" s="1"/>
  <c r="I3738" i="5"/>
  <c r="J3738" i="5" s="1"/>
  <c r="I3733" i="5"/>
  <c r="J3733" i="5" s="1"/>
  <c r="I3732" i="5"/>
  <c r="J3732" i="5" s="1"/>
  <c r="I3731" i="5"/>
  <c r="J3731" i="5" s="1"/>
  <c r="I3730" i="5"/>
  <c r="J3730" i="5" s="1"/>
  <c r="I3727" i="5"/>
  <c r="J3727" i="5" s="1"/>
  <c r="I3726" i="5"/>
  <c r="J3726" i="5" s="1"/>
  <c r="I3725" i="5"/>
  <c r="J3725" i="5" s="1"/>
  <c r="I3724" i="5"/>
  <c r="J3724" i="5" s="1"/>
  <c r="I3722" i="5"/>
  <c r="J3722" i="5" s="1"/>
  <c r="I3720" i="5"/>
  <c r="J3720" i="5" s="1"/>
  <c r="I3719" i="5"/>
  <c r="J3719" i="5" s="1"/>
  <c r="I3718" i="5"/>
  <c r="J3718" i="5" s="1"/>
  <c r="I3717" i="5"/>
  <c r="J3717" i="5" s="1"/>
  <c r="I3716" i="5"/>
  <c r="J3716" i="5" s="1"/>
  <c r="I3715" i="5"/>
  <c r="J3715" i="5" s="1"/>
  <c r="I3714" i="5"/>
  <c r="J3714" i="5" s="1"/>
  <c r="I3713" i="5"/>
  <c r="J3713" i="5" s="1"/>
  <c r="I3711" i="5"/>
  <c r="J3711" i="5" s="1"/>
  <c r="I3710" i="5"/>
  <c r="J3710" i="5" s="1"/>
  <c r="I3705" i="5"/>
  <c r="J3705" i="5" s="1"/>
  <c r="I3702" i="5"/>
  <c r="J3702" i="5" s="1"/>
  <c r="I3698" i="5"/>
  <c r="J3698" i="5" s="1"/>
  <c r="I3694" i="5"/>
  <c r="J3694" i="5" s="1"/>
  <c r="I3691" i="5"/>
  <c r="J3691" i="5" s="1"/>
  <c r="I3687" i="5"/>
  <c r="J3687" i="5" s="1"/>
  <c r="I3683" i="5"/>
  <c r="J3683" i="5" s="1"/>
  <c r="I3682" i="5"/>
  <c r="J3682" i="5" s="1"/>
  <c r="I3681" i="5"/>
  <c r="J3681" i="5" s="1"/>
  <c r="I3678" i="5"/>
  <c r="J3678" i="5" s="1"/>
  <c r="I3677" i="5"/>
  <c r="J3677" i="5" s="1"/>
  <c r="I3676" i="5"/>
  <c r="J3676" i="5" s="1"/>
  <c r="I3675" i="5"/>
  <c r="J3675" i="5" s="1"/>
  <c r="I3674" i="5"/>
  <c r="J3674" i="5" s="1"/>
  <c r="I3673" i="5"/>
  <c r="J3673" i="5" s="1"/>
  <c r="I3672" i="5"/>
  <c r="J3672" i="5" s="1"/>
  <c r="I3671" i="5"/>
  <c r="J3671" i="5" s="1"/>
  <c r="I3669" i="5"/>
  <c r="J3669" i="5" s="1"/>
  <c r="I3667" i="5"/>
  <c r="J3667" i="5" s="1"/>
  <c r="I3665" i="5"/>
  <c r="J3665" i="5" s="1"/>
  <c r="I3663" i="5"/>
  <c r="J3663" i="5" s="1"/>
  <c r="I3662" i="5"/>
  <c r="J3662" i="5" s="1"/>
  <c r="I3660" i="5"/>
  <c r="J3660" i="5" s="1"/>
  <c r="I3659" i="5"/>
  <c r="J3659" i="5" s="1"/>
  <c r="I3658" i="5"/>
  <c r="J3658" i="5" s="1"/>
  <c r="I3657" i="5"/>
  <c r="J3657" i="5" s="1"/>
  <c r="I3656" i="5"/>
  <c r="J3656" i="5" s="1"/>
  <c r="I3655" i="5"/>
  <c r="J3655" i="5" s="1"/>
  <c r="I3654" i="5"/>
  <c r="J3654" i="5" s="1"/>
  <c r="I3653" i="5"/>
  <c r="J3653" i="5" s="1"/>
  <c r="I3652" i="5"/>
  <c r="J3652" i="5" s="1"/>
  <c r="I3651" i="5"/>
  <c r="J3651" i="5" s="1"/>
  <c r="I3650" i="5"/>
  <c r="J3650" i="5" s="1"/>
  <c r="I3649" i="5"/>
  <c r="J3649" i="5" s="1"/>
  <c r="I3648" i="5"/>
  <c r="J3648" i="5" s="1"/>
  <c r="I3647" i="5"/>
  <c r="J3647" i="5" s="1"/>
  <c r="I3645" i="5"/>
  <c r="J3645" i="5" s="1"/>
  <c r="I3644" i="5"/>
  <c r="J3644" i="5" s="1"/>
  <c r="I3643" i="5"/>
  <c r="J3643" i="5" s="1"/>
  <c r="I3642" i="5"/>
  <c r="J3642" i="5" s="1"/>
  <c r="I3641" i="5"/>
  <c r="J3641" i="5" s="1"/>
  <c r="I3640" i="5"/>
  <c r="J3640" i="5" s="1"/>
  <c r="I3639" i="5"/>
  <c r="J3639" i="5" s="1"/>
  <c r="I3638" i="5"/>
  <c r="J3638" i="5" s="1"/>
  <c r="I3636" i="5"/>
  <c r="J3636" i="5" s="1"/>
  <c r="I3635" i="5"/>
  <c r="J3635" i="5" s="1"/>
  <c r="I3630" i="5"/>
  <c r="J3630" i="5" s="1"/>
  <c r="I3629" i="5"/>
  <c r="J3629" i="5" s="1"/>
  <c r="I3628" i="5"/>
  <c r="J3628" i="5" s="1"/>
  <c r="I3627" i="5"/>
  <c r="J3627" i="5" s="1"/>
  <c r="I3626" i="5"/>
  <c r="J3626" i="5" s="1"/>
  <c r="I3625" i="5"/>
  <c r="J3625" i="5" s="1"/>
  <c r="I3622" i="5"/>
  <c r="J3622" i="5" s="1"/>
  <c r="I3620" i="5"/>
  <c r="J3620" i="5" s="1"/>
  <c r="I3618" i="5"/>
  <c r="J3618" i="5" s="1"/>
  <c r="I3617" i="5"/>
  <c r="J3617" i="5" s="1"/>
  <c r="I3614" i="5"/>
  <c r="J3614" i="5" s="1"/>
  <c r="I3611" i="5"/>
  <c r="J3611" i="5" s="1"/>
  <c r="I3609" i="5"/>
  <c r="J3609" i="5" s="1"/>
  <c r="I3607" i="5"/>
  <c r="J3607" i="5" s="1"/>
  <c r="I3604" i="5"/>
  <c r="J3604" i="5" s="1"/>
  <c r="I3602" i="5"/>
  <c r="J3602" i="5" s="1"/>
  <c r="I3598" i="5"/>
  <c r="J3598" i="5" s="1"/>
  <c r="I3597" i="5"/>
  <c r="J3597" i="5" s="1"/>
  <c r="I3595" i="5"/>
  <c r="J3595" i="5" s="1"/>
  <c r="I3594" i="5"/>
  <c r="J3594" i="5" s="1"/>
  <c r="I3593" i="5"/>
  <c r="J3593" i="5" s="1"/>
  <c r="I3592" i="5"/>
  <c r="J3592" i="5" s="1"/>
  <c r="I3591" i="5"/>
  <c r="J3591" i="5" s="1"/>
  <c r="I3590" i="5"/>
  <c r="J3590" i="5" s="1"/>
  <c r="I3589" i="5"/>
  <c r="J3589" i="5" s="1"/>
  <c r="I3588" i="5"/>
  <c r="J3588" i="5" s="1"/>
  <c r="I3586" i="5"/>
  <c r="J3586" i="5" s="1"/>
  <c r="I3585" i="5"/>
  <c r="J3585" i="5" s="1"/>
  <c r="I3584" i="5"/>
  <c r="J3584" i="5" s="1"/>
  <c r="I3583" i="5"/>
  <c r="J3583" i="5" s="1"/>
  <c r="I3582" i="5"/>
  <c r="J3582" i="5" s="1"/>
  <c r="I3580" i="5"/>
  <c r="J3580" i="5" s="1"/>
  <c r="I3578" i="5"/>
  <c r="J3578" i="5" s="1"/>
  <c r="I3577" i="5"/>
  <c r="J3577" i="5" s="1"/>
  <c r="I3576" i="5"/>
  <c r="J3576" i="5" s="1"/>
  <c r="I3573" i="5"/>
  <c r="J3573" i="5" s="1"/>
  <c r="I3571" i="5"/>
  <c r="J3571" i="5" s="1"/>
  <c r="I3569" i="5"/>
  <c r="J3569" i="5" s="1"/>
  <c r="I3566" i="5"/>
  <c r="J3566" i="5" s="1"/>
  <c r="I3565" i="5"/>
  <c r="J3565" i="5" s="1"/>
  <c r="I3564" i="5"/>
  <c r="J3564" i="5" s="1"/>
  <c r="I3561" i="5"/>
  <c r="J3561" i="5" s="1"/>
  <c r="I3560" i="5"/>
  <c r="J3560" i="5" s="1"/>
  <c r="I3558" i="5"/>
  <c r="J3558" i="5" s="1"/>
  <c r="I3554" i="5"/>
  <c r="J3554" i="5" s="1"/>
  <c r="I3550" i="5"/>
  <c r="J3550" i="5" s="1"/>
  <c r="I3549" i="5"/>
  <c r="J3549" i="5" s="1"/>
  <c r="I3548" i="5"/>
  <c r="J3548" i="5" s="1"/>
  <c r="I3545" i="5"/>
  <c r="J3545" i="5" s="1"/>
  <c r="I3543" i="5"/>
  <c r="J3543" i="5" s="1"/>
  <c r="I3540" i="5"/>
  <c r="J3540" i="5" s="1"/>
  <c r="I3537" i="5"/>
  <c r="J3537" i="5" s="1"/>
  <c r="I3536" i="5"/>
  <c r="J3536" i="5" s="1"/>
  <c r="I3535" i="5"/>
  <c r="J3535" i="5" s="1"/>
  <c r="I3533" i="5"/>
  <c r="J3533" i="5" s="1"/>
  <c r="I3532" i="5"/>
  <c r="J3532" i="5" s="1"/>
  <c r="I3531" i="5"/>
  <c r="J3531" i="5" s="1"/>
  <c r="I3527" i="5"/>
  <c r="J3527" i="5" s="1"/>
  <c r="I3526" i="5"/>
  <c r="J3526" i="5" s="1"/>
  <c r="I3525" i="5"/>
  <c r="J3525" i="5" s="1"/>
  <c r="I3516" i="5"/>
  <c r="J3516" i="5" s="1"/>
  <c r="I3514" i="5"/>
  <c r="J3514" i="5" s="1"/>
  <c r="I3508" i="5"/>
  <c r="J3508" i="5" s="1"/>
  <c r="I3507" i="5"/>
  <c r="J3507" i="5" s="1"/>
  <c r="I3506" i="5"/>
  <c r="J3506" i="5" s="1"/>
  <c r="I3502" i="5"/>
  <c r="J3502" i="5" s="1"/>
  <c r="I3498" i="5"/>
  <c r="J3498" i="5" s="1"/>
  <c r="I3497" i="5"/>
  <c r="J3497" i="5" s="1"/>
  <c r="I3495" i="5"/>
  <c r="J3495" i="5" s="1"/>
  <c r="I3490" i="5"/>
  <c r="J3490" i="5" s="1"/>
  <c r="I3489" i="5"/>
  <c r="J3489" i="5" s="1"/>
  <c r="I3488" i="5"/>
  <c r="J3488" i="5" s="1"/>
  <c r="I3487" i="5"/>
  <c r="J3487" i="5" s="1"/>
  <c r="I3486" i="5"/>
  <c r="J3486" i="5" s="1"/>
  <c r="I3485" i="5"/>
  <c r="J3485" i="5" s="1"/>
  <c r="I3482" i="5"/>
  <c r="J3482" i="5" s="1"/>
  <c r="I3481" i="5"/>
  <c r="J3481" i="5" s="1"/>
  <c r="I3479" i="5"/>
  <c r="J3479" i="5" s="1"/>
  <c r="I3478" i="5"/>
  <c r="J3478" i="5" s="1"/>
  <c r="I3476" i="5"/>
  <c r="J3476" i="5" s="1"/>
  <c r="I3474" i="5"/>
  <c r="J3474" i="5" s="1"/>
  <c r="I3471" i="5"/>
  <c r="J3471" i="5" s="1"/>
  <c r="I3470" i="5"/>
  <c r="J3470" i="5" s="1"/>
  <c r="I3469" i="5"/>
  <c r="J3469" i="5" s="1"/>
  <c r="I3468" i="5"/>
  <c r="J3468" i="5" s="1"/>
  <c r="I3467" i="5"/>
  <c r="J3467" i="5" s="1"/>
  <c r="I3466" i="5"/>
  <c r="J3466" i="5" s="1"/>
  <c r="I3465" i="5"/>
  <c r="J3465" i="5" s="1"/>
  <c r="I3464" i="5"/>
  <c r="J3464" i="5" s="1"/>
  <c r="I3463" i="5"/>
  <c r="J3463" i="5" s="1"/>
  <c r="I3462" i="5"/>
  <c r="J3462" i="5" s="1"/>
  <c r="I3461" i="5"/>
  <c r="J3461" i="5" s="1"/>
  <c r="I3460" i="5"/>
  <c r="J3460" i="5" s="1"/>
  <c r="I3459" i="5"/>
  <c r="J3459" i="5" s="1"/>
  <c r="I3458" i="5"/>
  <c r="J3458" i="5" s="1"/>
  <c r="I3457" i="5"/>
  <c r="J3457" i="5" s="1"/>
  <c r="I3456" i="5"/>
  <c r="J3456" i="5" s="1"/>
  <c r="I3455" i="5"/>
  <c r="J3455" i="5" s="1"/>
  <c r="I3454" i="5"/>
  <c r="J3454" i="5" s="1"/>
  <c r="I3453" i="5"/>
  <c r="J3453" i="5" s="1"/>
  <c r="I3452" i="5"/>
  <c r="J3452" i="5" s="1"/>
  <c r="I3451" i="5"/>
  <c r="J3451" i="5" s="1"/>
  <c r="I3450" i="5"/>
  <c r="J3450" i="5" s="1"/>
  <c r="I3449" i="5"/>
  <c r="J3449" i="5" s="1"/>
  <c r="I3448" i="5"/>
  <c r="J3448" i="5" s="1"/>
  <c r="I3447" i="5"/>
  <c r="J3447" i="5" s="1"/>
  <c r="I3446" i="5"/>
  <c r="J3446" i="5" s="1"/>
  <c r="I3445" i="5"/>
  <c r="J3445" i="5" s="1"/>
  <c r="I3444" i="5"/>
  <c r="J3444" i="5" s="1"/>
  <c r="I3443" i="5"/>
  <c r="J3443" i="5" s="1"/>
  <c r="I3442" i="5"/>
  <c r="J3442" i="5" s="1"/>
  <c r="I3441" i="5"/>
  <c r="J3441" i="5" s="1"/>
  <c r="I3440" i="5"/>
  <c r="J3440" i="5" s="1"/>
  <c r="I3439" i="5"/>
  <c r="J3439" i="5" s="1"/>
  <c r="I3438" i="5"/>
  <c r="J3438" i="5" s="1"/>
  <c r="I3437" i="5"/>
  <c r="J3437" i="5" s="1"/>
  <c r="I3436" i="5"/>
  <c r="J3436" i="5" s="1"/>
  <c r="I3435" i="5"/>
  <c r="J3435" i="5" s="1"/>
  <c r="I3434" i="5"/>
  <c r="J3434" i="5" s="1"/>
  <c r="I3433" i="5"/>
  <c r="J3433" i="5" s="1"/>
  <c r="I3432" i="5"/>
  <c r="J3432" i="5" s="1"/>
  <c r="I3431" i="5"/>
  <c r="J3431" i="5" s="1"/>
  <c r="I3430" i="5"/>
  <c r="J3430" i="5" s="1"/>
  <c r="I3429" i="5"/>
  <c r="J3429" i="5" s="1"/>
  <c r="I3428" i="5"/>
  <c r="J3428" i="5" s="1"/>
  <c r="I3427" i="5"/>
  <c r="J3427" i="5" s="1"/>
  <c r="I3426" i="5"/>
  <c r="J3426" i="5" s="1"/>
  <c r="I3425" i="5"/>
  <c r="J3425" i="5" s="1"/>
  <c r="I3424" i="5"/>
  <c r="J3424" i="5" s="1"/>
  <c r="I3423" i="5"/>
  <c r="J3423" i="5" s="1"/>
  <c r="I3422" i="5"/>
  <c r="J3422" i="5" s="1"/>
  <c r="I3421" i="5"/>
  <c r="J3421" i="5" s="1"/>
  <c r="I3420" i="5"/>
  <c r="J3420" i="5" s="1"/>
  <c r="I3419" i="5"/>
  <c r="J3419" i="5" s="1"/>
  <c r="I3418" i="5"/>
  <c r="J3418" i="5" s="1"/>
  <c r="I3417" i="5"/>
  <c r="J3417" i="5" s="1"/>
  <c r="I3416" i="5"/>
  <c r="J3416" i="5" s="1"/>
  <c r="I3415" i="5"/>
  <c r="J3415" i="5" s="1"/>
  <c r="I3414" i="5"/>
  <c r="J3414" i="5" s="1"/>
  <c r="I3413" i="5"/>
  <c r="J3413" i="5" s="1"/>
  <c r="I3412" i="5"/>
  <c r="J3412" i="5" s="1"/>
  <c r="I3411" i="5"/>
  <c r="J3411" i="5" s="1"/>
  <c r="I3410" i="5"/>
  <c r="J3410" i="5" s="1"/>
  <c r="I3409" i="5"/>
  <c r="J3409" i="5" s="1"/>
  <c r="I3408" i="5"/>
  <c r="J3408" i="5" s="1"/>
  <c r="I3407" i="5"/>
  <c r="J3407" i="5" s="1"/>
  <c r="I3406" i="5"/>
  <c r="J3406" i="5" s="1"/>
  <c r="I3405" i="5"/>
  <c r="J3405" i="5" s="1"/>
  <c r="I3404" i="5"/>
  <c r="J3404" i="5" s="1"/>
  <c r="I3403" i="5"/>
  <c r="J3403" i="5" s="1"/>
  <c r="I3402" i="5"/>
  <c r="J3402" i="5" s="1"/>
  <c r="I3401" i="5"/>
  <c r="J3401" i="5" s="1"/>
  <c r="I3400" i="5"/>
  <c r="J3400" i="5" s="1"/>
  <c r="I3399" i="5"/>
  <c r="J3399" i="5" s="1"/>
  <c r="I3398" i="5"/>
  <c r="J3398" i="5" s="1"/>
  <c r="I3397" i="5"/>
  <c r="J3397" i="5" s="1"/>
  <c r="I3396" i="5"/>
  <c r="J3396" i="5" s="1"/>
  <c r="I3395" i="5"/>
  <c r="J3395" i="5" s="1"/>
  <c r="I3394" i="5"/>
  <c r="J3394" i="5" s="1"/>
  <c r="I3392" i="5"/>
  <c r="J3392" i="5" s="1"/>
  <c r="I3390" i="5"/>
  <c r="J3390" i="5" s="1"/>
  <c r="I3389" i="5"/>
  <c r="J3389" i="5" s="1"/>
  <c r="I3388" i="5"/>
  <c r="J3388" i="5" s="1"/>
  <c r="I3387" i="5"/>
  <c r="J3387" i="5" s="1"/>
  <c r="I3386" i="5"/>
  <c r="J3386" i="5" s="1"/>
  <c r="I3385" i="5"/>
  <c r="J3385" i="5" s="1"/>
  <c r="I3384" i="5"/>
  <c r="J3384" i="5" s="1"/>
  <c r="I3383" i="5"/>
  <c r="J3383" i="5" s="1"/>
  <c r="I3382" i="5"/>
  <c r="J3382" i="5" s="1"/>
  <c r="I3381" i="5"/>
  <c r="J3381" i="5" s="1"/>
  <c r="I3380" i="5"/>
  <c r="J3380" i="5" s="1"/>
  <c r="I3379" i="5"/>
  <c r="J3379" i="5" s="1"/>
  <c r="I3378" i="5"/>
  <c r="J3378" i="5" s="1"/>
  <c r="I3377" i="5"/>
  <c r="J3377" i="5" s="1"/>
  <c r="I3376" i="5"/>
  <c r="J3376" i="5" s="1"/>
  <c r="I3375" i="5"/>
  <c r="J3375" i="5" s="1"/>
  <c r="I3374" i="5"/>
  <c r="J3374" i="5" s="1"/>
  <c r="I3373" i="5"/>
  <c r="J3373" i="5" s="1"/>
  <c r="I3372" i="5"/>
  <c r="J3372" i="5" s="1"/>
  <c r="I3371" i="5"/>
  <c r="J3371" i="5" s="1"/>
  <c r="I3370" i="5"/>
  <c r="J3370" i="5" s="1"/>
  <c r="I3369" i="5"/>
  <c r="J3369" i="5" s="1"/>
  <c r="I3368" i="5"/>
  <c r="J3368" i="5" s="1"/>
  <c r="I3367" i="5"/>
  <c r="J3367" i="5" s="1"/>
  <c r="I3366" i="5"/>
  <c r="J3366" i="5" s="1"/>
  <c r="I3365" i="5"/>
  <c r="J3365" i="5" s="1"/>
  <c r="I3364" i="5"/>
  <c r="J3364" i="5" s="1"/>
  <c r="I3362" i="5"/>
  <c r="J3362" i="5" s="1"/>
  <c r="I3361" i="5"/>
  <c r="J3361" i="5" s="1"/>
  <c r="I3360" i="5"/>
  <c r="J3360" i="5" s="1"/>
  <c r="I3359" i="5"/>
  <c r="J3359" i="5" s="1"/>
  <c r="I3358" i="5"/>
  <c r="J3358" i="5" s="1"/>
  <c r="I3357" i="5"/>
  <c r="J3357" i="5" s="1"/>
  <c r="I3356" i="5"/>
  <c r="J3356" i="5" s="1"/>
  <c r="I3355" i="5"/>
  <c r="J3355" i="5" s="1"/>
  <c r="I3354" i="5"/>
  <c r="J3354" i="5" s="1"/>
  <c r="I3353" i="5"/>
  <c r="J3353" i="5" s="1"/>
  <c r="I3352" i="5"/>
  <c r="J3352" i="5" s="1"/>
  <c r="I3351" i="5"/>
  <c r="J3351" i="5" s="1"/>
  <c r="I3350" i="5"/>
  <c r="J3350" i="5" s="1"/>
  <c r="I3349" i="5"/>
  <c r="J3349" i="5" s="1"/>
  <c r="I3348" i="5"/>
  <c r="J3348" i="5" s="1"/>
  <c r="I3347" i="5"/>
  <c r="J3347" i="5" s="1"/>
  <c r="I3346" i="5"/>
  <c r="J3346" i="5" s="1"/>
  <c r="I3345" i="5"/>
  <c r="J3345" i="5" s="1"/>
  <c r="I3344" i="5"/>
  <c r="J3344" i="5" s="1"/>
  <c r="I3343" i="5"/>
  <c r="J3343" i="5" s="1"/>
  <c r="I3342" i="5"/>
  <c r="J3342" i="5" s="1"/>
  <c r="I3341" i="5"/>
  <c r="J3341" i="5" s="1"/>
  <c r="I3340" i="5"/>
  <c r="J3340" i="5" s="1"/>
  <c r="I3339" i="5"/>
  <c r="J3339" i="5" s="1"/>
  <c r="I3338" i="5"/>
  <c r="J3338" i="5" s="1"/>
  <c r="I3337" i="5"/>
  <c r="J3337" i="5" s="1"/>
  <c r="I3336" i="5"/>
  <c r="J3336" i="5" s="1"/>
  <c r="I3334" i="5"/>
  <c r="J3334" i="5" s="1"/>
  <c r="I3333" i="5"/>
  <c r="J3333" i="5" s="1"/>
  <c r="I3332" i="5"/>
  <c r="J3332" i="5" s="1"/>
  <c r="I3331" i="5"/>
  <c r="J3331" i="5" s="1"/>
  <c r="I3330" i="5"/>
  <c r="J3330" i="5" s="1"/>
  <c r="I3329" i="5"/>
  <c r="J3329" i="5" s="1"/>
  <c r="I3328" i="5"/>
  <c r="J3328" i="5" s="1"/>
  <c r="I3327" i="5"/>
  <c r="J3327" i="5" s="1"/>
  <c r="I3326" i="5"/>
  <c r="J3326" i="5" s="1"/>
  <c r="I3325" i="5"/>
  <c r="J3325" i="5" s="1"/>
  <c r="I3324" i="5"/>
  <c r="J3324" i="5" s="1"/>
  <c r="I3323" i="5"/>
  <c r="J3323" i="5" s="1"/>
  <c r="I3321" i="5"/>
  <c r="J3321" i="5" s="1"/>
  <c r="I3319" i="5"/>
  <c r="J3319" i="5" s="1"/>
  <c r="I3318" i="5"/>
  <c r="J3318" i="5" s="1"/>
  <c r="I3317" i="5"/>
  <c r="J3317" i="5" s="1"/>
  <c r="I3316" i="5"/>
  <c r="J3316" i="5" s="1"/>
  <c r="I3315" i="5"/>
  <c r="J3315" i="5" s="1"/>
  <c r="I3314" i="5"/>
  <c r="J3314" i="5" s="1"/>
  <c r="I3312" i="5"/>
  <c r="J3312" i="5" s="1"/>
  <c r="I3311" i="5"/>
  <c r="J3311" i="5" s="1"/>
  <c r="I3310" i="5"/>
  <c r="J3310" i="5" s="1"/>
  <c r="I3309" i="5"/>
  <c r="J3309" i="5" s="1"/>
  <c r="I3307" i="5"/>
  <c r="J3307" i="5" s="1"/>
  <c r="I3306" i="5"/>
  <c r="J3306" i="5" s="1"/>
  <c r="I3304" i="5"/>
  <c r="J3304" i="5" s="1"/>
  <c r="I3303" i="5"/>
  <c r="J3303" i="5" s="1"/>
  <c r="I3302" i="5"/>
  <c r="J3302" i="5" s="1"/>
  <c r="I3301" i="5"/>
  <c r="J3301" i="5" s="1"/>
  <c r="I3300" i="5"/>
  <c r="J3300" i="5" s="1"/>
  <c r="I3299" i="5"/>
  <c r="J3299" i="5" s="1"/>
  <c r="I3298" i="5"/>
  <c r="J3298" i="5" s="1"/>
  <c r="I3297" i="5"/>
  <c r="J3297" i="5" s="1"/>
  <c r="I3295" i="5"/>
  <c r="J3295" i="5" s="1"/>
  <c r="I3294" i="5"/>
  <c r="J3294" i="5" s="1"/>
  <c r="I3293" i="5"/>
  <c r="J3293" i="5" s="1"/>
  <c r="I3292" i="5"/>
  <c r="J3292" i="5" s="1"/>
  <c r="I3291" i="5"/>
  <c r="J3291" i="5" s="1"/>
  <c r="I3290" i="5"/>
  <c r="J3290" i="5" s="1"/>
  <c r="I3289" i="5"/>
  <c r="J3289" i="5" s="1"/>
  <c r="I3288" i="5"/>
  <c r="J3288" i="5" s="1"/>
  <c r="I3286" i="5"/>
  <c r="J3286" i="5" s="1"/>
  <c r="I3285" i="5"/>
  <c r="J3285" i="5" s="1"/>
  <c r="I3284" i="5"/>
  <c r="J3284" i="5" s="1"/>
  <c r="I3283" i="5"/>
  <c r="J3283" i="5" s="1"/>
  <c r="I3282" i="5"/>
  <c r="J3282" i="5" s="1"/>
  <c r="I3281" i="5"/>
  <c r="J3281" i="5" s="1"/>
  <c r="I3280" i="5"/>
  <c r="J3280" i="5" s="1"/>
  <c r="I3279" i="5"/>
  <c r="J3279" i="5" s="1"/>
  <c r="I3278" i="5"/>
  <c r="J3278" i="5" s="1"/>
  <c r="I3277" i="5"/>
  <c r="J3277" i="5" s="1"/>
  <c r="I3276" i="5"/>
  <c r="J3276" i="5" s="1"/>
  <c r="I3274" i="5"/>
  <c r="J3274" i="5" s="1"/>
  <c r="I3273" i="5"/>
  <c r="J3273" i="5" s="1"/>
  <c r="I3272" i="5"/>
  <c r="J3272" i="5" s="1"/>
  <c r="I3271" i="5"/>
  <c r="J3271" i="5" s="1"/>
  <c r="I3270" i="5"/>
  <c r="J3270" i="5" s="1"/>
  <c r="I3269" i="5"/>
  <c r="J3269" i="5" s="1"/>
  <c r="I3266" i="5"/>
  <c r="J3266" i="5" s="1"/>
  <c r="I3264" i="5"/>
  <c r="J3264" i="5" s="1"/>
  <c r="I3263" i="5"/>
  <c r="J3263" i="5" s="1"/>
  <c r="I3262" i="5"/>
  <c r="J3262" i="5" s="1"/>
  <c r="I3261" i="5"/>
  <c r="J3261" i="5" s="1"/>
  <c r="I3260" i="5"/>
  <c r="J3260" i="5" s="1"/>
  <c r="I3259" i="5"/>
  <c r="J3259" i="5" s="1"/>
  <c r="I3258" i="5"/>
  <c r="J3258" i="5" s="1"/>
  <c r="I3257" i="5"/>
  <c r="J3257" i="5" s="1"/>
  <c r="I3256" i="5"/>
  <c r="J3256" i="5" s="1"/>
  <c r="I3254" i="5"/>
  <c r="J3254" i="5" s="1"/>
  <c r="I3253" i="5"/>
  <c r="J3253" i="5" s="1"/>
  <c r="I3252" i="5"/>
  <c r="J3252" i="5" s="1"/>
  <c r="I3251" i="5"/>
  <c r="J3251" i="5" s="1"/>
  <c r="I3250" i="5"/>
  <c r="J3250" i="5" s="1"/>
  <c r="I3249" i="5"/>
  <c r="J3249" i="5" s="1"/>
  <c r="I3248" i="5"/>
  <c r="J3248" i="5" s="1"/>
  <c r="I3247" i="5"/>
  <c r="J3247" i="5" s="1"/>
  <c r="I3246" i="5"/>
  <c r="J3246" i="5" s="1"/>
  <c r="I3245" i="5"/>
  <c r="J3245" i="5" s="1"/>
  <c r="I3244" i="5"/>
  <c r="J3244" i="5" s="1"/>
  <c r="I3243" i="5"/>
  <c r="J3243" i="5" s="1"/>
  <c r="I3242" i="5"/>
  <c r="J3242" i="5" s="1"/>
  <c r="I3241" i="5"/>
  <c r="J3241" i="5" s="1"/>
  <c r="I3240" i="5"/>
  <c r="J3240" i="5" s="1"/>
  <c r="I3239" i="5"/>
  <c r="J3239" i="5" s="1"/>
  <c r="I3238" i="5"/>
  <c r="J3238" i="5" s="1"/>
  <c r="I3237" i="5"/>
  <c r="J3237" i="5" s="1"/>
  <c r="I3236" i="5"/>
  <c r="J3236" i="5" s="1"/>
  <c r="I3235" i="5"/>
  <c r="J3235" i="5" s="1"/>
  <c r="I3234" i="5"/>
  <c r="J3234" i="5" s="1"/>
  <c r="I3233" i="5"/>
  <c r="J3233" i="5" s="1"/>
  <c r="I3232" i="5"/>
  <c r="J3232" i="5" s="1"/>
  <c r="I3231" i="5"/>
  <c r="J3231" i="5" s="1"/>
  <c r="I3230" i="5"/>
  <c r="J3230" i="5" s="1"/>
  <c r="I3229" i="5"/>
  <c r="J3229" i="5" s="1"/>
  <c r="I3228" i="5"/>
  <c r="J3228" i="5" s="1"/>
  <c r="I3227" i="5"/>
  <c r="J3227" i="5" s="1"/>
  <c r="I3226" i="5"/>
  <c r="J3226" i="5" s="1"/>
  <c r="I3225" i="5"/>
  <c r="J3225" i="5" s="1"/>
  <c r="I3224" i="5"/>
  <c r="J3224" i="5" s="1"/>
  <c r="I3223" i="5"/>
  <c r="J3223" i="5" s="1"/>
  <c r="I3222" i="5"/>
  <c r="J3222" i="5" s="1"/>
  <c r="I3221" i="5"/>
  <c r="J3221" i="5" s="1"/>
  <c r="I3220" i="5"/>
  <c r="J3220" i="5" s="1"/>
  <c r="I3219" i="5"/>
  <c r="J3219" i="5" s="1"/>
  <c r="I3218" i="5"/>
  <c r="J3218" i="5" s="1"/>
  <c r="I3217" i="5"/>
  <c r="J3217" i="5" s="1"/>
  <c r="I3216" i="5"/>
  <c r="J3216" i="5" s="1"/>
  <c r="I3215" i="5"/>
  <c r="J3215" i="5" s="1"/>
  <c r="I3214" i="5"/>
  <c r="J3214" i="5" s="1"/>
  <c r="I3213" i="5"/>
  <c r="J3213" i="5" s="1"/>
  <c r="I3212" i="5"/>
  <c r="J3212" i="5" s="1"/>
  <c r="I3211" i="5"/>
  <c r="J3211" i="5" s="1"/>
  <c r="I3210" i="5"/>
  <c r="J3210" i="5" s="1"/>
  <c r="I3209" i="5"/>
  <c r="J3209" i="5" s="1"/>
  <c r="I3208" i="5"/>
  <c r="J3208" i="5" s="1"/>
  <c r="I3207" i="5"/>
  <c r="J3207" i="5" s="1"/>
  <c r="I3206" i="5"/>
  <c r="J3206" i="5" s="1"/>
  <c r="I3205" i="5"/>
  <c r="J3205" i="5" s="1"/>
  <c r="I3204" i="5"/>
  <c r="J3204" i="5" s="1"/>
  <c r="I3203" i="5"/>
  <c r="J3203" i="5" s="1"/>
  <c r="I3202" i="5"/>
  <c r="J3202" i="5" s="1"/>
  <c r="I3201" i="5"/>
  <c r="J3201" i="5" s="1"/>
  <c r="I3200" i="5"/>
  <c r="J3200" i="5" s="1"/>
  <c r="I3199" i="5"/>
  <c r="J3199" i="5" s="1"/>
  <c r="I3198" i="5"/>
  <c r="J3198" i="5" s="1"/>
  <c r="I3197" i="5"/>
  <c r="J3197" i="5" s="1"/>
  <c r="I3196" i="5"/>
  <c r="J3196" i="5" s="1"/>
  <c r="I3195" i="5"/>
  <c r="J3195" i="5" s="1"/>
  <c r="I3194" i="5"/>
  <c r="J3194" i="5" s="1"/>
  <c r="I3193" i="5"/>
  <c r="J3193" i="5" s="1"/>
  <c r="I3192" i="5"/>
  <c r="J3192" i="5" s="1"/>
  <c r="I3191" i="5"/>
  <c r="J3191" i="5" s="1"/>
  <c r="I3190" i="5"/>
  <c r="J3190" i="5" s="1"/>
  <c r="I3189" i="5"/>
  <c r="J3189" i="5" s="1"/>
  <c r="I3188" i="5"/>
  <c r="J3188" i="5" s="1"/>
  <c r="I3187" i="5"/>
  <c r="J3187" i="5" s="1"/>
  <c r="I3186" i="5"/>
  <c r="J3186" i="5" s="1"/>
  <c r="I3185" i="5"/>
  <c r="J3185" i="5" s="1"/>
  <c r="I3184" i="5"/>
  <c r="J3184" i="5" s="1"/>
  <c r="I3183" i="5"/>
  <c r="J3183" i="5" s="1"/>
  <c r="I3182" i="5"/>
  <c r="J3182" i="5" s="1"/>
  <c r="I3181" i="5"/>
  <c r="J3181" i="5" s="1"/>
  <c r="I3180" i="5"/>
  <c r="J3180" i="5" s="1"/>
  <c r="I3179" i="5"/>
  <c r="J3179" i="5" s="1"/>
  <c r="I3178" i="5"/>
  <c r="J3178" i="5" s="1"/>
  <c r="I3177" i="5"/>
  <c r="J3177" i="5" s="1"/>
  <c r="I3176" i="5"/>
  <c r="J3176" i="5" s="1"/>
  <c r="I3175" i="5"/>
  <c r="J3175" i="5" s="1"/>
  <c r="I3174" i="5"/>
  <c r="J3174" i="5" s="1"/>
  <c r="I3173" i="5"/>
  <c r="J3173" i="5" s="1"/>
  <c r="I3172" i="5"/>
  <c r="J3172" i="5" s="1"/>
  <c r="I3171" i="5"/>
  <c r="J3171" i="5" s="1"/>
  <c r="I3170" i="5"/>
  <c r="J3170" i="5" s="1"/>
  <c r="I3169" i="5"/>
  <c r="J3169" i="5" s="1"/>
  <c r="I3168" i="5"/>
  <c r="J3168" i="5" s="1"/>
  <c r="I3167" i="5"/>
  <c r="J3167" i="5" s="1"/>
  <c r="I3166" i="5"/>
  <c r="J3166" i="5" s="1"/>
  <c r="I3165" i="5"/>
  <c r="J3165" i="5" s="1"/>
  <c r="I3164" i="5"/>
  <c r="J3164" i="5" s="1"/>
  <c r="I3163" i="5"/>
  <c r="J3163" i="5" s="1"/>
  <c r="I3162" i="5"/>
  <c r="J3162" i="5" s="1"/>
  <c r="I3161" i="5"/>
  <c r="J3161" i="5" s="1"/>
  <c r="I3160" i="5"/>
  <c r="J3160" i="5" s="1"/>
  <c r="I3159" i="5"/>
  <c r="J3159" i="5" s="1"/>
  <c r="I3158" i="5"/>
  <c r="J3158" i="5" s="1"/>
  <c r="I3157" i="5"/>
  <c r="J3157" i="5" s="1"/>
  <c r="I3156" i="5"/>
  <c r="J3156" i="5" s="1"/>
  <c r="I3155" i="5"/>
  <c r="J3155" i="5" s="1"/>
  <c r="I3154" i="5"/>
  <c r="J3154" i="5" s="1"/>
  <c r="I3153" i="5"/>
  <c r="J3153" i="5" s="1"/>
  <c r="I3152" i="5"/>
  <c r="J3152" i="5" s="1"/>
  <c r="I3151" i="5"/>
  <c r="J3151" i="5" s="1"/>
  <c r="I3150" i="5"/>
  <c r="J3150" i="5" s="1"/>
  <c r="I3149" i="5"/>
  <c r="J3149" i="5" s="1"/>
  <c r="I3148" i="5"/>
  <c r="J3148" i="5" s="1"/>
  <c r="I3147" i="5"/>
  <c r="J3147" i="5" s="1"/>
  <c r="I3146" i="5"/>
  <c r="J3146" i="5" s="1"/>
  <c r="I3145" i="5"/>
  <c r="J3145" i="5" s="1"/>
  <c r="I3144" i="5"/>
  <c r="J3144" i="5" s="1"/>
  <c r="I3143" i="5"/>
  <c r="J3143" i="5" s="1"/>
  <c r="I3142" i="5"/>
  <c r="J3142" i="5" s="1"/>
  <c r="I3141" i="5"/>
  <c r="J3141" i="5" s="1"/>
  <c r="I3140" i="5"/>
  <c r="J3140" i="5" s="1"/>
  <c r="I3139" i="5"/>
  <c r="J3139" i="5" s="1"/>
  <c r="I3138" i="5"/>
  <c r="J3138" i="5" s="1"/>
  <c r="I3137" i="5"/>
  <c r="J3137" i="5" s="1"/>
  <c r="I3136" i="5"/>
  <c r="J3136" i="5" s="1"/>
  <c r="I3135" i="5"/>
  <c r="J3135" i="5" s="1"/>
  <c r="I3134" i="5"/>
  <c r="J3134" i="5" s="1"/>
  <c r="I3133" i="5"/>
  <c r="J3133" i="5" s="1"/>
  <c r="I3132" i="5"/>
  <c r="J3132" i="5" s="1"/>
  <c r="I3131" i="5"/>
  <c r="J3131" i="5" s="1"/>
  <c r="I3130" i="5"/>
  <c r="J3130" i="5" s="1"/>
  <c r="I3129" i="5"/>
  <c r="J3129" i="5" s="1"/>
  <c r="I3128" i="5"/>
  <c r="J3128" i="5" s="1"/>
  <c r="I3127" i="5"/>
  <c r="J3127" i="5" s="1"/>
  <c r="I3126" i="5"/>
  <c r="J3126" i="5" s="1"/>
  <c r="I3125" i="5"/>
  <c r="J3125" i="5" s="1"/>
  <c r="I3124" i="5"/>
  <c r="J3124" i="5" s="1"/>
  <c r="I3123" i="5"/>
  <c r="J3123" i="5" s="1"/>
  <c r="I3122" i="5"/>
  <c r="J3122" i="5" s="1"/>
  <c r="I3121" i="5"/>
  <c r="J3121" i="5" s="1"/>
  <c r="I3120" i="5"/>
  <c r="J3120" i="5" s="1"/>
  <c r="I3119" i="5"/>
  <c r="J3119" i="5" s="1"/>
  <c r="I3118" i="5"/>
  <c r="J3118" i="5" s="1"/>
  <c r="I3117" i="5"/>
  <c r="J3117" i="5" s="1"/>
  <c r="I3116" i="5"/>
  <c r="J3116" i="5" s="1"/>
  <c r="I3115" i="5"/>
  <c r="J3115" i="5" s="1"/>
  <c r="I3114" i="5"/>
  <c r="J3114" i="5" s="1"/>
  <c r="I3113" i="5"/>
  <c r="J3113" i="5" s="1"/>
  <c r="I3112" i="5"/>
  <c r="J3112" i="5" s="1"/>
  <c r="I3111" i="5"/>
  <c r="J3111" i="5" s="1"/>
  <c r="I3110" i="5"/>
  <c r="J3110" i="5" s="1"/>
  <c r="I3109" i="5"/>
  <c r="J3109" i="5" s="1"/>
  <c r="I3108" i="5"/>
  <c r="J3108" i="5" s="1"/>
  <c r="I3107" i="5"/>
  <c r="J3107" i="5" s="1"/>
  <c r="I3106" i="5"/>
  <c r="J3106" i="5" s="1"/>
  <c r="I3105" i="5"/>
  <c r="J3105" i="5" s="1"/>
  <c r="I3104" i="5"/>
  <c r="J3104" i="5" s="1"/>
  <c r="I3103" i="5"/>
  <c r="J3103" i="5" s="1"/>
  <c r="I3102" i="5"/>
  <c r="J3102" i="5" s="1"/>
  <c r="I3101" i="5"/>
  <c r="J3101" i="5" s="1"/>
  <c r="I3100" i="5"/>
  <c r="J3100" i="5" s="1"/>
  <c r="I3099" i="5"/>
  <c r="J3099" i="5" s="1"/>
  <c r="I3098" i="5"/>
  <c r="J3098" i="5" s="1"/>
  <c r="I3097" i="5"/>
  <c r="J3097" i="5" s="1"/>
  <c r="I3096" i="5"/>
  <c r="J3096" i="5" s="1"/>
  <c r="I3095" i="5"/>
  <c r="J3095" i="5" s="1"/>
  <c r="I3094" i="5"/>
  <c r="J3094" i="5" s="1"/>
  <c r="I3093" i="5"/>
  <c r="J3093" i="5" s="1"/>
  <c r="I3092" i="5"/>
  <c r="J3092" i="5" s="1"/>
  <c r="I3091" i="5"/>
  <c r="J3091" i="5" s="1"/>
  <c r="I3090" i="5"/>
  <c r="J3090" i="5" s="1"/>
  <c r="I3089" i="5"/>
  <c r="J3089" i="5" s="1"/>
  <c r="I3088" i="5"/>
  <c r="J3088" i="5" s="1"/>
  <c r="I3087" i="5"/>
  <c r="J3087" i="5" s="1"/>
  <c r="I3086" i="5"/>
  <c r="J3086" i="5" s="1"/>
  <c r="I3085" i="5"/>
  <c r="J3085" i="5" s="1"/>
  <c r="I3084" i="5"/>
  <c r="J3084" i="5" s="1"/>
  <c r="I3083" i="5"/>
  <c r="J3083" i="5" s="1"/>
  <c r="I3082" i="5"/>
  <c r="J3082" i="5" s="1"/>
  <c r="I3081" i="5"/>
  <c r="J3081" i="5" s="1"/>
  <c r="I3080" i="5"/>
  <c r="J3080" i="5" s="1"/>
  <c r="I3079" i="5"/>
  <c r="J3079" i="5" s="1"/>
  <c r="I3078" i="5"/>
  <c r="J3078" i="5" s="1"/>
  <c r="I3077" i="5"/>
  <c r="J3077" i="5" s="1"/>
  <c r="I3076" i="5"/>
  <c r="J3076" i="5" s="1"/>
  <c r="I3075" i="5"/>
  <c r="J3075" i="5" s="1"/>
  <c r="I3074" i="5"/>
  <c r="J3074" i="5" s="1"/>
  <c r="I3073" i="5"/>
  <c r="J3073" i="5" s="1"/>
  <c r="I3072" i="5"/>
  <c r="J3072" i="5" s="1"/>
  <c r="I3071" i="5"/>
  <c r="J3071" i="5" s="1"/>
  <c r="I3070" i="5"/>
  <c r="J3070" i="5" s="1"/>
  <c r="I3069" i="5"/>
  <c r="J3069" i="5" s="1"/>
  <c r="I3068" i="5"/>
  <c r="J3068" i="5" s="1"/>
  <c r="I3067" i="5"/>
  <c r="J3067" i="5" s="1"/>
  <c r="I3066" i="5"/>
  <c r="J3066" i="5" s="1"/>
  <c r="I3065" i="5"/>
  <c r="J3065" i="5" s="1"/>
  <c r="I3064" i="5"/>
  <c r="J3064" i="5" s="1"/>
  <c r="I3063" i="5"/>
  <c r="J3063" i="5" s="1"/>
  <c r="I3062" i="5"/>
  <c r="J3062" i="5" s="1"/>
  <c r="I3061" i="5"/>
  <c r="J3061" i="5" s="1"/>
  <c r="I3060" i="5"/>
  <c r="J3060" i="5" s="1"/>
  <c r="I3059" i="5"/>
  <c r="J3059" i="5" s="1"/>
  <c r="I3058" i="5"/>
  <c r="J3058" i="5" s="1"/>
  <c r="I3057" i="5"/>
  <c r="J3057" i="5" s="1"/>
  <c r="I3056" i="5"/>
  <c r="J3056" i="5" s="1"/>
  <c r="I3055" i="5"/>
  <c r="J3055" i="5" s="1"/>
  <c r="I3054" i="5"/>
  <c r="J3054" i="5" s="1"/>
  <c r="I3053" i="5"/>
  <c r="J3053" i="5" s="1"/>
  <c r="I3052" i="5"/>
  <c r="J3052" i="5" s="1"/>
  <c r="I3051" i="5"/>
  <c r="J3051" i="5" s="1"/>
  <c r="I3050" i="5"/>
  <c r="J3050" i="5" s="1"/>
  <c r="I3049" i="5"/>
  <c r="J3049" i="5" s="1"/>
  <c r="I3048" i="5"/>
  <c r="J3048" i="5" s="1"/>
  <c r="I3047" i="5"/>
  <c r="J3047" i="5" s="1"/>
  <c r="I3046" i="5"/>
  <c r="J3046" i="5" s="1"/>
  <c r="I3045" i="5"/>
  <c r="J3045" i="5" s="1"/>
  <c r="I3044" i="5"/>
  <c r="J3044" i="5" s="1"/>
  <c r="I3043" i="5"/>
  <c r="J3043" i="5" s="1"/>
  <c r="I3042" i="5"/>
  <c r="J3042" i="5" s="1"/>
  <c r="I3041" i="5"/>
  <c r="J3041" i="5" s="1"/>
  <c r="I3040" i="5"/>
  <c r="J3040" i="5" s="1"/>
  <c r="I3039" i="5"/>
  <c r="J3039" i="5" s="1"/>
  <c r="I3038" i="5"/>
  <c r="J3038" i="5" s="1"/>
  <c r="I3037" i="5"/>
  <c r="J3037" i="5" s="1"/>
  <c r="I3036" i="5"/>
  <c r="J3036" i="5" s="1"/>
  <c r="I3035" i="5"/>
  <c r="J3035" i="5" s="1"/>
  <c r="I3034" i="5"/>
  <c r="J3034" i="5" s="1"/>
  <c r="I3033" i="5"/>
  <c r="J3033" i="5" s="1"/>
  <c r="I3032" i="5"/>
  <c r="J3032" i="5" s="1"/>
  <c r="I3031" i="5"/>
  <c r="J3031" i="5" s="1"/>
  <c r="I3030" i="5"/>
  <c r="J3030" i="5" s="1"/>
  <c r="I3029" i="5"/>
  <c r="J3029" i="5" s="1"/>
  <c r="I3028" i="5"/>
  <c r="J3028" i="5" s="1"/>
  <c r="I3027" i="5"/>
  <c r="J3027" i="5" s="1"/>
  <c r="I3026" i="5"/>
  <c r="J3026" i="5" s="1"/>
  <c r="I3025" i="5"/>
  <c r="J3025" i="5" s="1"/>
  <c r="I3024" i="5"/>
  <c r="J3024" i="5" s="1"/>
  <c r="I3023" i="5"/>
  <c r="J3023" i="5" s="1"/>
  <c r="I3022" i="5"/>
  <c r="J3022" i="5" s="1"/>
  <c r="I3021" i="5"/>
  <c r="J3021" i="5" s="1"/>
  <c r="I3020" i="5"/>
  <c r="J3020" i="5" s="1"/>
  <c r="I3019" i="5"/>
  <c r="J3019" i="5" s="1"/>
  <c r="I3018" i="5"/>
  <c r="J3018" i="5" s="1"/>
  <c r="I3017" i="5"/>
  <c r="J3017" i="5" s="1"/>
  <c r="I3016" i="5"/>
  <c r="J3016" i="5" s="1"/>
  <c r="I3015" i="5"/>
  <c r="J3015" i="5" s="1"/>
  <c r="I3014" i="5"/>
  <c r="J3014" i="5" s="1"/>
  <c r="I3013" i="5"/>
  <c r="J3013" i="5" s="1"/>
  <c r="I3012" i="5"/>
  <c r="J3012" i="5" s="1"/>
  <c r="I3011" i="5"/>
  <c r="J3011" i="5" s="1"/>
  <c r="I3010" i="5"/>
  <c r="J3010" i="5" s="1"/>
  <c r="I3009" i="5"/>
  <c r="J3009" i="5" s="1"/>
  <c r="I3008" i="5"/>
  <c r="J3008" i="5" s="1"/>
  <c r="I3007" i="5"/>
  <c r="J3007" i="5" s="1"/>
  <c r="I3006" i="5"/>
  <c r="J3006" i="5" s="1"/>
  <c r="I3005" i="5"/>
  <c r="J3005" i="5" s="1"/>
  <c r="I3004" i="5"/>
  <c r="J3004" i="5" s="1"/>
  <c r="I3003" i="5"/>
  <c r="J3003" i="5" s="1"/>
  <c r="I3002" i="5"/>
  <c r="J3002" i="5" s="1"/>
  <c r="I3001" i="5"/>
  <c r="J3001" i="5" s="1"/>
  <c r="I3000" i="5"/>
  <c r="J3000" i="5" s="1"/>
  <c r="I2999" i="5"/>
  <c r="J2999" i="5" s="1"/>
  <c r="I2998" i="5"/>
  <c r="J2998" i="5" s="1"/>
  <c r="I2997" i="5"/>
  <c r="J2997" i="5" s="1"/>
  <c r="I2996" i="5"/>
  <c r="J2996" i="5" s="1"/>
  <c r="I2995" i="5"/>
  <c r="J2995" i="5" s="1"/>
  <c r="I2994" i="5"/>
  <c r="J2994" i="5" s="1"/>
  <c r="I2993" i="5"/>
  <c r="J2993" i="5" s="1"/>
  <c r="I2992" i="5"/>
  <c r="J2992" i="5" s="1"/>
  <c r="I2991" i="5"/>
  <c r="J2991" i="5" s="1"/>
  <c r="I2990" i="5"/>
  <c r="J2990" i="5" s="1"/>
  <c r="I2989" i="5"/>
  <c r="J2989" i="5" s="1"/>
  <c r="I2988" i="5"/>
  <c r="J2988" i="5" s="1"/>
  <c r="I2987" i="5"/>
  <c r="J2987" i="5" s="1"/>
  <c r="I2986" i="5"/>
  <c r="J2986" i="5" s="1"/>
  <c r="I2985" i="5"/>
  <c r="J2985" i="5" s="1"/>
  <c r="I2984" i="5"/>
  <c r="J2984" i="5" s="1"/>
  <c r="I2983" i="5"/>
  <c r="J2983" i="5" s="1"/>
  <c r="I2982" i="5"/>
  <c r="J2982" i="5" s="1"/>
  <c r="I2981" i="5"/>
  <c r="J2981" i="5" s="1"/>
  <c r="I2980" i="5"/>
  <c r="J2980" i="5" s="1"/>
  <c r="I2979" i="5"/>
  <c r="J2979" i="5" s="1"/>
  <c r="I2978" i="5"/>
  <c r="J2978" i="5" s="1"/>
  <c r="I2977" i="5"/>
  <c r="J2977" i="5" s="1"/>
  <c r="I2976" i="5"/>
  <c r="J2976" i="5" s="1"/>
  <c r="I2975" i="5"/>
  <c r="J2975" i="5" s="1"/>
  <c r="I2974" i="5"/>
  <c r="J2974" i="5" s="1"/>
  <c r="I2973" i="5"/>
  <c r="J2973" i="5" s="1"/>
  <c r="I2972" i="5"/>
  <c r="J2972" i="5" s="1"/>
  <c r="I2971" i="5"/>
  <c r="J2971" i="5" s="1"/>
  <c r="I2970" i="5"/>
  <c r="J2970" i="5" s="1"/>
  <c r="I2969" i="5"/>
  <c r="J2969" i="5" s="1"/>
  <c r="I2968" i="5"/>
  <c r="J2968" i="5" s="1"/>
  <c r="I2967" i="5"/>
  <c r="J2967" i="5" s="1"/>
  <c r="I2966" i="5"/>
  <c r="J2966" i="5" s="1"/>
  <c r="I2965" i="5"/>
  <c r="J2965" i="5" s="1"/>
  <c r="I2964" i="5"/>
  <c r="J2964" i="5" s="1"/>
  <c r="I2963" i="5"/>
  <c r="J2963" i="5" s="1"/>
  <c r="I2962" i="5"/>
  <c r="J2962" i="5" s="1"/>
  <c r="I2961" i="5"/>
  <c r="J2961" i="5" s="1"/>
  <c r="I2960" i="5"/>
  <c r="J2960" i="5" s="1"/>
  <c r="I2959" i="5"/>
  <c r="J2959" i="5" s="1"/>
  <c r="I2958" i="5"/>
  <c r="J2958" i="5" s="1"/>
  <c r="I2957" i="5"/>
  <c r="J2957" i="5" s="1"/>
  <c r="I2956" i="5"/>
  <c r="J2956" i="5" s="1"/>
  <c r="I2955" i="5"/>
  <c r="J2955" i="5" s="1"/>
  <c r="I2954" i="5"/>
  <c r="J2954" i="5" s="1"/>
  <c r="I2953" i="5"/>
  <c r="J2953" i="5" s="1"/>
  <c r="I2952" i="5"/>
  <c r="J2952" i="5" s="1"/>
  <c r="I2951" i="5"/>
  <c r="J2951" i="5" s="1"/>
  <c r="I2950" i="5"/>
  <c r="J2950" i="5" s="1"/>
  <c r="I2949" i="5"/>
  <c r="J2949" i="5" s="1"/>
  <c r="I2948" i="5"/>
  <c r="J2948" i="5" s="1"/>
  <c r="I2947" i="5"/>
  <c r="J2947" i="5" s="1"/>
  <c r="I2946" i="5"/>
  <c r="J2946" i="5" s="1"/>
  <c r="I2945" i="5"/>
  <c r="J2945" i="5" s="1"/>
  <c r="I2944" i="5"/>
  <c r="J2944" i="5" s="1"/>
  <c r="I2943" i="5"/>
  <c r="J2943" i="5" s="1"/>
  <c r="I2942" i="5"/>
  <c r="J2942" i="5" s="1"/>
  <c r="I2941" i="5"/>
  <c r="J2941" i="5" s="1"/>
  <c r="I2940" i="5"/>
  <c r="J2940" i="5" s="1"/>
  <c r="I2939" i="5"/>
  <c r="J2939" i="5" s="1"/>
  <c r="I2938" i="5"/>
  <c r="J2938" i="5" s="1"/>
  <c r="I2937" i="5"/>
  <c r="J2937" i="5" s="1"/>
  <c r="I2936" i="5"/>
  <c r="J2936" i="5" s="1"/>
  <c r="I2935" i="5"/>
  <c r="J2935" i="5" s="1"/>
  <c r="I2934" i="5"/>
  <c r="J2934" i="5" s="1"/>
  <c r="I2933" i="5"/>
  <c r="J2933" i="5" s="1"/>
  <c r="I2932" i="5"/>
  <c r="J2932" i="5" s="1"/>
  <c r="I2931" i="5"/>
  <c r="J2931" i="5" s="1"/>
  <c r="I2930" i="5"/>
  <c r="J2930" i="5" s="1"/>
  <c r="I2929" i="5"/>
  <c r="J2929" i="5" s="1"/>
  <c r="I2928" i="5"/>
  <c r="J2928" i="5" s="1"/>
  <c r="I2927" i="5"/>
  <c r="J2927" i="5" s="1"/>
  <c r="I2926" i="5"/>
  <c r="J2926" i="5" s="1"/>
  <c r="I2925" i="5"/>
  <c r="J2925" i="5" s="1"/>
  <c r="I2924" i="5"/>
  <c r="J2924" i="5" s="1"/>
  <c r="I2923" i="5"/>
  <c r="J2923" i="5" s="1"/>
  <c r="I2922" i="5"/>
  <c r="J2922" i="5" s="1"/>
  <c r="I2921" i="5"/>
  <c r="J2921" i="5" s="1"/>
  <c r="I2920" i="5"/>
  <c r="J2920" i="5" s="1"/>
  <c r="I2919" i="5"/>
  <c r="J2919" i="5" s="1"/>
  <c r="I2918" i="5"/>
  <c r="J2918" i="5" s="1"/>
  <c r="I2917" i="5"/>
  <c r="J2917" i="5" s="1"/>
  <c r="I2916" i="5"/>
  <c r="J2916" i="5" s="1"/>
  <c r="I2915" i="5"/>
  <c r="J2915" i="5" s="1"/>
  <c r="I2914" i="5"/>
  <c r="J2914" i="5" s="1"/>
  <c r="I2913" i="5"/>
  <c r="J2913" i="5" s="1"/>
  <c r="I2912" i="5"/>
  <c r="J2912" i="5" s="1"/>
  <c r="I2911" i="5"/>
  <c r="J2911" i="5" s="1"/>
  <c r="I2910" i="5"/>
  <c r="J2910" i="5" s="1"/>
  <c r="I2909" i="5"/>
  <c r="J2909" i="5" s="1"/>
  <c r="I2908" i="5"/>
  <c r="J2908" i="5" s="1"/>
  <c r="I2907" i="5"/>
  <c r="J2907" i="5" s="1"/>
  <c r="I2906" i="5"/>
  <c r="J2906" i="5" s="1"/>
  <c r="I2905" i="5"/>
  <c r="J2905" i="5" s="1"/>
  <c r="I2904" i="5"/>
  <c r="J2904" i="5" s="1"/>
  <c r="I2903" i="5"/>
  <c r="J2903" i="5" s="1"/>
  <c r="I2902" i="5"/>
  <c r="J2902" i="5" s="1"/>
  <c r="I2901" i="5"/>
  <c r="J2901" i="5" s="1"/>
  <c r="I2900" i="5"/>
  <c r="J2900" i="5" s="1"/>
  <c r="I2899" i="5"/>
  <c r="J2899" i="5" s="1"/>
  <c r="I2898" i="5"/>
  <c r="J2898" i="5" s="1"/>
  <c r="I2897" i="5"/>
  <c r="J2897" i="5" s="1"/>
  <c r="I2896" i="5"/>
  <c r="J2896" i="5" s="1"/>
  <c r="I2895" i="5"/>
  <c r="J2895" i="5" s="1"/>
  <c r="I2894" i="5"/>
  <c r="J2894" i="5" s="1"/>
  <c r="I2893" i="5"/>
  <c r="J2893" i="5" s="1"/>
  <c r="I2892" i="5"/>
  <c r="J2892" i="5" s="1"/>
  <c r="I2891" i="5"/>
  <c r="J2891" i="5" s="1"/>
  <c r="I2890" i="5"/>
  <c r="J2890" i="5" s="1"/>
  <c r="I2889" i="5"/>
  <c r="J2889" i="5" s="1"/>
  <c r="I2888" i="5"/>
  <c r="J2888" i="5" s="1"/>
  <c r="I2887" i="5"/>
  <c r="J2887" i="5" s="1"/>
  <c r="I2886" i="5"/>
  <c r="J2886" i="5" s="1"/>
  <c r="I2885" i="5"/>
  <c r="J2885" i="5" s="1"/>
  <c r="I2884" i="5"/>
  <c r="J2884" i="5" s="1"/>
  <c r="I2883" i="5"/>
  <c r="J2883" i="5" s="1"/>
  <c r="I2882" i="5"/>
  <c r="J2882" i="5" s="1"/>
  <c r="I2881" i="5"/>
  <c r="J2881" i="5" s="1"/>
  <c r="I2880" i="5"/>
  <c r="J2880" i="5" s="1"/>
  <c r="I2879" i="5"/>
  <c r="J2879" i="5" s="1"/>
  <c r="I2878" i="5"/>
  <c r="J2878" i="5" s="1"/>
  <c r="I2877" i="5"/>
  <c r="J2877" i="5" s="1"/>
  <c r="I2876" i="5"/>
  <c r="J2876" i="5" s="1"/>
  <c r="I2875" i="5"/>
  <c r="J2875" i="5" s="1"/>
  <c r="I2874" i="5"/>
  <c r="J2874" i="5" s="1"/>
  <c r="I2873" i="5"/>
  <c r="J2873" i="5" s="1"/>
  <c r="I2872" i="5"/>
  <c r="J2872" i="5" s="1"/>
  <c r="I2871" i="5"/>
  <c r="J2871" i="5" s="1"/>
  <c r="I2870" i="5"/>
  <c r="J2870" i="5" s="1"/>
  <c r="I2869" i="5"/>
  <c r="J2869" i="5" s="1"/>
  <c r="I2868" i="5"/>
  <c r="J2868" i="5" s="1"/>
  <c r="I2867" i="5"/>
  <c r="J2867" i="5" s="1"/>
  <c r="I2866" i="5"/>
  <c r="J2866" i="5" s="1"/>
  <c r="I2865" i="5"/>
  <c r="J2865" i="5" s="1"/>
  <c r="I2864" i="5"/>
  <c r="J2864" i="5" s="1"/>
  <c r="I2863" i="5"/>
  <c r="J2863" i="5" s="1"/>
  <c r="I2862" i="5"/>
  <c r="J2862" i="5" s="1"/>
  <c r="I2861" i="5"/>
  <c r="J2861" i="5" s="1"/>
  <c r="I2860" i="5"/>
  <c r="J2860" i="5" s="1"/>
  <c r="I2859" i="5"/>
  <c r="J2859" i="5" s="1"/>
  <c r="I2858" i="5"/>
  <c r="J2858" i="5" s="1"/>
  <c r="I2857" i="5"/>
  <c r="J2857" i="5" s="1"/>
  <c r="I2856" i="5"/>
  <c r="J2856" i="5" s="1"/>
  <c r="I2855" i="5"/>
  <c r="J2855" i="5" s="1"/>
  <c r="I2854" i="5"/>
  <c r="J2854" i="5" s="1"/>
  <c r="I2853" i="5"/>
  <c r="J2853" i="5" s="1"/>
  <c r="I2852" i="5"/>
  <c r="J2852" i="5" s="1"/>
  <c r="I2851" i="5"/>
  <c r="J2851" i="5" s="1"/>
  <c r="I2850" i="5"/>
  <c r="J2850" i="5" s="1"/>
  <c r="I2849" i="5"/>
  <c r="J2849" i="5" s="1"/>
  <c r="I2848" i="5"/>
  <c r="J2848" i="5" s="1"/>
  <c r="I2847" i="5"/>
  <c r="J2847" i="5" s="1"/>
  <c r="I2846" i="5"/>
  <c r="J2846" i="5" s="1"/>
  <c r="I2845" i="5"/>
  <c r="J2845" i="5" s="1"/>
  <c r="I2844" i="5"/>
  <c r="J2844" i="5" s="1"/>
  <c r="I2843" i="5"/>
  <c r="J2843" i="5" s="1"/>
  <c r="I2842" i="5"/>
  <c r="J2842" i="5" s="1"/>
  <c r="I2841" i="5"/>
  <c r="J2841" i="5" s="1"/>
  <c r="I2840" i="5"/>
  <c r="J2840" i="5" s="1"/>
  <c r="I2839" i="5"/>
  <c r="J2839" i="5" s="1"/>
  <c r="I2838" i="5"/>
  <c r="J2838" i="5" s="1"/>
  <c r="I2837" i="5"/>
  <c r="J2837" i="5" s="1"/>
  <c r="I2836" i="5"/>
  <c r="J2836" i="5" s="1"/>
  <c r="I2835" i="5"/>
  <c r="J2835" i="5" s="1"/>
  <c r="I2834" i="5"/>
  <c r="J2834" i="5" s="1"/>
  <c r="I2833" i="5"/>
  <c r="J2833" i="5" s="1"/>
  <c r="I2832" i="5"/>
  <c r="J2832" i="5" s="1"/>
  <c r="I2831" i="5"/>
  <c r="J2831" i="5" s="1"/>
  <c r="I2830" i="5"/>
  <c r="J2830" i="5" s="1"/>
  <c r="I2829" i="5"/>
  <c r="J2829" i="5" s="1"/>
  <c r="I2828" i="5"/>
  <c r="J2828" i="5" s="1"/>
  <c r="I2827" i="5"/>
  <c r="J2827" i="5" s="1"/>
  <c r="I2826" i="5"/>
  <c r="J2826" i="5" s="1"/>
  <c r="I2825" i="5"/>
  <c r="J2825" i="5" s="1"/>
  <c r="I2824" i="5"/>
  <c r="J2824" i="5" s="1"/>
  <c r="I2823" i="5"/>
  <c r="J2823" i="5" s="1"/>
  <c r="I2822" i="5"/>
  <c r="J2822" i="5" s="1"/>
  <c r="I2821" i="5"/>
  <c r="J2821" i="5" s="1"/>
  <c r="I2820" i="5"/>
  <c r="J2820" i="5" s="1"/>
  <c r="I2819" i="5"/>
  <c r="J2819" i="5" s="1"/>
  <c r="I2818" i="5"/>
  <c r="J2818" i="5" s="1"/>
  <c r="I2817" i="5"/>
  <c r="J2817" i="5" s="1"/>
  <c r="I2816" i="5"/>
  <c r="J2816" i="5" s="1"/>
  <c r="I2815" i="5"/>
  <c r="J2815" i="5" s="1"/>
  <c r="I2814" i="5"/>
  <c r="J2814" i="5" s="1"/>
  <c r="I2813" i="5"/>
  <c r="J2813" i="5" s="1"/>
  <c r="I2812" i="5"/>
  <c r="J2812" i="5" s="1"/>
  <c r="I2811" i="5"/>
  <c r="J2811" i="5" s="1"/>
  <c r="I2810" i="5"/>
  <c r="J2810" i="5" s="1"/>
  <c r="I2809" i="5"/>
  <c r="J2809" i="5" s="1"/>
  <c r="I2808" i="5"/>
  <c r="J2808" i="5" s="1"/>
  <c r="I2807" i="5"/>
  <c r="J2807" i="5" s="1"/>
  <c r="I2806" i="5"/>
  <c r="J2806" i="5" s="1"/>
  <c r="I2805" i="5"/>
  <c r="J2805" i="5" s="1"/>
  <c r="I2804" i="5"/>
  <c r="J2804" i="5" s="1"/>
  <c r="I2803" i="5"/>
  <c r="J2803" i="5" s="1"/>
  <c r="I2802" i="5"/>
  <c r="J2802" i="5" s="1"/>
  <c r="I2801" i="5"/>
  <c r="J2801" i="5" s="1"/>
  <c r="I2800" i="5"/>
  <c r="J2800" i="5" s="1"/>
  <c r="I2799" i="5"/>
  <c r="J2799" i="5" s="1"/>
  <c r="I2798" i="5"/>
  <c r="J2798" i="5" s="1"/>
  <c r="I2797" i="5"/>
  <c r="J2797" i="5" s="1"/>
  <c r="I2796" i="5"/>
  <c r="J2796" i="5" s="1"/>
  <c r="I2795" i="5"/>
  <c r="J2795" i="5" s="1"/>
  <c r="I2794" i="5"/>
  <c r="J2794" i="5" s="1"/>
  <c r="I2793" i="5"/>
  <c r="J2793" i="5" s="1"/>
  <c r="I2792" i="5"/>
  <c r="J2792" i="5" s="1"/>
  <c r="I2791" i="5"/>
  <c r="J2791" i="5" s="1"/>
  <c r="I2790" i="5"/>
  <c r="J2790" i="5" s="1"/>
  <c r="I2789" i="5"/>
  <c r="J2789" i="5" s="1"/>
  <c r="I2788" i="5"/>
  <c r="J2788" i="5" s="1"/>
  <c r="I2787" i="5"/>
  <c r="J2787" i="5" s="1"/>
  <c r="I2786" i="5"/>
  <c r="J2786" i="5" s="1"/>
  <c r="I2785" i="5"/>
  <c r="J2785" i="5" s="1"/>
  <c r="I2784" i="5"/>
  <c r="J2784" i="5" s="1"/>
  <c r="I2783" i="5"/>
  <c r="J2783" i="5" s="1"/>
  <c r="I2782" i="5"/>
  <c r="J2782" i="5" s="1"/>
  <c r="I2781" i="5"/>
  <c r="J2781" i="5" s="1"/>
  <c r="I2780" i="5"/>
  <c r="J2780" i="5" s="1"/>
  <c r="I2779" i="5"/>
  <c r="J2779" i="5" s="1"/>
  <c r="I2778" i="5"/>
  <c r="J2778" i="5" s="1"/>
  <c r="I2777" i="5"/>
  <c r="J2777" i="5" s="1"/>
  <c r="I2776" i="5"/>
  <c r="J2776" i="5" s="1"/>
  <c r="I2775" i="5"/>
  <c r="J2775" i="5" s="1"/>
  <c r="I2774" i="5"/>
  <c r="J2774" i="5" s="1"/>
  <c r="I2773" i="5"/>
  <c r="J2773" i="5" s="1"/>
  <c r="I2772" i="5"/>
  <c r="J2772" i="5" s="1"/>
  <c r="I2771" i="5"/>
  <c r="J2771" i="5" s="1"/>
  <c r="I2770" i="5"/>
  <c r="J2770" i="5" s="1"/>
  <c r="I2769" i="5"/>
  <c r="J2769" i="5" s="1"/>
  <c r="I2768" i="5"/>
  <c r="J2768" i="5" s="1"/>
  <c r="I2767" i="5"/>
  <c r="J2767" i="5" s="1"/>
  <c r="I2766" i="5"/>
  <c r="J2766" i="5" s="1"/>
  <c r="I2765" i="5"/>
  <c r="J2765" i="5" s="1"/>
  <c r="I2764" i="5"/>
  <c r="J2764" i="5" s="1"/>
  <c r="I2763" i="5"/>
  <c r="J2763" i="5" s="1"/>
  <c r="I2762" i="5"/>
  <c r="J2762" i="5" s="1"/>
  <c r="I2761" i="5"/>
  <c r="J2761" i="5" s="1"/>
  <c r="I2760" i="5"/>
  <c r="J2760" i="5" s="1"/>
  <c r="I2759" i="5"/>
  <c r="J2759" i="5" s="1"/>
  <c r="I2758" i="5"/>
  <c r="J2758" i="5" s="1"/>
  <c r="I2757" i="5"/>
  <c r="J2757" i="5" s="1"/>
  <c r="I2756" i="5"/>
  <c r="J2756" i="5" s="1"/>
  <c r="I2755" i="5"/>
  <c r="J2755" i="5" s="1"/>
  <c r="I2754" i="5"/>
  <c r="J2754" i="5" s="1"/>
  <c r="I2753" i="5"/>
  <c r="J2753" i="5" s="1"/>
  <c r="I2752" i="5"/>
  <c r="J2752" i="5" s="1"/>
  <c r="I2751" i="5"/>
  <c r="J2751" i="5" s="1"/>
  <c r="I2750" i="5"/>
  <c r="J2750" i="5" s="1"/>
  <c r="I2749" i="5"/>
  <c r="J2749" i="5" s="1"/>
  <c r="I2748" i="5"/>
  <c r="J2748" i="5" s="1"/>
  <c r="I2747" i="5"/>
  <c r="J2747" i="5" s="1"/>
  <c r="I2746" i="5"/>
  <c r="J2746" i="5" s="1"/>
  <c r="I2745" i="5"/>
  <c r="J2745" i="5" s="1"/>
  <c r="I2744" i="5"/>
  <c r="J2744" i="5" s="1"/>
  <c r="I2743" i="5"/>
  <c r="J2743" i="5" s="1"/>
  <c r="I2742" i="5"/>
  <c r="J2742" i="5" s="1"/>
  <c r="I2741" i="5"/>
  <c r="J2741" i="5" s="1"/>
  <c r="I2740" i="5"/>
  <c r="J2740" i="5" s="1"/>
  <c r="I2739" i="5"/>
  <c r="J2739" i="5" s="1"/>
  <c r="I2738" i="5"/>
  <c r="J2738" i="5" s="1"/>
  <c r="I2737" i="5"/>
  <c r="J2737" i="5" s="1"/>
  <c r="I2736" i="5"/>
  <c r="J2736" i="5" s="1"/>
  <c r="I2735" i="5"/>
  <c r="J2735" i="5" s="1"/>
  <c r="I2734" i="5"/>
  <c r="J2734" i="5" s="1"/>
  <c r="I2733" i="5"/>
  <c r="J2733" i="5" s="1"/>
  <c r="I2732" i="5"/>
  <c r="J2732" i="5" s="1"/>
  <c r="I2731" i="5"/>
  <c r="J2731" i="5" s="1"/>
  <c r="I2730" i="5"/>
  <c r="J2730" i="5" s="1"/>
  <c r="I2729" i="5"/>
  <c r="J2729" i="5" s="1"/>
  <c r="I2728" i="5"/>
  <c r="J2728" i="5" s="1"/>
  <c r="I2727" i="5"/>
  <c r="J2727" i="5" s="1"/>
  <c r="I2726" i="5"/>
  <c r="J2726" i="5" s="1"/>
  <c r="I2725" i="5"/>
  <c r="J2725" i="5" s="1"/>
  <c r="I2724" i="5"/>
  <c r="J2724" i="5" s="1"/>
  <c r="I2723" i="5"/>
  <c r="J2723" i="5" s="1"/>
  <c r="I2722" i="5"/>
  <c r="J2722" i="5" s="1"/>
  <c r="I2721" i="5"/>
  <c r="J2721" i="5" s="1"/>
  <c r="I2720" i="5"/>
  <c r="J2720" i="5" s="1"/>
  <c r="I2719" i="5"/>
  <c r="J2719" i="5" s="1"/>
  <c r="I2718" i="5"/>
  <c r="J2718" i="5" s="1"/>
  <c r="I2717" i="5"/>
  <c r="J2717" i="5" s="1"/>
  <c r="I2716" i="5"/>
  <c r="J2716" i="5" s="1"/>
  <c r="I2715" i="5"/>
  <c r="J2715" i="5" s="1"/>
  <c r="I2714" i="5"/>
  <c r="J2714" i="5" s="1"/>
  <c r="I2713" i="5"/>
  <c r="J2713" i="5" s="1"/>
  <c r="I2712" i="5"/>
  <c r="J2712" i="5" s="1"/>
  <c r="I2711" i="5"/>
  <c r="J2711" i="5" s="1"/>
  <c r="I2710" i="5"/>
  <c r="J2710" i="5" s="1"/>
  <c r="I2709" i="5"/>
  <c r="J2709" i="5" s="1"/>
  <c r="I2708" i="5"/>
  <c r="J2708" i="5" s="1"/>
  <c r="I2707" i="5"/>
  <c r="J2707" i="5" s="1"/>
  <c r="I2706" i="5"/>
  <c r="J2706" i="5" s="1"/>
  <c r="I2705" i="5"/>
  <c r="J2705" i="5" s="1"/>
  <c r="I2704" i="5"/>
  <c r="J2704" i="5" s="1"/>
  <c r="I2703" i="5"/>
  <c r="J2703" i="5" s="1"/>
  <c r="I2702" i="5"/>
  <c r="J2702" i="5" s="1"/>
  <c r="I2701" i="5"/>
  <c r="J2701" i="5" s="1"/>
  <c r="I2700" i="5"/>
  <c r="J2700" i="5" s="1"/>
  <c r="I2699" i="5"/>
  <c r="J2699" i="5" s="1"/>
  <c r="I2698" i="5"/>
  <c r="J2698" i="5" s="1"/>
  <c r="I2697" i="5"/>
  <c r="J2697" i="5" s="1"/>
  <c r="I2696" i="5"/>
  <c r="J2696" i="5" s="1"/>
  <c r="I2695" i="5"/>
  <c r="J2695" i="5" s="1"/>
  <c r="I2694" i="5"/>
  <c r="J2694" i="5" s="1"/>
  <c r="I2693" i="5"/>
  <c r="J2693" i="5" s="1"/>
  <c r="I2692" i="5"/>
  <c r="J2692" i="5" s="1"/>
  <c r="I2691" i="5"/>
  <c r="J2691" i="5" s="1"/>
  <c r="I2690" i="5"/>
  <c r="J2690" i="5" s="1"/>
  <c r="I2689" i="5"/>
  <c r="J2689" i="5" s="1"/>
  <c r="I2688" i="5"/>
  <c r="J2688" i="5" s="1"/>
  <c r="I2687" i="5"/>
  <c r="J2687" i="5" s="1"/>
  <c r="I2686" i="5"/>
  <c r="J2686" i="5" s="1"/>
  <c r="I2685" i="5"/>
  <c r="J2685" i="5" s="1"/>
  <c r="I2684" i="5"/>
  <c r="J2684" i="5" s="1"/>
  <c r="I2683" i="5"/>
  <c r="J2683" i="5" s="1"/>
  <c r="I2682" i="5"/>
  <c r="J2682" i="5" s="1"/>
  <c r="I2681" i="5"/>
  <c r="J2681" i="5" s="1"/>
  <c r="I2680" i="5"/>
  <c r="J2680" i="5" s="1"/>
  <c r="I2679" i="5"/>
  <c r="J2679" i="5" s="1"/>
  <c r="I2678" i="5"/>
  <c r="J2678" i="5" s="1"/>
  <c r="I2677" i="5"/>
  <c r="J2677" i="5" s="1"/>
  <c r="I2676" i="5"/>
  <c r="J2676" i="5" s="1"/>
  <c r="I2675" i="5"/>
  <c r="J2675" i="5" s="1"/>
  <c r="I2674" i="5"/>
  <c r="J2674" i="5" s="1"/>
  <c r="I2673" i="5"/>
  <c r="J2673" i="5" s="1"/>
  <c r="I2672" i="5"/>
  <c r="J2672" i="5" s="1"/>
  <c r="I2671" i="5"/>
  <c r="J2671" i="5" s="1"/>
  <c r="I2670" i="5"/>
  <c r="J2670" i="5" s="1"/>
  <c r="I2669" i="5"/>
  <c r="J2669" i="5" s="1"/>
  <c r="I2668" i="5"/>
  <c r="J2668" i="5" s="1"/>
  <c r="I2667" i="5"/>
  <c r="J2667" i="5" s="1"/>
  <c r="I2666" i="5"/>
  <c r="J2666" i="5" s="1"/>
  <c r="I2665" i="5"/>
  <c r="J2665" i="5" s="1"/>
  <c r="I2664" i="5"/>
  <c r="J2664" i="5" s="1"/>
  <c r="I2663" i="5"/>
  <c r="J2663" i="5" s="1"/>
  <c r="I2662" i="5"/>
  <c r="J2662" i="5" s="1"/>
  <c r="I2661" i="5"/>
  <c r="J2661" i="5" s="1"/>
  <c r="I2660" i="5"/>
  <c r="J2660" i="5" s="1"/>
  <c r="I2659" i="5"/>
  <c r="J2659" i="5" s="1"/>
  <c r="I2658" i="5"/>
  <c r="J2658" i="5" s="1"/>
  <c r="I2657" i="5"/>
  <c r="J2657" i="5" s="1"/>
  <c r="I2656" i="5"/>
  <c r="J2656" i="5" s="1"/>
  <c r="I2655" i="5"/>
  <c r="J2655" i="5" s="1"/>
  <c r="I2654" i="5"/>
  <c r="J2654" i="5" s="1"/>
  <c r="I2653" i="5"/>
  <c r="J2653" i="5" s="1"/>
  <c r="I2652" i="5"/>
  <c r="J2652" i="5" s="1"/>
  <c r="I2651" i="5"/>
  <c r="J2651" i="5" s="1"/>
  <c r="I2650" i="5"/>
  <c r="J2650" i="5" s="1"/>
  <c r="I2649" i="5"/>
  <c r="J2649" i="5" s="1"/>
  <c r="I2648" i="5"/>
  <c r="J2648" i="5" s="1"/>
  <c r="I2647" i="5"/>
  <c r="J2647" i="5" s="1"/>
  <c r="I2646" i="5"/>
  <c r="J2646" i="5" s="1"/>
  <c r="I2645" i="5"/>
  <c r="J2645" i="5" s="1"/>
  <c r="I2644" i="5"/>
  <c r="J2644" i="5" s="1"/>
  <c r="I2643" i="5"/>
  <c r="J2643" i="5" s="1"/>
  <c r="I2642" i="5"/>
  <c r="J2642" i="5" s="1"/>
  <c r="I2641" i="5"/>
  <c r="J2641" i="5" s="1"/>
  <c r="I2640" i="5"/>
  <c r="J2640" i="5" s="1"/>
  <c r="I2639" i="5"/>
  <c r="J2639" i="5" s="1"/>
  <c r="I2638" i="5"/>
  <c r="J2638" i="5" s="1"/>
  <c r="I2637" i="5"/>
  <c r="J2637" i="5" s="1"/>
  <c r="I2636" i="5"/>
  <c r="J2636" i="5" s="1"/>
  <c r="I2635" i="5"/>
  <c r="J2635" i="5" s="1"/>
  <c r="I2634" i="5"/>
  <c r="J2634" i="5" s="1"/>
  <c r="I2633" i="5"/>
  <c r="J2633" i="5" s="1"/>
  <c r="I2632" i="5"/>
  <c r="J2632" i="5" s="1"/>
  <c r="I2631" i="5"/>
  <c r="J2631" i="5" s="1"/>
  <c r="I2630" i="5"/>
  <c r="J2630" i="5" s="1"/>
  <c r="I2629" i="5"/>
  <c r="J2629" i="5" s="1"/>
  <c r="I2628" i="5"/>
  <c r="J2628" i="5" s="1"/>
  <c r="I2627" i="5"/>
  <c r="J2627" i="5" s="1"/>
  <c r="I2626" i="5"/>
  <c r="J2626" i="5" s="1"/>
  <c r="I2625" i="5"/>
  <c r="J2625" i="5" s="1"/>
  <c r="I2624" i="5"/>
  <c r="J2624" i="5" s="1"/>
  <c r="I2623" i="5"/>
  <c r="J2623" i="5" s="1"/>
  <c r="I2622" i="5"/>
  <c r="J2622" i="5" s="1"/>
  <c r="I2621" i="5"/>
  <c r="J2621" i="5" s="1"/>
  <c r="I2620" i="5"/>
  <c r="J2620" i="5" s="1"/>
  <c r="I2619" i="5"/>
  <c r="J2619" i="5" s="1"/>
  <c r="I2618" i="5"/>
  <c r="J2618" i="5" s="1"/>
  <c r="I2617" i="5"/>
  <c r="J2617" i="5" s="1"/>
  <c r="I2616" i="5"/>
  <c r="J2616" i="5" s="1"/>
  <c r="I2615" i="5"/>
  <c r="J2615" i="5" s="1"/>
  <c r="I2614" i="5"/>
  <c r="J2614" i="5" s="1"/>
  <c r="I2613" i="5"/>
  <c r="J2613" i="5" s="1"/>
  <c r="I2612" i="5"/>
  <c r="J2612" i="5" s="1"/>
  <c r="I2611" i="5"/>
  <c r="J2611" i="5" s="1"/>
  <c r="I2610" i="5"/>
  <c r="J2610" i="5" s="1"/>
  <c r="I2609" i="5"/>
  <c r="J2609" i="5" s="1"/>
  <c r="I2608" i="5"/>
  <c r="J2608" i="5" s="1"/>
  <c r="I2607" i="5"/>
  <c r="J2607" i="5" s="1"/>
  <c r="I2606" i="5"/>
  <c r="J2606" i="5" s="1"/>
  <c r="I2605" i="5"/>
  <c r="J2605" i="5" s="1"/>
  <c r="I2604" i="5"/>
  <c r="J2604" i="5" s="1"/>
  <c r="I2603" i="5"/>
  <c r="J2603" i="5" s="1"/>
  <c r="I2602" i="5"/>
  <c r="J2602" i="5" s="1"/>
  <c r="I2601" i="5"/>
  <c r="J2601" i="5" s="1"/>
  <c r="I2600" i="5"/>
  <c r="J2600" i="5" s="1"/>
  <c r="I2599" i="5"/>
  <c r="J2599" i="5" s="1"/>
  <c r="I2598" i="5"/>
  <c r="J2598" i="5" s="1"/>
  <c r="I2597" i="5"/>
  <c r="J2597" i="5" s="1"/>
  <c r="I2596" i="5"/>
  <c r="J2596" i="5" s="1"/>
  <c r="I2595" i="5"/>
  <c r="J2595" i="5" s="1"/>
  <c r="I2594" i="5"/>
  <c r="J2594" i="5" s="1"/>
  <c r="I2593" i="5"/>
  <c r="J2593" i="5" s="1"/>
  <c r="I2592" i="5"/>
  <c r="J2592" i="5" s="1"/>
  <c r="I2591" i="5"/>
  <c r="J2591" i="5" s="1"/>
  <c r="I2590" i="5"/>
  <c r="J2590" i="5" s="1"/>
  <c r="I2589" i="5"/>
  <c r="J2589" i="5" s="1"/>
  <c r="I2588" i="5"/>
  <c r="J2588" i="5" s="1"/>
  <c r="I2587" i="5"/>
  <c r="J2587" i="5" s="1"/>
  <c r="I2586" i="5"/>
  <c r="J2586" i="5" s="1"/>
  <c r="I2585" i="5"/>
  <c r="J2585" i="5" s="1"/>
  <c r="I2584" i="5"/>
  <c r="J2584" i="5" s="1"/>
  <c r="I2583" i="5"/>
  <c r="J2583" i="5" s="1"/>
  <c r="I2582" i="5"/>
  <c r="J2582" i="5" s="1"/>
  <c r="I2581" i="5"/>
  <c r="J2581" i="5" s="1"/>
  <c r="I2580" i="5"/>
  <c r="J2580" i="5" s="1"/>
  <c r="I2579" i="5"/>
  <c r="J2579" i="5" s="1"/>
  <c r="I2578" i="5"/>
  <c r="J2578" i="5" s="1"/>
  <c r="I2577" i="5"/>
  <c r="J2577" i="5" s="1"/>
  <c r="I2576" i="5"/>
  <c r="J2576" i="5" s="1"/>
  <c r="I2575" i="5"/>
  <c r="J2575" i="5" s="1"/>
  <c r="I2574" i="5"/>
  <c r="J2574" i="5" s="1"/>
  <c r="I2573" i="5"/>
  <c r="J2573" i="5" s="1"/>
  <c r="I2572" i="5"/>
  <c r="J2572" i="5" s="1"/>
  <c r="I2571" i="5"/>
  <c r="J2571" i="5" s="1"/>
  <c r="I2570" i="5"/>
  <c r="J2570" i="5" s="1"/>
  <c r="I2569" i="5"/>
  <c r="J2569" i="5" s="1"/>
  <c r="I2568" i="5"/>
  <c r="J2568" i="5" s="1"/>
  <c r="I2567" i="5"/>
  <c r="J2567" i="5" s="1"/>
  <c r="I2566" i="5"/>
  <c r="J2566" i="5" s="1"/>
  <c r="I2565" i="5"/>
  <c r="J2565" i="5" s="1"/>
  <c r="I2564" i="5"/>
  <c r="J2564" i="5" s="1"/>
  <c r="I2563" i="5"/>
  <c r="J2563" i="5" s="1"/>
  <c r="I2562" i="5"/>
  <c r="J2562" i="5" s="1"/>
  <c r="I2561" i="5"/>
  <c r="J2561" i="5" s="1"/>
  <c r="I2560" i="5"/>
  <c r="J2560" i="5" s="1"/>
  <c r="I2559" i="5"/>
  <c r="J2559" i="5" s="1"/>
  <c r="I2558" i="5"/>
  <c r="J2558" i="5" s="1"/>
  <c r="I2557" i="5"/>
  <c r="J2557" i="5" s="1"/>
  <c r="I2556" i="5"/>
  <c r="J2556" i="5" s="1"/>
  <c r="I2555" i="5"/>
  <c r="J2555" i="5" s="1"/>
  <c r="I2554" i="5"/>
  <c r="J2554" i="5" s="1"/>
  <c r="I2553" i="5"/>
  <c r="J2553" i="5" s="1"/>
  <c r="I2552" i="5"/>
  <c r="J2552" i="5" s="1"/>
  <c r="I2551" i="5"/>
  <c r="J2551" i="5" s="1"/>
  <c r="I2550" i="5"/>
  <c r="J2550" i="5" s="1"/>
  <c r="I2549" i="5"/>
  <c r="J2549" i="5" s="1"/>
  <c r="I2548" i="5"/>
  <c r="J2548" i="5" s="1"/>
  <c r="I2547" i="5"/>
  <c r="J2547" i="5" s="1"/>
  <c r="I2546" i="5"/>
  <c r="J2546" i="5" s="1"/>
  <c r="I2545" i="5"/>
  <c r="J2545" i="5" s="1"/>
  <c r="I2544" i="5"/>
  <c r="J2544" i="5" s="1"/>
  <c r="I2543" i="5"/>
  <c r="J2543" i="5" s="1"/>
  <c r="I2542" i="5"/>
  <c r="J2542" i="5" s="1"/>
  <c r="I2541" i="5"/>
  <c r="J2541" i="5" s="1"/>
  <c r="I2540" i="5"/>
  <c r="J2540" i="5" s="1"/>
  <c r="I2539" i="5"/>
  <c r="J2539" i="5" s="1"/>
  <c r="I2538" i="5"/>
  <c r="J2538" i="5" s="1"/>
  <c r="I2537" i="5"/>
  <c r="J2537" i="5" s="1"/>
  <c r="I2536" i="5"/>
  <c r="J2536" i="5" s="1"/>
  <c r="I2535" i="5"/>
  <c r="J2535" i="5" s="1"/>
  <c r="I2534" i="5"/>
  <c r="J2534" i="5" s="1"/>
  <c r="I2533" i="5"/>
  <c r="J2533" i="5" s="1"/>
  <c r="I2532" i="5"/>
  <c r="J2532" i="5" s="1"/>
  <c r="I2531" i="5"/>
  <c r="J2531" i="5" s="1"/>
  <c r="I2530" i="5"/>
  <c r="J2530" i="5" s="1"/>
  <c r="I2529" i="5"/>
  <c r="J2529" i="5" s="1"/>
  <c r="I2528" i="5"/>
  <c r="J2528" i="5" s="1"/>
  <c r="I2527" i="5"/>
  <c r="J2527" i="5" s="1"/>
  <c r="I2526" i="5"/>
  <c r="J2526" i="5" s="1"/>
  <c r="I2525" i="5"/>
  <c r="J2525" i="5" s="1"/>
  <c r="I2524" i="5"/>
  <c r="J2524" i="5" s="1"/>
  <c r="I2523" i="5"/>
  <c r="J2523" i="5" s="1"/>
  <c r="I2522" i="5"/>
  <c r="J2522" i="5" s="1"/>
  <c r="I2521" i="5"/>
  <c r="J2521" i="5" s="1"/>
  <c r="I2520" i="5"/>
  <c r="J2520" i="5" s="1"/>
  <c r="I2519" i="5"/>
  <c r="J2519" i="5" s="1"/>
  <c r="I2518" i="5"/>
  <c r="J2518" i="5" s="1"/>
  <c r="I2517" i="5"/>
  <c r="J2517" i="5" s="1"/>
  <c r="I2516" i="5"/>
  <c r="J2516" i="5" s="1"/>
  <c r="I2515" i="5"/>
  <c r="J2515" i="5" s="1"/>
  <c r="I2514" i="5"/>
  <c r="J2514" i="5" s="1"/>
  <c r="I2513" i="5"/>
  <c r="J2513" i="5" s="1"/>
  <c r="I2512" i="5"/>
  <c r="J2512" i="5" s="1"/>
  <c r="I2511" i="5"/>
  <c r="J2511" i="5" s="1"/>
  <c r="I2510" i="5"/>
  <c r="J2510" i="5" s="1"/>
  <c r="I2509" i="5"/>
  <c r="J2509" i="5" s="1"/>
  <c r="I2508" i="5"/>
  <c r="J2508" i="5" s="1"/>
  <c r="I2507" i="5"/>
  <c r="J2507" i="5" s="1"/>
  <c r="I2506" i="5"/>
  <c r="J2506" i="5" s="1"/>
  <c r="I2505" i="5"/>
  <c r="J2505" i="5" s="1"/>
  <c r="I2504" i="5"/>
  <c r="J2504" i="5" s="1"/>
  <c r="I2503" i="5"/>
  <c r="J2503" i="5" s="1"/>
  <c r="I2502" i="5"/>
  <c r="J2502" i="5" s="1"/>
  <c r="I2501" i="5"/>
  <c r="J2501" i="5" s="1"/>
  <c r="I2500" i="5"/>
  <c r="J2500" i="5" s="1"/>
  <c r="I2499" i="5"/>
  <c r="J2499" i="5" s="1"/>
  <c r="I2498" i="5"/>
  <c r="J2498" i="5" s="1"/>
  <c r="I2497" i="5"/>
  <c r="J2497" i="5" s="1"/>
  <c r="I2496" i="5"/>
  <c r="J2496" i="5" s="1"/>
  <c r="I2495" i="5"/>
  <c r="J2495" i="5" s="1"/>
  <c r="I2494" i="5"/>
  <c r="J2494" i="5" s="1"/>
  <c r="I2493" i="5"/>
  <c r="J2493" i="5" s="1"/>
  <c r="I2492" i="5"/>
  <c r="J2492" i="5" s="1"/>
  <c r="I2491" i="5"/>
  <c r="J2491" i="5" s="1"/>
  <c r="I2490" i="5"/>
  <c r="J2490" i="5" s="1"/>
  <c r="I2489" i="5"/>
  <c r="J2489" i="5" s="1"/>
  <c r="I2488" i="5"/>
  <c r="J2488" i="5" s="1"/>
  <c r="I2487" i="5"/>
  <c r="J2487" i="5" s="1"/>
  <c r="I2486" i="5"/>
  <c r="J2486" i="5" s="1"/>
  <c r="I2485" i="5"/>
  <c r="J2485" i="5" s="1"/>
  <c r="I2484" i="5"/>
  <c r="J2484" i="5" s="1"/>
  <c r="I2483" i="5"/>
  <c r="J2483" i="5" s="1"/>
  <c r="I2482" i="5"/>
  <c r="J2482" i="5" s="1"/>
  <c r="I2481" i="5"/>
  <c r="J2481" i="5" s="1"/>
  <c r="I2480" i="5"/>
  <c r="J2480" i="5" s="1"/>
  <c r="I2479" i="5"/>
  <c r="J2479" i="5" s="1"/>
  <c r="I2478" i="5"/>
  <c r="J2478" i="5" s="1"/>
  <c r="I2477" i="5"/>
  <c r="J2477" i="5" s="1"/>
  <c r="I2476" i="5"/>
  <c r="J2476" i="5" s="1"/>
  <c r="I2475" i="5"/>
  <c r="J2475" i="5" s="1"/>
  <c r="I2474" i="5"/>
  <c r="J2474" i="5" s="1"/>
  <c r="I2473" i="5"/>
  <c r="J2473" i="5" s="1"/>
  <c r="I2472" i="5"/>
  <c r="J2472" i="5" s="1"/>
  <c r="I2471" i="5"/>
  <c r="J2471" i="5" s="1"/>
  <c r="I2470" i="5"/>
  <c r="J2470" i="5" s="1"/>
  <c r="I2469" i="5"/>
  <c r="J2469" i="5" s="1"/>
  <c r="I2468" i="5"/>
  <c r="J2468" i="5" s="1"/>
  <c r="I2467" i="5"/>
  <c r="J2467" i="5" s="1"/>
  <c r="I2466" i="5"/>
  <c r="J2466" i="5" s="1"/>
  <c r="I2465" i="5"/>
  <c r="J2465" i="5" s="1"/>
  <c r="I2464" i="5"/>
  <c r="J2464" i="5" s="1"/>
  <c r="I2463" i="5"/>
  <c r="J2463" i="5" s="1"/>
  <c r="I2462" i="5"/>
  <c r="J2462" i="5" s="1"/>
  <c r="I2461" i="5"/>
  <c r="J2461" i="5" s="1"/>
  <c r="I2460" i="5"/>
  <c r="J2460" i="5" s="1"/>
  <c r="I2459" i="5"/>
  <c r="J2459" i="5" s="1"/>
  <c r="I2458" i="5"/>
  <c r="J2458" i="5" s="1"/>
  <c r="I2457" i="5"/>
  <c r="J2457" i="5" s="1"/>
  <c r="I2456" i="5"/>
  <c r="J2456" i="5" s="1"/>
  <c r="I2455" i="5"/>
  <c r="J2455" i="5" s="1"/>
  <c r="I2454" i="5"/>
  <c r="J2454" i="5" s="1"/>
  <c r="I2453" i="5"/>
  <c r="J2453" i="5" s="1"/>
  <c r="I2452" i="5"/>
  <c r="J2452" i="5" s="1"/>
  <c r="I2451" i="5"/>
  <c r="J2451" i="5" s="1"/>
  <c r="I2450" i="5"/>
  <c r="J2450" i="5" s="1"/>
  <c r="I2449" i="5"/>
  <c r="J2449" i="5" s="1"/>
  <c r="I2448" i="5"/>
  <c r="J2448" i="5" s="1"/>
  <c r="I2447" i="5"/>
  <c r="J2447" i="5" s="1"/>
  <c r="I2446" i="5"/>
  <c r="J2446" i="5" s="1"/>
  <c r="I2445" i="5"/>
  <c r="J2445" i="5" s="1"/>
  <c r="I2444" i="5"/>
  <c r="J2444" i="5" s="1"/>
  <c r="I2443" i="5"/>
  <c r="J2443" i="5" s="1"/>
  <c r="I2442" i="5"/>
  <c r="J2442" i="5" s="1"/>
  <c r="I2441" i="5"/>
  <c r="J2441" i="5" s="1"/>
  <c r="I2440" i="5"/>
  <c r="J2440" i="5" s="1"/>
  <c r="I2439" i="5"/>
  <c r="J2439" i="5" s="1"/>
  <c r="I2438" i="5"/>
  <c r="J2438" i="5" s="1"/>
  <c r="I2437" i="5"/>
  <c r="J2437" i="5" s="1"/>
  <c r="I2436" i="5"/>
  <c r="J2436" i="5" s="1"/>
  <c r="I2435" i="5"/>
  <c r="J2435" i="5" s="1"/>
  <c r="I2434" i="5"/>
  <c r="J2434" i="5" s="1"/>
  <c r="I2433" i="5"/>
  <c r="J2433" i="5" s="1"/>
  <c r="I2432" i="5"/>
  <c r="J2432" i="5" s="1"/>
  <c r="I2431" i="5"/>
  <c r="J2431" i="5" s="1"/>
  <c r="I2430" i="5"/>
  <c r="J2430" i="5" s="1"/>
  <c r="I2429" i="5"/>
  <c r="J2429" i="5" s="1"/>
  <c r="I2428" i="5"/>
  <c r="J2428" i="5" s="1"/>
  <c r="I2427" i="5"/>
  <c r="J2427" i="5" s="1"/>
  <c r="I2426" i="5"/>
  <c r="J2426" i="5" s="1"/>
  <c r="I2425" i="5"/>
  <c r="J2425" i="5" s="1"/>
  <c r="I2424" i="5"/>
  <c r="J2424" i="5" s="1"/>
  <c r="I2423" i="5"/>
  <c r="J2423" i="5" s="1"/>
  <c r="I2422" i="5"/>
  <c r="J2422" i="5" s="1"/>
  <c r="I2421" i="5"/>
  <c r="J2421" i="5" s="1"/>
  <c r="I2420" i="5"/>
  <c r="J2420" i="5" s="1"/>
  <c r="I2419" i="5"/>
  <c r="J2419" i="5" s="1"/>
  <c r="I2418" i="5"/>
  <c r="J2418" i="5" s="1"/>
  <c r="I2417" i="5"/>
  <c r="J2417" i="5" s="1"/>
  <c r="I2416" i="5"/>
  <c r="J2416" i="5" s="1"/>
  <c r="I2415" i="5"/>
  <c r="J2415" i="5" s="1"/>
  <c r="I2414" i="5"/>
  <c r="J2414" i="5" s="1"/>
  <c r="I2413" i="5"/>
  <c r="J2413" i="5" s="1"/>
  <c r="I2412" i="5"/>
  <c r="J2412" i="5" s="1"/>
  <c r="I2411" i="5"/>
  <c r="J2411" i="5" s="1"/>
  <c r="I2410" i="5"/>
  <c r="J2410" i="5" s="1"/>
  <c r="I2409" i="5"/>
  <c r="J2409" i="5" s="1"/>
  <c r="I2408" i="5"/>
  <c r="J2408" i="5" s="1"/>
  <c r="I2407" i="5"/>
  <c r="J2407" i="5" s="1"/>
  <c r="I2406" i="5"/>
  <c r="J2406" i="5" s="1"/>
  <c r="I2405" i="5"/>
  <c r="J2405" i="5" s="1"/>
  <c r="I2404" i="5"/>
  <c r="J2404" i="5" s="1"/>
  <c r="I2403" i="5"/>
  <c r="J2403" i="5" s="1"/>
  <c r="I2402" i="5"/>
  <c r="J2402" i="5" s="1"/>
  <c r="I2401" i="5"/>
  <c r="J2401" i="5" s="1"/>
  <c r="I2400" i="5"/>
  <c r="J2400" i="5" s="1"/>
  <c r="I2399" i="5"/>
  <c r="J2399" i="5" s="1"/>
  <c r="I2398" i="5"/>
  <c r="J2398" i="5" s="1"/>
  <c r="I2397" i="5"/>
  <c r="J2397" i="5" s="1"/>
  <c r="I2396" i="5"/>
  <c r="J2396" i="5" s="1"/>
  <c r="I2395" i="5"/>
  <c r="J2395" i="5" s="1"/>
  <c r="I2394" i="5"/>
  <c r="J2394" i="5" s="1"/>
  <c r="I2393" i="5"/>
  <c r="J2393" i="5" s="1"/>
  <c r="I2392" i="5"/>
  <c r="J2392" i="5" s="1"/>
  <c r="I2391" i="5"/>
  <c r="J2391" i="5" s="1"/>
  <c r="I2390" i="5"/>
  <c r="J2390" i="5" s="1"/>
  <c r="I2389" i="5"/>
  <c r="J2389" i="5" s="1"/>
  <c r="I2388" i="5"/>
  <c r="J2388" i="5" s="1"/>
  <c r="I2387" i="5"/>
  <c r="J2387" i="5" s="1"/>
  <c r="I2386" i="5"/>
  <c r="J2386" i="5" s="1"/>
  <c r="I2385" i="5"/>
  <c r="J2385" i="5" s="1"/>
  <c r="I2384" i="5"/>
  <c r="J2384" i="5" s="1"/>
  <c r="I2383" i="5"/>
  <c r="J2383" i="5" s="1"/>
  <c r="I2382" i="5"/>
  <c r="J2382" i="5" s="1"/>
  <c r="I2381" i="5"/>
  <c r="J2381" i="5" s="1"/>
  <c r="I2380" i="5"/>
  <c r="J2380" i="5" s="1"/>
  <c r="I2379" i="5"/>
  <c r="J2379" i="5" s="1"/>
  <c r="I2378" i="5"/>
  <c r="J2378" i="5" s="1"/>
  <c r="I2377" i="5"/>
  <c r="J2377" i="5" s="1"/>
  <c r="I2376" i="5"/>
  <c r="J2376" i="5" s="1"/>
  <c r="I2375" i="5"/>
  <c r="J2375" i="5" s="1"/>
  <c r="I2374" i="5"/>
  <c r="J2374" i="5" s="1"/>
  <c r="I2373" i="5"/>
  <c r="J2373" i="5" s="1"/>
  <c r="I2372" i="5"/>
  <c r="J2372" i="5" s="1"/>
  <c r="I2371" i="5"/>
  <c r="J2371" i="5" s="1"/>
  <c r="I2370" i="5"/>
  <c r="J2370" i="5" s="1"/>
  <c r="I2369" i="5"/>
  <c r="J2369" i="5" s="1"/>
  <c r="I2368" i="5"/>
  <c r="J2368" i="5" s="1"/>
  <c r="I2367" i="5"/>
  <c r="J2367" i="5" s="1"/>
  <c r="I2366" i="5"/>
  <c r="J2366" i="5" s="1"/>
  <c r="I2365" i="5"/>
  <c r="J2365" i="5" s="1"/>
  <c r="I2364" i="5"/>
  <c r="J2364" i="5" s="1"/>
  <c r="I2363" i="5"/>
  <c r="J2363" i="5" s="1"/>
  <c r="I2362" i="5"/>
  <c r="J2362" i="5" s="1"/>
  <c r="I2361" i="5"/>
  <c r="J2361" i="5" s="1"/>
  <c r="I2360" i="5"/>
  <c r="J2360" i="5" s="1"/>
  <c r="I2359" i="5"/>
  <c r="J2359" i="5" s="1"/>
  <c r="I2358" i="5"/>
  <c r="J2358" i="5" s="1"/>
  <c r="I2357" i="5"/>
  <c r="J2357" i="5" s="1"/>
  <c r="I2356" i="5"/>
  <c r="J2356" i="5" s="1"/>
  <c r="I2355" i="5"/>
  <c r="J2355" i="5" s="1"/>
  <c r="I2354" i="5"/>
  <c r="J2354" i="5" s="1"/>
  <c r="I2353" i="5"/>
  <c r="J2353" i="5" s="1"/>
  <c r="I2352" i="5"/>
  <c r="J2352" i="5" s="1"/>
  <c r="I2351" i="5"/>
  <c r="J2351" i="5" s="1"/>
  <c r="I2350" i="5"/>
  <c r="J2350" i="5" s="1"/>
  <c r="I2349" i="5"/>
  <c r="J2349" i="5" s="1"/>
  <c r="I2348" i="5"/>
  <c r="J2348" i="5" s="1"/>
  <c r="I2347" i="5"/>
  <c r="J2347" i="5" s="1"/>
  <c r="I2346" i="5"/>
  <c r="J2346" i="5" s="1"/>
  <c r="I2345" i="5"/>
  <c r="J2345" i="5" s="1"/>
  <c r="I2344" i="5"/>
  <c r="J2344" i="5" s="1"/>
  <c r="I2343" i="5"/>
  <c r="J2343" i="5" s="1"/>
  <c r="I2342" i="5"/>
  <c r="J2342" i="5" s="1"/>
  <c r="I2341" i="5"/>
  <c r="J2341" i="5" s="1"/>
  <c r="I2340" i="5"/>
  <c r="J2340" i="5" s="1"/>
  <c r="I2339" i="5"/>
  <c r="J2339" i="5" s="1"/>
  <c r="I2338" i="5"/>
  <c r="J2338" i="5" s="1"/>
  <c r="I2337" i="5"/>
  <c r="J2337" i="5" s="1"/>
  <c r="I2336" i="5"/>
  <c r="J2336" i="5" s="1"/>
  <c r="I2335" i="5"/>
  <c r="J2335" i="5" s="1"/>
  <c r="I2334" i="5"/>
  <c r="J2334" i="5" s="1"/>
  <c r="I2333" i="5"/>
  <c r="J2333" i="5" s="1"/>
  <c r="I2332" i="5"/>
  <c r="J2332" i="5" s="1"/>
  <c r="I2331" i="5"/>
  <c r="J2331" i="5" s="1"/>
  <c r="I2330" i="5"/>
  <c r="J2330" i="5" s="1"/>
  <c r="I2329" i="5"/>
  <c r="J2329" i="5" s="1"/>
  <c r="I2328" i="5"/>
  <c r="J2328" i="5" s="1"/>
  <c r="I2327" i="5"/>
  <c r="J2327" i="5" s="1"/>
  <c r="I2326" i="5"/>
  <c r="J2326" i="5" s="1"/>
  <c r="I2325" i="5"/>
  <c r="J2325" i="5" s="1"/>
  <c r="I2324" i="5"/>
  <c r="J2324" i="5" s="1"/>
  <c r="I2323" i="5"/>
  <c r="J2323" i="5" s="1"/>
  <c r="I2322" i="5"/>
  <c r="J2322" i="5" s="1"/>
  <c r="I2321" i="5"/>
  <c r="J2321" i="5" s="1"/>
  <c r="I2320" i="5"/>
  <c r="J2320" i="5" s="1"/>
  <c r="I2319" i="5"/>
  <c r="J2319" i="5" s="1"/>
  <c r="I2318" i="5"/>
  <c r="J2318" i="5" s="1"/>
  <c r="I2317" i="5"/>
  <c r="J2317" i="5" s="1"/>
  <c r="I2316" i="5"/>
  <c r="J2316" i="5" s="1"/>
  <c r="I2315" i="5"/>
  <c r="J2315" i="5" s="1"/>
  <c r="I2314" i="5"/>
  <c r="J2314" i="5" s="1"/>
  <c r="I2313" i="5"/>
  <c r="J2313" i="5" s="1"/>
  <c r="I2312" i="5"/>
  <c r="J2312" i="5" s="1"/>
  <c r="I2311" i="5"/>
  <c r="J2311" i="5" s="1"/>
  <c r="I2310" i="5"/>
  <c r="J2310" i="5" s="1"/>
  <c r="I2309" i="5"/>
  <c r="J2309" i="5" s="1"/>
  <c r="I2308" i="5"/>
  <c r="J2308" i="5" s="1"/>
  <c r="I2307" i="5"/>
  <c r="J2307" i="5" s="1"/>
  <c r="I2306" i="5"/>
  <c r="J2306" i="5" s="1"/>
  <c r="I2305" i="5"/>
  <c r="J2305" i="5" s="1"/>
  <c r="I2304" i="5"/>
  <c r="J2304" i="5" s="1"/>
  <c r="I2303" i="5"/>
  <c r="J2303" i="5" s="1"/>
  <c r="I2302" i="5"/>
  <c r="J2302" i="5" s="1"/>
  <c r="I2301" i="5"/>
  <c r="J2301" i="5" s="1"/>
  <c r="I2300" i="5"/>
  <c r="J2300" i="5" s="1"/>
  <c r="I2299" i="5"/>
  <c r="J2299" i="5" s="1"/>
  <c r="I2298" i="5"/>
  <c r="J2298" i="5" s="1"/>
  <c r="I2297" i="5"/>
  <c r="J2297" i="5" s="1"/>
  <c r="I2296" i="5"/>
  <c r="J2296" i="5" s="1"/>
  <c r="I2295" i="5"/>
  <c r="J2295" i="5" s="1"/>
  <c r="I2294" i="5"/>
  <c r="J2294" i="5" s="1"/>
  <c r="I2293" i="5"/>
  <c r="J2293" i="5" s="1"/>
  <c r="I2292" i="5"/>
  <c r="J2292" i="5" s="1"/>
  <c r="I2291" i="5"/>
  <c r="J2291" i="5" s="1"/>
  <c r="I2290" i="5"/>
  <c r="J2290" i="5" s="1"/>
  <c r="I2289" i="5"/>
  <c r="J2289" i="5" s="1"/>
  <c r="I2288" i="5"/>
  <c r="J2288" i="5" s="1"/>
  <c r="I2287" i="5"/>
  <c r="J2287" i="5" s="1"/>
  <c r="I2286" i="5"/>
  <c r="J2286" i="5" s="1"/>
  <c r="I2285" i="5"/>
  <c r="J2285" i="5" s="1"/>
  <c r="I2284" i="5"/>
  <c r="J2284" i="5" s="1"/>
  <c r="I2283" i="5"/>
  <c r="J2283" i="5" s="1"/>
  <c r="I2282" i="5"/>
  <c r="J2282" i="5" s="1"/>
  <c r="I2281" i="5"/>
  <c r="J2281" i="5" s="1"/>
  <c r="I2280" i="5"/>
  <c r="J2280" i="5" s="1"/>
  <c r="I2279" i="5"/>
  <c r="J2279" i="5" s="1"/>
  <c r="I2278" i="5"/>
  <c r="J2278" i="5" s="1"/>
  <c r="I2277" i="5"/>
  <c r="J2277" i="5" s="1"/>
  <c r="I2276" i="5"/>
  <c r="J2276" i="5" s="1"/>
  <c r="I2275" i="5"/>
  <c r="J2275" i="5" s="1"/>
  <c r="I2274" i="5"/>
  <c r="J2274" i="5" s="1"/>
  <c r="I2273" i="5"/>
  <c r="J2273" i="5" s="1"/>
  <c r="I2272" i="5"/>
  <c r="J2272" i="5" s="1"/>
  <c r="I2271" i="5"/>
  <c r="J2271" i="5" s="1"/>
  <c r="I2270" i="5"/>
  <c r="J2270" i="5" s="1"/>
  <c r="I2269" i="5"/>
  <c r="J2269" i="5" s="1"/>
  <c r="I2268" i="5"/>
  <c r="J2268" i="5" s="1"/>
  <c r="I2267" i="5"/>
  <c r="J2267" i="5" s="1"/>
  <c r="I2266" i="5"/>
  <c r="J2266" i="5" s="1"/>
  <c r="I2265" i="5"/>
  <c r="J2265" i="5" s="1"/>
  <c r="I2264" i="5"/>
  <c r="J2264" i="5" s="1"/>
  <c r="I2263" i="5"/>
  <c r="J2263" i="5" s="1"/>
  <c r="I2262" i="5"/>
  <c r="J2262" i="5" s="1"/>
  <c r="I2261" i="5"/>
  <c r="J2261" i="5" s="1"/>
  <c r="I2260" i="5"/>
  <c r="J2260" i="5" s="1"/>
  <c r="I2259" i="5"/>
  <c r="J2259" i="5" s="1"/>
  <c r="I2258" i="5"/>
  <c r="J2258" i="5" s="1"/>
  <c r="I2257" i="5"/>
  <c r="J2257" i="5" s="1"/>
  <c r="I2256" i="5"/>
  <c r="J2256" i="5" s="1"/>
  <c r="I2255" i="5"/>
  <c r="J2255" i="5" s="1"/>
  <c r="I2254" i="5"/>
  <c r="J2254" i="5" s="1"/>
  <c r="I2253" i="5"/>
  <c r="J2253" i="5" s="1"/>
  <c r="I2252" i="5"/>
  <c r="J2252" i="5" s="1"/>
  <c r="I2251" i="5"/>
  <c r="J2251" i="5" s="1"/>
  <c r="I2250" i="5"/>
  <c r="J2250" i="5" s="1"/>
  <c r="I2249" i="5"/>
  <c r="J2249" i="5" s="1"/>
  <c r="I2248" i="5"/>
  <c r="J2248" i="5" s="1"/>
  <c r="I2247" i="5"/>
  <c r="J2247" i="5" s="1"/>
  <c r="I2246" i="5"/>
  <c r="J2246" i="5" s="1"/>
  <c r="I2245" i="5"/>
  <c r="J2245" i="5" s="1"/>
  <c r="I2244" i="5"/>
  <c r="J2244" i="5" s="1"/>
  <c r="I2243" i="5"/>
  <c r="J2243" i="5" s="1"/>
  <c r="I2242" i="5"/>
  <c r="J2242" i="5" s="1"/>
  <c r="I2241" i="5"/>
  <c r="J2241" i="5" s="1"/>
  <c r="I2240" i="5"/>
  <c r="J2240" i="5" s="1"/>
  <c r="I2239" i="5"/>
  <c r="J2239" i="5" s="1"/>
  <c r="I2238" i="5"/>
  <c r="J2238" i="5" s="1"/>
  <c r="I2237" i="5"/>
  <c r="J2237" i="5" s="1"/>
  <c r="I2236" i="5"/>
  <c r="J2236" i="5" s="1"/>
  <c r="I2235" i="5"/>
  <c r="J2235" i="5" s="1"/>
  <c r="I2234" i="5"/>
  <c r="J2234" i="5" s="1"/>
  <c r="I2233" i="5"/>
  <c r="J2233" i="5" s="1"/>
  <c r="I2232" i="5"/>
  <c r="J2232" i="5" s="1"/>
  <c r="I2231" i="5"/>
  <c r="J2231" i="5" s="1"/>
  <c r="I2230" i="5"/>
  <c r="J2230" i="5" s="1"/>
  <c r="I2229" i="5"/>
  <c r="J2229" i="5" s="1"/>
  <c r="I2228" i="5"/>
  <c r="J2228" i="5" s="1"/>
  <c r="I2227" i="5"/>
  <c r="J2227" i="5" s="1"/>
  <c r="I2226" i="5"/>
  <c r="J2226" i="5" s="1"/>
  <c r="I2225" i="5"/>
  <c r="J2225" i="5" s="1"/>
  <c r="I2224" i="5"/>
  <c r="J2224" i="5" s="1"/>
  <c r="I2223" i="5"/>
  <c r="J2223" i="5" s="1"/>
  <c r="I2222" i="5"/>
  <c r="J2222" i="5" s="1"/>
  <c r="I2221" i="5"/>
  <c r="J2221" i="5" s="1"/>
  <c r="I2220" i="5"/>
  <c r="J2220" i="5" s="1"/>
  <c r="I2219" i="5"/>
  <c r="J2219" i="5" s="1"/>
  <c r="I2218" i="5"/>
  <c r="J2218" i="5" s="1"/>
  <c r="I2217" i="5"/>
  <c r="J2217" i="5" s="1"/>
  <c r="I2216" i="5"/>
  <c r="J2216" i="5" s="1"/>
  <c r="I2215" i="5"/>
  <c r="J2215" i="5" s="1"/>
  <c r="I2214" i="5"/>
  <c r="J2214" i="5" s="1"/>
  <c r="I2213" i="5"/>
  <c r="J2213" i="5" s="1"/>
  <c r="I2212" i="5"/>
  <c r="J2212" i="5" s="1"/>
  <c r="I2211" i="5"/>
  <c r="J2211" i="5" s="1"/>
  <c r="I2210" i="5"/>
  <c r="J2210" i="5" s="1"/>
  <c r="I2209" i="5"/>
  <c r="J2209" i="5" s="1"/>
  <c r="I2208" i="5"/>
  <c r="J2208" i="5" s="1"/>
  <c r="I2207" i="5"/>
  <c r="J2207" i="5" s="1"/>
  <c r="I2206" i="5"/>
  <c r="J2206" i="5" s="1"/>
  <c r="I2205" i="5"/>
  <c r="J2205" i="5" s="1"/>
  <c r="I2204" i="5"/>
  <c r="J2204" i="5" s="1"/>
  <c r="I2203" i="5"/>
  <c r="J2203" i="5" s="1"/>
  <c r="I2202" i="5"/>
  <c r="J2202" i="5" s="1"/>
  <c r="I2201" i="5"/>
  <c r="J2201" i="5" s="1"/>
  <c r="I2200" i="5"/>
  <c r="J2200" i="5" s="1"/>
  <c r="I2199" i="5"/>
  <c r="J2199" i="5" s="1"/>
  <c r="I2198" i="5"/>
  <c r="J2198" i="5" s="1"/>
  <c r="I2197" i="5"/>
  <c r="J2197" i="5" s="1"/>
  <c r="I2196" i="5"/>
  <c r="J2196" i="5" s="1"/>
  <c r="I2195" i="5"/>
  <c r="J2195" i="5" s="1"/>
  <c r="I2194" i="5"/>
  <c r="J2194" i="5" s="1"/>
  <c r="I2193" i="5"/>
  <c r="J2193" i="5" s="1"/>
  <c r="I2192" i="5"/>
  <c r="J2192" i="5" s="1"/>
  <c r="I2191" i="5"/>
  <c r="J2191" i="5" s="1"/>
  <c r="I2190" i="5"/>
  <c r="J2190" i="5" s="1"/>
  <c r="I2189" i="5"/>
  <c r="J2189" i="5" s="1"/>
  <c r="I2188" i="5"/>
  <c r="J2188" i="5" s="1"/>
  <c r="I2187" i="5"/>
  <c r="J2187" i="5" s="1"/>
  <c r="I2186" i="5"/>
  <c r="J2186" i="5" s="1"/>
  <c r="I2185" i="5"/>
  <c r="J2185" i="5" s="1"/>
  <c r="I2184" i="5"/>
  <c r="J2184" i="5" s="1"/>
  <c r="I2183" i="5"/>
  <c r="J2183" i="5" s="1"/>
  <c r="I2182" i="5"/>
  <c r="J2182" i="5" s="1"/>
  <c r="I2181" i="5"/>
  <c r="J2181" i="5" s="1"/>
  <c r="I2180" i="5"/>
  <c r="J2180" i="5" s="1"/>
  <c r="I2179" i="5"/>
  <c r="J2179" i="5" s="1"/>
  <c r="I2178" i="5"/>
  <c r="J2178" i="5" s="1"/>
  <c r="I2177" i="5"/>
  <c r="J2177" i="5" s="1"/>
  <c r="I2176" i="5"/>
  <c r="J2176" i="5" s="1"/>
  <c r="I2175" i="5"/>
  <c r="J2175" i="5" s="1"/>
  <c r="I2174" i="5"/>
  <c r="J2174" i="5" s="1"/>
  <c r="I2173" i="5"/>
  <c r="J2173" i="5" s="1"/>
  <c r="I2172" i="5"/>
  <c r="J2172" i="5" s="1"/>
  <c r="I2171" i="5"/>
  <c r="J2171" i="5" s="1"/>
  <c r="I2170" i="5"/>
  <c r="J2170" i="5" s="1"/>
  <c r="I2169" i="5"/>
  <c r="J2169" i="5" s="1"/>
  <c r="I2168" i="5"/>
  <c r="J2168" i="5" s="1"/>
  <c r="I2167" i="5"/>
  <c r="J2167" i="5" s="1"/>
  <c r="I2166" i="5"/>
  <c r="J2166" i="5" s="1"/>
  <c r="I2165" i="5"/>
  <c r="J2165" i="5" s="1"/>
  <c r="I2164" i="5"/>
  <c r="J2164" i="5" s="1"/>
  <c r="I2163" i="5"/>
  <c r="J2163" i="5" s="1"/>
  <c r="I2162" i="5"/>
  <c r="J2162" i="5" s="1"/>
  <c r="I2161" i="5"/>
  <c r="J2161" i="5" s="1"/>
  <c r="I2160" i="5"/>
  <c r="J2160" i="5" s="1"/>
  <c r="I2159" i="5"/>
  <c r="J2159" i="5" s="1"/>
  <c r="I2158" i="5"/>
  <c r="J2158" i="5" s="1"/>
  <c r="I2157" i="5"/>
  <c r="J2157" i="5" s="1"/>
  <c r="I2156" i="5"/>
  <c r="J2156" i="5" s="1"/>
  <c r="I2155" i="5"/>
  <c r="J2155" i="5" s="1"/>
  <c r="I2154" i="5"/>
  <c r="J2154" i="5" s="1"/>
  <c r="I2153" i="5"/>
  <c r="J2153" i="5" s="1"/>
  <c r="I2152" i="5"/>
  <c r="J2152" i="5" s="1"/>
  <c r="I2151" i="5"/>
  <c r="J2151" i="5" s="1"/>
  <c r="I2150" i="5"/>
  <c r="J2150" i="5" s="1"/>
  <c r="I2149" i="5"/>
  <c r="J2149" i="5" s="1"/>
  <c r="I2148" i="5"/>
  <c r="J2148" i="5" s="1"/>
  <c r="I2147" i="5"/>
  <c r="J2147" i="5" s="1"/>
  <c r="I2146" i="5"/>
  <c r="J2146" i="5" s="1"/>
  <c r="I2145" i="5"/>
  <c r="J2145" i="5" s="1"/>
  <c r="I2144" i="5"/>
  <c r="J2144" i="5" s="1"/>
  <c r="I2143" i="5"/>
  <c r="J2143" i="5" s="1"/>
  <c r="I2142" i="5"/>
  <c r="J2142" i="5" s="1"/>
  <c r="I2141" i="5"/>
  <c r="J2141" i="5" s="1"/>
  <c r="I2140" i="5"/>
  <c r="J2140" i="5" s="1"/>
  <c r="I2139" i="5"/>
  <c r="J2139" i="5" s="1"/>
  <c r="I2138" i="5"/>
  <c r="J2138" i="5" s="1"/>
  <c r="I2137" i="5"/>
  <c r="J2137" i="5" s="1"/>
  <c r="I2136" i="5"/>
  <c r="J2136" i="5" s="1"/>
  <c r="I2135" i="5"/>
  <c r="J2135" i="5" s="1"/>
  <c r="I2134" i="5"/>
  <c r="J2134" i="5" s="1"/>
  <c r="I2133" i="5"/>
  <c r="J2133" i="5" s="1"/>
  <c r="I2132" i="5"/>
  <c r="J2132" i="5" s="1"/>
  <c r="I2131" i="5"/>
  <c r="J2131" i="5" s="1"/>
  <c r="I2130" i="5"/>
  <c r="J2130" i="5" s="1"/>
  <c r="I2129" i="5"/>
  <c r="J2129" i="5" s="1"/>
  <c r="I2128" i="5"/>
  <c r="J2128" i="5" s="1"/>
  <c r="I2127" i="5"/>
  <c r="J2127" i="5" s="1"/>
  <c r="I2126" i="5"/>
  <c r="J2126" i="5" s="1"/>
  <c r="I2125" i="5"/>
  <c r="J2125" i="5" s="1"/>
  <c r="I2124" i="5"/>
  <c r="J2124" i="5" s="1"/>
  <c r="I2123" i="5"/>
  <c r="J2123" i="5" s="1"/>
  <c r="I2122" i="5"/>
  <c r="J2122" i="5" s="1"/>
  <c r="I2121" i="5"/>
  <c r="J2121" i="5" s="1"/>
  <c r="I2120" i="5"/>
  <c r="J2120" i="5" s="1"/>
  <c r="I2119" i="5"/>
  <c r="J2119" i="5" s="1"/>
  <c r="I2118" i="5"/>
  <c r="J2118" i="5" s="1"/>
  <c r="I2117" i="5"/>
  <c r="J2117" i="5" s="1"/>
  <c r="I2116" i="5"/>
  <c r="J2116" i="5" s="1"/>
  <c r="I2115" i="5"/>
  <c r="J2115" i="5" s="1"/>
  <c r="I2114" i="5"/>
  <c r="J2114" i="5" s="1"/>
  <c r="I2113" i="5"/>
  <c r="J2113" i="5" s="1"/>
  <c r="I2112" i="5"/>
  <c r="J2112" i="5" s="1"/>
  <c r="I2111" i="5"/>
  <c r="J2111" i="5" s="1"/>
  <c r="I2110" i="5"/>
  <c r="J2110" i="5" s="1"/>
  <c r="I2109" i="5"/>
  <c r="J2109" i="5" s="1"/>
  <c r="I2108" i="5"/>
  <c r="J2108" i="5" s="1"/>
  <c r="I2107" i="5"/>
  <c r="J2107" i="5" s="1"/>
  <c r="I2106" i="5"/>
  <c r="J2106" i="5" s="1"/>
  <c r="I2105" i="5"/>
  <c r="J2105" i="5" s="1"/>
  <c r="I2104" i="5"/>
  <c r="J2104" i="5" s="1"/>
  <c r="I2103" i="5"/>
  <c r="J2103" i="5" s="1"/>
  <c r="I2102" i="5"/>
  <c r="J2102" i="5" s="1"/>
  <c r="I2101" i="5"/>
  <c r="J2101" i="5" s="1"/>
  <c r="I2100" i="5"/>
  <c r="J2100" i="5" s="1"/>
  <c r="I2099" i="5"/>
  <c r="J2099" i="5" s="1"/>
  <c r="I2098" i="5"/>
  <c r="J2098" i="5" s="1"/>
  <c r="I2097" i="5"/>
  <c r="J2097" i="5" s="1"/>
  <c r="I2096" i="5"/>
  <c r="J2096" i="5" s="1"/>
  <c r="I2095" i="5"/>
  <c r="J2095" i="5" s="1"/>
  <c r="I2094" i="5"/>
  <c r="J2094" i="5" s="1"/>
  <c r="I2093" i="5"/>
  <c r="J2093" i="5" s="1"/>
  <c r="I2092" i="5"/>
  <c r="J2092" i="5" s="1"/>
  <c r="I2091" i="5"/>
  <c r="J2091" i="5" s="1"/>
  <c r="I2090" i="5"/>
  <c r="J2090" i="5" s="1"/>
  <c r="I2089" i="5"/>
  <c r="J2089" i="5" s="1"/>
  <c r="I2088" i="5"/>
  <c r="J2088" i="5" s="1"/>
  <c r="I2087" i="5"/>
  <c r="J2087" i="5" s="1"/>
  <c r="I2086" i="5"/>
  <c r="J2086" i="5" s="1"/>
  <c r="I2085" i="5"/>
  <c r="J2085" i="5" s="1"/>
  <c r="I2084" i="5"/>
  <c r="J2084" i="5" s="1"/>
  <c r="I2083" i="5"/>
  <c r="J2083" i="5" s="1"/>
  <c r="I2082" i="5"/>
  <c r="J2082" i="5" s="1"/>
  <c r="I2081" i="5"/>
  <c r="J2081" i="5" s="1"/>
  <c r="I2080" i="5"/>
  <c r="J2080" i="5" s="1"/>
  <c r="I2079" i="5"/>
  <c r="J2079" i="5" s="1"/>
  <c r="I2078" i="5"/>
  <c r="J2078" i="5" s="1"/>
  <c r="I2077" i="5"/>
  <c r="J2077" i="5" s="1"/>
  <c r="I2076" i="5"/>
  <c r="J2076" i="5" s="1"/>
  <c r="I2075" i="5"/>
  <c r="J2075" i="5" s="1"/>
  <c r="I2074" i="5"/>
  <c r="J2074" i="5" s="1"/>
  <c r="I2073" i="5"/>
  <c r="J2073" i="5" s="1"/>
  <c r="I2072" i="5"/>
  <c r="J2072" i="5" s="1"/>
  <c r="I2071" i="5"/>
  <c r="J2071" i="5" s="1"/>
  <c r="I2070" i="5"/>
  <c r="J2070" i="5" s="1"/>
  <c r="I2069" i="5"/>
  <c r="J2069" i="5" s="1"/>
  <c r="I2068" i="5"/>
  <c r="J2068" i="5" s="1"/>
  <c r="I2067" i="5"/>
  <c r="J2067" i="5" s="1"/>
  <c r="I2066" i="5"/>
  <c r="J2066" i="5" s="1"/>
  <c r="I2065" i="5"/>
  <c r="J2065" i="5" s="1"/>
  <c r="I2064" i="5"/>
  <c r="J2064" i="5" s="1"/>
  <c r="I2063" i="5"/>
  <c r="J2063" i="5" s="1"/>
  <c r="I2062" i="5"/>
  <c r="J2062" i="5" s="1"/>
  <c r="I2061" i="5"/>
  <c r="J2061" i="5" s="1"/>
  <c r="I2060" i="5"/>
  <c r="J2060" i="5" s="1"/>
  <c r="I2059" i="5"/>
  <c r="J2059" i="5" s="1"/>
  <c r="I2058" i="5"/>
  <c r="J2058" i="5" s="1"/>
  <c r="I2057" i="5"/>
  <c r="J2057" i="5" s="1"/>
  <c r="I2056" i="5"/>
  <c r="J2056" i="5" s="1"/>
  <c r="I2055" i="5"/>
  <c r="J2055" i="5" s="1"/>
  <c r="I2054" i="5"/>
  <c r="J2054" i="5" s="1"/>
  <c r="I2053" i="5"/>
  <c r="J2053" i="5" s="1"/>
  <c r="I2052" i="5"/>
  <c r="J2052" i="5" s="1"/>
  <c r="I2051" i="5"/>
  <c r="J2051" i="5" s="1"/>
  <c r="I2050" i="5"/>
  <c r="J2050" i="5" s="1"/>
  <c r="I2049" i="5"/>
  <c r="J2049" i="5" s="1"/>
  <c r="I2048" i="5"/>
  <c r="J2048" i="5" s="1"/>
  <c r="I2047" i="5"/>
  <c r="J2047" i="5" s="1"/>
  <c r="I2046" i="5"/>
  <c r="J2046" i="5" s="1"/>
  <c r="I2045" i="5"/>
  <c r="J2045" i="5" s="1"/>
  <c r="I2044" i="5"/>
  <c r="J2044" i="5" s="1"/>
  <c r="I2043" i="5"/>
  <c r="J2043" i="5" s="1"/>
  <c r="I2042" i="5"/>
  <c r="J2042" i="5" s="1"/>
  <c r="I2041" i="5"/>
  <c r="J2041" i="5" s="1"/>
  <c r="I2040" i="5"/>
  <c r="J2040" i="5" s="1"/>
  <c r="I2039" i="5"/>
  <c r="J2039" i="5" s="1"/>
  <c r="I2038" i="5"/>
  <c r="J2038" i="5" s="1"/>
  <c r="I2037" i="5"/>
  <c r="J2037" i="5" s="1"/>
  <c r="I2036" i="5"/>
  <c r="J2036" i="5" s="1"/>
  <c r="I2035" i="5"/>
  <c r="J2035" i="5" s="1"/>
  <c r="I2034" i="5"/>
  <c r="J2034" i="5" s="1"/>
  <c r="I2033" i="5"/>
  <c r="J2033" i="5" s="1"/>
  <c r="I2032" i="5"/>
  <c r="J2032" i="5" s="1"/>
  <c r="I2031" i="5"/>
  <c r="J2031" i="5" s="1"/>
  <c r="I2030" i="5"/>
  <c r="J2030" i="5" s="1"/>
  <c r="I2029" i="5"/>
  <c r="J2029" i="5" s="1"/>
  <c r="I2028" i="5"/>
  <c r="J2028" i="5" s="1"/>
  <c r="I2027" i="5"/>
  <c r="J2027" i="5" s="1"/>
  <c r="I2026" i="5"/>
  <c r="J2026" i="5" s="1"/>
  <c r="I2025" i="5"/>
  <c r="J2025" i="5" s="1"/>
  <c r="I2024" i="5"/>
  <c r="J2024" i="5" s="1"/>
  <c r="I2023" i="5"/>
  <c r="J2023" i="5" s="1"/>
  <c r="I2022" i="5"/>
  <c r="J2022" i="5" s="1"/>
  <c r="I2021" i="5"/>
  <c r="J2021" i="5" s="1"/>
  <c r="I2020" i="5"/>
  <c r="J2020" i="5" s="1"/>
  <c r="I2019" i="5"/>
  <c r="J2019" i="5" s="1"/>
  <c r="I2018" i="5"/>
  <c r="J2018" i="5" s="1"/>
  <c r="I2017" i="5"/>
  <c r="J2017" i="5" s="1"/>
  <c r="I2016" i="5"/>
  <c r="J2016" i="5" s="1"/>
  <c r="I2015" i="5"/>
  <c r="J2015" i="5" s="1"/>
  <c r="I2014" i="5"/>
  <c r="J2014" i="5" s="1"/>
  <c r="I2013" i="5"/>
  <c r="J2013" i="5" s="1"/>
  <c r="I2012" i="5"/>
  <c r="J2012" i="5" s="1"/>
  <c r="I2011" i="5"/>
  <c r="J2011" i="5" s="1"/>
  <c r="I2010" i="5"/>
  <c r="J2010" i="5" s="1"/>
  <c r="I2009" i="5"/>
  <c r="J2009" i="5" s="1"/>
  <c r="I2008" i="5"/>
  <c r="J2008" i="5" s="1"/>
  <c r="I2007" i="5"/>
  <c r="J2007" i="5" s="1"/>
  <c r="I2006" i="5"/>
  <c r="J2006" i="5" s="1"/>
  <c r="I2005" i="5"/>
  <c r="J2005" i="5" s="1"/>
  <c r="I2004" i="5"/>
  <c r="J2004" i="5" s="1"/>
  <c r="I2003" i="5"/>
  <c r="J2003" i="5" s="1"/>
  <c r="I2002" i="5"/>
  <c r="J2002" i="5" s="1"/>
  <c r="I2001" i="5"/>
  <c r="J2001" i="5" s="1"/>
  <c r="I2000" i="5"/>
  <c r="J2000" i="5" s="1"/>
  <c r="I1999" i="5"/>
  <c r="J1999" i="5" s="1"/>
  <c r="I1998" i="5"/>
  <c r="J1998" i="5" s="1"/>
  <c r="I1997" i="5"/>
  <c r="J1997" i="5" s="1"/>
  <c r="I1996" i="5"/>
  <c r="J1996" i="5" s="1"/>
  <c r="I1995" i="5"/>
  <c r="J1995" i="5" s="1"/>
  <c r="I1994" i="5"/>
  <c r="J1994" i="5" s="1"/>
  <c r="I1993" i="5"/>
  <c r="J1993" i="5" s="1"/>
  <c r="I1992" i="5"/>
  <c r="J1992" i="5" s="1"/>
  <c r="I1991" i="5"/>
  <c r="J1991" i="5" s="1"/>
  <c r="I1990" i="5"/>
  <c r="J1990" i="5" s="1"/>
  <c r="I1989" i="5"/>
  <c r="J1989" i="5" s="1"/>
  <c r="I1988" i="5"/>
  <c r="J1988" i="5" s="1"/>
  <c r="I1987" i="5"/>
  <c r="J1987" i="5" s="1"/>
  <c r="I1986" i="5"/>
  <c r="J1986" i="5" s="1"/>
  <c r="I1985" i="5"/>
  <c r="J1985" i="5" s="1"/>
  <c r="I1984" i="5"/>
  <c r="J1984" i="5" s="1"/>
  <c r="I1983" i="5"/>
  <c r="J1983" i="5" s="1"/>
  <c r="I1982" i="5"/>
  <c r="J1982" i="5" s="1"/>
  <c r="I1981" i="5"/>
  <c r="J1981" i="5" s="1"/>
  <c r="I1980" i="5"/>
  <c r="J1980" i="5" s="1"/>
  <c r="I1979" i="5"/>
  <c r="J1979" i="5" s="1"/>
  <c r="I1978" i="5"/>
  <c r="J1978" i="5" s="1"/>
  <c r="I1977" i="5"/>
  <c r="J1977" i="5" s="1"/>
  <c r="I1976" i="5"/>
  <c r="J1976" i="5" s="1"/>
  <c r="I1975" i="5"/>
  <c r="J1975" i="5" s="1"/>
  <c r="I1974" i="5"/>
  <c r="J1974" i="5" s="1"/>
  <c r="I1973" i="5"/>
  <c r="J1973" i="5" s="1"/>
  <c r="I1972" i="5"/>
  <c r="J1972" i="5" s="1"/>
  <c r="I1971" i="5"/>
  <c r="J1971" i="5" s="1"/>
  <c r="I1970" i="5"/>
  <c r="J1970" i="5" s="1"/>
  <c r="I1969" i="5"/>
  <c r="J1969" i="5" s="1"/>
  <c r="I1968" i="5"/>
  <c r="J1968" i="5" s="1"/>
  <c r="I1967" i="5"/>
  <c r="J1967" i="5" s="1"/>
  <c r="I1966" i="5"/>
  <c r="J1966" i="5" s="1"/>
  <c r="I1965" i="5"/>
  <c r="J1965" i="5" s="1"/>
  <c r="I1964" i="5"/>
  <c r="J1964" i="5" s="1"/>
  <c r="I1963" i="5"/>
  <c r="J1963" i="5" s="1"/>
  <c r="I1962" i="5"/>
  <c r="J1962" i="5" s="1"/>
  <c r="I1961" i="5"/>
  <c r="J1961" i="5" s="1"/>
  <c r="I1960" i="5"/>
  <c r="J1960" i="5" s="1"/>
  <c r="I1959" i="5"/>
  <c r="J1959" i="5" s="1"/>
  <c r="I1958" i="5"/>
  <c r="J1958" i="5" s="1"/>
  <c r="I1957" i="5"/>
  <c r="J1957" i="5" s="1"/>
  <c r="I1956" i="5"/>
  <c r="J1956" i="5" s="1"/>
  <c r="I1955" i="5"/>
  <c r="J1955" i="5" s="1"/>
  <c r="I1954" i="5"/>
  <c r="J1954" i="5" s="1"/>
  <c r="I1953" i="5"/>
  <c r="J1953" i="5" s="1"/>
  <c r="I1952" i="5"/>
  <c r="J1952" i="5" s="1"/>
  <c r="I1951" i="5"/>
  <c r="J1951" i="5" s="1"/>
  <c r="I1950" i="5"/>
  <c r="J1950" i="5" s="1"/>
  <c r="I1949" i="5"/>
  <c r="J1949" i="5" s="1"/>
  <c r="I1948" i="5"/>
  <c r="J1948" i="5" s="1"/>
  <c r="I1947" i="5"/>
  <c r="J1947" i="5" s="1"/>
  <c r="I1946" i="5"/>
  <c r="J1946" i="5" s="1"/>
  <c r="I1945" i="5"/>
  <c r="J1945" i="5" s="1"/>
  <c r="I1944" i="5"/>
  <c r="J1944" i="5" s="1"/>
  <c r="I1943" i="5"/>
  <c r="J1943" i="5" s="1"/>
  <c r="I1942" i="5"/>
  <c r="J1942" i="5" s="1"/>
  <c r="I1941" i="5"/>
  <c r="J1941" i="5" s="1"/>
  <c r="I1940" i="5"/>
  <c r="J1940" i="5" s="1"/>
  <c r="I1939" i="5"/>
  <c r="J1939" i="5" s="1"/>
  <c r="I1938" i="5"/>
  <c r="J1938" i="5" s="1"/>
  <c r="I1937" i="5"/>
  <c r="J1937" i="5" s="1"/>
  <c r="I1936" i="5"/>
  <c r="J1936" i="5" s="1"/>
  <c r="I1935" i="5"/>
  <c r="J1935" i="5" s="1"/>
  <c r="I1934" i="5"/>
  <c r="J1934" i="5" s="1"/>
  <c r="I1933" i="5"/>
  <c r="J1933" i="5" s="1"/>
  <c r="I1932" i="5"/>
  <c r="J1932" i="5" s="1"/>
  <c r="I1931" i="5"/>
  <c r="J1931" i="5" s="1"/>
  <c r="I1930" i="5"/>
  <c r="J1930" i="5" s="1"/>
  <c r="I1929" i="5"/>
  <c r="J1929" i="5" s="1"/>
  <c r="I1928" i="5"/>
  <c r="J1928" i="5" s="1"/>
  <c r="I1927" i="5"/>
  <c r="J1927" i="5" s="1"/>
  <c r="I1926" i="5"/>
  <c r="J1926" i="5" s="1"/>
  <c r="I1925" i="5"/>
  <c r="J1925" i="5" s="1"/>
  <c r="I1924" i="5"/>
  <c r="J1924" i="5" s="1"/>
  <c r="I1923" i="5"/>
  <c r="J1923" i="5" s="1"/>
  <c r="I1922" i="5"/>
  <c r="J1922" i="5" s="1"/>
  <c r="I1921" i="5"/>
  <c r="J1921" i="5" s="1"/>
  <c r="I1920" i="5"/>
  <c r="J1920" i="5" s="1"/>
  <c r="I1919" i="5"/>
  <c r="J1919" i="5" s="1"/>
  <c r="I1918" i="5"/>
  <c r="J1918" i="5" s="1"/>
  <c r="I1917" i="5"/>
  <c r="J1917" i="5" s="1"/>
  <c r="I1916" i="5"/>
  <c r="J1916" i="5" s="1"/>
  <c r="I1915" i="5"/>
  <c r="J1915" i="5" s="1"/>
  <c r="I1914" i="5"/>
  <c r="J1914" i="5" s="1"/>
  <c r="I1913" i="5"/>
  <c r="J1913" i="5" s="1"/>
  <c r="I1912" i="5"/>
  <c r="J1912" i="5" s="1"/>
  <c r="I1911" i="5"/>
  <c r="J1911" i="5" s="1"/>
  <c r="I1910" i="5"/>
  <c r="J1910" i="5" s="1"/>
  <c r="I1909" i="5"/>
  <c r="J1909" i="5" s="1"/>
  <c r="I1908" i="5"/>
  <c r="J1908" i="5" s="1"/>
  <c r="I1907" i="5"/>
  <c r="J1907" i="5" s="1"/>
  <c r="I1906" i="5"/>
  <c r="J1906" i="5" s="1"/>
  <c r="I1905" i="5"/>
  <c r="J1905" i="5" s="1"/>
  <c r="I1904" i="5"/>
  <c r="J1904" i="5" s="1"/>
  <c r="I1903" i="5"/>
  <c r="J1903" i="5" s="1"/>
  <c r="I1902" i="5"/>
  <c r="J1902" i="5" s="1"/>
  <c r="I1901" i="5"/>
  <c r="J1901" i="5" s="1"/>
  <c r="I1900" i="5"/>
  <c r="J1900" i="5" s="1"/>
  <c r="I1899" i="5"/>
  <c r="J1899" i="5" s="1"/>
  <c r="I1898" i="5"/>
  <c r="J1898" i="5" s="1"/>
  <c r="I1897" i="5"/>
  <c r="J1897" i="5" s="1"/>
  <c r="I1896" i="5"/>
  <c r="J1896" i="5" s="1"/>
  <c r="I1895" i="5"/>
  <c r="J1895" i="5" s="1"/>
  <c r="I1894" i="5"/>
  <c r="J1894" i="5" s="1"/>
  <c r="I1893" i="5"/>
  <c r="J1893" i="5" s="1"/>
  <c r="I1892" i="5"/>
  <c r="J1892" i="5" s="1"/>
  <c r="I1891" i="5"/>
  <c r="J1891" i="5" s="1"/>
  <c r="I1890" i="5"/>
  <c r="J1890" i="5" s="1"/>
  <c r="I1889" i="5"/>
  <c r="J1889" i="5" s="1"/>
  <c r="I1888" i="5"/>
  <c r="J1888" i="5" s="1"/>
  <c r="I1887" i="5"/>
  <c r="J1887" i="5" s="1"/>
  <c r="I1886" i="5"/>
  <c r="J1886" i="5" s="1"/>
  <c r="I1885" i="5"/>
  <c r="J1885" i="5" s="1"/>
  <c r="I1884" i="5"/>
  <c r="J1884" i="5" s="1"/>
  <c r="I1883" i="5"/>
  <c r="J1883" i="5" s="1"/>
  <c r="I1882" i="5"/>
  <c r="J1882" i="5" s="1"/>
  <c r="I1881" i="5"/>
  <c r="J1881" i="5" s="1"/>
  <c r="I1880" i="5"/>
  <c r="J1880" i="5" s="1"/>
  <c r="I1879" i="5"/>
  <c r="J1879" i="5" s="1"/>
  <c r="I1878" i="5"/>
  <c r="J1878" i="5" s="1"/>
  <c r="I1877" i="5"/>
  <c r="J1877" i="5" s="1"/>
  <c r="I1876" i="5"/>
  <c r="J1876" i="5" s="1"/>
  <c r="I1875" i="5"/>
  <c r="J1875" i="5" s="1"/>
  <c r="I1874" i="5"/>
  <c r="J1874" i="5" s="1"/>
  <c r="I1873" i="5"/>
  <c r="J1873" i="5" s="1"/>
  <c r="I1872" i="5"/>
  <c r="J1872" i="5" s="1"/>
  <c r="I1871" i="5"/>
  <c r="J1871" i="5" s="1"/>
  <c r="I1870" i="5"/>
  <c r="J1870" i="5" s="1"/>
  <c r="I1869" i="5"/>
  <c r="J1869" i="5" s="1"/>
  <c r="I1868" i="5"/>
  <c r="J1868" i="5" s="1"/>
  <c r="I1867" i="5"/>
  <c r="J1867" i="5" s="1"/>
  <c r="I1866" i="5"/>
  <c r="J1866" i="5" s="1"/>
  <c r="I1865" i="5"/>
  <c r="J1865" i="5" s="1"/>
  <c r="I1864" i="5"/>
  <c r="J1864" i="5" s="1"/>
  <c r="I1863" i="5"/>
  <c r="J1863" i="5" s="1"/>
  <c r="I1862" i="5"/>
  <c r="J1862" i="5" s="1"/>
  <c r="I1861" i="5"/>
  <c r="J1861" i="5" s="1"/>
  <c r="I1860" i="5"/>
  <c r="J1860" i="5" s="1"/>
  <c r="I1859" i="5"/>
  <c r="J1859" i="5" s="1"/>
  <c r="I1858" i="5"/>
  <c r="J1858" i="5" s="1"/>
  <c r="I1857" i="5"/>
  <c r="J1857" i="5" s="1"/>
  <c r="I1856" i="5"/>
  <c r="J1856" i="5" s="1"/>
  <c r="I1855" i="5"/>
  <c r="J1855" i="5" s="1"/>
  <c r="I1854" i="5"/>
  <c r="J1854" i="5" s="1"/>
  <c r="I1853" i="5"/>
  <c r="J1853" i="5" s="1"/>
  <c r="I1852" i="5"/>
  <c r="J1852" i="5" s="1"/>
  <c r="I1851" i="5"/>
  <c r="J1851" i="5" s="1"/>
  <c r="I1850" i="5"/>
  <c r="J1850" i="5" s="1"/>
  <c r="I1849" i="5"/>
  <c r="J1849" i="5" s="1"/>
  <c r="I1848" i="5"/>
  <c r="J1848" i="5" s="1"/>
  <c r="I1847" i="5"/>
  <c r="J1847" i="5" s="1"/>
  <c r="I1846" i="5"/>
  <c r="J1846" i="5" s="1"/>
  <c r="I1845" i="5"/>
  <c r="J1845" i="5" s="1"/>
  <c r="I1844" i="5"/>
  <c r="J1844" i="5" s="1"/>
  <c r="I1843" i="5"/>
  <c r="J1843" i="5" s="1"/>
  <c r="I1842" i="5"/>
  <c r="J1842" i="5" s="1"/>
  <c r="I1841" i="5"/>
  <c r="J1841" i="5" s="1"/>
  <c r="I1840" i="5"/>
  <c r="J1840" i="5" s="1"/>
  <c r="I1839" i="5"/>
  <c r="J1839" i="5" s="1"/>
  <c r="I1838" i="5"/>
  <c r="J1838" i="5" s="1"/>
  <c r="I1837" i="5"/>
  <c r="J1837" i="5" s="1"/>
  <c r="I1836" i="5"/>
  <c r="J1836" i="5" s="1"/>
  <c r="I1835" i="5"/>
  <c r="J1835" i="5" s="1"/>
  <c r="I1834" i="5"/>
  <c r="J1834" i="5" s="1"/>
  <c r="I1833" i="5"/>
  <c r="J1833" i="5" s="1"/>
  <c r="I1832" i="5"/>
  <c r="J1832" i="5" s="1"/>
  <c r="I1831" i="5"/>
  <c r="J1831" i="5" s="1"/>
  <c r="I1830" i="5"/>
  <c r="J1830" i="5" s="1"/>
  <c r="I1829" i="5"/>
  <c r="J1829" i="5" s="1"/>
  <c r="I1828" i="5"/>
  <c r="J1828" i="5" s="1"/>
  <c r="I1827" i="5"/>
  <c r="J1827" i="5" s="1"/>
  <c r="I1826" i="5"/>
  <c r="J1826" i="5" s="1"/>
  <c r="I1825" i="5"/>
  <c r="J1825" i="5" s="1"/>
  <c r="I1824" i="5"/>
  <c r="J1824" i="5" s="1"/>
  <c r="I1823" i="5"/>
  <c r="J1823" i="5" s="1"/>
  <c r="I1822" i="5"/>
  <c r="J1822" i="5" s="1"/>
  <c r="I1821" i="5"/>
  <c r="J1821" i="5" s="1"/>
  <c r="I1820" i="5"/>
  <c r="J1820" i="5" s="1"/>
  <c r="I1819" i="5"/>
  <c r="J1819" i="5" s="1"/>
  <c r="I1818" i="5"/>
  <c r="J1818" i="5" s="1"/>
  <c r="I1817" i="5"/>
  <c r="J1817" i="5" s="1"/>
  <c r="I1816" i="5"/>
  <c r="J1816" i="5" s="1"/>
  <c r="I1815" i="5"/>
  <c r="J1815" i="5" s="1"/>
  <c r="I1814" i="5"/>
  <c r="J1814" i="5" s="1"/>
  <c r="I1813" i="5"/>
  <c r="J1813" i="5" s="1"/>
  <c r="I1812" i="5"/>
  <c r="J1812" i="5" s="1"/>
  <c r="I1811" i="5"/>
  <c r="J1811" i="5" s="1"/>
  <c r="I1810" i="5"/>
  <c r="J1810" i="5" s="1"/>
  <c r="I1809" i="5"/>
  <c r="J1809" i="5" s="1"/>
  <c r="I1808" i="5"/>
  <c r="J1808" i="5" s="1"/>
  <c r="I1807" i="5"/>
  <c r="J1807" i="5" s="1"/>
  <c r="I1806" i="5"/>
  <c r="J1806" i="5" s="1"/>
  <c r="I1805" i="5"/>
  <c r="J1805" i="5" s="1"/>
  <c r="I1804" i="5"/>
  <c r="J1804" i="5" s="1"/>
  <c r="I1803" i="5"/>
  <c r="J1803" i="5" s="1"/>
  <c r="I1802" i="5"/>
  <c r="J1802" i="5" s="1"/>
  <c r="I1801" i="5"/>
  <c r="J1801" i="5" s="1"/>
  <c r="I1800" i="5"/>
  <c r="J1800" i="5" s="1"/>
  <c r="I1799" i="5"/>
  <c r="J1799" i="5" s="1"/>
  <c r="I1798" i="5"/>
  <c r="J1798" i="5" s="1"/>
  <c r="I1797" i="5"/>
  <c r="J1797" i="5" s="1"/>
  <c r="I1796" i="5"/>
  <c r="J1796" i="5" s="1"/>
  <c r="I1795" i="5"/>
  <c r="J1795" i="5" s="1"/>
  <c r="I1794" i="5"/>
  <c r="J1794" i="5" s="1"/>
  <c r="I1793" i="5"/>
  <c r="J1793" i="5" s="1"/>
  <c r="I1792" i="5"/>
  <c r="J1792" i="5" s="1"/>
  <c r="I1791" i="5"/>
  <c r="J1791" i="5" s="1"/>
  <c r="I1790" i="5"/>
  <c r="J1790" i="5" s="1"/>
  <c r="I1789" i="5"/>
  <c r="J1789" i="5" s="1"/>
  <c r="I1788" i="5"/>
  <c r="J1788" i="5" s="1"/>
  <c r="I1787" i="5"/>
  <c r="J1787" i="5" s="1"/>
  <c r="I1786" i="5"/>
  <c r="J1786" i="5" s="1"/>
  <c r="I1785" i="5"/>
  <c r="J1785" i="5" s="1"/>
  <c r="I1784" i="5"/>
  <c r="J1784" i="5" s="1"/>
  <c r="I1783" i="5"/>
  <c r="J1783" i="5" s="1"/>
  <c r="I1782" i="5"/>
  <c r="J1782" i="5" s="1"/>
  <c r="I1781" i="5"/>
  <c r="J1781" i="5" s="1"/>
  <c r="I1780" i="5"/>
  <c r="J1780" i="5" s="1"/>
  <c r="I1779" i="5"/>
  <c r="J1779" i="5" s="1"/>
  <c r="I1778" i="5"/>
  <c r="J1778" i="5" s="1"/>
  <c r="I1777" i="5"/>
  <c r="J1777" i="5" s="1"/>
  <c r="I1776" i="5"/>
  <c r="J1776" i="5" s="1"/>
  <c r="I1775" i="5"/>
  <c r="J1775" i="5" s="1"/>
  <c r="I1774" i="5"/>
  <c r="J1774" i="5" s="1"/>
  <c r="I1773" i="5"/>
  <c r="J1773" i="5" s="1"/>
  <c r="I1772" i="5"/>
  <c r="J1772" i="5" s="1"/>
  <c r="I1771" i="5"/>
  <c r="J1771" i="5" s="1"/>
  <c r="I1770" i="5"/>
  <c r="J1770" i="5" s="1"/>
  <c r="I1769" i="5"/>
  <c r="J1769" i="5" s="1"/>
  <c r="I1768" i="5"/>
  <c r="J1768" i="5" s="1"/>
  <c r="I1767" i="5"/>
  <c r="J1767" i="5" s="1"/>
  <c r="I1766" i="5"/>
  <c r="J1766" i="5" s="1"/>
  <c r="I1765" i="5"/>
  <c r="J1765" i="5" s="1"/>
  <c r="I1764" i="5"/>
  <c r="J1764" i="5" s="1"/>
  <c r="I1763" i="5"/>
  <c r="J1763" i="5" s="1"/>
  <c r="I1762" i="5"/>
  <c r="J1762" i="5" s="1"/>
  <c r="I1761" i="5"/>
  <c r="J1761" i="5" s="1"/>
  <c r="I1760" i="5"/>
  <c r="J1760" i="5" s="1"/>
  <c r="I1759" i="5"/>
  <c r="J1759" i="5" s="1"/>
  <c r="I1758" i="5"/>
  <c r="J1758" i="5" s="1"/>
  <c r="I1757" i="5"/>
  <c r="J1757" i="5" s="1"/>
  <c r="I1756" i="5"/>
  <c r="J1756" i="5" s="1"/>
  <c r="I1755" i="5"/>
  <c r="J1755" i="5" s="1"/>
  <c r="I1754" i="5"/>
  <c r="J1754" i="5" s="1"/>
  <c r="I1753" i="5"/>
  <c r="J1753" i="5" s="1"/>
  <c r="I1752" i="5"/>
  <c r="J1752" i="5" s="1"/>
  <c r="I1751" i="5"/>
  <c r="J1751" i="5" s="1"/>
  <c r="I1750" i="5"/>
  <c r="J1750" i="5" s="1"/>
  <c r="I1749" i="5"/>
  <c r="J1749" i="5" s="1"/>
  <c r="I1748" i="5"/>
  <c r="J1748" i="5" s="1"/>
  <c r="I1747" i="5"/>
  <c r="J1747" i="5" s="1"/>
  <c r="I1746" i="5"/>
  <c r="J1746" i="5" s="1"/>
  <c r="I1745" i="5"/>
  <c r="J1745" i="5" s="1"/>
  <c r="I1744" i="5"/>
  <c r="J1744" i="5" s="1"/>
  <c r="I1743" i="5"/>
  <c r="J1743" i="5" s="1"/>
  <c r="I1742" i="5"/>
  <c r="J1742" i="5" s="1"/>
  <c r="I1741" i="5"/>
  <c r="J1741" i="5" s="1"/>
  <c r="I1740" i="5"/>
  <c r="J1740" i="5" s="1"/>
  <c r="I1739" i="5"/>
  <c r="J1739" i="5" s="1"/>
  <c r="I1738" i="5"/>
  <c r="J1738" i="5" s="1"/>
  <c r="I1737" i="5"/>
  <c r="J1737" i="5" s="1"/>
  <c r="I1736" i="5"/>
  <c r="J1736" i="5" s="1"/>
  <c r="I1735" i="5"/>
  <c r="J1735" i="5" s="1"/>
  <c r="I1734" i="5"/>
  <c r="J1734" i="5" s="1"/>
  <c r="I1733" i="5"/>
  <c r="J1733" i="5" s="1"/>
  <c r="I1732" i="5"/>
  <c r="J1732" i="5" s="1"/>
  <c r="I1731" i="5"/>
  <c r="J1731" i="5" s="1"/>
  <c r="I1730" i="5"/>
  <c r="J1730" i="5" s="1"/>
  <c r="I1729" i="5"/>
  <c r="J1729" i="5" s="1"/>
  <c r="I1728" i="5"/>
  <c r="J1728" i="5" s="1"/>
  <c r="I1727" i="5"/>
  <c r="J1727" i="5" s="1"/>
  <c r="I1726" i="5"/>
  <c r="J1726" i="5" s="1"/>
  <c r="I1725" i="5"/>
  <c r="J1725" i="5" s="1"/>
  <c r="I1724" i="5"/>
  <c r="J1724" i="5" s="1"/>
  <c r="I1723" i="5"/>
  <c r="J1723" i="5" s="1"/>
  <c r="I1722" i="5"/>
  <c r="J1722" i="5" s="1"/>
  <c r="I1721" i="5"/>
  <c r="J1721" i="5" s="1"/>
  <c r="I1720" i="5"/>
  <c r="J1720" i="5" s="1"/>
  <c r="I1719" i="5"/>
  <c r="J1719" i="5" s="1"/>
  <c r="I1718" i="5"/>
  <c r="J1718" i="5" s="1"/>
  <c r="I1717" i="5"/>
  <c r="J1717" i="5" s="1"/>
  <c r="I1716" i="5"/>
  <c r="J1716" i="5" s="1"/>
  <c r="I1715" i="5"/>
  <c r="J1715" i="5" s="1"/>
  <c r="I1714" i="5"/>
  <c r="J1714" i="5" s="1"/>
  <c r="I1713" i="5"/>
  <c r="J1713" i="5" s="1"/>
  <c r="I1712" i="5"/>
  <c r="J1712" i="5" s="1"/>
  <c r="I1711" i="5"/>
  <c r="J1711" i="5" s="1"/>
  <c r="I1710" i="5"/>
  <c r="J1710" i="5" s="1"/>
  <c r="I1709" i="5"/>
  <c r="J1709" i="5" s="1"/>
  <c r="I1708" i="5"/>
  <c r="J1708" i="5" s="1"/>
  <c r="I1707" i="5"/>
  <c r="J1707" i="5" s="1"/>
  <c r="I1706" i="5"/>
  <c r="J1706" i="5" s="1"/>
  <c r="I1705" i="5"/>
  <c r="J1705" i="5" s="1"/>
  <c r="I1704" i="5"/>
  <c r="J1704" i="5" s="1"/>
  <c r="I1703" i="5"/>
  <c r="J1703" i="5" s="1"/>
  <c r="I1702" i="5"/>
  <c r="J1702" i="5" s="1"/>
  <c r="I1701" i="5"/>
  <c r="J1701" i="5" s="1"/>
  <c r="I1700" i="5"/>
  <c r="J1700" i="5" s="1"/>
  <c r="I1699" i="5"/>
  <c r="J1699" i="5" s="1"/>
  <c r="I1698" i="5"/>
  <c r="J1698" i="5" s="1"/>
  <c r="I1697" i="5"/>
  <c r="J1697" i="5" s="1"/>
  <c r="I1696" i="5"/>
  <c r="J1696" i="5" s="1"/>
  <c r="I1695" i="5"/>
  <c r="J1695" i="5" s="1"/>
  <c r="I1694" i="5"/>
  <c r="J1694" i="5" s="1"/>
  <c r="I1693" i="5"/>
  <c r="J1693" i="5" s="1"/>
  <c r="I1692" i="5"/>
  <c r="J1692" i="5" s="1"/>
  <c r="I1691" i="5"/>
  <c r="J1691" i="5" s="1"/>
  <c r="I1690" i="5"/>
  <c r="J1690" i="5" s="1"/>
  <c r="I1689" i="5"/>
  <c r="J1689" i="5" s="1"/>
  <c r="I1688" i="5"/>
  <c r="J1688" i="5" s="1"/>
  <c r="I1687" i="5"/>
  <c r="J1687" i="5" s="1"/>
  <c r="I1686" i="5"/>
  <c r="J1686" i="5" s="1"/>
  <c r="I1685" i="5"/>
  <c r="J1685" i="5" s="1"/>
  <c r="I1684" i="5"/>
  <c r="J1684" i="5" s="1"/>
  <c r="I1683" i="5"/>
  <c r="J1683" i="5" s="1"/>
  <c r="I1682" i="5"/>
  <c r="J1682" i="5" s="1"/>
  <c r="I1681" i="5"/>
  <c r="J1681" i="5" s="1"/>
  <c r="I1680" i="5"/>
  <c r="J1680" i="5" s="1"/>
  <c r="I1679" i="5"/>
  <c r="J1679" i="5" s="1"/>
  <c r="I1678" i="5"/>
  <c r="J1678" i="5" s="1"/>
  <c r="I1677" i="5"/>
  <c r="J1677" i="5" s="1"/>
  <c r="I1676" i="5"/>
  <c r="J1676" i="5" s="1"/>
  <c r="I1675" i="5"/>
  <c r="J1675" i="5" s="1"/>
  <c r="I1674" i="5"/>
  <c r="J1674" i="5" s="1"/>
  <c r="I1673" i="5"/>
  <c r="J1673" i="5" s="1"/>
  <c r="I1672" i="5"/>
  <c r="J1672" i="5" s="1"/>
  <c r="I1671" i="5"/>
  <c r="J1671" i="5" s="1"/>
  <c r="I1670" i="5"/>
  <c r="J1670" i="5" s="1"/>
  <c r="I1669" i="5"/>
  <c r="J1669" i="5" s="1"/>
  <c r="I1668" i="5"/>
  <c r="J1668" i="5" s="1"/>
  <c r="I1667" i="5"/>
  <c r="J1667" i="5" s="1"/>
  <c r="I1666" i="5"/>
  <c r="J1666" i="5" s="1"/>
  <c r="I1665" i="5"/>
  <c r="J1665" i="5" s="1"/>
  <c r="I1664" i="5"/>
  <c r="J1664" i="5" s="1"/>
  <c r="I1663" i="5"/>
  <c r="J1663" i="5" s="1"/>
  <c r="I1662" i="5"/>
  <c r="J1662" i="5" s="1"/>
  <c r="I1661" i="5"/>
  <c r="J1661" i="5" s="1"/>
  <c r="I1660" i="5"/>
  <c r="J1660" i="5" s="1"/>
  <c r="I1659" i="5"/>
  <c r="J1659" i="5" s="1"/>
  <c r="I1658" i="5"/>
  <c r="J1658" i="5" s="1"/>
  <c r="I1657" i="5"/>
  <c r="J1657" i="5" s="1"/>
  <c r="I1656" i="5"/>
  <c r="J1656" i="5" s="1"/>
  <c r="I1655" i="5"/>
  <c r="J1655" i="5" s="1"/>
  <c r="I1654" i="5"/>
  <c r="J1654" i="5" s="1"/>
  <c r="I1653" i="5"/>
  <c r="J1653" i="5" s="1"/>
  <c r="I1652" i="5"/>
  <c r="J1652" i="5" s="1"/>
  <c r="I1651" i="5"/>
  <c r="J1651" i="5" s="1"/>
  <c r="I1650" i="5"/>
  <c r="J1650" i="5" s="1"/>
  <c r="I1649" i="5"/>
  <c r="J1649" i="5" s="1"/>
  <c r="I1648" i="5"/>
  <c r="J1648" i="5" s="1"/>
  <c r="I1647" i="5"/>
  <c r="J1647" i="5" s="1"/>
  <c r="I1646" i="5"/>
  <c r="J1646" i="5" s="1"/>
  <c r="I1645" i="5"/>
  <c r="J1645" i="5" s="1"/>
  <c r="I1644" i="5"/>
  <c r="J1644" i="5" s="1"/>
  <c r="I1643" i="5"/>
  <c r="J1643" i="5" s="1"/>
  <c r="I1642" i="5"/>
  <c r="J1642" i="5" s="1"/>
  <c r="I1641" i="5"/>
  <c r="J1641" i="5" s="1"/>
  <c r="I1640" i="5"/>
  <c r="J1640" i="5" s="1"/>
  <c r="I1639" i="5"/>
  <c r="J1639" i="5" s="1"/>
  <c r="I1638" i="5"/>
  <c r="J1638" i="5" s="1"/>
  <c r="I1637" i="5"/>
  <c r="J1637" i="5" s="1"/>
  <c r="I1636" i="5"/>
  <c r="J1636" i="5" s="1"/>
  <c r="I1635" i="5"/>
  <c r="J1635" i="5" s="1"/>
  <c r="I1634" i="5"/>
  <c r="J1634" i="5" s="1"/>
  <c r="I1633" i="5"/>
  <c r="J1633" i="5" s="1"/>
  <c r="I1632" i="5"/>
  <c r="J1632" i="5" s="1"/>
  <c r="I1631" i="5"/>
  <c r="J1631" i="5" s="1"/>
  <c r="I1630" i="5"/>
  <c r="J1630" i="5" s="1"/>
  <c r="I1629" i="5"/>
  <c r="J1629" i="5" s="1"/>
  <c r="I1628" i="5"/>
  <c r="J1628" i="5" s="1"/>
  <c r="I1627" i="5"/>
  <c r="J1627" i="5" s="1"/>
  <c r="I1626" i="5"/>
  <c r="J1626" i="5" s="1"/>
  <c r="I1625" i="5"/>
  <c r="J1625" i="5" s="1"/>
  <c r="I1624" i="5"/>
  <c r="J1624" i="5" s="1"/>
  <c r="I1623" i="5"/>
  <c r="J1623" i="5" s="1"/>
  <c r="I1622" i="5"/>
  <c r="J1622" i="5" s="1"/>
  <c r="I1621" i="5"/>
  <c r="J1621" i="5" s="1"/>
  <c r="I1620" i="5"/>
  <c r="J1620" i="5" s="1"/>
  <c r="I1619" i="5"/>
  <c r="J1619" i="5" s="1"/>
  <c r="I1618" i="5"/>
  <c r="J1618" i="5" s="1"/>
  <c r="I1617" i="5"/>
  <c r="J1617" i="5" s="1"/>
  <c r="I1616" i="5"/>
  <c r="J1616" i="5" s="1"/>
  <c r="I1615" i="5"/>
  <c r="J1615" i="5" s="1"/>
  <c r="I1614" i="5"/>
  <c r="J1614" i="5" s="1"/>
  <c r="I1613" i="5"/>
  <c r="J1613" i="5" s="1"/>
  <c r="I1612" i="5"/>
  <c r="J1612" i="5" s="1"/>
  <c r="I1611" i="5"/>
  <c r="J1611" i="5" s="1"/>
  <c r="I1610" i="5"/>
  <c r="J1610" i="5" s="1"/>
  <c r="I1609" i="5"/>
  <c r="J1609" i="5" s="1"/>
  <c r="I1608" i="5"/>
  <c r="J1608" i="5" s="1"/>
  <c r="I1607" i="5"/>
  <c r="J1607" i="5" s="1"/>
  <c r="I1606" i="5"/>
  <c r="J1606" i="5" s="1"/>
  <c r="I1605" i="5"/>
  <c r="J1605" i="5" s="1"/>
  <c r="I1604" i="5"/>
  <c r="J1604" i="5" s="1"/>
  <c r="I1603" i="5"/>
  <c r="J1603" i="5" s="1"/>
  <c r="I1602" i="5"/>
  <c r="J1602" i="5" s="1"/>
  <c r="I1601" i="5"/>
  <c r="J1601" i="5" s="1"/>
  <c r="I1600" i="5"/>
  <c r="J1600" i="5" s="1"/>
  <c r="I1599" i="5"/>
  <c r="J1599" i="5" s="1"/>
  <c r="I1598" i="5"/>
  <c r="J1598" i="5" s="1"/>
  <c r="I1597" i="5"/>
  <c r="J1597" i="5" s="1"/>
  <c r="I1596" i="5"/>
  <c r="J1596" i="5" s="1"/>
  <c r="I1595" i="5"/>
  <c r="J1595" i="5" s="1"/>
  <c r="I1594" i="5"/>
  <c r="J1594" i="5" s="1"/>
  <c r="I1593" i="5"/>
  <c r="J1593" i="5" s="1"/>
  <c r="I1592" i="5"/>
  <c r="J1592" i="5" s="1"/>
  <c r="I1591" i="5"/>
  <c r="J1591" i="5" s="1"/>
  <c r="I1590" i="5"/>
  <c r="J1590" i="5" s="1"/>
  <c r="I1589" i="5"/>
  <c r="J1589" i="5" s="1"/>
  <c r="I1588" i="5"/>
  <c r="J1588" i="5" s="1"/>
  <c r="I1587" i="5"/>
  <c r="J1587" i="5" s="1"/>
  <c r="I1586" i="5"/>
  <c r="J1586" i="5" s="1"/>
  <c r="I1585" i="5"/>
  <c r="J1585" i="5" s="1"/>
  <c r="I1584" i="5"/>
  <c r="J1584" i="5" s="1"/>
  <c r="I1583" i="5"/>
  <c r="J1583" i="5" s="1"/>
  <c r="I1582" i="5"/>
  <c r="J1582" i="5" s="1"/>
  <c r="I1581" i="5"/>
  <c r="J1581" i="5" s="1"/>
  <c r="I1580" i="5"/>
  <c r="J1580" i="5" s="1"/>
  <c r="I1579" i="5"/>
  <c r="J1579" i="5" s="1"/>
  <c r="I1578" i="5"/>
  <c r="J1578" i="5" s="1"/>
  <c r="I1577" i="5"/>
  <c r="J1577" i="5" s="1"/>
  <c r="I1576" i="5"/>
  <c r="J1576" i="5" s="1"/>
  <c r="I1575" i="5"/>
  <c r="J1575" i="5" s="1"/>
  <c r="I1574" i="5"/>
  <c r="J1574" i="5" s="1"/>
  <c r="I1573" i="5"/>
  <c r="J1573" i="5" s="1"/>
  <c r="I1572" i="5"/>
  <c r="J1572" i="5" s="1"/>
  <c r="I1571" i="5"/>
  <c r="J1571" i="5" s="1"/>
  <c r="I1570" i="5"/>
  <c r="J1570" i="5" s="1"/>
  <c r="I1569" i="5"/>
  <c r="J1569" i="5" s="1"/>
  <c r="I1568" i="5"/>
  <c r="J1568" i="5" s="1"/>
  <c r="I1567" i="5"/>
  <c r="J1567" i="5" s="1"/>
  <c r="I1566" i="5"/>
  <c r="J1566" i="5" s="1"/>
  <c r="I1565" i="5"/>
  <c r="J1565" i="5" s="1"/>
  <c r="I1564" i="5"/>
  <c r="J1564" i="5" s="1"/>
  <c r="I1563" i="5"/>
  <c r="J1563" i="5" s="1"/>
  <c r="I1562" i="5"/>
  <c r="J1562" i="5" s="1"/>
  <c r="I1561" i="5"/>
  <c r="J1561" i="5" s="1"/>
  <c r="I1560" i="5"/>
  <c r="J1560" i="5" s="1"/>
  <c r="I1559" i="5"/>
  <c r="J1559" i="5" s="1"/>
  <c r="I1558" i="5"/>
  <c r="J1558" i="5" s="1"/>
  <c r="I1557" i="5"/>
  <c r="J1557" i="5" s="1"/>
  <c r="I1556" i="5"/>
  <c r="J1556" i="5" s="1"/>
  <c r="I1555" i="5"/>
  <c r="J1555" i="5" s="1"/>
  <c r="I1554" i="5"/>
  <c r="J1554" i="5" s="1"/>
  <c r="I1553" i="5"/>
  <c r="J1553" i="5" s="1"/>
  <c r="I1552" i="5"/>
  <c r="J1552" i="5" s="1"/>
  <c r="I1551" i="5"/>
  <c r="J1551" i="5" s="1"/>
  <c r="I1550" i="5"/>
  <c r="J1550" i="5" s="1"/>
  <c r="I1549" i="5"/>
  <c r="J1549" i="5" s="1"/>
  <c r="I1548" i="5"/>
  <c r="J1548" i="5" s="1"/>
  <c r="I1547" i="5"/>
  <c r="J1547" i="5" s="1"/>
  <c r="I1546" i="5"/>
  <c r="J1546" i="5" s="1"/>
  <c r="I1545" i="5"/>
  <c r="J1545" i="5" s="1"/>
  <c r="I1544" i="5"/>
  <c r="J1544" i="5" s="1"/>
  <c r="I1543" i="5"/>
  <c r="J1543" i="5" s="1"/>
  <c r="I1542" i="5"/>
  <c r="J1542" i="5" s="1"/>
  <c r="I1541" i="5"/>
  <c r="J1541" i="5" s="1"/>
  <c r="I1540" i="5"/>
  <c r="J1540" i="5" s="1"/>
  <c r="I1539" i="5"/>
  <c r="J1539" i="5" s="1"/>
  <c r="I1538" i="5"/>
  <c r="J1538" i="5" s="1"/>
  <c r="I1537" i="5"/>
  <c r="J1537" i="5" s="1"/>
  <c r="I1536" i="5"/>
  <c r="J1536" i="5" s="1"/>
  <c r="I1535" i="5"/>
  <c r="J1535" i="5" s="1"/>
  <c r="I1534" i="5"/>
  <c r="J1534" i="5" s="1"/>
  <c r="I1533" i="5"/>
  <c r="J1533" i="5" s="1"/>
  <c r="I1532" i="5"/>
  <c r="J1532" i="5" s="1"/>
  <c r="I1531" i="5"/>
  <c r="J1531" i="5" s="1"/>
  <c r="I1530" i="5"/>
  <c r="J1530" i="5" s="1"/>
  <c r="I1529" i="5"/>
  <c r="J1529" i="5" s="1"/>
  <c r="I1528" i="5"/>
  <c r="J1528" i="5" s="1"/>
  <c r="I1527" i="5"/>
  <c r="J1527" i="5" s="1"/>
  <c r="I1526" i="5"/>
  <c r="J1526" i="5" s="1"/>
  <c r="I1525" i="5"/>
  <c r="J1525" i="5" s="1"/>
  <c r="I1524" i="5"/>
  <c r="J1524" i="5" s="1"/>
  <c r="I1523" i="5"/>
  <c r="J1523" i="5" s="1"/>
  <c r="I1522" i="5"/>
  <c r="J1522" i="5" s="1"/>
  <c r="I1521" i="5"/>
  <c r="J1521" i="5" s="1"/>
  <c r="I1520" i="5"/>
  <c r="J1520" i="5" s="1"/>
  <c r="I1519" i="5"/>
  <c r="J1519" i="5" s="1"/>
  <c r="I1518" i="5"/>
  <c r="J1518" i="5" s="1"/>
  <c r="I1517" i="5"/>
  <c r="J1517" i="5" s="1"/>
  <c r="I1516" i="5"/>
  <c r="J1516" i="5" s="1"/>
  <c r="I1515" i="5"/>
  <c r="J1515" i="5" s="1"/>
  <c r="I1514" i="5"/>
  <c r="J1514" i="5" s="1"/>
  <c r="I1513" i="5"/>
  <c r="J1513" i="5" s="1"/>
  <c r="I1512" i="5"/>
  <c r="J1512" i="5" s="1"/>
  <c r="I1511" i="5"/>
  <c r="J1511" i="5" s="1"/>
  <c r="I1510" i="5"/>
  <c r="J1510" i="5" s="1"/>
  <c r="I1509" i="5"/>
  <c r="J1509" i="5" s="1"/>
  <c r="I1508" i="5"/>
  <c r="J1508" i="5" s="1"/>
  <c r="I1507" i="5"/>
  <c r="J1507" i="5" s="1"/>
  <c r="I1506" i="5"/>
  <c r="J1506" i="5" s="1"/>
  <c r="I1505" i="5"/>
  <c r="J1505" i="5" s="1"/>
  <c r="I1504" i="5"/>
  <c r="J1504" i="5" s="1"/>
  <c r="I1503" i="5"/>
  <c r="J1503" i="5" s="1"/>
  <c r="I1502" i="5"/>
  <c r="J1502" i="5" s="1"/>
  <c r="I1501" i="5"/>
  <c r="J1501" i="5" s="1"/>
  <c r="I1500" i="5"/>
  <c r="J1500" i="5" s="1"/>
  <c r="I1499" i="5"/>
  <c r="J1499" i="5" s="1"/>
  <c r="I1498" i="5"/>
  <c r="J1498" i="5" s="1"/>
  <c r="I1497" i="5"/>
  <c r="J1497" i="5" s="1"/>
  <c r="I1496" i="5"/>
  <c r="J1496" i="5" s="1"/>
  <c r="I1495" i="5"/>
  <c r="J1495" i="5" s="1"/>
  <c r="I1494" i="5"/>
  <c r="J1494" i="5" s="1"/>
  <c r="I1493" i="5"/>
  <c r="J1493" i="5" s="1"/>
  <c r="I1492" i="5"/>
  <c r="J1492" i="5" s="1"/>
  <c r="I1491" i="5"/>
  <c r="J1491" i="5" s="1"/>
  <c r="I1490" i="5"/>
  <c r="J1490" i="5" s="1"/>
  <c r="I1489" i="5"/>
  <c r="J1489" i="5" s="1"/>
  <c r="I1488" i="5"/>
  <c r="J1488" i="5" s="1"/>
  <c r="I1487" i="5"/>
  <c r="J1487" i="5" s="1"/>
  <c r="I1486" i="5"/>
  <c r="J1486" i="5" s="1"/>
  <c r="I1485" i="5"/>
  <c r="J1485" i="5" s="1"/>
  <c r="I1484" i="5"/>
  <c r="J1484" i="5" s="1"/>
  <c r="I1483" i="5"/>
  <c r="J1483" i="5" s="1"/>
  <c r="I1482" i="5"/>
  <c r="J1482" i="5" s="1"/>
  <c r="I1481" i="5"/>
  <c r="J1481" i="5" s="1"/>
  <c r="I1480" i="5"/>
  <c r="J1480" i="5" s="1"/>
  <c r="I1479" i="5"/>
  <c r="J1479" i="5" s="1"/>
  <c r="I1478" i="5"/>
  <c r="J1478" i="5" s="1"/>
  <c r="I1477" i="5"/>
  <c r="J1477" i="5" s="1"/>
  <c r="I1476" i="5"/>
  <c r="J1476" i="5" s="1"/>
  <c r="I1475" i="5"/>
  <c r="J1475" i="5" s="1"/>
  <c r="I1474" i="5"/>
  <c r="J1474" i="5" s="1"/>
  <c r="I1473" i="5"/>
  <c r="J1473" i="5" s="1"/>
  <c r="I1472" i="5"/>
  <c r="J1472" i="5" s="1"/>
  <c r="I1471" i="5"/>
  <c r="J1471" i="5" s="1"/>
  <c r="I1470" i="5"/>
  <c r="J1470" i="5" s="1"/>
  <c r="I1469" i="5"/>
  <c r="J1469" i="5" s="1"/>
  <c r="I1468" i="5"/>
  <c r="J1468" i="5" s="1"/>
  <c r="I1467" i="5"/>
  <c r="J1467" i="5" s="1"/>
  <c r="I1466" i="5"/>
  <c r="J1466" i="5" s="1"/>
  <c r="I1465" i="5"/>
  <c r="J1465" i="5" s="1"/>
  <c r="I1464" i="5"/>
  <c r="J1464" i="5" s="1"/>
  <c r="I1463" i="5"/>
  <c r="J1463" i="5" s="1"/>
  <c r="I1462" i="5"/>
  <c r="J1462" i="5" s="1"/>
  <c r="I1461" i="5"/>
  <c r="J1461" i="5" s="1"/>
  <c r="I1460" i="5"/>
  <c r="J1460" i="5" s="1"/>
  <c r="I1459" i="5"/>
  <c r="J1459" i="5" s="1"/>
  <c r="I1458" i="5"/>
  <c r="J1458" i="5" s="1"/>
  <c r="I1457" i="5"/>
  <c r="J1457" i="5" s="1"/>
  <c r="I1456" i="5"/>
  <c r="J1456" i="5" s="1"/>
  <c r="I1455" i="5"/>
  <c r="J1455" i="5" s="1"/>
  <c r="I1454" i="5"/>
  <c r="J1454" i="5" s="1"/>
  <c r="I1453" i="5"/>
  <c r="J1453" i="5" s="1"/>
  <c r="I1452" i="5"/>
  <c r="J1452" i="5" s="1"/>
  <c r="I1451" i="5"/>
  <c r="J1451" i="5" s="1"/>
  <c r="I1450" i="5"/>
  <c r="J1450" i="5" s="1"/>
  <c r="I1449" i="5"/>
  <c r="J1449" i="5" s="1"/>
  <c r="I1448" i="5"/>
  <c r="J1448" i="5" s="1"/>
  <c r="I1447" i="5"/>
  <c r="J1447" i="5" s="1"/>
  <c r="I1446" i="5"/>
  <c r="J1446" i="5" s="1"/>
  <c r="I1445" i="5"/>
  <c r="J1445" i="5" s="1"/>
  <c r="I1444" i="5"/>
  <c r="J1444" i="5" s="1"/>
  <c r="I1443" i="5"/>
  <c r="J1443" i="5" s="1"/>
  <c r="I1442" i="5"/>
  <c r="J1442" i="5" s="1"/>
  <c r="I1441" i="5"/>
  <c r="J1441" i="5" s="1"/>
  <c r="I1440" i="5"/>
  <c r="J1440" i="5" s="1"/>
  <c r="I1439" i="5"/>
  <c r="J1439" i="5" s="1"/>
  <c r="I1438" i="5"/>
  <c r="J1438" i="5" s="1"/>
  <c r="I1437" i="5"/>
  <c r="J1437" i="5" s="1"/>
  <c r="I1436" i="5"/>
  <c r="J1436" i="5" s="1"/>
  <c r="I1435" i="5"/>
  <c r="J1435" i="5" s="1"/>
  <c r="I1434" i="5"/>
  <c r="J1434" i="5" s="1"/>
  <c r="I1433" i="5"/>
  <c r="J1433" i="5" s="1"/>
  <c r="I1432" i="5"/>
  <c r="J1432" i="5" s="1"/>
  <c r="I1431" i="5"/>
  <c r="J1431" i="5" s="1"/>
  <c r="I1430" i="5"/>
  <c r="J1430" i="5" s="1"/>
  <c r="I1429" i="5"/>
  <c r="J1429" i="5" s="1"/>
  <c r="I1428" i="5"/>
  <c r="J1428" i="5" s="1"/>
  <c r="I1427" i="5"/>
  <c r="J1427" i="5" s="1"/>
  <c r="I1426" i="5"/>
  <c r="J1426" i="5" s="1"/>
  <c r="I1425" i="5"/>
  <c r="J1425" i="5" s="1"/>
  <c r="I1424" i="5"/>
  <c r="J1424" i="5" s="1"/>
  <c r="I1423" i="5"/>
  <c r="J1423" i="5" s="1"/>
  <c r="I1422" i="5"/>
  <c r="J1422" i="5" s="1"/>
  <c r="I1421" i="5"/>
  <c r="J1421" i="5" s="1"/>
  <c r="I1420" i="5"/>
  <c r="J1420" i="5" s="1"/>
  <c r="I1419" i="5"/>
  <c r="J1419" i="5" s="1"/>
  <c r="I1418" i="5"/>
  <c r="J1418" i="5" s="1"/>
  <c r="I1417" i="5"/>
  <c r="J1417" i="5" s="1"/>
  <c r="I1416" i="5"/>
  <c r="J1416" i="5" s="1"/>
  <c r="I1415" i="5"/>
  <c r="J1415" i="5" s="1"/>
  <c r="I1414" i="5"/>
  <c r="J1414" i="5" s="1"/>
  <c r="I1413" i="5"/>
  <c r="J1413" i="5" s="1"/>
  <c r="I1412" i="5"/>
  <c r="J1412" i="5" s="1"/>
  <c r="I1411" i="5"/>
  <c r="J1411" i="5" s="1"/>
  <c r="I1410" i="5"/>
  <c r="J1410" i="5" s="1"/>
  <c r="I1409" i="5"/>
  <c r="J1409" i="5" s="1"/>
  <c r="I1408" i="5"/>
  <c r="J1408" i="5" s="1"/>
  <c r="I1407" i="5"/>
  <c r="J1407" i="5" s="1"/>
  <c r="I1406" i="5"/>
  <c r="J1406" i="5" s="1"/>
  <c r="I1405" i="5"/>
  <c r="J1405" i="5" s="1"/>
  <c r="I1404" i="5"/>
  <c r="J1404" i="5" s="1"/>
  <c r="I1403" i="5"/>
  <c r="J1403" i="5" s="1"/>
  <c r="I1402" i="5"/>
  <c r="J1402" i="5" s="1"/>
  <c r="I1401" i="5"/>
  <c r="J1401" i="5" s="1"/>
  <c r="I1400" i="5"/>
  <c r="J1400" i="5" s="1"/>
  <c r="I1399" i="5"/>
  <c r="J1399" i="5" s="1"/>
  <c r="I1398" i="5"/>
  <c r="J1398" i="5" s="1"/>
  <c r="I1397" i="5"/>
  <c r="J1397" i="5" s="1"/>
  <c r="I1396" i="5"/>
  <c r="J1396" i="5" s="1"/>
  <c r="I1395" i="5"/>
  <c r="J1395" i="5" s="1"/>
  <c r="I1394" i="5"/>
  <c r="J1394" i="5" s="1"/>
  <c r="I1393" i="5"/>
  <c r="J1393" i="5" s="1"/>
  <c r="I1392" i="5"/>
  <c r="J1392" i="5" s="1"/>
  <c r="I1391" i="5"/>
  <c r="J1391" i="5" s="1"/>
  <c r="I1390" i="5"/>
  <c r="J1390" i="5" s="1"/>
  <c r="I1389" i="5"/>
  <c r="J1389" i="5" s="1"/>
  <c r="I1388" i="5"/>
  <c r="J1388" i="5" s="1"/>
  <c r="I1387" i="5"/>
  <c r="J1387" i="5" s="1"/>
  <c r="I1386" i="5"/>
  <c r="J1386" i="5" s="1"/>
  <c r="I1385" i="5"/>
  <c r="J1385" i="5" s="1"/>
  <c r="I1384" i="5"/>
  <c r="J1384" i="5" s="1"/>
  <c r="I1383" i="5"/>
  <c r="J1383" i="5" s="1"/>
  <c r="I1382" i="5"/>
  <c r="J1382" i="5" s="1"/>
  <c r="I1381" i="5"/>
  <c r="J1381" i="5" s="1"/>
  <c r="I1380" i="5"/>
  <c r="J1380" i="5" s="1"/>
  <c r="I1379" i="5"/>
  <c r="J1379" i="5" s="1"/>
  <c r="I1378" i="5"/>
  <c r="J1378" i="5" s="1"/>
  <c r="I1377" i="5"/>
  <c r="J1377" i="5" s="1"/>
  <c r="I1376" i="5"/>
  <c r="J1376" i="5" s="1"/>
  <c r="I1375" i="5"/>
  <c r="J1375" i="5" s="1"/>
  <c r="I1374" i="5"/>
  <c r="J1374" i="5" s="1"/>
  <c r="I1373" i="5"/>
  <c r="J1373" i="5" s="1"/>
  <c r="I1372" i="5"/>
  <c r="J1372" i="5" s="1"/>
  <c r="I1371" i="5"/>
  <c r="J1371" i="5" s="1"/>
  <c r="I1370" i="5"/>
  <c r="J1370" i="5" s="1"/>
  <c r="I1369" i="5"/>
  <c r="J1369" i="5" s="1"/>
  <c r="I1368" i="5"/>
  <c r="J1368" i="5" s="1"/>
  <c r="I1367" i="5"/>
  <c r="J1367" i="5" s="1"/>
  <c r="I1366" i="5"/>
  <c r="J1366" i="5" s="1"/>
  <c r="I1365" i="5"/>
  <c r="J1365" i="5" s="1"/>
  <c r="I1364" i="5"/>
  <c r="J1364" i="5" s="1"/>
  <c r="I1363" i="5"/>
  <c r="J1363" i="5" s="1"/>
  <c r="I1362" i="5"/>
  <c r="J1362" i="5" s="1"/>
  <c r="I1361" i="5"/>
  <c r="J1361" i="5" s="1"/>
  <c r="I1360" i="5"/>
  <c r="J1360" i="5" s="1"/>
  <c r="I1359" i="5"/>
  <c r="J1359" i="5" s="1"/>
  <c r="I1358" i="5"/>
  <c r="J1358" i="5" s="1"/>
  <c r="I1357" i="5"/>
  <c r="J1357" i="5" s="1"/>
  <c r="I1356" i="5"/>
  <c r="J1356" i="5" s="1"/>
  <c r="I1355" i="5"/>
  <c r="J1355" i="5" s="1"/>
  <c r="I1354" i="5"/>
  <c r="J1354" i="5" s="1"/>
  <c r="I1353" i="5"/>
  <c r="J1353" i="5" s="1"/>
  <c r="I1352" i="5"/>
  <c r="J1352" i="5" s="1"/>
  <c r="I1351" i="5"/>
  <c r="J1351" i="5" s="1"/>
  <c r="I1350" i="5"/>
  <c r="J1350" i="5" s="1"/>
  <c r="I1349" i="5"/>
  <c r="J1349" i="5" s="1"/>
  <c r="I1348" i="5"/>
  <c r="J1348" i="5" s="1"/>
  <c r="I1347" i="5"/>
  <c r="J1347" i="5" s="1"/>
  <c r="I1346" i="5"/>
  <c r="J1346" i="5" s="1"/>
  <c r="I1345" i="5"/>
  <c r="J1345" i="5" s="1"/>
  <c r="I1344" i="5"/>
  <c r="J1344" i="5" s="1"/>
  <c r="I1343" i="5"/>
  <c r="J1343" i="5" s="1"/>
  <c r="I1342" i="5"/>
  <c r="J1342" i="5" s="1"/>
  <c r="I1341" i="5"/>
  <c r="J1341" i="5" s="1"/>
  <c r="I1340" i="5"/>
  <c r="J1340" i="5" s="1"/>
  <c r="I1339" i="5"/>
  <c r="J1339" i="5" s="1"/>
  <c r="I1338" i="5"/>
  <c r="J1338" i="5" s="1"/>
  <c r="I1337" i="5"/>
  <c r="J1337" i="5" s="1"/>
  <c r="I1336" i="5"/>
  <c r="J1336" i="5" s="1"/>
  <c r="I1335" i="5"/>
  <c r="J1335" i="5" s="1"/>
  <c r="I1334" i="5"/>
  <c r="J1334" i="5" s="1"/>
  <c r="I1333" i="5"/>
  <c r="J1333" i="5" s="1"/>
  <c r="I1332" i="5"/>
  <c r="J1332" i="5" s="1"/>
  <c r="I1331" i="5"/>
  <c r="J1331" i="5" s="1"/>
  <c r="I1330" i="5"/>
  <c r="J1330" i="5" s="1"/>
  <c r="I1329" i="5"/>
  <c r="J1329" i="5" s="1"/>
  <c r="I1328" i="5"/>
  <c r="J1328" i="5" s="1"/>
  <c r="I1327" i="5"/>
  <c r="J1327" i="5" s="1"/>
  <c r="I1326" i="5"/>
  <c r="J1326" i="5" s="1"/>
  <c r="I1325" i="5"/>
  <c r="J1325" i="5" s="1"/>
  <c r="I1324" i="5"/>
  <c r="J1324" i="5" s="1"/>
  <c r="I1323" i="5"/>
  <c r="J1323" i="5" s="1"/>
  <c r="I1322" i="5"/>
  <c r="J1322" i="5" s="1"/>
  <c r="I1321" i="5"/>
  <c r="J1321" i="5" s="1"/>
  <c r="I1320" i="5"/>
  <c r="J1320" i="5" s="1"/>
  <c r="I1319" i="5"/>
  <c r="J1319" i="5" s="1"/>
  <c r="I1318" i="5"/>
  <c r="J1318" i="5" s="1"/>
  <c r="I1317" i="5"/>
  <c r="J1317" i="5" s="1"/>
  <c r="I1316" i="5"/>
  <c r="J1316" i="5" s="1"/>
  <c r="I1315" i="5"/>
  <c r="J1315" i="5" s="1"/>
  <c r="I1314" i="5"/>
  <c r="J1314" i="5" s="1"/>
  <c r="I1313" i="5"/>
  <c r="J1313" i="5" s="1"/>
  <c r="I1312" i="5"/>
  <c r="J1312" i="5" s="1"/>
  <c r="I1311" i="5"/>
  <c r="J1311" i="5" s="1"/>
  <c r="I1310" i="5"/>
  <c r="J1310" i="5" s="1"/>
  <c r="I1309" i="5"/>
  <c r="J1309" i="5" s="1"/>
  <c r="I1308" i="5"/>
  <c r="J1308" i="5" s="1"/>
  <c r="I1307" i="5"/>
  <c r="J1307" i="5" s="1"/>
  <c r="I1306" i="5"/>
  <c r="J1306" i="5" s="1"/>
  <c r="I1305" i="5"/>
  <c r="J1305" i="5" s="1"/>
  <c r="I1304" i="5"/>
  <c r="J1304" i="5" s="1"/>
  <c r="I1303" i="5"/>
  <c r="J1303" i="5" s="1"/>
  <c r="I1302" i="5"/>
  <c r="J1302" i="5" s="1"/>
  <c r="I1301" i="5"/>
  <c r="J1301" i="5" s="1"/>
  <c r="I1300" i="5"/>
  <c r="J1300" i="5" s="1"/>
  <c r="I1299" i="5"/>
  <c r="J1299" i="5" s="1"/>
  <c r="I1298" i="5"/>
  <c r="J1298" i="5" s="1"/>
  <c r="I1297" i="5"/>
  <c r="J1297" i="5" s="1"/>
  <c r="I1296" i="5"/>
  <c r="J1296" i="5" s="1"/>
  <c r="I1295" i="5"/>
  <c r="J1295" i="5" s="1"/>
  <c r="I1294" i="5"/>
  <c r="J1294" i="5" s="1"/>
  <c r="I1293" i="5"/>
  <c r="J1293" i="5" s="1"/>
  <c r="I1292" i="5"/>
  <c r="J1292" i="5" s="1"/>
  <c r="I1291" i="5"/>
  <c r="J1291" i="5" s="1"/>
  <c r="I1290" i="5"/>
  <c r="J1290" i="5" s="1"/>
  <c r="I1289" i="5"/>
  <c r="J1289" i="5" s="1"/>
  <c r="I1288" i="5"/>
  <c r="J1288" i="5" s="1"/>
  <c r="I1287" i="5"/>
  <c r="J1287" i="5" s="1"/>
  <c r="I1286" i="5"/>
  <c r="J1286" i="5" s="1"/>
  <c r="I1285" i="5"/>
  <c r="J1285" i="5" s="1"/>
  <c r="I1284" i="5"/>
  <c r="J1284" i="5" s="1"/>
  <c r="I1283" i="5"/>
  <c r="J1283" i="5" s="1"/>
  <c r="I1282" i="5"/>
  <c r="J1282" i="5" s="1"/>
  <c r="I1281" i="5"/>
  <c r="J1281" i="5" s="1"/>
  <c r="I1280" i="5"/>
  <c r="J1280" i="5" s="1"/>
  <c r="I1279" i="5"/>
  <c r="J1279" i="5" s="1"/>
  <c r="I1278" i="5"/>
  <c r="J1278" i="5" s="1"/>
  <c r="I1277" i="5"/>
  <c r="J1277" i="5" s="1"/>
  <c r="I1276" i="5"/>
  <c r="J1276" i="5" s="1"/>
  <c r="I1275" i="5"/>
  <c r="J1275" i="5" s="1"/>
  <c r="I1274" i="5"/>
  <c r="J1274" i="5" s="1"/>
  <c r="I1273" i="5"/>
  <c r="J1273" i="5" s="1"/>
  <c r="I1272" i="5"/>
  <c r="J1272" i="5" s="1"/>
  <c r="I1271" i="5"/>
  <c r="J1271" i="5" s="1"/>
  <c r="I1270" i="5"/>
  <c r="J1270" i="5" s="1"/>
  <c r="I1269" i="5"/>
  <c r="J1269" i="5" s="1"/>
  <c r="I1268" i="5"/>
  <c r="J1268" i="5" s="1"/>
  <c r="I1267" i="5"/>
  <c r="J1267" i="5" s="1"/>
  <c r="I1266" i="5"/>
  <c r="J1266" i="5" s="1"/>
  <c r="I1265" i="5"/>
  <c r="J1265" i="5" s="1"/>
  <c r="I1264" i="5"/>
  <c r="J1264" i="5" s="1"/>
  <c r="I1263" i="5"/>
  <c r="J1263" i="5" s="1"/>
  <c r="I1262" i="5"/>
  <c r="J1262" i="5" s="1"/>
  <c r="I1261" i="5"/>
  <c r="J1261" i="5" s="1"/>
  <c r="I1260" i="5"/>
  <c r="J1260" i="5" s="1"/>
  <c r="I1259" i="5"/>
  <c r="J1259" i="5" s="1"/>
  <c r="I1258" i="5"/>
  <c r="J1258" i="5" s="1"/>
  <c r="I1257" i="5"/>
  <c r="J1257" i="5" s="1"/>
  <c r="I1256" i="5"/>
  <c r="J1256" i="5" s="1"/>
  <c r="I1255" i="5"/>
  <c r="J1255" i="5" s="1"/>
  <c r="I1254" i="5"/>
  <c r="J1254" i="5" s="1"/>
  <c r="I1253" i="5"/>
  <c r="J1253" i="5" s="1"/>
  <c r="I1252" i="5"/>
  <c r="J1252" i="5" s="1"/>
  <c r="I1251" i="5"/>
  <c r="J1251" i="5" s="1"/>
  <c r="I1250" i="5"/>
  <c r="J1250" i="5" s="1"/>
  <c r="I1249" i="5"/>
  <c r="J1249" i="5" s="1"/>
  <c r="I1248" i="5"/>
  <c r="J1248" i="5" s="1"/>
  <c r="I1247" i="5"/>
  <c r="J1247" i="5" s="1"/>
  <c r="I1246" i="5"/>
  <c r="J1246" i="5" s="1"/>
  <c r="I1245" i="5"/>
  <c r="J1245" i="5" s="1"/>
  <c r="I1244" i="5"/>
  <c r="J1244" i="5" s="1"/>
  <c r="I1243" i="5"/>
  <c r="J1243" i="5" s="1"/>
  <c r="I1242" i="5"/>
  <c r="J1242" i="5" s="1"/>
  <c r="I1241" i="5"/>
  <c r="J1241" i="5" s="1"/>
  <c r="I1240" i="5"/>
  <c r="J1240" i="5" s="1"/>
  <c r="I1239" i="5"/>
  <c r="J1239" i="5" s="1"/>
  <c r="I1238" i="5"/>
  <c r="J1238" i="5" s="1"/>
  <c r="I1237" i="5"/>
  <c r="J1237" i="5" s="1"/>
  <c r="I1236" i="5"/>
  <c r="J1236" i="5" s="1"/>
  <c r="I1235" i="5"/>
  <c r="J1235" i="5" s="1"/>
  <c r="I1234" i="5"/>
  <c r="J1234" i="5" s="1"/>
  <c r="I1233" i="5"/>
  <c r="J1233" i="5" s="1"/>
  <c r="I1232" i="5"/>
  <c r="J1232" i="5" s="1"/>
  <c r="I1231" i="5"/>
  <c r="J1231" i="5" s="1"/>
  <c r="I1230" i="5"/>
  <c r="J1230" i="5" s="1"/>
  <c r="I1229" i="5"/>
  <c r="J1229" i="5" s="1"/>
  <c r="I1228" i="5"/>
  <c r="J1228" i="5" s="1"/>
  <c r="I1227" i="5"/>
  <c r="J1227" i="5" s="1"/>
  <c r="I1226" i="5"/>
  <c r="J1226" i="5" s="1"/>
  <c r="I1225" i="5"/>
  <c r="J1225" i="5" s="1"/>
  <c r="I1224" i="5"/>
  <c r="J1224" i="5" s="1"/>
  <c r="I1223" i="5"/>
  <c r="J1223" i="5" s="1"/>
  <c r="I1222" i="5"/>
  <c r="J1222" i="5" s="1"/>
  <c r="I1221" i="5"/>
  <c r="J1221" i="5" s="1"/>
  <c r="I1220" i="5"/>
  <c r="J1220" i="5" s="1"/>
  <c r="I1219" i="5"/>
  <c r="J1219" i="5" s="1"/>
  <c r="I1218" i="5"/>
  <c r="J1218" i="5" s="1"/>
  <c r="I1217" i="5"/>
  <c r="J1217" i="5" s="1"/>
  <c r="I1216" i="5"/>
  <c r="J1216" i="5" s="1"/>
  <c r="I1215" i="5"/>
  <c r="J1215" i="5" s="1"/>
  <c r="I1214" i="5"/>
  <c r="J1214" i="5" s="1"/>
  <c r="I1213" i="5"/>
  <c r="J1213" i="5" s="1"/>
  <c r="I1212" i="5"/>
  <c r="J1212" i="5" s="1"/>
  <c r="I1211" i="5"/>
  <c r="J1211" i="5" s="1"/>
  <c r="I1210" i="5"/>
  <c r="J1210" i="5" s="1"/>
  <c r="I1209" i="5"/>
  <c r="J1209" i="5" s="1"/>
  <c r="I1208" i="5"/>
  <c r="J1208" i="5" s="1"/>
  <c r="I1207" i="5"/>
  <c r="J1207" i="5" s="1"/>
  <c r="I1206" i="5"/>
  <c r="J1206" i="5" s="1"/>
  <c r="I1205" i="5"/>
  <c r="J1205" i="5" s="1"/>
  <c r="I1204" i="5"/>
  <c r="J1204" i="5" s="1"/>
  <c r="I1203" i="5"/>
  <c r="J1203" i="5" s="1"/>
  <c r="I1202" i="5"/>
  <c r="J1202" i="5" s="1"/>
  <c r="I1201" i="5"/>
  <c r="J1201" i="5" s="1"/>
  <c r="I1200" i="5"/>
  <c r="J1200" i="5" s="1"/>
  <c r="I1199" i="5"/>
  <c r="J1199" i="5" s="1"/>
  <c r="I1198" i="5"/>
  <c r="J1198" i="5" s="1"/>
  <c r="I1197" i="5"/>
  <c r="J1197" i="5" s="1"/>
  <c r="I1196" i="5"/>
  <c r="J1196" i="5" s="1"/>
  <c r="I1195" i="5"/>
  <c r="J1195" i="5" s="1"/>
  <c r="I1194" i="5"/>
  <c r="J1194" i="5" s="1"/>
  <c r="I1193" i="5"/>
  <c r="J1193" i="5" s="1"/>
  <c r="I1192" i="5"/>
  <c r="J1192" i="5" s="1"/>
  <c r="I1191" i="5"/>
  <c r="J1191" i="5" s="1"/>
  <c r="I1190" i="5"/>
  <c r="J1190" i="5" s="1"/>
  <c r="I1189" i="5"/>
  <c r="J1189" i="5" s="1"/>
  <c r="I1188" i="5"/>
  <c r="J1188" i="5" s="1"/>
  <c r="I1187" i="5"/>
  <c r="J1187" i="5" s="1"/>
  <c r="I1186" i="5"/>
  <c r="J1186" i="5" s="1"/>
  <c r="I1185" i="5"/>
  <c r="J1185" i="5" s="1"/>
  <c r="I1184" i="5"/>
  <c r="J1184" i="5" s="1"/>
  <c r="I1183" i="5"/>
  <c r="J1183" i="5" s="1"/>
  <c r="I1182" i="5"/>
  <c r="J1182" i="5" s="1"/>
  <c r="I1181" i="5"/>
  <c r="J1181" i="5" s="1"/>
  <c r="I1180" i="5"/>
  <c r="J1180" i="5" s="1"/>
  <c r="I1179" i="5"/>
  <c r="J1179" i="5" s="1"/>
  <c r="I1178" i="5"/>
  <c r="J1178" i="5" s="1"/>
  <c r="I1177" i="5"/>
  <c r="J1177" i="5" s="1"/>
  <c r="I1176" i="5"/>
  <c r="J1176" i="5" s="1"/>
  <c r="I1175" i="5"/>
  <c r="J1175" i="5" s="1"/>
  <c r="I1174" i="5"/>
  <c r="J1174" i="5" s="1"/>
  <c r="I1173" i="5"/>
  <c r="J1173" i="5" s="1"/>
  <c r="I1172" i="5"/>
  <c r="J1172" i="5" s="1"/>
  <c r="I1171" i="5"/>
  <c r="J1171" i="5" s="1"/>
  <c r="I1170" i="5"/>
  <c r="J1170" i="5" s="1"/>
  <c r="I1169" i="5"/>
  <c r="J1169" i="5" s="1"/>
  <c r="I1168" i="5"/>
  <c r="J1168" i="5" s="1"/>
  <c r="I1167" i="5"/>
  <c r="J1167" i="5" s="1"/>
  <c r="I1166" i="5"/>
  <c r="J1166" i="5" s="1"/>
  <c r="I1165" i="5"/>
  <c r="J1165" i="5" s="1"/>
  <c r="I1164" i="5"/>
  <c r="J1164" i="5" s="1"/>
  <c r="I1163" i="5"/>
  <c r="J1163" i="5" s="1"/>
  <c r="I1162" i="5"/>
  <c r="J1162" i="5" s="1"/>
  <c r="I1161" i="5"/>
  <c r="J1161" i="5" s="1"/>
  <c r="I1160" i="5"/>
  <c r="J1160" i="5" s="1"/>
  <c r="I1159" i="5"/>
  <c r="J1159" i="5" s="1"/>
  <c r="I1158" i="5"/>
  <c r="J1158" i="5" s="1"/>
  <c r="I1157" i="5"/>
  <c r="J1157" i="5" s="1"/>
  <c r="I1156" i="5"/>
  <c r="J1156" i="5" s="1"/>
  <c r="I1155" i="5"/>
  <c r="J1155" i="5" s="1"/>
  <c r="I1154" i="5"/>
  <c r="J1154" i="5" s="1"/>
  <c r="I1153" i="5"/>
  <c r="J1153" i="5" s="1"/>
  <c r="I1152" i="5"/>
  <c r="J1152" i="5" s="1"/>
  <c r="I1151" i="5"/>
  <c r="J1151" i="5" s="1"/>
  <c r="I1150" i="5"/>
  <c r="J1150" i="5" s="1"/>
  <c r="I1149" i="5"/>
  <c r="J1149" i="5" s="1"/>
  <c r="I1148" i="5"/>
  <c r="J1148" i="5" s="1"/>
  <c r="I1147" i="5"/>
  <c r="J1147" i="5" s="1"/>
  <c r="I1146" i="5"/>
  <c r="J1146" i="5" s="1"/>
  <c r="I1145" i="5"/>
  <c r="J1145" i="5" s="1"/>
  <c r="I1144" i="5"/>
  <c r="J1144" i="5" s="1"/>
  <c r="I1143" i="5"/>
  <c r="J1143" i="5" s="1"/>
  <c r="I1142" i="5"/>
  <c r="J1142" i="5" s="1"/>
  <c r="I1141" i="5"/>
  <c r="J1141" i="5" s="1"/>
  <c r="I1140" i="5"/>
  <c r="J1140" i="5" s="1"/>
  <c r="I1139" i="5"/>
  <c r="J1139" i="5" s="1"/>
  <c r="I1138" i="5"/>
  <c r="J1138" i="5" s="1"/>
  <c r="I1137" i="5"/>
  <c r="J1137" i="5" s="1"/>
  <c r="I1136" i="5"/>
  <c r="J1136" i="5" s="1"/>
  <c r="I1135" i="5"/>
  <c r="J1135" i="5" s="1"/>
  <c r="I1134" i="5"/>
  <c r="J1134" i="5" s="1"/>
  <c r="I1133" i="5"/>
  <c r="J1133" i="5" s="1"/>
  <c r="I1132" i="5"/>
  <c r="J1132" i="5" s="1"/>
  <c r="I1131" i="5"/>
  <c r="J1131" i="5" s="1"/>
  <c r="I1130" i="5"/>
  <c r="J1130" i="5" s="1"/>
  <c r="I1129" i="5"/>
  <c r="J1129" i="5" s="1"/>
  <c r="I1128" i="5"/>
  <c r="J1128" i="5" s="1"/>
  <c r="I1127" i="5"/>
  <c r="J1127" i="5" s="1"/>
  <c r="I1126" i="5"/>
  <c r="J1126" i="5" s="1"/>
  <c r="I1125" i="5"/>
  <c r="J1125" i="5" s="1"/>
  <c r="I1124" i="5"/>
  <c r="J1124" i="5" s="1"/>
  <c r="I1123" i="5"/>
  <c r="J1123" i="5" s="1"/>
  <c r="I1122" i="5"/>
  <c r="J1122" i="5" s="1"/>
  <c r="I1121" i="5"/>
  <c r="J1121" i="5" s="1"/>
  <c r="I1120" i="5"/>
  <c r="J1120" i="5" s="1"/>
  <c r="I1119" i="5"/>
  <c r="J1119" i="5" s="1"/>
  <c r="I1118" i="5"/>
  <c r="J1118" i="5" s="1"/>
  <c r="I1117" i="5"/>
  <c r="J1117" i="5" s="1"/>
  <c r="I1116" i="5"/>
  <c r="J1116" i="5" s="1"/>
  <c r="I1115" i="5"/>
  <c r="J1115" i="5" s="1"/>
  <c r="I1114" i="5"/>
  <c r="J1114" i="5" s="1"/>
  <c r="I1113" i="5"/>
  <c r="J1113" i="5" s="1"/>
  <c r="I1112" i="5"/>
  <c r="J1112" i="5" s="1"/>
  <c r="I1111" i="5"/>
  <c r="J1111" i="5" s="1"/>
  <c r="I1110" i="5"/>
  <c r="J1110" i="5" s="1"/>
  <c r="I1109" i="5"/>
  <c r="J1109" i="5" s="1"/>
  <c r="I1108" i="5"/>
  <c r="J1108" i="5" s="1"/>
  <c r="I1107" i="5"/>
  <c r="J1107" i="5" s="1"/>
  <c r="I1106" i="5"/>
  <c r="J1106" i="5" s="1"/>
  <c r="I1105" i="5"/>
  <c r="J1105" i="5" s="1"/>
  <c r="I1104" i="5"/>
  <c r="J1104" i="5" s="1"/>
  <c r="I1103" i="5"/>
  <c r="J1103" i="5" s="1"/>
  <c r="I1102" i="5"/>
  <c r="J1102" i="5" s="1"/>
  <c r="I1101" i="5"/>
  <c r="J1101" i="5" s="1"/>
  <c r="I1100" i="5"/>
  <c r="J1100" i="5" s="1"/>
  <c r="I1099" i="5"/>
  <c r="J1099" i="5" s="1"/>
  <c r="I1098" i="5"/>
  <c r="J1098" i="5" s="1"/>
  <c r="I1097" i="5"/>
  <c r="J1097" i="5" s="1"/>
  <c r="I1096" i="5"/>
  <c r="J1096" i="5" s="1"/>
  <c r="I1095" i="5"/>
  <c r="J1095" i="5" s="1"/>
  <c r="I1094" i="5"/>
  <c r="J1094" i="5" s="1"/>
  <c r="I1093" i="5"/>
  <c r="J1093" i="5" s="1"/>
  <c r="I1092" i="5"/>
  <c r="J1092" i="5" s="1"/>
  <c r="I1091" i="5"/>
  <c r="J1091" i="5" s="1"/>
  <c r="I1090" i="5"/>
  <c r="J1090" i="5" s="1"/>
  <c r="I1089" i="5"/>
  <c r="J1089" i="5" s="1"/>
  <c r="I1088" i="5"/>
  <c r="J1088" i="5" s="1"/>
  <c r="I1087" i="5"/>
  <c r="J1087" i="5" s="1"/>
  <c r="I1086" i="5"/>
  <c r="J1086" i="5" s="1"/>
  <c r="I1085" i="5"/>
  <c r="J1085" i="5" s="1"/>
  <c r="I1084" i="5"/>
  <c r="J1084" i="5" s="1"/>
  <c r="I1083" i="5"/>
  <c r="J1083" i="5" s="1"/>
  <c r="I1082" i="5"/>
  <c r="J1082" i="5" s="1"/>
  <c r="I1081" i="5"/>
  <c r="J1081" i="5" s="1"/>
  <c r="I1080" i="5"/>
  <c r="J1080" i="5" s="1"/>
  <c r="I1079" i="5"/>
  <c r="J1079" i="5" s="1"/>
  <c r="I1078" i="5"/>
  <c r="J1078" i="5" s="1"/>
  <c r="I1077" i="5"/>
  <c r="J1077" i="5" s="1"/>
  <c r="I1076" i="5"/>
  <c r="J1076" i="5" s="1"/>
  <c r="I1075" i="5"/>
  <c r="J1075" i="5" s="1"/>
  <c r="I1074" i="5"/>
  <c r="J1074" i="5" s="1"/>
  <c r="I1073" i="5"/>
  <c r="J1073" i="5" s="1"/>
  <c r="I1072" i="5"/>
  <c r="J1072" i="5" s="1"/>
  <c r="I1071" i="5"/>
  <c r="J1071" i="5" s="1"/>
  <c r="I1070" i="5"/>
  <c r="J1070" i="5" s="1"/>
  <c r="I1069" i="5"/>
  <c r="J1069" i="5" s="1"/>
  <c r="I1068" i="5"/>
  <c r="J1068" i="5" s="1"/>
  <c r="I1067" i="5"/>
  <c r="J1067" i="5" s="1"/>
  <c r="I1066" i="5"/>
  <c r="J1066" i="5" s="1"/>
  <c r="I1065" i="5"/>
  <c r="J1065" i="5" s="1"/>
  <c r="I1064" i="5"/>
  <c r="J1064" i="5" s="1"/>
  <c r="I1063" i="5"/>
  <c r="J1063" i="5" s="1"/>
  <c r="I1062" i="5"/>
  <c r="J1062" i="5" s="1"/>
  <c r="I1061" i="5"/>
  <c r="J1061" i="5" s="1"/>
  <c r="I1060" i="5"/>
  <c r="J1060" i="5" s="1"/>
  <c r="I1059" i="5"/>
  <c r="J1059" i="5" s="1"/>
  <c r="I1058" i="5"/>
  <c r="J1058" i="5" s="1"/>
  <c r="I1057" i="5"/>
  <c r="J1057" i="5" s="1"/>
  <c r="I1056" i="5"/>
  <c r="J1056" i="5" s="1"/>
  <c r="I1055" i="5"/>
  <c r="J1055" i="5" s="1"/>
  <c r="I1054" i="5"/>
  <c r="J1054" i="5" s="1"/>
  <c r="I1053" i="5"/>
  <c r="J1053" i="5" s="1"/>
  <c r="I1052" i="5"/>
  <c r="J1052" i="5" s="1"/>
  <c r="I1051" i="5"/>
  <c r="J1051" i="5" s="1"/>
  <c r="I1050" i="5"/>
  <c r="J1050" i="5" s="1"/>
  <c r="I1049" i="5"/>
  <c r="J1049" i="5" s="1"/>
  <c r="I1048" i="5"/>
  <c r="J1048" i="5" s="1"/>
  <c r="I1047" i="5"/>
  <c r="J1047" i="5" s="1"/>
  <c r="I1046" i="5"/>
  <c r="J1046" i="5" s="1"/>
  <c r="I1045" i="5"/>
  <c r="J1045" i="5" s="1"/>
  <c r="I1044" i="5"/>
  <c r="J1044" i="5" s="1"/>
  <c r="I1043" i="5"/>
  <c r="J1043" i="5" s="1"/>
  <c r="I1042" i="5"/>
  <c r="J1042" i="5" s="1"/>
  <c r="I1041" i="5"/>
  <c r="J1041" i="5" s="1"/>
  <c r="I1040" i="5"/>
  <c r="J1040" i="5" s="1"/>
  <c r="I1039" i="5"/>
  <c r="J1039" i="5" s="1"/>
  <c r="I1038" i="5"/>
  <c r="J1038" i="5" s="1"/>
  <c r="I1037" i="5"/>
  <c r="J1037" i="5" s="1"/>
  <c r="I1036" i="5"/>
  <c r="J1036" i="5" s="1"/>
  <c r="I1035" i="5"/>
  <c r="J1035" i="5" s="1"/>
  <c r="I1034" i="5"/>
  <c r="J1034" i="5" s="1"/>
  <c r="I1033" i="5"/>
  <c r="J1033" i="5" s="1"/>
  <c r="I1032" i="5"/>
  <c r="J1032" i="5" s="1"/>
  <c r="I1031" i="5"/>
  <c r="J1031" i="5" s="1"/>
  <c r="I1030" i="5"/>
  <c r="J1030" i="5" s="1"/>
  <c r="I1029" i="5"/>
  <c r="J1029" i="5" s="1"/>
  <c r="I1028" i="5"/>
  <c r="J1028" i="5" s="1"/>
  <c r="I1027" i="5"/>
  <c r="J1027" i="5" s="1"/>
  <c r="I1026" i="5"/>
  <c r="J1026" i="5" s="1"/>
  <c r="I1025" i="5"/>
  <c r="J1025" i="5" s="1"/>
  <c r="I1024" i="5"/>
  <c r="J1024" i="5" s="1"/>
  <c r="I1023" i="5"/>
  <c r="J1023" i="5" s="1"/>
  <c r="I1022" i="5"/>
  <c r="J1022" i="5" s="1"/>
  <c r="I1021" i="5"/>
  <c r="J1021" i="5" s="1"/>
  <c r="I1020" i="5"/>
  <c r="J1020" i="5" s="1"/>
  <c r="I1019" i="5"/>
  <c r="J1019" i="5" s="1"/>
  <c r="I1018" i="5"/>
  <c r="J1018" i="5" s="1"/>
  <c r="I1017" i="5"/>
  <c r="J1017" i="5" s="1"/>
  <c r="I1016" i="5"/>
  <c r="J1016" i="5" s="1"/>
  <c r="I1015" i="5"/>
  <c r="J1015" i="5" s="1"/>
  <c r="I1014" i="5"/>
  <c r="J1014" i="5" s="1"/>
  <c r="I1013" i="5"/>
  <c r="J1013" i="5" s="1"/>
  <c r="I1012" i="5"/>
  <c r="J1012" i="5" s="1"/>
  <c r="I1011" i="5"/>
  <c r="J1011" i="5" s="1"/>
  <c r="I1010" i="5"/>
  <c r="J1010" i="5" s="1"/>
  <c r="I1009" i="5"/>
  <c r="J1009" i="5" s="1"/>
  <c r="I1008" i="5"/>
  <c r="J1008" i="5" s="1"/>
  <c r="I1007" i="5"/>
  <c r="J1007" i="5" s="1"/>
  <c r="I1006" i="5"/>
  <c r="J1006" i="5" s="1"/>
  <c r="I1005" i="5"/>
  <c r="J1005" i="5" s="1"/>
  <c r="I1004" i="5"/>
  <c r="J1004" i="5" s="1"/>
  <c r="I1003" i="5"/>
  <c r="J1003" i="5" s="1"/>
  <c r="I1002" i="5"/>
  <c r="J1002" i="5" s="1"/>
  <c r="I1001" i="5"/>
  <c r="J1001" i="5" s="1"/>
  <c r="I1000" i="5"/>
  <c r="J1000" i="5" s="1"/>
  <c r="I999" i="5"/>
  <c r="J999" i="5" s="1"/>
  <c r="I998" i="5"/>
  <c r="J998" i="5" s="1"/>
  <c r="I997" i="5"/>
  <c r="J997" i="5" s="1"/>
  <c r="I996" i="5"/>
  <c r="J996" i="5" s="1"/>
  <c r="I995" i="5"/>
  <c r="J995" i="5" s="1"/>
  <c r="I994" i="5"/>
  <c r="J994" i="5" s="1"/>
  <c r="I993" i="5"/>
  <c r="J993" i="5" s="1"/>
  <c r="I992" i="5"/>
  <c r="J992" i="5" s="1"/>
  <c r="I991" i="5"/>
  <c r="J991" i="5" s="1"/>
  <c r="I990" i="5"/>
  <c r="J990" i="5" s="1"/>
  <c r="I989" i="5"/>
  <c r="J989" i="5" s="1"/>
  <c r="I988" i="5"/>
  <c r="J988" i="5" s="1"/>
  <c r="I987" i="5"/>
  <c r="J987" i="5" s="1"/>
  <c r="I986" i="5"/>
  <c r="J986" i="5" s="1"/>
  <c r="I985" i="5"/>
  <c r="J985" i="5" s="1"/>
  <c r="I984" i="5"/>
  <c r="J984" i="5" s="1"/>
  <c r="I983" i="5"/>
  <c r="J983" i="5" s="1"/>
  <c r="I982" i="5"/>
  <c r="J982" i="5" s="1"/>
  <c r="I981" i="5"/>
  <c r="J981" i="5" s="1"/>
  <c r="I980" i="5"/>
  <c r="J980" i="5" s="1"/>
  <c r="I979" i="5"/>
  <c r="J979" i="5" s="1"/>
  <c r="I978" i="5"/>
  <c r="J978" i="5" s="1"/>
  <c r="I977" i="5"/>
  <c r="J977" i="5" s="1"/>
  <c r="I976" i="5"/>
  <c r="J976" i="5" s="1"/>
  <c r="I975" i="5"/>
  <c r="J975" i="5" s="1"/>
  <c r="I974" i="5"/>
  <c r="J974" i="5" s="1"/>
  <c r="I973" i="5"/>
  <c r="J973" i="5" s="1"/>
  <c r="I972" i="5"/>
  <c r="J972" i="5" s="1"/>
  <c r="I971" i="5"/>
  <c r="J971" i="5" s="1"/>
  <c r="I970" i="5"/>
  <c r="J970" i="5" s="1"/>
  <c r="I969" i="5"/>
  <c r="J969" i="5" s="1"/>
  <c r="I968" i="5"/>
  <c r="J968" i="5" s="1"/>
  <c r="I967" i="5"/>
  <c r="J967" i="5" s="1"/>
  <c r="I966" i="5"/>
  <c r="J966" i="5" s="1"/>
  <c r="I965" i="5"/>
  <c r="J965" i="5" s="1"/>
  <c r="I964" i="5"/>
  <c r="J964" i="5" s="1"/>
  <c r="I963" i="5"/>
  <c r="J963" i="5" s="1"/>
  <c r="I962" i="5"/>
  <c r="J962" i="5" s="1"/>
  <c r="I961" i="5"/>
  <c r="J961" i="5" s="1"/>
  <c r="I960" i="5"/>
  <c r="J960" i="5" s="1"/>
  <c r="I959" i="5"/>
  <c r="J959" i="5" s="1"/>
  <c r="I958" i="5"/>
  <c r="J958" i="5" s="1"/>
  <c r="I957" i="5"/>
  <c r="J957" i="5" s="1"/>
  <c r="I956" i="5"/>
  <c r="J956" i="5" s="1"/>
  <c r="I955" i="5"/>
  <c r="J955" i="5" s="1"/>
  <c r="I954" i="5"/>
  <c r="J954" i="5" s="1"/>
  <c r="I953" i="5"/>
  <c r="J953" i="5" s="1"/>
  <c r="I952" i="5"/>
  <c r="J952" i="5" s="1"/>
  <c r="I951" i="5"/>
  <c r="J951" i="5" s="1"/>
  <c r="I950" i="5"/>
  <c r="J950" i="5" s="1"/>
  <c r="I949" i="5"/>
  <c r="J949" i="5" s="1"/>
  <c r="I948" i="5"/>
  <c r="J948" i="5" s="1"/>
  <c r="I947" i="5"/>
  <c r="J947" i="5" s="1"/>
  <c r="I946" i="5"/>
  <c r="J946" i="5" s="1"/>
  <c r="I945" i="5"/>
  <c r="J945" i="5" s="1"/>
  <c r="I944" i="5"/>
  <c r="J944" i="5" s="1"/>
  <c r="I943" i="5"/>
  <c r="J943" i="5" s="1"/>
  <c r="I942" i="5"/>
  <c r="J942" i="5" s="1"/>
  <c r="I941" i="5"/>
  <c r="J941" i="5" s="1"/>
  <c r="I940" i="5"/>
  <c r="J940" i="5" s="1"/>
  <c r="I939" i="5"/>
  <c r="J939" i="5" s="1"/>
  <c r="I938" i="5"/>
  <c r="J938" i="5" s="1"/>
  <c r="I937" i="5"/>
  <c r="J937" i="5" s="1"/>
  <c r="I936" i="5"/>
  <c r="J936" i="5" s="1"/>
  <c r="I935" i="5"/>
  <c r="J935" i="5" s="1"/>
  <c r="I934" i="5"/>
  <c r="J934" i="5" s="1"/>
  <c r="I933" i="5"/>
  <c r="J933" i="5" s="1"/>
  <c r="I932" i="5"/>
  <c r="J932" i="5" s="1"/>
  <c r="I931" i="5"/>
  <c r="J931" i="5" s="1"/>
  <c r="I930" i="5"/>
  <c r="J930" i="5" s="1"/>
  <c r="I929" i="5"/>
  <c r="J929" i="5" s="1"/>
  <c r="I928" i="5"/>
  <c r="J928" i="5" s="1"/>
  <c r="I927" i="5"/>
  <c r="J927" i="5" s="1"/>
  <c r="I926" i="5"/>
  <c r="J926" i="5" s="1"/>
  <c r="I925" i="5"/>
  <c r="J925" i="5" s="1"/>
  <c r="I924" i="5"/>
  <c r="J924" i="5" s="1"/>
  <c r="I923" i="5"/>
  <c r="J923" i="5" s="1"/>
  <c r="I922" i="5"/>
  <c r="J922" i="5" s="1"/>
  <c r="I921" i="5"/>
  <c r="J921" i="5" s="1"/>
  <c r="I920" i="5"/>
  <c r="J920" i="5" s="1"/>
  <c r="I919" i="5"/>
  <c r="J919" i="5" s="1"/>
  <c r="I918" i="5"/>
  <c r="J918" i="5" s="1"/>
  <c r="I917" i="5"/>
  <c r="J917" i="5" s="1"/>
  <c r="I916" i="5"/>
  <c r="J916" i="5" s="1"/>
  <c r="I915" i="5"/>
  <c r="J915" i="5" s="1"/>
  <c r="I914" i="5"/>
  <c r="J914" i="5" s="1"/>
  <c r="I913" i="5"/>
  <c r="J913" i="5" s="1"/>
  <c r="I912" i="5"/>
  <c r="J912" i="5" s="1"/>
  <c r="I911" i="5"/>
  <c r="J911" i="5" s="1"/>
  <c r="I910" i="5"/>
  <c r="J910" i="5" s="1"/>
  <c r="I909" i="5"/>
  <c r="J909" i="5" s="1"/>
  <c r="I908" i="5"/>
  <c r="J908" i="5" s="1"/>
  <c r="I907" i="5"/>
  <c r="J907" i="5" s="1"/>
  <c r="I906" i="5"/>
  <c r="J906" i="5" s="1"/>
  <c r="I905" i="5"/>
  <c r="J905" i="5" s="1"/>
  <c r="I904" i="5"/>
  <c r="J904" i="5" s="1"/>
  <c r="I903" i="5"/>
  <c r="J903" i="5" s="1"/>
  <c r="I902" i="5"/>
  <c r="J902" i="5" s="1"/>
  <c r="I901" i="5"/>
  <c r="J901" i="5" s="1"/>
  <c r="I900" i="5"/>
  <c r="J900" i="5" s="1"/>
  <c r="I899" i="5"/>
  <c r="J899" i="5" s="1"/>
  <c r="I898" i="5"/>
  <c r="J898" i="5" s="1"/>
  <c r="I897" i="5"/>
  <c r="J897" i="5" s="1"/>
  <c r="I896" i="5"/>
  <c r="J896" i="5" s="1"/>
  <c r="I895" i="5"/>
  <c r="J895" i="5" s="1"/>
  <c r="I894" i="5"/>
  <c r="J894" i="5" s="1"/>
  <c r="I893" i="5"/>
  <c r="J893" i="5" s="1"/>
  <c r="I892" i="5"/>
  <c r="J892" i="5" s="1"/>
  <c r="I891" i="5"/>
  <c r="J891" i="5" s="1"/>
  <c r="I890" i="5"/>
  <c r="J890" i="5" s="1"/>
  <c r="I889" i="5"/>
  <c r="J889" i="5" s="1"/>
  <c r="I888" i="5"/>
  <c r="J888" i="5" s="1"/>
  <c r="I887" i="5"/>
  <c r="J887" i="5" s="1"/>
  <c r="I886" i="5"/>
  <c r="J886" i="5" s="1"/>
  <c r="I885" i="5"/>
  <c r="J885" i="5" s="1"/>
  <c r="I884" i="5"/>
  <c r="J884" i="5" s="1"/>
  <c r="I883" i="5"/>
  <c r="J883" i="5" s="1"/>
  <c r="I882" i="5"/>
  <c r="J882" i="5" s="1"/>
  <c r="I881" i="5"/>
  <c r="J881" i="5" s="1"/>
  <c r="I880" i="5"/>
  <c r="J880" i="5" s="1"/>
  <c r="I879" i="5"/>
  <c r="J879" i="5" s="1"/>
  <c r="I878" i="5"/>
  <c r="J878" i="5" s="1"/>
  <c r="I877" i="5"/>
  <c r="J877" i="5" s="1"/>
  <c r="I876" i="5"/>
  <c r="J876" i="5" s="1"/>
  <c r="I875" i="5"/>
  <c r="J875" i="5" s="1"/>
  <c r="I874" i="5"/>
  <c r="J874" i="5" s="1"/>
  <c r="I873" i="5"/>
  <c r="J873" i="5" s="1"/>
  <c r="I872" i="5"/>
  <c r="J872" i="5" s="1"/>
  <c r="I871" i="5"/>
  <c r="J871" i="5" s="1"/>
  <c r="I870" i="5"/>
  <c r="J870" i="5" s="1"/>
  <c r="I869" i="5"/>
  <c r="J869" i="5" s="1"/>
  <c r="I868" i="5"/>
  <c r="J868" i="5" s="1"/>
  <c r="I867" i="5"/>
  <c r="J867" i="5" s="1"/>
  <c r="I866" i="5"/>
  <c r="J866" i="5" s="1"/>
  <c r="I865" i="5"/>
  <c r="J865" i="5" s="1"/>
  <c r="I864" i="5"/>
  <c r="J864" i="5" s="1"/>
  <c r="I863" i="5"/>
  <c r="J863" i="5" s="1"/>
  <c r="I862" i="5"/>
  <c r="J862" i="5" s="1"/>
  <c r="I861" i="5"/>
  <c r="J861" i="5" s="1"/>
  <c r="I860" i="5"/>
  <c r="J860" i="5" s="1"/>
  <c r="I859" i="5"/>
  <c r="J859" i="5" s="1"/>
  <c r="I858" i="5"/>
  <c r="J858" i="5" s="1"/>
  <c r="I857" i="5"/>
  <c r="J857" i="5" s="1"/>
  <c r="I856" i="5"/>
  <c r="J856" i="5" s="1"/>
  <c r="I855" i="5"/>
  <c r="J855" i="5" s="1"/>
  <c r="I854" i="5"/>
  <c r="J854" i="5" s="1"/>
  <c r="I853" i="5"/>
  <c r="J853" i="5" s="1"/>
  <c r="I852" i="5"/>
  <c r="J852" i="5" s="1"/>
  <c r="I851" i="5"/>
  <c r="J851" i="5" s="1"/>
  <c r="I850" i="5"/>
  <c r="J850" i="5" s="1"/>
  <c r="I849" i="5"/>
  <c r="J849" i="5" s="1"/>
  <c r="I848" i="5"/>
  <c r="J848" i="5" s="1"/>
  <c r="I847" i="5"/>
  <c r="J847" i="5" s="1"/>
  <c r="I846" i="5"/>
  <c r="J846" i="5" s="1"/>
  <c r="I845" i="5"/>
  <c r="J845" i="5" s="1"/>
  <c r="I844" i="5"/>
  <c r="J844" i="5" s="1"/>
  <c r="I843" i="5"/>
  <c r="J843" i="5" s="1"/>
  <c r="I842" i="5"/>
  <c r="J842" i="5" s="1"/>
  <c r="I841" i="5"/>
  <c r="J841" i="5" s="1"/>
  <c r="I840" i="5"/>
  <c r="J840" i="5" s="1"/>
  <c r="I839" i="5"/>
  <c r="J839" i="5" s="1"/>
  <c r="I838" i="5"/>
  <c r="J838" i="5" s="1"/>
  <c r="I837" i="5"/>
  <c r="J837" i="5" s="1"/>
  <c r="I836" i="5"/>
  <c r="J836" i="5" s="1"/>
  <c r="I835" i="5"/>
  <c r="J835" i="5" s="1"/>
  <c r="I834" i="5"/>
  <c r="J834" i="5" s="1"/>
  <c r="I833" i="5"/>
  <c r="J833" i="5" s="1"/>
  <c r="I832" i="5"/>
  <c r="J832" i="5" s="1"/>
  <c r="I831" i="5"/>
  <c r="J831" i="5" s="1"/>
  <c r="I830" i="5"/>
  <c r="J830" i="5" s="1"/>
  <c r="I829" i="5"/>
  <c r="J829" i="5" s="1"/>
  <c r="I828" i="5"/>
  <c r="J828" i="5" s="1"/>
  <c r="I827" i="5"/>
  <c r="J827" i="5" s="1"/>
  <c r="I826" i="5"/>
  <c r="J826" i="5" s="1"/>
  <c r="I825" i="5"/>
  <c r="J825" i="5" s="1"/>
  <c r="I824" i="5"/>
  <c r="J824" i="5" s="1"/>
  <c r="I823" i="5"/>
  <c r="J823" i="5" s="1"/>
  <c r="I822" i="5"/>
  <c r="J822" i="5" s="1"/>
  <c r="I821" i="5"/>
  <c r="J821" i="5" s="1"/>
  <c r="I820" i="5"/>
  <c r="J820" i="5" s="1"/>
  <c r="I819" i="5"/>
  <c r="J819" i="5" s="1"/>
  <c r="I818" i="5"/>
  <c r="J818" i="5" s="1"/>
  <c r="I817" i="5"/>
  <c r="J817" i="5" s="1"/>
  <c r="I816" i="5"/>
  <c r="J816" i="5" s="1"/>
  <c r="I815" i="5"/>
  <c r="J815" i="5" s="1"/>
  <c r="I814" i="5"/>
  <c r="J814" i="5" s="1"/>
  <c r="I813" i="5"/>
  <c r="J813" i="5" s="1"/>
  <c r="I812" i="5"/>
  <c r="J812" i="5" s="1"/>
  <c r="I811" i="5"/>
  <c r="J811" i="5" s="1"/>
  <c r="I810" i="5"/>
  <c r="J810" i="5" s="1"/>
  <c r="I809" i="5"/>
  <c r="J809" i="5" s="1"/>
  <c r="I808" i="5"/>
  <c r="J808" i="5" s="1"/>
  <c r="I807" i="5"/>
  <c r="J807" i="5" s="1"/>
  <c r="I806" i="5"/>
  <c r="J806" i="5" s="1"/>
  <c r="I805" i="5"/>
  <c r="J805" i="5" s="1"/>
  <c r="I804" i="5"/>
  <c r="J804" i="5" s="1"/>
  <c r="I803" i="5"/>
  <c r="J803" i="5" s="1"/>
  <c r="I802" i="5"/>
  <c r="J802" i="5" s="1"/>
  <c r="I801" i="5"/>
  <c r="J801" i="5" s="1"/>
  <c r="I800" i="5"/>
  <c r="J800" i="5" s="1"/>
  <c r="I799" i="5"/>
  <c r="J799" i="5" s="1"/>
  <c r="I798" i="5"/>
  <c r="J798" i="5" s="1"/>
  <c r="I797" i="5"/>
  <c r="J797" i="5" s="1"/>
  <c r="I796" i="5"/>
  <c r="J796" i="5" s="1"/>
  <c r="I795" i="5"/>
  <c r="J795" i="5" s="1"/>
  <c r="I794" i="5"/>
  <c r="J794" i="5" s="1"/>
  <c r="I793" i="5"/>
  <c r="J793" i="5" s="1"/>
  <c r="I792" i="5"/>
  <c r="J792" i="5" s="1"/>
  <c r="I791" i="5"/>
  <c r="J791" i="5" s="1"/>
  <c r="I790" i="5"/>
  <c r="J790" i="5" s="1"/>
  <c r="I789" i="5"/>
  <c r="J789" i="5" s="1"/>
  <c r="I788" i="5"/>
  <c r="J788" i="5" s="1"/>
  <c r="I787" i="5"/>
  <c r="J787" i="5" s="1"/>
  <c r="I786" i="5"/>
  <c r="J786" i="5" s="1"/>
  <c r="I785" i="5"/>
  <c r="J785" i="5" s="1"/>
  <c r="I784" i="5"/>
  <c r="J784" i="5" s="1"/>
  <c r="I783" i="5"/>
  <c r="J783" i="5" s="1"/>
  <c r="I782" i="5"/>
  <c r="J782" i="5" s="1"/>
  <c r="I781" i="5"/>
  <c r="J781" i="5" s="1"/>
  <c r="I780" i="5"/>
  <c r="J780" i="5" s="1"/>
  <c r="I779" i="5"/>
  <c r="J779" i="5" s="1"/>
  <c r="I778" i="5"/>
  <c r="J778" i="5" s="1"/>
  <c r="I777" i="5"/>
  <c r="J777" i="5" s="1"/>
  <c r="I776" i="5"/>
  <c r="J776" i="5" s="1"/>
  <c r="I775" i="5"/>
  <c r="J775" i="5" s="1"/>
  <c r="I774" i="5"/>
  <c r="J774" i="5" s="1"/>
  <c r="I773" i="5"/>
  <c r="J773" i="5" s="1"/>
  <c r="I772" i="5"/>
  <c r="J772" i="5" s="1"/>
  <c r="I771" i="5"/>
  <c r="J771" i="5" s="1"/>
  <c r="I770" i="5"/>
  <c r="J770" i="5" s="1"/>
  <c r="I769" i="5"/>
  <c r="J769" i="5" s="1"/>
  <c r="I768" i="5"/>
  <c r="J768" i="5" s="1"/>
  <c r="I767" i="5"/>
  <c r="J767" i="5" s="1"/>
  <c r="I766" i="5"/>
  <c r="J766" i="5" s="1"/>
  <c r="I765" i="5"/>
  <c r="J765" i="5" s="1"/>
  <c r="I764" i="5"/>
  <c r="J764" i="5" s="1"/>
  <c r="I763" i="5"/>
  <c r="J763" i="5" s="1"/>
  <c r="I762" i="5"/>
  <c r="J762" i="5" s="1"/>
  <c r="I761" i="5"/>
  <c r="J761" i="5" s="1"/>
  <c r="I760" i="5"/>
  <c r="J760" i="5" s="1"/>
  <c r="I759" i="5"/>
  <c r="J759" i="5" s="1"/>
  <c r="I758" i="5"/>
  <c r="J758" i="5" s="1"/>
  <c r="I757" i="5"/>
  <c r="J757" i="5" s="1"/>
  <c r="I756" i="5"/>
  <c r="J756" i="5" s="1"/>
  <c r="I755" i="5"/>
  <c r="J755" i="5" s="1"/>
  <c r="I754" i="5"/>
  <c r="J754" i="5" s="1"/>
  <c r="I753" i="5"/>
  <c r="J753" i="5" s="1"/>
  <c r="I752" i="5"/>
  <c r="J752" i="5" s="1"/>
  <c r="I751" i="5"/>
  <c r="J751" i="5" s="1"/>
  <c r="I750" i="5"/>
  <c r="J750" i="5" s="1"/>
  <c r="I749" i="5"/>
  <c r="J749" i="5" s="1"/>
  <c r="I748" i="5"/>
  <c r="J748" i="5" s="1"/>
  <c r="I747" i="5"/>
  <c r="J747" i="5" s="1"/>
  <c r="I746" i="5"/>
  <c r="J746" i="5" s="1"/>
  <c r="I745" i="5"/>
  <c r="J745" i="5" s="1"/>
  <c r="I744" i="5"/>
  <c r="J744" i="5" s="1"/>
  <c r="I743" i="5"/>
  <c r="J743" i="5" s="1"/>
  <c r="I742" i="5"/>
  <c r="J742" i="5" s="1"/>
  <c r="I741" i="5"/>
  <c r="J741" i="5" s="1"/>
  <c r="I740" i="5"/>
  <c r="J740" i="5" s="1"/>
  <c r="I739" i="5"/>
  <c r="J739" i="5" s="1"/>
  <c r="I738" i="5"/>
  <c r="J738" i="5" s="1"/>
  <c r="I737" i="5"/>
  <c r="J737" i="5" s="1"/>
  <c r="I736" i="5"/>
  <c r="J736" i="5" s="1"/>
  <c r="I735" i="5"/>
  <c r="J735" i="5" s="1"/>
  <c r="I734" i="5"/>
  <c r="J734" i="5" s="1"/>
  <c r="I733" i="5"/>
  <c r="J733" i="5" s="1"/>
  <c r="I732" i="5"/>
  <c r="J732" i="5" s="1"/>
  <c r="I731" i="5"/>
  <c r="J731" i="5" s="1"/>
  <c r="I730" i="5"/>
  <c r="J730" i="5" s="1"/>
  <c r="I729" i="5"/>
  <c r="J729" i="5" s="1"/>
  <c r="I728" i="5"/>
  <c r="J728" i="5" s="1"/>
  <c r="I727" i="5"/>
  <c r="J727" i="5" s="1"/>
  <c r="I726" i="5"/>
  <c r="J726" i="5" s="1"/>
  <c r="I725" i="5"/>
  <c r="J725" i="5" s="1"/>
  <c r="I724" i="5"/>
  <c r="J724" i="5" s="1"/>
  <c r="I723" i="5"/>
  <c r="J723" i="5" s="1"/>
  <c r="I722" i="5"/>
  <c r="J722" i="5" s="1"/>
  <c r="I721" i="5"/>
  <c r="J721" i="5" s="1"/>
  <c r="I720" i="5"/>
  <c r="J720" i="5" s="1"/>
  <c r="I719" i="5"/>
  <c r="J719" i="5" s="1"/>
  <c r="I718" i="5"/>
  <c r="J718" i="5" s="1"/>
  <c r="I717" i="5"/>
  <c r="J717" i="5" s="1"/>
  <c r="I716" i="5"/>
  <c r="J716" i="5" s="1"/>
  <c r="I715" i="5"/>
  <c r="J715" i="5" s="1"/>
  <c r="I714" i="5"/>
  <c r="J714" i="5" s="1"/>
  <c r="I713" i="5"/>
  <c r="J713" i="5" s="1"/>
  <c r="I712" i="5"/>
  <c r="J712" i="5" s="1"/>
  <c r="I711" i="5"/>
  <c r="J711" i="5" s="1"/>
  <c r="I710" i="5"/>
  <c r="J710" i="5" s="1"/>
  <c r="I709" i="5"/>
  <c r="J709" i="5" s="1"/>
  <c r="I708" i="5"/>
  <c r="J708" i="5" s="1"/>
  <c r="I707" i="5"/>
  <c r="J707" i="5" s="1"/>
  <c r="I706" i="5"/>
  <c r="J706" i="5" s="1"/>
  <c r="I705" i="5"/>
  <c r="J705" i="5" s="1"/>
  <c r="I704" i="5"/>
  <c r="J704" i="5" s="1"/>
  <c r="I703" i="5"/>
  <c r="J703" i="5" s="1"/>
  <c r="I702" i="5"/>
  <c r="J702" i="5" s="1"/>
  <c r="I701" i="5"/>
  <c r="J701" i="5" s="1"/>
  <c r="I700" i="5"/>
  <c r="J700" i="5" s="1"/>
  <c r="I699" i="5"/>
  <c r="J699" i="5" s="1"/>
  <c r="I698" i="5"/>
  <c r="J698" i="5" s="1"/>
  <c r="I697" i="5"/>
  <c r="J697" i="5" s="1"/>
  <c r="I696" i="5"/>
  <c r="J696" i="5" s="1"/>
  <c r="I695" i="5"/>
  <c r="J695" i="5" s="1"/>
  <c r="I694" i="5"/>
  <c r="J694" i="5" s="1"/>
  <c r="I693" i="5"/>
  <c r="J693" i="5" s="1"/>
  <c r="I692" i="5"/>
  <c r="J692" i="5" s="1"/>
  <c r="I691" i="5"/>
  <c r="J691" i="5" s="1"/>
  <c r="I690" i="5"/>
  <c r="J690" i="5" s="1"/>
  <c r="I689" i="5"/>
  <c r="J689" i="5" s="1"/>
  <c r="I688" i="5"/>
  <c r="J688" i="5" s="1"/>
  <c r="I687" i="5"/>
  <c r="J687" i="5" s="1"/>
  <c r="I686" i="5"/>
  <c r="J686" i="5" s="1"/>
  <c r="I685" i="5"/>
  <c r="J685" i="5" s="1"/>
  <c r="I684" i="5"/>
  <c r="J684" i="5" s="1"/>
  <c r="I683" i="5"/>
  <c r="J683" i="5" s="1"/>
  <c r="I682" i="5"/>
  <c r="J682" i="5" s="1"/>
  <c r="I681" i="5"/>
  <c r="J681" i="5" s="1"/>
  <c r="I680" i="5"/>
  <c r="J680" i="5" s="1"/>
  <c r="I679" i="5"/>
  <c r="J679" i="5" s="1"/>
  <c r="I678" i="5"/>
  <c r="J678" i="5" s="1"/>
  <c r="I677" i="5"/>
  <c r="J677" i="5" s="1"/>
  <c r="I676" i="5"/>
  <c r="J676" i="5" s="1"/>
  <c r="I675" i="5"/>
  <c r="J675" i="5" s="1"/>
  <c r="I674" i="5"/>
  <c r="J674" i="5" s="1"/>
  <c r="I673" i="5"/>
  <c r="J673" i="5" s="1"/>
  <c r="I672" i="5"/>
  <c r="J672" i="5" s="1"/>
  <c r="I671" i="5"/>
  <c r="J671" i="5" s="1"/>
  <c r="I670" i="5"/>
  <c r="J670" i="5" s="1"/>
  <c r="I669" i="5"/>
  <c r="J669" i="5" s="1"/>
  <c r="I668" i="5"/>
  <c r="J668" i="5" s="1"/>
  <c r="I667" i="5"/>
  <c r="J667" i="5" s="1"/>
  <c r="I666" i="5"/>
  <c r="J666" i="5" s="1"/>
  <c r="I665" i="5"/>
  <c r="J665" i="5" s="1"/>
  <c r="I664" i="5"/>
  <c r="J664" i="5" s="1"/>
  <c r="I663" i="5"/>
  <c r="J663" i="5" s="1"/>
  <c r="I662" i="5"/>
  <c r="J662" i="5" s="1"/>
  <c r="I661" i="5"/>
  <c r="J661" i="5" s="1"/>
  <c r="I660" i="5"/>
  <c r="J660" i="5" s="1"/>
  <c r="I659" i="5"/>
  <c r="J659" i="5" s="1"/>
  <c r="I658" i="5"/>
  <c r="J658" i="5" s="1"/>
  <c r="I657" i="5"/>
  <c r="J657" i="5" s="1"/>
  <c r="I656" i="5"/>
  <c r="J656" i="5" s="1"/>
  <c r="I655" i="5"/>
  <c r="J655" i="5" s="1"/>
  <c r="I654" i="5"/>
  <c r="J654" i="5" s="1"/>
  <c r="I653" i="5"/>
  <c r="J653" i="5" s="1"/>
  <c r="I652" i="5"/>
  <c r="J652" i="5" s="1"/>
  <c r="I651" i="5"/>
  <c r="J651" i="5" s="1"/>
  <c r="I650" i="5"/>
  <c r="J650" i="5" s="1"/>
  <c r="I649" i="5"/>
  <c r="J649" i="5" s="1"/>
  <c r="I648" i="5"/>
  <c r="J648" i="5" s="1"/>
  <c r="I647" i="5"/>
  <c r="J647" i="5" s="1"/>
  <c r="I646" i="5"/>
  <c r="J646" i="5" s="1"/>
  <c r="I645" i="5"/>
  <c r="J645" i="5" s="1"/>
  <c r="I644" i="5"/>
  <c r="J644" i="5" s="1"/>
  <c r="I643" i="5"/>
  <c r="J643" i="5" s="1"/>
  <c r="I642" i="5"/>
  <c r="J642" i="5" s="1"/>
  <c r="I641" i="5"/>
  <c r="J641" i="5" s="1"/>
  <c r="I640" i="5"/>
  <c r="J640" i="5" s="1"/>
  <c r="I639" i="5"/>
  <c r="J639" i="5" s="1"/>
  <c r="I638" i="5"/>
  <c r="J638" i="5" s="1"/>
  <c r="I637" i="5"/>
  <c r="J637" i="5" s="1"/>
  <c r="I636" i="5"/>
  <c r="J636" i="5" s="1"/>
  <c r="I635" i="5"/>
  <c r="J635" i="5" s="1"/>
  <c r="I634" i="5"/>
  <c r="J634" i="5" s="1"/>
  <c r="I633" i="5"/>
  <c r="J633" i="5" s="1"/>
  <c r="I632" i="5"/>
  <c r="J632" i="5" s="1"/>
  <c r="I631" i="5"/>
  <c r="J631" i="5" s="1"/>
  <c r="I630" i="5"/>
  <c r="J630" i="5" s="1"/>
  <c r="I629" i="5"/>
  <c r="J629" i="5" s="1"/>
  <c r="I628" i="5"/>
  <c r="J628" i="5" s="1"/>
  <c r="I627" i="5"/>
  <c r="J627" i="5" s="1"/>
  <c r="I626" i="5"/>
  <c r="J626" i="5" s="1"/>
  <c r="I625" i="5"/>
  <c r="J625" i="5" s="1"/>
  <c r="I624" i="5"/>
  <c r="J624" i="5" s="1"/>
  <c r="I623" i="5"/>
  <c r="J623" i="5" s="1"/>
  <c r="I622" i="5"/>
  <c r="J622" i="5" s="1"/>
  <c r="I621" i="5"/>
  <c r="J621" i="5" s="1"/>
  <c r="I620" i="5"/>
  <c r="J620" i="5" s="1"/>
  <c r="I619" i="5"/>
  <c r="J619" i="5" s="1"/>
  <c r="I618" i="5"/>
  <c r="J618" i="5" s="1"/>
  <c r="I617" i="5"/>
  <c r="J617" i="5" s="1"/>
  <c r="I616" i="5"/>
  <c r="J616" i="5" s="1"/>
  <c r="I615" i="5"/>
  <c r="J615" i="5" s="1"/>
  <c r="I614" i="5"/>
  <c r="J614" i="5" s="1"/>
  <c r="I613" i="5"/>
  <c r="J613" i="5" s="1"/>
  <c r="I612" i="5"/>
  <c r="J612" i="5" s="1"/>
  <c r="I611" i="5"/>
  <c r="J611" i="5" s="1"/>
  <c r="I610" i="5"/>
  <c r="J610" i="5" s="1"/>
  <c r="I609" i="5"/>
  <c r="J609" i="5" s="1"/>
  <c r="I608" i="5"/>
  <c r="J608" i="5" s="1"/>
  <c r="I607" i="5"/>
  <c r="J607" i="5" s="1"/>
  <c r="I606" i="5"/>
  <c r="J606" i="5" s="1"/>
  <c r="I605" i="5"/>
  <c r="J605" i="5" s="1"/>
  <c r="I604" i="5"/>
  <c r="J604" i="5" s="1"/>
  <c r="I603" i="5"/>
  <c r="J603" i="5" s="1"/>
  <c r="I602" i="5"/>
  <c r="J602" i="5" s="1"/>
  <c r="I601" i="5"/>
  <c r="J601" i="5" s="1"/>
  <c r="I600" i="5"/>
  <c r="J600" i="5" s="1"/>
  <c r="I599" i="5"/>
  <c r="J599" i="5" s="1"/>
  <c r="I598" i="5"/>
  <c r="J598" i="5" s="1"/>
  <c r="I597" i="5"/>
  <c r="J597" i="5" s="1"/>
  <c r="I596" i="5"/>
  <c r="J596" i="5" s="1"/>
  <c r="I595" i="5"/>
  <c r="J595" i="5" s="1"/>
  <c r="I594" i="5"/>
  <c r="J594" i="5" s="1"/>
  <c r="I593" i="5"/>
  <c r="J593" i="5" s="1"/>
  <c r="I592" i="5"/>
  <c r="J592" i="5" s="1"/>
  <c r="I591" i="5"/>
  <c r="J591" i="5" s="1"/>
  <c r="I590" i="5"/>
  <c r="J590" i="5" s="1"/>
  <c r="I589" i="5"/>
  <c r="J589" i="5" s="1"/>
  <c r="I588" i="5"/>
  <c r="J588" i="5" s="1"/>
  <c r="I587" i="5"/>
  <c r="J587" i="5" s="1"/>
  <c r="I586" i="5"/>
  <c r="J586" i="5" s="1"/>
  <c r="I585" i="5"/>
  <c r="J585" i="5" s="1"/>
  <c r="I584" i="5"/>
  <c r="J584" i="5" s="1"/>
  <c r="I583" i="5"/>
  <c r="J583" i="5" s="1"/>
  <c r="I582" i="5"/>
  <c r="J582" i="5" s="1"/>
  <c r="I581" i="5"/>
  <c r="J581" i="5" s="1"/>
  <c r="I580" i="5"/>
  <c r="J580" i="5" s="1"/>
  <c r="I579" i="5"/>
  <c r="J579" i="5" s="1"/>
  <c r="I578" i="5"/>
  <c r="J578" i="5" s="1"/>
  <c r="I577" i="5"/>
  <c r="J577" i="5" s="1"/>
  <c r="I576" i="5"/>
  <c r="J576" i="5" s="1"/>
  <c r="I575" i="5"/>
  <c r="J575" i="5" s="1"/>
  <c r="I574" i="5"/>
  <c r="J574" i="5" s="1"/>
  <c r="I573" i="5"/>
  <c r="J573" i="5" s="1"/>
  <c r="I572" i="5"/>
  <c r="J572" i="5" s="1"/>
  <c r="I571" i="5"/>
  <c r="J571" i="5" s="1"/>
  <c r="I570" i="5"/>
  <c r="J570" i="5" s="1"/>
  <c r="I569" i="5"/>
  <c r="J569" i="5" s="1"/>
  <c r="I568" i="5"/>
  <c r="J568" i="5" s="1"/>
  <c r="I567" i="5"/>
  <c r="J567" i="5" s="1"/>
  <c r="I566" i="5"/>
  <c r="J566" i="5" s="1"/>
  <c r="I565" i="5"/>
  <c r="J565" i="5" s="1"/>
  <c r="I564" i="5"/>
  <c r="J564" i="5" s="1"/>
  <c r="I563" i="5"/>
  <c r="J563" i="5" s="1"/>
  <c r="I562" i="5"/>
  <c r="J562" i="5" s="1"/>
  <c r="I561" i="5"/>
  <c r="J561" i="5" s="1"/>
  <c r="I560" i="5"/>
  <c r="J560" i="5" s="1"/>
  <c r="I559" i="5"/>
  <c r="J559" i="5" s="1"/>
  <c r="I558" i="5"/>
  <c r="J558" i="5" s="1"/>
  <c r="I557" i="5"/>
  <c r="J557" i="5" s="1"/>
  <c r="I556" i="5"/>
  <c r="J556" i="5" s="1"/>
  <c r="I555" i="5"/>
  <c r="J555" i="5" s="1"/>
  <c r="I554" i="5"/>
  <c r="J554" i="5" s="1"/>
  <c r="I553" i="5"/>
  <c r="J553" i="5" s="1"/>
  <c r="I552" i="5"/>
  <c r="J552" i="5" s="1"/>
  <c r="I551" i="5"/>
  <c r="J551" i="5" s="1"/>
  <c r="I550" i="5"/>
  <c r="J550" i="5" s="1"/>
  <c r="I549" i="5"/>
  <c r="J549" i="5" s="1"/>
  <c r="I548" i="5"/>
  <c r="J548" i="5" s="1"/>
  <c r="I547" i="5"/>
  <c r="J547" i="5" s="1"/>
  <c r="I546" i="5"/>
  <c r="J546" i="5" s="1"/>
  <c r="I545" i="5"/>
  <c r="J545" i="5" s="1"/>
  <c r="I544" i="5"/>
  <c r="J544" i="5" s="1"/>
  <c r="I543" i="5"/>
  <c r="J543" i="5" s="1"/>
  <c r="I542" i="5"/>
  <c r="J542" i="5" s="1"/>
  <c r="I541" i="5"/>
  <c r="J541" i="5" s="1"/>
  <c r="I540" i="5"/>
  <c r="J540" i="5" s="1"/>
  <c r="I539" i="5"/>
  <c r="J539" i="5" s="1"/>
  <c r="I538" i="5"/>
  <c r="J538" i="5" s="1"/>
  <c r="I537" i="5"/>
  <c r="J537" i="5" s="1"/>
  <c r="I536" i="5"/>
  <c r="J536" i="5" s="1"/>
  <c r="I535" i="5"/>
  <c r="J535" i="5" s="1"/>
  <c r="I534" i="5"/>
  <c r="J534" i="5" s="1"/>
  <c r="I533" i="5"/>
  <c r="J533" i="5" s="1"/>
  <c r="I532" i="5"/>
  <c r="J532" i="5" s="1"/>
  <c r="I531" i="5"/>
  <c r="J531" i="5" s="1"/>
  <c r="I530" i="5"/>
  <c r="J530" i="5" s="1"/>
  <c r="I529" i="5"/>
  <c r="J529" i="5" s="1"/>
  <c r="I528" i="5"/>
  <c r="J528" i="5" s="1"/>
  <c r="I527" i="5"/>
  <c r="J527" i="5" s="1"/>
  <c r="I526" i="5"/>
  <c r="J526" i="5" s="1"/>
  <c r="I525" i="5"/>
  <c r="J525" i="5" s="1"/>
  <c r="I524" i="5"/>
  <c r="J524" i="5" s="1"/>
  <c r="I523" i="5"/>
  <c r="J523" i="5" s="1"/>
  <c r="I522" i="5"/>
  <c r="J522" i="5" s="1"/>
  <c r="I521" i="5"/>
  <c r="J521" i="5" s="1"/>
  <c r="I520" i="5"/>
  <c r="J520" i="5" s="1"/>
  <c r="I519" i="5"/>
  <c r="J519" i="5" s="1"/>
  <c r="I518" i="5"/>
  <c r="J518" i="5" s="1"/>
  <c r="I517" i="5"/>
  <c r="J517" i="5" s="1"/>
  <c r="I516" i="5"/>
  <c r="J516" i="5" s="1"/>
  <c r="I515" i="5"/>
  <c r="J515" i="5" s="1"/>
  <c r="I514" i="5"/>
  <c r="J514" i="5" s="1"/>
  <c r="I513" i="5"/>
  <c r="J513" i="5" s="1"/>
  <c r="I512" i="5"/>
  <c r="J512" i="5" s="1"/>
  <c r="I511" i="5"/>
  <c r="J511" i="5" s="1"/>
  <c r="I510" i="5"/>
  <c r="J510" i="5" s="1"/>
  <c r="I509" i="5"/>
  <c r="J509" i="5" s="1"/>
  <c r="I508" i="5"/>
  <c r="J508" i="5" s="1"/>
  <c r="I507" i="5"/>
  <c r="J507" i="5" s="1"/>
  <c r="I506" i="5"/>
  <c r="J506" i="5" s="1"/>
  <c r="I505" i="5"/>
  <c r="J505" i="5" s="1"/>
  <c r="I504" i="5"/>
  <c r="J504" i="5" s="1"/>
  <c r="I503" i="5"/>
  <c r="J503" i="5" s="1"/>
  <c r="I502" i="5"/>
  <c r="J502" i="5" s="1"/>
  <c r="I501" i="5"/>
  <c r="J501" i="5" s="1"/>
  <c r="I500" i="5"/>
  <c r="J500" i="5" s="1"/>
  <c r="I499" i="5"/>
  <c r="J499" i="5" s="1"/>
  <c r="I498" i="5"/>
  <c r="J498" i="5" s="1"/>
  <c r="I497" i="5"/>
  <c r="J497" i="5" s="1"/>
  <c r="I496" i="5"/>
  <c r="J496" i="5" s="1"/>
  <c r="I495" i="5"/>
  <c r="J495" i="5" s="1"/>
  <c r="I494" i="5"/>
  <c r="J494" i="5" s="1"/>
  <c r="I493" i="5"/>
  <c r="J493" i="5" s="1"/>
  <c r="I492" i="5"/>
  <c r="J492" i="5" s="1"/>
  <c r="I491" i="5"/>
  <c r="J491" i="5" s="1"/>
  <c r="I490" i="5"/>
  <c r="J490" i="5" s="1"/>
  <c r="I489" i="5"/>
  <c r="J489" i="5" s="1"/>
  <c r="I488" i="5"/>
  <c r="J488" i="5" s="1"/>
  <c r="I487" i="5"/>
  <c r="J487" i="5" s="1"/>
  <c r="I486" i="5"/>
  <c r="J486" i="5" s="1"/>
  <c r="I485" i="5"/>
  <c r="J485" i="5" s="1"/>
  <c r="I484" i="5"/>
  <c r="J484" i="5" s="1"/>
  <c r="I483" i="5"/>
  <c r="J483" i="5" s="1"/>
  <c r="I482" i="5"/>
  <c r="J482" i="5" s="1"/>
  <c r="I481" i="5"/>
  <c r="J481" i="5" s="1"/>
  <c r="I480" i="5"/>
  <c r="J480" i="5" s="1"/>
  <c r="I479" i="5"/>
  <c r="J479" i="5" s="1"/>
  <c r="I478" i="5"/>
  <c r="J478" i="5" s="1"/>
  <c r="I477" i="5"/>
  <c r="J477" i="5" s="1"/>
  <c r="I476" i="5"/>
  <c r="J476" i="5" s="1"/>
  <c r="I475" i="5"/>
  <c r="J475" i="5" s="1"/>
  <c r="I474" i="5"/>
  <c r="J474" i="5" s="1"/>
  <c r="I473" i="5"/>
  <c r="J473" i="5" s="1"/>
  <c r="I472" i="5"/>
  <c r="J472" i="5" s="1"/>
  <c r="I471" i="5"/>
  <c r="J471" i="5" s="1"/>
  <c r="I470" i="5"/>
  <c r="J470" i="5" s="1"/>
  <c r="I469" i="5"/>
  <c r="J469" i="5" s="1"/>
  <c r="I468" i="5"/>
  <c r="J468" i="5" s="1"/>
  <c r="I467" i="5"/>
  <c r="J467" i="5" s="1"/>
  <c r="I466" i="5"/>
  <c r="J466" i="5" s="1"/>
  <c r="I465" i="5"/>
  <c r="J465" i="5" s="1"/>
  <c r="I464" i="5"/>
  <c r="J464" i="5" s="1"/>
  <c r="I463" i="5"/>
  <c r="J463" i="5" s="1"/>
  <c r="I462" i="5"/>
  <c r="J462" i="5" s="1"/>
  <c r="I461" i="5"/>
  <c r="J461" i="5" s="1"/>
  <c r="I460" i="5"/>
  <c r="J460" i="5" s="1"/>
  <c r="I459" i="5"/>
  <c r="J459" i="5" s="1"/>
  <c r="I458" i="5"/>
  <c r="J458" i="5" s="1"/>
  <c r="I457" i="5"/>
  <c r="J457" i="5" s="1"/>
  <c r="I456" i="5"/>
  <c r="J456" i="5" s="1"/>
  <c r="I455" i="5"/>
  <c r="J455" i="5" s="1"/>
  <c r="I454" i="5"/>
  <c r="J454" i="5" s="1"/>
  <c r="I453" i="5"/>
  <c r="J453" i="5" s="1"/>
  <c r="I452" i="5"/>
  <c r="J452" i="5" s="1"/>
  <c r="I451" i="5"/>
  <c r="J451" i="5" s="1"/>
  <c r="I450" i="5"/>
  <c r="J450" i="5" s="1"/>
  <c r="I449" i="5"/>
  <c r="J449" i="5" s="1"/>
  <c r="I448" i="5"/>
  <c r="J448" i="5" s="1"/>
  <c r="I447" i="5"/>
  <c r="J447" i="5" s="1"/>
  <c r="I446" i="5"/>
  <c r="J446" i="5" s="1"/>
  <c r="I445" i="5"/>
  <c r="J445" i="5" s="1"/>
  <c r="I444" i="5"/>
  <c r="J444" i="5" s="1"/>
  <c r="I443" i="5"/>
  <c r="J443" i="5" s="1"/>
  <c r="I442" i="5"/>
  <c r="J442" i="5" s="1"/>
  <c r="I441" i="5"/>
  <c r="J441" i="5" s="1"/>
  <c r="I440" i="5"/>
  <c r="J440" i="5" s="1"/>
  <c r="I439" i="5"/>
  <c r="J439" i="5" s="1"/>
  <c r="I438" i="5"/>
  <c r="J438" i="5" s="1"/>
  <c r="I437" i="5"/>
  <c r="J437" i="5" s="1"/>
  <c r="I436" i="5"/>
  <c r="J436" i="5" s="1"/>
  <c r="I435" i="5"/>
  <c r="J435" i="5" s="1"/>
  <c r="I434" i="5"/>
  <c r="J434" i="5" s="1"/>
  <c r="I433" i="5"/>
  <c r="J433" i="5" s="1"/>
  <c r="I432" i="5"/>
  <c r="J432" i="5" s="1"/>
  <c r="I431" i="5"/>
  <c r="J431" i="5" s="1"/>
  <c r="I430" i="5"/>
  <c r="J430" i="5" s="1"/>
  <c r="I429" i="5"/>
  <c r="J429" i="5" s="1"/>
  <c r="I428" i="5"/>
  <c r="J428" i="5" s="1"/>
  <c r="I427" i="5"/>
  <c r="J427" i="5" s="1"/>
  <c r="I426" i="5"/>
  <c r="J426" i="5" s="1"/>
  <c r="I425" i="5"/>
  <c r="J425" i="5" s="1"/>
  <c r="I424" i="5"/>
  <c r="J424" i="5" s="1"/>
  <c r="I423" i="5"/>
  <c r="J423" i="5" s="1"/>
  <c r="I422" i="5"/>
  <c r="J422" i="5" s="1"/>
  <c r="I421" i="5"/>
  <c r="J421" i="5" s="1"/>
  <c r="I420" i="5"/>
  <c r="J420" i="5" s="1"/>
  <c r="I419" i="5"/>
  <c r="J419" i="5" s="1"/>
  <c r="I418" i="5"/>
  <c r="J418" i="5" s="1"/>
  <c r="I417" i="5"/>
  <c r="J417" i="5" s="1"/>
  <c r="I416" i="5"/>
  <c r="J416" i="5" s="1"/>
  <c r="I415" i="5"/>
  <c r="J415" i="5" s="1"/>
  <c r="I414" i="5"/>
  <c r="J414" i="5" s="1"/>
  <c r="I413" i="5"/>
  <c r="J413" i="5" s="1"/>
  <c r="I412" i="5"/>
  <c r="J412" i="5" s="1"/>
  <c r="I411" i="5"/>
  <c r="J411" i="5" s="1"/>
  <c r="I410" i="5"/>
  <c r="J410" i="5" s="1"/>
  <c r="I409" i="5"/>
  <c r="J409" i="5" s="1"/>
  <c r="I408" i="5"/>
  <c r="J408" i="5" s="1"/>
  <c r="I407" i="5"/>
  <c r="J407" i="5" s="1"/>
  <c r="I406" i="5"/>
  <c r="J406" i="5" s="1"/>
  <c r="I405" i="5"/>
  <c r="J405" i="5" s="1"/>
  <c r="I404" i="5"/>
  <c r="J404" i="5" s="1"/>
  <c r="I403" i="5"/>
  <c r="J403" i="5" s="1"/>
  <c r="I402" i="5"/>
  <c r="J402" i="5" s="1"/>
  <c r="I401" i="5"/>
  <c r="J401" i="5" s="1"/>
  <c r="I400" i="5"/>
  <c r="J400" i="5" s="1"/>
  <c r="I399" i="5"/>
  <c r="J399" i="5" s="1"/>
  <c r="I398" i="5"/>
  <c r="J398" i="5" s="1"/>
  <c r="I397" i="5"/>
  <c r="J397" i="5" s="1"/>
  <c r="I396" i="5"/>
  <c r="J396" i="5" s="1"/>
  <c r="I395" i="5"/>
  <c r="J395" i="5" s="1"/>
  <c r="I394" i="5"/>
  <c r="J394" i="5" s="1"/>
  <c r="I393" i="5"/>
  <c r="J393" i="5" s="1"/>
  <c r="I392" i="5"/>
  <c r="J392" i="5" s="1"/>
  <c r="I391" i="5"/>
  <c r="J391" i="5" s="1"/>
  <c r="I390" i="5"/>
  <c r="J390" i="5" s="1"/>
  <c r="I389" i="5"/>
  <c r="J389" i="5" s="1"/>
  <c r="I388" i="5"/>
  <c r="J388" i="5" s="1"/>
  <c r="I387" i="5"/>
  <c r="J387" i="5" s="1"/>
  <c r="I386" i="5"/>
  <c r="J386" i="5" s="1"/>
  <c r="I385" i="5"/>
  <c r="J385" i="5" s="1"/>
  <c r="I384" i="5"/>
  <c r="J384" i="5" s="1"/>
  <c r="I383" i="5"/>
  <c r="J383" i="5" s="1"/>
  <c r="I382" i="5"/>
  <c r="J382" i="5" s="1"/>
  <c r="I381" i="5"/>
  <c r="J381" i="5" s="1"/>
  <c r="I380" i="5"/>
  <c r="J380" i="5" s="1"/>
  <c r="I379" i="5"/>
  <c r="J379" i="5" s="1"/>
  <c r="I378" i="5"/>
  <c r="J378" i="5" s="1"/>
  <c r="I377" i="5"/>
  <c r="J377" i="5" s="1"/>
  <c r="I376" i="5"/>
  <c r="J376" i="5" s="1"/>
  <c r="I375" i="5"/>
  <c r="J375" i="5" s="1"/>
  <c r="I374" i="5"/>
  <c r="J374" i="5" s="1"/>
  <c r="I373" i="5"/>
  <c r="J373" i="5" s="1"/>
  <c r="I372" i="5"/>
  <c r="J372" i="5" s="1"/>
  <c r="I371" i="5"/>
  <c r="J371" i="5" s="1"/>
  <c r="I370" i="5"/>
  <c r="J370" i="5" s="1"/>
  <c r="I369" i="5"/>
  <c r="J369" i="5" s="1"/>
  <c r="I368" i="5"/>
  <c r="J368" i="5" s="1"/>
  <c r="I367" i="5"/>
  <c r="J367" i="5" s="1"/>
  <c r="I366" i="5"/>
  <c r="J366" i="5" s="1"/>
  <c r="I365" i="5"/>
  <c r="J365" i="5" s="1"/>
  <c r="I364" i="5"/>
  <c r="J364" i="5" s="1"/>
  <c r="I363" i="5"/>
  <c r="J363" i="5" s="1"/>
  <c r="I362" i="5"/>
  <c r="J362" i="5" s="1"/>
  <c r="I361" i="5"/>
  <c r="J361" i="5" s="1"/>
  <c r="I360" i="5"/>
  <c r="J360" i="5" s="1"/>
  <c r="I359" i="5"/>
  <c r="J359" i="5" s="1"/>
  <c r="I358" i="5"/>
  <c r="J358" i="5" s="1"/>
  <c r="I357" i="5"/>
  <c r="J357" i="5" s="1"/>
  <c r="I356" i="5"/>
  <c r="J356" i="5" s="1"/>
  <c r="I355" i="5"/>
  <c r="J355" i="5" s="1"/>
  <c r="I354" i="5"/>
  <c r="J354" i="5" s="1"/>
  <c r="I353" i="5"/>
  <c r="J353" i="5" s="1"/>
  <c r="I352" i="5"/>
  <c r="J352" i="5" s="1"/>
  <c r="I351" i="5"/>
  <c r="J351" i="5" s="1"/>
  <c r="I350" i="5"/>
  <c r="J350" i="5" s="1"/>
  <c r="I349" i="5"/>
  <c r="J349" i="5" s="1"/>
  <c r="I348" i="5"/>
  <c r="J348" i="5" s="1"/>
  <c r="I347" i="5"/>
  <c r="J347" i="5" s="1"/>
  <c r="I346" i="5"/>
  <c r="J346" i="5" s="1"/>
  <c r="I345" i="5"/>
  <c r="J345" i="5" s="1"/>
  <c r="I344" i="5"/>
  <c r="J344" i="5" s="1"/>
  <c r="I343" i="5"/>
  <c r="J343" i="5" s="1"/>
  <c r="I342" i="5"/>
  <c r="J342" i="5" s="1"/>
  <c r="I341" i="5"/>
  <c r="J341" i="5" s="1"/>
  <c r="I340" i="5"/>
  <c r="J340" i="5" s="1"/>
  <c r="I339" i="5"/>
  <c r="J339" i="5" s="1"/>
  <c r="I338" i="5"/>
  <c r="J338" i="5" s="1"/>
  <c r="I337" i="5"/>
  <c r="J337" i="5" s="1"/>
  <c r="I336" i="5"/>
  <c r="J336" i="5" s="1"/>
  <c r="I335" i="5"/>
  <c r="J335" i="5" s="1"/>
  <c r="I334" i="5"/>
  <c r="J334" i="5" s="1"/>
  <c r="I333" i="5"/>
  <c r="J333" i="5" s="1"/>
  <c r="I332" i="5"/>
  <c r="J332" i="5" s="1"/>
  <c r="I331" i="5"/>
  <c r="J331" i="5" s="1"/>
  <c r="I330" i="5"/>
  <c r="J330" i="5" s="1"/>
  <c r="I329" i="5"/>
  <c r="J329" i="5" s="1"/>
  <c r="I328" i="5"/>
  <c r="J328" i="5" s="1"/>
  <c r="I327" i="5"/>
  <c r="J327" i="5" s="1"/>
  <c r="I326" i="5"/>
  <c r="J326" i="5" s="1"/>
  <c r="I325" i="5"/>
  <c r="J325" i="5" s="1"/>
  <c r="I324" i="5"/>
  <c r="J324" i="5" s="1"/>
  <c r="I323" i="5"/>
  <c r="J323" i="5" s="1"/>
  <c r="I322" i="5"/>
  <c r="J322" i="5" s="1"/>
  <c r="I321" i="5"/>
  <c r="J321" i="5" s="1"/>
  <c r="I320" i="5"/>
  <c r="J320" i="5" s="1"/>
  <c r="I319" i="5"/>
  <c r="J319" i="5" s="1"/>
  <c r="I318" i="5"/>
  <c r="J318" i="5" s="1"/>
  <c r="I317" i="5"/>
  <c r="J317" i="5" s="1"/>
  <c r="I316" i="5"/>
  <c r="J316" i="5" s="1"/>
  <c r="I315" i="5"/>
  <c r="J315" i="5" s="1"/>
  <c r="I314" i="5"/>
  <c r="J314" i="5" s="1"/>
  <c r="I313" i="5"/>
  <c r="J313" i="5" s="1"/>
  <c r="I312" i="5"/>
  <c r="J312" i="5" s="1"/>
  <c r="I311" i="5"/>
  <c r="J311" i="5" s="1"/>
  <c r="I310" i="5"/>
  <c r="J310" i="5" s="1"/>
  <c r="I309" i="5"/>
  <c r="J309" i="5" s="1"/>
  <c r="I308" i="5"/>
  <c r="J308" i="5" s="1"/>
  <c r="I307" i="5"/>
  <c r="J307" i="5" s="1"/>
  <c r="I306" i="5"/>
  <c r="J306" i="5" s="1"/>
  <c r="I305" i="5"/>
  <c r="J305" i="5" s="1"/>
  <c r="I304" i="5"/>
  <c r="J304" i="5" s="1"/>
  <c r="I303" i="5"/>
  <c r="J303" i="5" s="1"/>
  <c r="I302" i="5"/>
  <c r="J302" i="5" s="1"/>
  <c r="I301" i="5"/>
  <c r="J301" i="5" s="1"/>
  <c r="I300" i="5"/>
  <c r="J300" i="5" s="1"/>
  <c r="I299" i="5"/>
  <c r="J299" i="5" s="1"/>
  <c r="I298" i="5"/>
  <c r="J298" i="5" s="1"/>
  <c r="I297" i="5"/>
  <c r="J297" i="5" s="1"/>
  <c r="I296" i="5"/>
  <c r="J296" i="5" s="1"/>
  <c r="I295" i="5"/>
  <c r="J295" i="5" s="1"/>
  <c r="I294" i="5"/>
  <c r="J294" i="5" s="1"/>
  <c r="I293" i="5"/>
  <c r="J293" i="5" s="1"/>
  <c r="I292" i="5"/>
  <c r="J292" i="5" s="1"/>
  <c r="I291" i="5"/>
  <c r="J291" i="5" s="1"/>
  <c r="I290" i="5"/>
  <c r="J290" i="5" s="1"/>
  <c r="I289" i="5"/>
  <c r="J289" i="5" s="1"/>
  <c r="I288" i="5"/>
  <c r="J288" i="5" s="1"/>
  <c r="I287" i="5"/>
  <c r="J287" i="5" s="1"/>
  <c r="I286" i="5"/>
  <c r="J286" i="5" s="1"/>
  <c r="I285" i="5"/>
  <c r="J285" i="5" s="1"/>
  <c r="I284" i="5"/>
  <c r="J284" i="5" s="1"/>
  <c r="I283" i="5"/>
  <c r="J283" i="5" s="1"/>
  <c r="I282" i="5"/>
  <c r="J282" i="5" s="1"/>
  <c r="I281" i="5"/>
  <c r="J281" i="5" s="1"/>
  <c r="I280" i="5"/>
  <c r="J280" i="5" s="1"/>
  <c r="I279" i="5"/>
  <c r="J279" i="5" s="1"/>
  <c r="I278" i="5"/>
  <c r="J278" i="5" s="1"/>
  <c r="I277" i="5"/>
  <c r="J277" i="5" s="1"/>
  <c r="I276" i="5"/>
  <c r="J276" i="5" s="1"/>
  <c r="I275" i="5"/>
  <c r="J275" i="5" s="1"/>
  <c r="I274" i="5"/>
  <c r="J274" i="5" s="1"/>
  <c r="I273" i="5"/>
  <c r="J273" i="5" s="1"/>
  <c r="I272" i="5"/>
  <c r="J272" i="5" s="1"/>
  <c r="I271" i="5"/>
  <c r="J271" i="5" s="1"/>
  <c r="I270" i="5"/>
  <c r="J270" i="5" s="1"/>
  <c r="I269" i="5"/>
  <c r="J269" i="5" s="1"/>
  <c r="I268" i="5"/>
  <c r="J268" i="5" s="1"/>
  <c r="I267" i="5"/>
  <c r="J267" i="5" s="1"/>
  <c r="I266" i="5"/>
  <c r="J266" i="5" s="1"/>
  <c r="I265" i="5"/>
  <c r="J265" i="5" s="1"/>
  <c r="I264" i="5"/>
  <c r="J264" i="5" s="1"/>
  <c r="I263" i="5"/>
  <c r="J263" i="5" s="1"/>
  <c r="I262" i="5"/>
  <c r="J262" i="5" s="1"/>
  <c r="I261" i="5"/>
  <c r="J261" i="5" s="1"/>
  <c r="I260" i="5"/>
  <c r="J260" i="5" s="1"/>
  <c r="I259" i="5"/>
  <c r="J259" i="5" s="1"/>
  <c r="I258" i="5"/>
  <c r="J258" i="5" s="1"/>
  <c r="I257" i="5"/>
  <c r="J257" i="5" s="1"/>
  <c r="I256" i="5"/>
  <c r="J256" i="5" s="1"/>
  <c r="I255" i="5"/>
  <c r="J255" i="5" s="1"/>
  <c r="I254" i="5"/>
  <c r="J254" i="5" s="1"/>
  <c r="I253" i="5"/>
  <c r="J253" i="5" s="1"/>
  <c r="I252" i="5"/>
  <c r="J252" i="5" s="1"/>
  <c r="I251" i="5"/>
  <c r="J251" i="5" s="1"/>
  <c r="I250" i="5"/>
  <c r="J250" i="5" s="1"/>
  <c r="I249" i="5"/>
  <c r="J249" i="5" s="1"/>
  <c r="I248" i="5"/>
  <c r="J248" i="5" s="1"/>
  <c r="I247" i="5"/>
  <c r="J247" i="5" s="1"/>
  <c r="I246" i="5"/>
  <c r="J246" i="5" s="1"/>
  <c r="I245" i="5"/>
  <c r="J245" i="5" s="1"/>
  <c r="I244" i="5"/>
  <c r="J244" i="5" s="1"/>
  <c r="I243" i="5"/>
  <c r="J243" i="5" s="1"/>
  <c r="I242" i="5"/>
  <c r="J242" i="5" s="1"/>
  <c r="I241" i="5"/>
  <c r="J241" i="5" s="1"/>
  <c r="I240" i="5"/>
  <c r="J240" i="5" s="1"/>
  <c r="I239" i="5"/>
  <c r="J239" i="5" s="1"/>
  <c r="I238" i="5"/>
  <c r="J238" i="5" s="1"/>
  <c r="I237" i="5"/>
  <c r="J237" i="5" s="1"/>
  <c r="I236" i="5"/>
  <c r="J236" i="5" s="1"/>
  <c r="I235" i="5"/>
  <c r="J235" i="5" s="1"/>
  <c r="I234" i="5"/>
  <c r="J234" i="5" s="1"/>
  <c r="I233" i="5"/>
  <c r="J233" i="5" s="1"/>
  <c r="I232" i="5"/>
  <c r="J232" i="5" s="1"/>
  <c r="I231" i="5"/>
  <c r="J231" i="5" s="1"/>
  <c r="I230" i="5"/>
  <c r="J230" i="5" s="1"/>
  <c r="I229" i="5"/>
  <c r="J229" i="5" s="1"/>
  <c r="I228" i="5"/>
  <c r="J228" i="5" s="1"/>
  <c r="I227" i="5"/>
  <c r="J227" i="5" s="1"/>
  <c r="I226" i="5"/>
  <c r="J226" i="5" s="1"/>
  <c r="I225" i="5"/>
  <c r="J225" i="5" s="1"/>
  <c r="I224" i="5"/>
  <c r="J224" i="5" s="1"/>
  <c r="I223" i="5"/>
  <c r="J223" i="5" s="1"/>
  <c r="I222" i="5"/>
  <c r="J222" i="5" s="1"/>
  <c r="I221" i="5"/>
  <c r="J221" i="5" s="1"/>
  <c r="I220" i="5"/>
  <c r="J220" i="5" s="1"/>
  <c r="I219" i="5"/>
  <c r="J219" i="5" s="1"/>
  <c r="I218" i="5"/>
  <c r="J218" i="5" s="1"/>
  <c r="I217" i="5"/>
  <c r="J217" i="5" s="1"/>
  <c r="I216" i="5"/>
  <c r="J216" i="5" s="1"/>
  <c r="I215" i="5"/>
  <c r="J215" i="5" s="1"/>
  <c r="I214" i="5"/>
  <c r="J214" i="5" s="1"/>
  <c r="I213" i="5"/>
  <c r="J213" i="5" s="1"/>
  <c r="I212" i="5"/>
  <c r="J212" i="5" s="1"/>
  <c r="I211" i="5"/>
  <c r="J211" i="5" s="1"/>
  <c r="I210" i="5"/>
  <c r="J210" i="5" s="1"/>
  <c r="I209" i="5"/>
  <c r="J209" i="5" s="1"/>
  <c r="I208" i="5"/>
  <c r="J208" i="5" s="1"/>
  <c r="I207" i="5"/>
  <c r="J207" i="5" s="1"/>
  <c r="I206" i="5"/>
  <c r="J206" i="5" s="1"/>
  <c r="I205" i="5"/>
  <c r="J205" i="5" s="1"/>
  <c r="I204" i="5"/>
  <c r="J204" i="5" s="1"/>
  <c r="I203" i="5"/>
  <c r="J203" i="5" s="1"/>
  <c r="I202" i="5"/>
  <c r="J202" i="5" s="1"/>
  <c r="I201" i="5"/>
  <c r="J201" i="5" s="1"/>
  <c r="I200" i="5"/>
  <c r="J200" i="5" s="1"/>
  <c r="I199" i="5"/>
  <c r="J199" i="5" s="1"/>
  <c r="I198" i="5"/>
  <c r="J198" i="5" s="1"/>
  <c r="I197" i="5"/>
  <c r="J197" i="5" s="1"/>
  <c r="I196" i="5"/>
  <c r="J196" i="5" s="1"/>
  <c r="I195" i="5"/>
  <c r="J195" i="5" s="1"/>
  <c r="I194" i="5"/>
  <c r="J194" i="5" s="1"/>
  <c r="I193" i="5"/>
  <c r="J193" i="5" s="1"/>
  <c r="I192" i="5"/>
  <c r="J192" i="5" s="1"/>
  <c r="I191" i="5"/>
  <c r="J191" i="5" s="1"/>
  <c r="I190" i="5"/>
  <c r="J190" i="5" s="1"/>
  <c r="I189" i="5"/>
  <c r="J189" i="5" s="1"/>
  <c r="I188" i="5"/>
  <c r="J188" i="5" s="1"/>
  <c r="I187" i="5"/>
  <c r="J187" i="5" s="1"/>
  <c r="I186" i="5"/>
  <c r="J186" i="5" s="1"/>
  <c r="I185" i="5"/>
  <c r="J185" i="5" s="1"/>
  <c r="I184" i="5"/>
  <c r="J184" i="5" s="1"/>
  <c r="I183" i="5"/>
  <c r="J183" i="5" s="1"/>
  <c r="I182" i="5"/>
  <c r="J182" i="5" s="1"/>
  <c r="I181" i="5"/>
  <c r="J181" i="5" s="1"/>
  <c r="I180" i="5"/>
  <c r="J180" i="5" s="1"/>
  <c r="I179" i="5"/>
  <c r="J179" i="5" s="1"/>
  <c r="I178" i="5"/>
  <c r="J178" i="5" s="1"/>
  <c r="I177" i="5"/>
  <c r="J177" i="5" s="1"/>
  <c r="I176" i="5"/>
  <c r="J176" i="5" s="1"/>
  <c r="I175" i="5"/>
  <c r="J175" i="5" s="1"/>
  <c r="I174" i="5"/>
  <c r="J174" i="5" s="1"/>
  <c r="I173" i="5"/>
  <c r="J173" i="5" s="1"/>
  <c r="I172" i="5"/>
  <c r="J172" i="5" s="1"/>
  <c r="I171" i="5"/>
  <c r="J171" i="5" s="1"/>
  <c r="I170" i="5"/>
  <c r="J170" i="5" s="1"/>
  <c r="I169" i="5"/>
  <c r="J169" i="5" s="1"/>
  <c r="I168" i="5"/>
  <c r="J168" i="5" s="1"/>
  <c r="I167" i="5"/>
  <c r="J167" i="5" s="1"/>
  <c r="I166" i="5"/>
  <c r="J166" i="5" s="1"/>
  <c r="I165" i="5"/>
  <c r="J165" i="5" s="1"/>
  <c r="I164" i="5"/>
  <c r="J164" i="5" s="1"/>
  <c r="I163" i="5"/>
  <c r="J163" i="5" s="1"/>
  <c r="I162" i="5"/>
  <c r="J162" i="5" s="1"/>
  <c r="I161" i="5"/>
  <c r="J161" i="5" s="1"/>
  <c r="I160" i="5"/>
  <c r="J160" i="5" s="1"/>
  <c r="I159" i="5"/>
  <c r="J159" i="5" s="1"/>
  <c r="I158" i="5"/>
  <c r="J158" i="5" s="1"/>
  <c r="I157" i="5"/>
  <c r="J157" i="5" s="1"/>
  <c r="I156" i="5"/>
  <c r="J156" i="5" s="1"/>
  <c r="I155" i="5"/>
  <c r="J155" i="5" s="1"/>
  <c r="I154" i="5"/>
  <c r="J154" i="5" s="1"/>
  <c r="I153" i="5"/>
  <c r="J153" i="5" s="1"/>
  <c r="I152" i="5"/>
  <c r="J152" i="5" s="1"/>
  <c r="I151" i="5"/>
  <c r="J151" i="5" s="1"/>
  <c r="I150" i="5"/>
  <c r="J150" i="5" s="1"/>
  <c r="I149" i="5"/>
  <c r="J149" i="5" s="1"/>
  <c r="I148" i="5"/>
  <c r="J148" i="5" s="1"/>
  <c r="I147" i="5"/>
  <c r="J147" i="5" s="1"/>
  <c r="I146" i="5"/>
  <c r="J146" i="5" s="1"/>
  <c r="I145" i="5"/>
  <c r="J145" i="5" s="1"/>
  <c r="I144" i="5"/>
  <c r="J144" i="5" s="1"/>
  <c r="I143" i="5"/>
  <c r="J143" i="5" s="1"/>
  <c r="I142" i="5"/>
  <c r="J142" i="5" s="1"/>
  <c r="I141" i="5"/>
  <c r="J141" i="5" s="1"/>
  <c r="I140" i="5"/>
  <c r="J140" i="5" s="1"/>
  <c r="I139" i="5"/>
  <c r="J139" i="5" s="1"/>
  <c r="I138" i="5"/>
  <c r="J138" i="5" s="1"/>
  <c r="I137" i="5"/>
  <c r="J137" i="5" s="1"/>
  <c r="I136" i="5"/>
  <c r="J136" i="5" s="1"/>
  <c r="I135" i="5"/>
  <c r="J135" i="5" s="1"/>
  <c r="I134" i="5"/>
  <c r="J134" i="5" s="1"/>
  <c r="I133" i="5"/>
  <c r="J133" i="5" s="1"/>
  <c r="I132" i="5"/>
  <c r="J132" i="5" s="1"/>
  <c r="I131" i="5"/>
  <c r="J131" i="5" s="1"/>
  <c r="I130" i="5"/>
  <c r="J130" i="5" s="1"/>
  <c r="I129" i="5"/>
  <c r="J129" i="5" s="1"/>
  <c r="I128" i="5"/>
  <c r="J128" i="5" s="1"/>
  <c r="I127" i="5"/>
  <c r="J127" i="5" s="1"/>
  <c r="I126" i="5"/>
  <c r="J126" i="5" s="1"/>
  <c r="I125" i="5"/>
  <c r="J125" i="5" s="1"/>
  <c r="I124" i="5"/>
  <c r="J124" i="5" s="1"/>
  <c r="I123" i="5"/>
  <c r="J123" i="5" s="1"/>
  <c r="I122" i="5"/>
  <c r="J122" i="5" s="1"/>
  <c r="I121" i="5"/>
  <c r="J121" i="5" s="1"/>
  <c r="I120" i="5"/>
  <c r="J120" i="5" s="1"/>
  <c r="I119" i="5"/>
  <c r="J119" i="5" s="1"/>
  <c r="I118" i="5"/>
  <c r="J118" i="5" s="1"/>
  <c r="I117" i="5"/>
  <c r="J117" i="5" s="1"/>
  <c r="I116" i="5"/>
  <c r="J116" i="5" s="1"/>
  <c r="I115" i="5"/>
  <c r="J115" i="5" s="1"/>
  <c r="I114" i="5"/>
  <c r="J114" i="5" s="1"/>
  <c r="I113" i="5"/>
  <c r="J113" i="5" s="1"/>
  <c r="I112" i="5"/>
  <c r="J112" i="5" s="1"/>
  <c r="I111" i="5"/>
  <c r="J111" i="5" s="1"/>
  <c r="I110" i="5"/>
  <c r="J110" i="5" s="1"/>
  <c r="I109" i="5"/>
  <c r="J109" i="5" s="1"/>
  <c r="I108" i="5"/>
  <c r="J108" i="5" s="1"/>
  <c r="I107" i="5"/>
  <c r="J107" i="5" s="1"/>
  <c r="I106" i="5"/>
  <c r="J106" i="5" s="1"/>
  <c r="I105" i="5"/>
  <c r="J105" i="5" s="1"/>
  <c r="I104" i="5"/>
  <c r="J104" i="5" s="1"/>
  <c r="I103" i="5"/>
  <c r="J103" i="5" s="1"/>
  <c r="I102" i="5"/>
  <c r="J102" i="5" s="1"/>
  <c r="I101" i="5"/>
  <c r="J101" i="5" s="1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J88" i="5" s="1"/>
  <c r="I87" i="5"/>
  <c r="J87" i="5" s="1"/>
  <c r="I86" i="5"/>
  <c r="J86" i="5" s="1"/>
  <c r="I85" i="5"/>
  <c r="J85" i="5" s="1"/>
  <c r="I84" i="5"/>
  <c r="J84" i="5" s="1"/>
  <c r="I83" i="5"/>
  <c r="J83" i="5" s="1"/>
  <c r="I82" i="5"/>
  <c r="J82" i="5" s="1"/>
  <c r="I81" i="5"/>
  <c r="J81" i="5" s="1"/>
  <c r="I80" i="5"/>
  <c r="J80" i="5" s="1"/>
  <c r="I79" i="5"/>
  <c r="J79" i="5" s="1"/>
  <c r="I78" i="5"/>
  <c r="J78" i="5" s="1"/>
  <c r="I77" i="5"/>
  <c r="J77" i="5" s="1"/>
  <c r="I76" i="5"/>
  <c r="J76" i="5" s="1"/>
  <c r="I75" i="5"/>
  <c r="J75" i="5" s="1"/>
  <c r="I74" i="5"/>
  <c r="J74" i="5" s="1"/>
  <c r="I73" i="5"/>
  <c r="J73" i="5" s="1"/>
  <c r="I72" i="5"/>
  <c r="J72" i="5" s="1"/>
  <c r="I71" i="5"/>
  <c r="J71" i="5" s="1"/>
  <c r="I70" i="5"/>
  <c r="J70" i="5" s="1"/>
  <c r="I69" i="5"/>
  <c r="J69" i="5" s="1"/>
  <c r="I68" i="5"/>
  <c r="J68" i="5" s="1"/>
  <c r="I67" i="5"/>
  <c r="J67" i="5" s="1"/>
  <c r="I66" i="5"/>
  <c r="J66" i="5" s="1"/>
  <c r="I65" i="5"/>
  <c r="J65" i="5" s="1"/>
  <c r="I64" i="5"/>
  <c r="J64" i="5" s="1"/>
  <c r="I63" i="5"/>
  <c r="J63" i="5" s="1"/>
  <c r="I62" i="5"/>
  <c r="J62" i="5" s="1"/>
  <c r="I61" i="5"/>
  <c r="J61" i="5" s="1"/>
  <c r="I60" i="5"/>
  <c r="J60" i="5" s="1"/>
  <c r="I59" i="5"/>
  <c r="J59" i="5" s="1"/>
  <c r="I58" i="5"/>
  <c r="J58" i="5" s="1"/>
  <c r="I57" i="5"/>
  <c r="J57" i="5" s="1"/>
  <c r="I56" i="5"/>
  <c r="J56" i="5" s="1"/>
  <c r="I55" i="5"/>
  <c r="J55" i="5" s="1"/>
  <c r="I54" i="5"/>
  <c r="J54" i="5" s="1"/>
  <c r="I53" i="5"/>
  <c r="J53" i="5" s="1"/>
  <c r="I52" i="5"/>
  <c r="J52" i="5" s="1"/>
  <c r="I51" i="5"/>
  <c r="J51" i="5" s="1"/>
  <c r="I50" i="5"/>
  <c r="J50" i="5" s="1"/>
  <c r="I49" i="5"/>
  <c r="J49" i="5" s="1"/>
  <c r="I48" i="5"/>
  <c r="J48" i="5" s="1"/>
  <c r="I47" i="5"/>
  <c r="J47" i="5" s="1"/>
  <c r="I46" i="5"/>
  <c r="J46" i="5" s="1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I37" i="5"/>
  <c r="J37" i="5" s="1"/>
  <c r="I36" i="5"/>
  <c r="J36" i="5" s="1"/>
  <c r="I35" i="5"/>
  <c r="J35" i="5" s="1"/>
  <c r="I34" i="5"/>
  <c r="J34" i="5" s="1"/>
  <c r="I33" i="5"/>
  <c r="J33" i="5" s="1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I2" i="5"/>
  <c r="I5310" i="5"/>
  <c r="J5310" i="5" s="1"/>
  <c r="I5309" i="5"/>
  <c r="J5309" i="5" s="1"/>
  <c r="I5308" i="5"/>
  <c r="J5308" i="5" s="1"/>
  <c r="I5307" i="5"/>
  <c r="J5307" i="5" s="1"/>
  <c r="I5306" i="5"/>
  <c r="J5306" i="5" s="1"/>
  <c r="I5305" i="5"/>
  <c r="J5305" i="5" s="1"/>
  <c r="I5303" i="5"/>
  <c r="J5303" i="5" s="1"/>
  <c r="I5301" i="5"/>
  <c r="J5301" i="5" s="1"/>
  <c r="I5300" i="5"/>
  <c r="J5300" i="5" s="1"/>
  <c r="I5298" i="5"/>
  <c r="J5298" i="5" s="1"/>
  <c r="I5295" i="5"/>
  <c r="J5295" i="5" s="1"/>
  <c r="I5294" i="5"/>
  <c r="J5294" i="5" s="1"/>
  <c r="I5293" i="5"/>
  <c r="J5293" i="5" s="1"/>
  <c r="I5292" i="5"/>
  <c r="J5292" i="5" s="1"/>
  <c r="I5291" i="5"/>
  <c r="J5291" i="5" s="1"/>
  <c r="I5290" i="5"/>
  <c r="J5290" i="5" s="1"/>
  <c r="I5289" i="5"/>
  <c r="J5289" i="5" s="1"/>
  <c r="I5288" i="5"/>
  <c r="J5288" i="5" s="1"/>
  <c r="I5287" i="5"/>
  <c r="J5287" i="5" s="1"/>
  <c r="I5286" i="5"/>
  <c r="J5286" i="5" s="1"/>
  <c r="I5285" i="5"/>
  <c r="J5285" i="5" s="1"/>
  <c r="I5284" i="5"/>
  <c r="J5284" i="5" s="1"/>
  <c r="I5283" i="5"/>
  <c r="J5283" i="5" s="1"/>
  <c r="I5282" i="5"/>
  <c r="J5282" i="5" s="1"/>
  <c r="I5281" i="5"/>
  <c r="J5281" i="5" s="1"/>
  <c r="I5280" i="5"/>
  <c r="J5280" i="5" s="1"/>
  <c r="I5279" i="5"/>
  <c r="J5279" i="5" s="1"/>
  <c r="I5278" i="5"/>
  <c r="J5278" i="5" s="1"/>
  <c r="I5277" i="5"/>
  <c r="J5277" i="5" s="1"/>
  <c r="I5276" i="5"/>
  <c r="J5276" i="5" s="1"/>
  <c r="I5275" i="5"/>
  <c r="J5275" i="5" s="1"/>
  <c r="I5274" i="5"/>
  <c r="J5274" i="5" s="1"/>
  <c r="I5273" i="5"/>
  <c r="J5273" i="5" s="1"/>
  <c r="I5272" i="5"/>
  <c r="J5272" i="5" s="1"/>
  <c r="I5271" i="5"/>
  <c r="J5271" i="5" s="1"/>
  <c r="I5270" i="5"/>
  <c r="J5270" i="5" s="1"/>
  <c r="I5269" i="5"/>
  <c r="J5269" i="5" s="1"/>
  <c r="I5268" i="5"/>
  <c r="J5268" i="5" s="1"/>
  <c r="I5265" i="5"/>
  <c r="J5265" i="5" s="1"/>
  <c r="I5264" i="5"/>
  <c r="J5264" i="5" s="1"/>
  <c r="I5263" i="5"/>
  <c r="J5263" i="5" s="1"/>
  <c r="I5262" i="5"/>
  <c r="J5262" i="5" s="1"/>
  <c r="I5261" i="5"/>
  <c r="J5261" i="5" s="1"/>
  <c r="I5260" i="5"/>
  <c r="J5260" i="5" s="1"/>
  <c r="I5259" i="5"/>
  <c r="J5259" i="5" s="1"/>
  <c r="I5258" i="5"/>
  <c r="J5258" i="5" s="1"/>
  <c r="I5257" i="5"/>
  <c r="J5257" i="5" s="1"/>
  <c r="I5255" i="5"/>
  <c r="J5255" i="5" s="1"/>
  <c r="I5254" i="5"/>
  <c r="J5254" i="5" s="1"/>
  <c r="I5253" i="5"/>
  <c r="J5253" i="5" s="1"/>
  <c r="I5252" i="5"/>
  <c r="J5252" i="5" s="1"/>
  <c r="I5250" i="5"/>
  <c r="J5250" i="5" s="1"/>
  <c r="I5249" i="5"/>
  <c r="J5249" i="5" s="1"/>
  <c r="I5248" i="5"/>
  <c r="J5248" i="5" s="1"/>
  <c r="I5247" i="5"/>
  <c r="J5247" i="5" s="1"/>
  <c r="I5245" i="5"/>
  <c r="J5245" i="5" s="1"/>
  <c r="I5244" i="5"/>
  <c r="J5244" i="5" s="1"/>
  <c r="I5243" i="5"/>
  <c r="J5243" i="5" s="1"/>
  <c r="I5242" i="5"/>
  <c r="J5242" i="5" s="1"/>
  <c r="I5241" i="5"/>
  <c r="J5241" i="5" s="1"/>
  <c r="I5162" i="5"/>
  <c r="J5162" i="5" s="1"/>
  <c r="I5161" i="5"/>
  <c r="J5161" i="5" s="1"/>
  <c r="I5160" i="5"/>
  <c r="J5160" i="5" s="1"/>
  <c r="I5158" i="5"/>
  <c r="J5158" i="5" s="1"/>
  <c r="I5157" i="5"/>
  <c r="J5157" i="5" s="1"/>
  <c r="I5156" i="5"/>
  <c r="J5156" i="5" s="1"/>
  <c r="I5155" i="5"/>
  <c r="J5155" i="5" s="1"/>
  <c r="I5153" i="5"/>
  <c r="J5153" i="5" s="1"/>
  <c r="I5152" i="5"/>
  <c r="J5152" i="5" s="1"/>
  <c r="I5151" i="5"/>
  <c r="J5151" i="5" s="1"/>
  <c r="I5150" i="5"/>
  <c r="J5150" i="5" s="1"/>
  <c r="I5149" i="5"/>
  <c r="J5149" i="5" s="1"/>
  <c r="I5148" i="5"/>
  <c r="J5148" i="5" s="1"/>
  <c r="I5147" i="5"/>
  <c r="J5147" i="5" s="1"/>
  <c r="I5146" i="5"/>
  <c r="J5146" i="5" s="1"/>
  <c r="I5145" i="5"/>
  <c r="J5145" i="5" s="1"/>
  <c r="I5144" i="5"/>
  <c r="J5144" i="5" s="1"/>
  <c r="I5143" i="5"/>
  <c r="J5143" i="5" s="1"/>
  <c r="I5142" i="5"/>
  <c r="J5142" i="5" s="1"/>
  <c r="I5141" i="5"/>
  <c r="J5141" i="5" s="1"/>
  <c r="I5140" i="5"/>
  <c r="J5140" i="5" s="1"/>
  <c r="I5139" i="5"/>
  <c r="J5139" i="5" s="1"/>
  <c r="I5138" i="5"/>
  <c r="J5138" i="5" s="1"/>
  <c r="I5137" i="5"/>
  <c r="J5137" i="5" s="1"/>
  <c r="I5136" i="5"/>
  <c r="J5136" i="5" s="1"/>
  <c r="I5133" i="5"/>
  <c r="J5133" i="5" s="1"/>
  <c r="I5132" i="5"/>
  <c r="J5132" i="5" s="1"/>
  <c r="I5130" i="5"/>
  <c r="J5130" i="5" s="1"/>
  <c r="I5127" i="5"/>
  <c r="J5127" i="5" s="1"/>
  <c r="I5124" i="5"/>
  <c r="J5124" i="5" s="1"/>
  <c r="I5123" i="5"/>
  <c r="J5123" i="5" s="1"/>
  <c r="I5122" i="5"/>
  <c r="J5122" i="5" s="1"/>
  <c r="I5120" i="5"/>
  <c r="J5120" i="5" s="1"/>
  <c r="I5110" i="5"/>
  <c r="J5110" i="5" s="1"/>
  <c r="I5109" i="5"/>
  <c r="J5109" i="5" s="1"/>
  <c r="I5101" i="5"/>
  <c r="J5101" i="5" s="1"/>
  <c r="I5099" i="5"/>
  <c r="J5099" i="5" s="1"/>
  <c r="I5097" i="5"/>
  <c r="J5097" i="5" s="1"/>
  <c r="I5095" i="5"/>
  <c r="J5095" i="5" s="1"/>
  <c r="I5094" i="5"/>
  <c r="J5094" i="5" s="1"/>
  <c r="I5093" i="5"/>
  <c r="J5093" i="5" s="1"/>
  <c r="I5092" i="5"/>
  <c r="J5092" i="5" s="1"/>
  <c r="I5091" i="5"/>
  <c r="J5091" i="5" s="1"/>
  <c r="I5090" i="5"/>
  <c r="J5090" i="5" s="1"/>
  <c r="I5089" i="5"/>
  <c r="J5089" i="5" s="1"/>
  <c r="I5088" i="5"/>
  <c r="J5088" i="5" s="1"/>
  <c r="I5087" i="5"/>
  <c r="J5087" i="5" s="1"/>
  <c r="I5086" i="5"/>
  <c r="J5086" i="5" s="1"/>
  <c r="I5085" i="5"/>
  <c r="J5085" i="5" s="1"/>
  <c r="I5083" i="5"/>
  <c r="J5083" i="5" s="1"/>
  <c r="I5082" i="5"/>
  <c r="J5082" i="5" s="1"/>
  <c r="I5081" i="5"/>
  <c r="J5081" i="5" s="1"/>
  <c r="I5080" i="5"/>
  <c r="J5080" i="5" s="1"/>
  <c r="I5079" i="5"/>
  <c r="J5079" i="5" s="1"/>
  <c r="I5078" i="5"/>
  <c r="J5078" i="5" s="1"/>
  <c r="I5072" i="5"/>
  <c r="J5072" i="5" s="1"/>
  <c r="I5069" i="5"/>
  <c r="J5069" i="5" s="1"/>
  <c r="I5068" i="5"/>
  <c r="J5068" i="5" s="1"/>
  <c r="I5067" i="5"/>
  <c r="J5067" i="5" s="1"/>
  <c r="I5060" i="5"/>
  <c r="J5060" i="5" s="1"/>
  <c r="I5059" i="5"/>
  <c r="J5059" i="5" s="1"/>
  <c r="I5056" i="5"/>
  <c r="J5056" i="5" s="1"/>
  <c r="I5050" i="5"/>
  <c r="J5050" i="5" s="1"/>
  <c r="I5049" i="5"/>
  <c r="J5049" i="5" s="1"/>
  <c r="I5048" i="5"/>
  <c r="J5048" i="5" s="1"/>
  <c r="I5047" i="5"/>
  <c r="J5047" i="5" s="1"/>
  <c r="I5046" i="5"/>
  <c r="J5046" i="5" s="1"/>
  <c r="I5045" i="5"/>
  <c r="J5045" i="5" s="1"/>
  <c r="I5042" i="5"/>
  <c r="J5042" i="5" s="1"/>
  <c r="I5041" i="5"/>
  <c r="J5041" i="5" s="1"/>
  <c r="I5040" i="5"/>
  <c r="J5040" i="5" s="1"/>
  <c r="I5039" i="5"/>
  <c r="J5039" i="5" s="1"/>
  <c r="I5035" i="5"/>
  <c r="J5035" i="5" s="1"/>
  <c r="I5032" i="5"/>
  <c r="J5032" i="5" s="1"/>
  <c r="I5029" i="5"/>
  <c r="J5029" i="5" s="1"/>
  <c r="I5026" i="5"/>
  <c r="J5026" i="5" s="1"/>
  <c r="I5025" i="5"/>
  <c r="J5025" i="5" s="1"/>
  <c r="I5024" i="5"/>
  <c r="J5024" i="5" s="1"/>
  <c r="I5023" i="5"/>
  <c r="J5023" i="5" s="1"/>
  <c r="I5022" i="5"/>
  <c r="J5022" i="5" s="1"/>
  <c r="I5021" i="5"/>
  <c r="J5021" i="5" s="1"/>
  <c r="I5020" i="5"/>
  <c r="J5020" i="5" s="1"/>
  <c r="I5019" i="5"/>
  <c r="J5019" i="5" s="1"/>
  <c r="I5018" i="5"/>
  <c r="J5018" i="5" s="1"/>
  <c r="I5017" i="5"/>
  <c r="J5017" i="5" s="1"/>
  <c r="I5015" i="5"/>
  <c r="J5015" i="5" s="1"/>
  <c r="I5014" i="5"/>
  <c r="J5014" i="5" s="1"/>
  <c r="I5013" i="5"/>
  <c r="J5013" i="5" s="1"/>
  <c r="I5012" i="5"/>
  <c r="J5012" i="5" s="1"/>
  <c r="I5011" i="5"/>
  <c r="J5011" i="5" s="1"/>
  <c r="I5010" i="5"/>
  <c r="J5010" i="5" s="1"/>
  <c r="I5009" i="5"/>
  <c r="J5009" i="5" s="1"/>
  <c r="I5008" i="5"/>
  <c r="J5008" i="5" s="1"/>
  <c r="I5007" i="5"/>
  <c r="J5007" i="5" s="1"/>
  <c r="I5006" i="5"/>
  <c r="J5006" i="5" s="1"/>
  <c r="I5004" i="5"/>
  <c r="J5004" i="5" s="1"/>
  <c r="I5001" i="5"/>
  <c r="J5001" i="5" s="1"/>
  <c r="I4976" i="5"/>
  <c r="J4976" i="5" s="1"/>
  <c r="I4962" i="5"/>
  <c r="J4962" i="5" s="1"/>
  <c r="I4950" i="5"/>
  <c r="J4950" i="5" s="1"/>
  <c r="I4949" i="5"/>
  <c r="J4949" i="5" s="1"/>
  <c r="I4948" i="5"/>
  <c r="J4948" i="5" s="1"/>
  <c r="I4947" i="5"/>
  <c r="J4947" i="5" s="1"/>
  <c r="I4945" i="5"/>
  <c r="J4945" i="5" s="1"/>
  <c r="I4941" i="5"/>
  <c r="J4941" i="5" s="1"/>
  <c r="I4938" i="5"/>
  <c r="J4938" i="5" s="1"/>
  <c r="I4936" i="5"/>
  <c r="J4936" i="5" s="1"/>
  <c r="I4935" i="5"/>
  <c r="J4935" i="5" s="1"/>
  <c r="I4934" i="5"/>
  <c r="J4934" i="5" s="1"/>
  <c r="I4931" i="5"/>
  <c r="J4931" i="5" s="1"/>
  <c r="I4930" i="5"/>
  <c r="J4930" i="5" s="1"/>
  <c r="I4927" i="5"/>
  <c r="J4927" i="5" s="1"/>
  <c r="I4926" i="5"/>
  <c r="J4926" i="5" s="1"/>
  <c r="I4923" i="5"/>
  <c r="J4923" i="5" s="1"/>
  <c r="I4922" i="5"/>
  <c r="J4922" i="5" s="1"/>
  <c r="I4900" i="5"/>
  <c r="J4900" i="5" s="1"/>
  <c r="I4837" i="5"/>
  <c r="J4837" i="5" s="1"/>
  <c r="I4836" i="5"/>
  <c r="J4836" i="5" s="1"/>
  <c r="I4833" i="5"/>
  <c r="J4833" i="5" s="1"/>
  <c r="I4832" i="5"/>
  <c r="J4832" i="5" s="1"/>
  <c r="I4830" i="5"/>
  <c r="J4830" i="5" s="1"/>
  <c r="I4829" i="5"/>
  <c r="J4829" i="5" s="1"/>
  <c r="I4828" i="5"/>
  <c r="J4828" i="5" s="1"/>
  <c r="I4827" i="5"/>
  <c r="J4827" i="5" s="1"/>
  <c r="I4826" i="5"/>
  <c r="J4826" i="5" s="1"/>
  <c r="I4825" i="5"/>
  <c r="J4825" i="5" s="1"/>
  <c r="I4824" i="5"/>
  <c r="J4824" i="5" s="1"/>
  <c r="I4823" i="5"/>
  <c r="J4823" i="5" s="1"/>
  <c r="I4822" i="5"/>
  <c r="J4822" i="5" s="1"/>
  <c r="I4821" i="5"/>
  <c r="J4821" i="5" s="1"/>
  <c r="I4820" i="5"/>
  <c r="J4820" i="5" s="1"/>
  <c r="I4818" i="5"/>
  <c r="J4818" i="5" s="1"/>
  <c r="I4817" i="5"/>
  <c r="J4817" i="5" s="1"/>
  <c r="I4816" i="5"/>
  <c r="J4816" i="5" s="1"/>
  <c r="I4815" i="5"/>
  <c r="J4815" i="5" s="1"/>
  <c r="I4814" i="5"/>
  <c r="J4814" i="5" s="1"/>
  <c r="I4813" i="5"/>
  <c r="J4813" i="5" s="1"/>
  <c r="I4811" i="5"/>
  <c r="J4811" i="5" s="1"/>
  <c r="I4810" i="5"/>
  <c r="J4810" i="5" s="1"/>
  <c r="I4809" i="5"/>
  <c r="J4809" i="5" s="1"/>
  <c r="I4808" i="5"/>
  <c r="J4808" i="5" s="1"/>
  <c r="I4807" i="5"/>
  <c r="J4807" i="5" s="1"/>
  <c r="I4806" i="5"/>
  <c r="J4806" i="5" s="1"/>
  <c r="I4805" i="5"/>
  <c r="J4805" i="5" s="1"/>
  <c r="I4804" i="5"/>
  <c r="J4804" i="5" s="1"/>
  <c r="I4802" i="5"/>
  <c r="J4802" i="5" s="1"/>
  <c r="I4797" i="5"/>
  <c r="J4797" i="5" s="1"/>
  <c r="I4796" i="5"/>
  <c r="J4796" i="5" s="1"/>
  <c r="I4795" i="5"/>
  <c r="J4795" i="5" s="1"/>
  <c r="I4794" i="5"/>
  <c r="J4794" i="5" s="1"/>
  <c r="I4793" i="5"/>
  <c r="J4793" i="5" s="1"/>
  <c r="I4789" i="5"/>
  <c r="J4789" i="5" s="1"/>
  <c r="I4788" i="5"/>
  <c r="J4788" i="5" s="1"/>
  <c r="I4782" i="5"/>
  <c r="J4782" i="5" s="1"/>
  <c r="I4771" i="5"/>
  <c r="J4771" i="5" s="1"/>
  <c r="I4770" i="5"/>
  <c r="J4770" i="5" s="1"/>
  <c r="I4769" i="5"/>
  <c r="J4769" i="5" s="1"/>
  <c r="I4768" i="5"/>
  <c r="J4768" i="5" s="1"/>
  <c r="I4767" i="5"/>
  <c r="J4767" i="5" s="1"/>
  <c r="I4766" i="5"/>
  <c r="J4766" i="5" s="1"/>
  <c r="I4765" i="5"/>
  <c r="J4765" i="5" s="1"/>
  <c r="I4762" i="5"/>
  <c r="J4762" i="5" s="1"/>
  <c r="I4756" i="5"/>
  <c r="J4756" i="5" s="1"/>
  <c r="I4755" i="5"/>
  <c r="J4755" i="5" s="1"/>
  <c r="I4754" i="5"/>
  <c r="J4754" i="5" s="1"/>
  <c r="I4753" i="5"/>
  <c r="J4753" i="5" s="1"/>
  <c r="I4746" i="5"/>
  <c r="J4746" i="5" s="1"/>
  <c r="I4745" i="5"/>
  <c r="J4745" i="5" s="1"/>
  <c r="I4741" i="5"/>
  <c r="J4741" i="5" s="1"/>
  <c r="I4732" i="5"/>
  <c r="J4732" i="5" s="1"/>
  <c r="I4678" i="5"/>
  <c r="J4678" i="5" s="1"/>
  <c r="I4677" i="5"/>
  <c r="J4677" i="5" s="1"/>
  <c r="I4674" i="5"/>
  <c r="J4674" i="5" s="1"/>
  <c r="I4673" i="5"/>
  <c r="J4673" i="5" s="1"/>
  <c r="I4631" i="5"/>
  <c r="J4631" i="5" s="1"/>
  <c r="I4630" i="5"/>
  <c r="J4630" i="5" s="1"/>
  <c r="I4629" i="5"/>
  <c r="J4629" i="5" s="1"/>
  <c r="I4628" i="5"/>
  <c r="J4628" i="5" s="1"/>
  <c r="I4622" i="5"/>
  <c r="J4622" i="5" s="1"/>
  <c r="I4621" i="5"/>
  <c r="J4621" i="5" s="1"/>
  <c r="I4616" i="5"/>
  <c r="J4616" i="5" s="1"/>
  <c r="I4609" i="5"/>
  <c r="J4609" i="5" s="1"/>
  <c r="I4605" i="5"/>
  <c r="J4605" i="5" s="1"/>
  <c r="I4604" i="5"/>
  <c r="J4604" i="5" s="1"/>
  <c r="I4597" i="5"/>
  <c r="J4597" i="5" s="1"/>
  <c r="I4596" i="5"/>
  <c r="J4596" i="5" s="1"/>
  <c r="I4595" i="5"/>
  <c r="J4595" i="5" s="1"/>
  <c r="I4594" i="5"/>
  <c r="J4594" i="5" s="1"/>
  <c r="I4593" i="5"/>
  <c r="J4593" i="5" s="1"/>
  <c r="I4592" i="5"/>
  <c r="J4592" i="5" s="1"/>
  <c r="I4591" i="5"/>
  <c r="J4591" i="5" s="1"/>
  <c r="I4590" i="5"/>
  <c r="J4590" i="5" s="1"/>
  <c r="I4587" i="5"/>
  <c r="J4587" i="5" s="1"/>
  <c r="I4585" i="5"/>
  <c r="J4585" i="5" s="1"/>
  <c r="I4584" i="5"/>
  <c r="J4584" i="5" s="1"/>
  <c r="I4583" i="5"/>
  <c r="J4583" i="5" s="1"/>
  <c r="I4582" i="5"/>
  <c r="J4582" i="5" s="1"/>
  <c r="I4581" i="5"/>
  <c r="J4581" i="5" s="1"/>
  <c r="I4579" i="5"/>
  <c r="J4579" i="5" s="1"/>
  <c r="I4578" i="5"/>
  <c r="J4578" i="5" s="1"/>
  <c r="I4577" i="5"/>
  <c r="J4577" i="5" s="1"/>
  <c r="I4576" i="5"/>
  <c r="J4576" i="5" s="1"/>
  <c r="I4575" i="5"/>
  <c r="J4575" i="5" s="1"/>
  <c r="I4574" i="5"/>
  <c r="J4574" i="5" s="1"/>
  <c r="I4573" i="5"/>
  <c r="J4573" i="5" s="1"/>
  <c r="I4572" i="5"/>
  <c r="J4572" i="5" s="1"/>
  <c r="I4571" i="5"/>
  <c r="J4571" i="5" s="1"/>
  <c r="I4570" i="5"/>
  <c r="J4570" i="5" s="1"/>
  <c r="I4569" i="5"/>
  <c r="J4569" i="5" s="1"/>
  <c r="I4568" i="5"/>
  <c r="J4568" i="5" s="1"/>
  <c r="I4567" i="5"/>
  <c r="J4567" i="5" s="1"/>
  <c r="I4566" i="5"/>
  <c r="J4566" i="5" s="1"/>
  <c r="I4565" i="5"/>
  <c r="J4565" i="5" s="1"/>
  <c r="I4564" i="5"/>
  <c r="J4564" i="5" s="1"/>
  <c r="I4563" i="5"/>
  <c r="J4563" i="5" s="1"/>
  <c r="I4562" i="5"/>
  <c r="J4562" i="5" s="1"/>
  <c r="I4560" i="5"/>
  <c r="J4560" i="5" s="1"/>
  <c r="I4559" i="5"/>
  <c r="J4559" i="5" s="1"/>
  <c r="I4558" i="5"/>
  <c r="J4558" i="5" s="1"/>
  <c r="I4557" i="5"/>
  <c r="J4557" i="5" s="1"/>
  <c r="I4556" i="5"/>
  <c r="J4556" i="5" s="1"/>
  <c r="I4555" i="5"/>
  <c r="J4555" i="5" s="1"/>
  <c r="I4553" i="5"/>
  <c r="J4553" i="5" s="1"/>
  <c r="I4552" i="5"/>
  <c r="J4552" i="5" s="1"/>
  <c r="I4551" i="5"/>
  <c r="J4551" i="5" s="1"/>
  <c r="I4550" i="5"/>
  <c r="J4550" i="5" s="1"/>
  <c r="I4549" i="5"/>
  <c r="J4549" i="5" s="1"/>
  <c r="I4548" i="5"/>
  <c r="J4548" i="5" s="1"/>
  <c r="I4547" i="5"/>
  <c r="J4547" i="5" s="1"/>
  <c r="I4546" i="5"/>
  <c r="J4546" i="5" s="1"/>
  <c r="I4545" i="5"/>
  <c r="J4545" i="5" s="1"/>
  <c r="I4544" i="5"/>
  <c r="J4544" i="5" s="1"/>
  <c r="I4543" i="5"/>
  <c r="J4543" i="5" s="1"/>
  <c r="I4542" i="5"/>
  <c r="J4542" i="5" s="1"/>
  <c r="I4541" i="5"/>
  <c r="J4541" i="5" s="1"/>
  <c r="I4540" i="5"/>
  <c r="J4540" i="5" s="1"/>
  <c r="I4539" i="5"/>
  <c r="J4539" i="5" s="1"/>
  <c r="I4538" i="5"/>
  <c r="J4538" i="5" s="1"/>
  <c r="I4537" i="5"/>
  <c r="J4537" i="5" s="1"/>
  <c r="I4536" i="5"/>
  <c r="J4536" i="5" s="1"/>
  <c r="I4535" i="5"/>
  <c r="J4535" i="5" s="1"/>
  <c r="I4534" i="5"/>
  <c r="J4534" i="5" s="1"/>
  <c r="I4533" i="5"/>
  <c r="J4533" i="5" s="1"/>
  <c r="I4532" i="5"/>
  <c r="J4532" i="5" s="1"/>
  <c r="I4531" i="5"/>
  <c r="J4531" i="5" s="1"/>
  <c r="I4530" i="5"/>
  <c r="J4530" i="5" s="1"/>
  <c r="I4528" i="5"/>
  <c r="J4528" i="5" s="1"/>
  <c r="I4527" i="5"/>
  <c r="J4527" i="5" s="1"/>
  <c r="I4526" i="5"/>
  <c r="J4526" i="5" s="1"/>
  <c r="I4525" i="5"/>
  <c r="J4525" i="5" s="1"/>
  <c r="I4524" i="5"/>
  <c r="J4524" i="5" s="1"/>
  <c r="I4523" i="5"/>
  <c r="J4523" i="5" s="1"/>
  <c r="I4522" i="5"/>
  <c r="J4522" i="5" s="1"/>
  <c r="I4521" i="5"/>
  <c r="J4521" i="5" s="1"/>
  <c r="I4520" i="5"/>
  <c r="J4520" i="5" s="1"/>
  <c r="I4519" i="5"/>
  <c r="J4519" i="5" s="1"/>
  <c r="I4518" i="5"/>
  <c r="J4518" i="5" s="1"/>
  <c r="I4517" i="5"/>
  <c r="J4517" i="5" s="1"/>
  <c r="I4516" i="5"/>
  <c r="J4516" i="5" s="1"/>
  <c r="I4515" i="5"/>
  <c r="J4515" i="5" s="1"/>
  <c r="I4514" i="5"/>
  <c r="J4514" i="5" s="1"/>
  <c r="I4513" i="5"/>
  <c r="J4513" i="5" s="1"/>
  <c r="I4512" i="5"/>
  <c r="J4512" i="5" s="1"/>
  <c r="I4511" i="5"/>
  <c r="J4511" i="5" s="1"/>
  <c r="I4510" i="5"/>
  <c r="J4510" i="5" s="1"/>
  <c r="I4509" i="5"/>
  <c r="J4509" i="5" s="1"/>
  <c r="I4508" i="5"/>
  <c r="J4508" i="5" s="1"/>
  <c r="I4507" i="5"/>
  <c r="J4507" i="5" s="1"/>
  <c r="I4506" i="5"/>
  <c r="J4506" i="5" s="1"/>
  <c r="I4505" i="5"/>
  <c r="J4505" i="5" s="1"/>
  <c r="I4504" i="5"/>
  <c r="J4504" i="5" s="1"/>
  <c r="I4503" i="5"/>
  <c r="J4503" i="5" s="1"/>
  <c r="I4502" i="5"/>
  <c r="J4502" i="5" s="1"/>
  <c r="I4501" i="5"/>
  <c r="J4501" i="5" s="1"/>
  <c r="I4500" i="5"/>
  <c r="J4500" i="5" s="1"/>
  <c r="I4499" i="5"/>
  <c r="J4499" i="5" s="1"/>
  <c r="I4498" i="5"/>
  <c r="J4498" i="5" s="1"/>
  <c r="I4497" i="5"/>
  <c r="J4497" i="5" s="1"/>
  <c r="I4496" i="5"/>
  <c r="J4496" i="5" s="1"/>
  <c r="I4495" i="5"/>
  <c r="J4495" i="5" s="1"/>
  <c r="I4494" i="5"/>
  <c r="J4494" i="5" s="1"/>
  <c r="I4493" i="5"/>
  <c r="J4493" i="5" s="1"/>
  <c r="I4492" i="5"/>
  <c r="J4492" i="5" s="1"/>
  <c r="I4491" i="5"/>
  <c r="J4491" i="5" s="1"/>
  <c r="I4490" i="5"/>
  <c r="J4490" i="5" s="1"/>
  <c r="I4489" i="5"/>
  <c r="J4489" i="5" s="1"/>
  <c r="I4487" i="5"/>
  <c r="J4487" i="5" s="1"/>
  <c r="I4486" i="5"/>
  <c r="J4486" i="5" s="1"/>
  <c r="I4485" i="5"/>
  <c r="J4485" i="5" s="1"/>
  <c r="I4483" i="5"/>
  <c r="J4483" i="5" s="1"/>
  <c r="I4481" i="5"/>
  <c r="J4481" i="5" s="1"/>
  <c r="I4479" i="5"/>
  <c r="J4479" i="5" s="1"/>
  <c r="I4478" i="5"/>
  <c r="J4478" i="5" s="1"/>
  <c r="I4476" i="5"/>
  <c r="J4476" i="5" s="1"/>
  <c r="I4475" i="5"/>
  <c r="J4475" i="5" s="1"/>
  <c r="I4474" i="5"/>
  <c r="J4474" i="5" s="1"/>
  <c r="I4473" i="5"/>
  <c r="J4473" i="5" s="1"/>
  <c r="I4472" i="5"/>
  <c r="J4472" i="5" s="1"/>
  <c r="I4471" i="5"/>
  <c r="J4471" i="5" s="1"/>
  <c r="I4470" i="5"/>
  <c r="J4470" i="5" s="1"/>
  <c r="I4469" i="5"/>
  <c r="J4469" i="5" s="1"/>
  <c r="I4468" i="5"/>
  <c r="J4468" i="5" s="1"/>
  <c r="I4467" i="5"/>
  <c r="J4467" i="5" s="1"/>
  <c r="I4466" i="5"/>
  <c r="J4466" i="5" s="1"/>
  <c r="I4465" i="5"/>
  <c r="J4465" i="5" s="1"/>
  <c r="I4464" i="5"/>
  <c r="J4464" i="5" s="1"/>
  <c r="I4463" i="5"/>
  <c r="J4463" i="5" s="1"/>
  <c r="I4462" i="5"/>
  <c r="J4462" i="5" s="1"/>
  <c r="I4461" i="5"/>
  <c r="J4461" i="5" s="1"/>
  <c r="I4460" i="5"/>
  <c r="J4460" i="5" s="1"/>
  <c r="I4459" i="5"/>
  <c r="J4459" i="5" s="1"/>
  <c r="I4458" i="5"/>
  <c r="J4458" i="5" s="1"/>
  <c r="I4457" i="5"/>
  <c r="J4457" i="5" s="1"/>
  <c r="I4456" i="5"/>
  <c r="J4456" i="5" s="1"/>
  <c r="I4455" i="5"/>
  <c r="J4455" i="5" s="1"/>
  <c r="I4454" i="5"/>
  <c r="J4454" i="5" s="1"/>
  <c r="I4453" i="5"/>
  <c r="J4453" i="5" s="1"/>
  <c r="I4452" i="5"/>
  <c r="J4452" i="5" s="1"/>
  <c r="I4451" i="5"/>
  <c r="J4451" i="5" s="1"/>
  <c r="I4361" i="5"/>
  <c r="J4361" i="5" s="1"/>
  <c r="I4360" i="5"/>
  <c r="J4360" i="5" s="1"/>
  <c r="I4359" i="5"/>
  <c r="J4359" i="5" s="1"/>
  <c r="I4358" i="5"/>
  <c r="J4358" i="5" s="1"/>
  <c r="I4357" i="5"/>
  <c r="J4357" i="5" s="1"/>
  <c r="I4356" i="5"/>
  <c r="J4356" i="5" s="1"/>
  <c r="I4355" i="5"/>
  <c r="J4355" i="5" s="1"/>
  <c r="I4354" i="5"/>
  <c r="J4354" i="5" s="1"/>
  <c r="I4353" i="5"/>
  <c r="J4353" i="5" s="1"/>
  <c r="I4352" i="5"/>
  <c r="J4352" i="5" s="1"/>
  <c r="I4351" i="5"/>
  <c r="J4351" i="5" s="1"/>
  <c r="I4350" i="5"/>
  <c r="J4350" i="5" s="1"/>
  <c r="I4349" i="5"/>
  <c r="J4349" i="5" s="1"/>
  <c r="I4348" i="5"/>
  <c r="J4348" i="5" s="1"/>
  <c r="I4347" i="5"/>
  <c r="J4347" i="5" s="1"/>
  <c r="I4346" i="5"/>
  <c r="J4346" i="5" s="1"/>
  <c r="I4345" i="5"/>
  <c r="J4345" i="5" s="1"/>
  <c r="I4344" i="5"/>
  <c r="J4344" i="5" s="1"/>
  <c r="I4343" i="5"/>
  <c r="J4343" i="5" s="1"/>
  <c r="I4342" i="5"/>
  <c r="J4342" i="5" s="1"/>
  <c r="I4341" i="5"/>
  <c r="J4341" i="5" s="1"/>
  <c r="I4340" i="5"/>
  <c r="J4340" i="5" s="1"/>
  <c r="I4339" i="5"/>
  <c r="J4339" i="5" s="1"/>
  <c r="I4338" i="5"/>
  <c r="J4338" i="5" s="1"/>
  <c r="I4337" i="5"/>
  <c r="J4337" i="5" s="1"/>
  <c r="I4336" i="5"/>
  <c r="J4336" i="5" s="1"/>
  <c r="I4335" i="5"/>
  <c r="J4335" i="5" s="1"/>
  <c r="I4334" i="5"/>
  <c r="J4334" i="5" s="1"/>
  <c r="I4333" i="5"/>
  <c r="J4333" i="5" s="1"/>
  <c r="I4332" i="5"/>
  <c r="J4332" i="5" s="1"/>
  <c r="I4331" i="5"/>
  <c r="J4331" i="5" s="1"/>
  <c r="I4330" i="5"/>
  <c r="J4330" i="5" s="1"/>
  <c r="I4329" i="5"/>
  <c r="J4329" i="5" s="1"/>
  <c r="I4328" i="5"/>
  <c r="J4328" i="5" s="1"/>
  <c r="I4327" i="5"/>
  <c r="J4327" i="5" s="1"/>
  <c r="I4326" i="5"/>
  <c r="J4326" i="5" s="1"/>
  <c r="I4325" i="5"/>
  <c r="J4325" i="5" s="1"/>
  <c r="I4324" i="5"/>
  <c r="J4324" i="5" s="1"/>
  <c r="I4323" i="5"/>
  <c r="J4323" i="5" s="1"/>
  <c r="I4322" i="5"/>
  <c r="J4322" i="5" s="1"/>
  <c r="I4321" i="5"/>
  <c r="J4321" i="5" s="1"/>
  <c r="I4320" i="5"/>
  <c r="J4320" i="5" s="1"/>
  <c r="I4319" i="5"/>
  <c r="J4319" i="5" s="1"/>
  <c r="I4318" i="5"/>
  <c r="J4318" i="5" s="1"/>
  <c r="I4317" i="5"/>
  <c r="J4317" i="5" s="1"/>
  <c r="I4316" i="5"/>
  <c r="J4316" i="5" s="1"/>
  <c r="I4315" i="5"/>
  <c r="J4315" i="5" s="1"/>
  <c r="I4314" i="5"/>
  <c r="J4314" i="5" s="1"/>
  <c r="I4313" i="5"/>
  <c r="J4313" i="5" s="1"/>
  <c r="I4312" i="5"/>
  <c r="J4312" i="5" s="1"/>
  <c r="I4311" i="5"/>
  <c r="J4311" i="5" s="1"/>
  <c r="I4310" i="5"/>
  <c r="J4310" i="5" s="1"/>
  <c r="I4309" i="5"/>
  <c r="J4309" i="5" s="1"/>
  <c r="I4308" i="5"/>
  <c r="J4308" i="5" s="1"/>
  <c r="I4307" i="5"/>
  <c r="J4307" i="5" s="1"/>
  <c r="I4306" i="5"/>
  <c r="J4306" i="5" s="1"/>
  <c r="I4305" i="5"/>
  <c r="J4305" i="5" s="1"/>
  <c r="I4304" i="5"/>
  <c r="J4304" i="5" s="1"/>
  <c r="I4303" i="5"/>
  <c r="J4303" i="5" s="1"/>
  <c r="I4302" i="5"/>
  <c r="J4302" i="5" s="1"/>
  <c r="I4301" i="5"/>
  <c r="J4301" i="5" s="1"/>
  <c r="I4300" i="5"/>
  <c r="J4300" i="5" s="1"/>
  <c r="I4299" i="5"/>
  <c r="J4299" i="5" s="1"/>
  <c r="I4298" i="5"/>
  <c r="J4298" i="5" s="1"/>
  <c r="I4297" i="5"/>
  <c r="J4297" i="5" s="1"/>
  <c r="I4296" i="5"/>
  <c r="J4296" i="5" s="1"/>
  <c r="I4295" i="5"/>
  <c r="J4295" i="5" s="1"/>
  <c r="I4294" i="5"/>
  <c r="J4294" i="5" s="1"/>
  <c r="I4293" i="5"/>
  <c r="J4293" i="5" s="1"/>
  <c r="I4292" i="5"/>
  <c r="J4292" i="5" s="1"/>
  <c r="I4291" i="5"/>
  <c r="J4291" i="5" s="1"/>
  <c r="I4290" i="5"/>
  <c r="J4290" i="5" s="1"/>
  <c r="I4289" i="5"/>
  <c r="J4289" i="5" s="1"/>
  <c r="I4288" i="5"/>
  <c r="J4288" i="5" s="1"/>
  <c r="I4287" i="5"/>
  <c r="J4287" i="5" s="1"/>
  <c r="I4286" i="5"/>
  <c r="J4286" i="5" s="1"/>
  <c r="I4285" i="5"/>
  <c r="J4285" i="5" s="1"/>
  <c r="I4284" i="5"/>
  <c r="J4284" i="5" s="1"/>
  <c r="I4283" i="5"/>
  <c r="J4283" i="5" s="1"/>
  <c r="I4282" i="5"/>
  <c r="J4282" i="5" s="1"/>
  <c r="I4281" i="5"/>
  <c r="J4281" i="5" s="1"/>
  <c r="I4280" i="5"/>
  <c r="J4280" i="5" s="1"/>
  <c r="I4279" i="5"/>
  <c r="J4279" i="5" s="1"/>
  <c r="I4278" i="5"/>
  <c r="J4278" i="5" s="1"/>
  <c r="I4277" i="5"/>
  <c r="J4277" i="5" s="1"/>
  <c r="I4276" i="5"/>
  <c r="J4276" i="5" s="1"/>
  <c r="I4275" i="5"/>
  <c r="J4275" i="5" s="1"/>
  <c r="I4274" i="5"/>
  <c r="J4274" i="5" s="1"/>
  <c r="I4273" i="5"/>
  <c r="J4273" i="5" s="1"/>
  <c r="I4272" i="5"/>
  <c r="J4272" i="5" s="1"/>
  <c r="I4271" i="5"/>
  <c r="J4271" i="5" s="1"/>
  <c r="I4270" i="5"/>
  <c r="J4270" i="5" s="1"/>
  <c r="I4269" i="5"/>
  <c r="J4269" i="5" s="1"/>
  <c r="I4268" i="5"/>
  <c r="J4268" i="5" s="1"/>
  <c r="I4267" i="5"/>
  <c r="J4267" i="5" s="1"/>
  <c r="I4266" i="5"/>
  <c r="J4266" i="5" s="1"/>
  <c r="I4265" i="5"/>
  <c r="J4265" i="5" s="1"/>
  <c r="I4264" i="5"/>
  <c r="J4264" i="5" s="1"/>
  <c r="I4263" i="5"/>
  <c r="J4263" i="5" s="1"/>
  <c r="I4262" i="5"/>
  <c r="J4262" i="5" s="1"/>
  <c r="I4261" i="5"/>
  <c r="J4261" i="5" s="1"/>
  <c r="I4260" i="5"/>
  <c r="J4260" i="5" s="1"/>
  <c r="I4259" i="5"/>
  <c r="J4259" i="5" s="1"/>
  <c r="I4258" i="5"/>
  <c r="J4258" i="5" s="1"/>
  <c r="I4257" i="5"/>
  <c r="J4257" i="5" s="1"/>
  <c r="I4256" i="5"/>
  <c r="J4256" i="5" s="1"/>
  <c r="I4255" i="5"/>
  <c r="J4255" i="5" s="1"/>
  <c r="I4254" i="5"/>
  <c r="J4254" i="5" s="1"/>
  <c r="I4253" i="5"/>
  <c r="J4253" i="5" s="1"/>
  <c r="I4252" i="5"/>
  <c r="J4252" i="5" s="1"/>
  <c r="I4251" i="5"/>
  <c r="J4251" i="5" s="1"/>
  <c r="I4250" i="5"/>
  <c r="J4250" i="5" s="1"/>
  <c r="I4249" i="5"/>
  <c r="J4249" i="5" s="1"/>
  <c r="I4248" i="5"/>
  <c r="J4248" i="5" s="1"/>
  <c r="I4247" i="5"/>
  <c r="J4247" i="5" s="1"/>
  <c r="I4246" i="5"/>
  <c r="J4246" i="5" s="1"/>
  <c r="I4245" i="5"/>
  <c r="J4245" i="5" s="1"/>
  <c r="I4244" i="5"/>
  <c r="J4244" i="5" s="1"/>
  <c r="I4243" i="5"/>
  <c r="J4243" i="5" s="1"/>
  <c r="I4242" i="5"/>
  <c r="J4242" i="5" s="1"/>
  <c r="I4241" i="5"/>
  <c r="J4241" i="5" s="1"/>
  <c r="I4239" i="5"/>
  <c r="J4239" i="5" s="1"/>
  <c r="I4238" i="5"/>
  <c r="J4238" i="5" s="1"/>
  <c r="I4237" i="5"/>
  <c r="J4237" i="5" s="1"/>
  <c r="I4235" i="5"/>
  <c r="J4235" i="5" s="1"/>
  <c r="I4234" i="5"/>
  <c r="J4234" i="5" s="1"/>
  <c r="I4233" i="5"/>
  <c r="J4233" i="5" s="1"/>
  <c r="I4232" i="5"/>
  <c r="J4232" i="5" s="1"/>
  <c r="I4231" i="5"/>
  <c r="J4231" i="5" s="1"/>
  <c r="I4230" i="5"/>
  <c r="J4230" i="5" s="1"/>
  <c r="I4229" i="5"/>
  <c r="J4229" i="5" s="1"/>
  <c r="I4228" i="5"/>
  <c r="J4228" i="5" s="1"/>
  <c r="I4227" i="5"/>
  <c r="J4227" i="5" s="1"/>
  <c r="I4226" i="5"/>
  <c r="J4226" i="5" s="1"/>
  <c r="I4225" i="5"/>
  <c r="J4225" i="5" s="1"/>
  <c r="I4224" i="5"/>
  <c r="J4224" i="5" s="1"/>
  <c r="I4223" i="5"/>
  <c r="J4223" i="5" s="1"/>
  <c r="I4222" i="5"/>
  <c r="J4222" i="5" s="1"/>
  <c r="I4220" i="5"/>
  <c r="J4220" i="5" s="1"/>
  <c r="I4219" i="5"/>
  <c r="J4219" i="5" s="1"/>
  <c r="I4218" i="5"/>
  <c r="J4218" i="5" s="1"/>
  <c r="I4217" i="5"/>
  <c r="J4217" i="5" s="1"/>
  <c r="I4216" i="5"/>
  <c r="J4216" i="5" s="1"/>
  <c r="I4214" i="5"/>
  <c r="J4214" i="5" s="1"/>
  <c r="I4213" i="5"/>
  <c r="J4213" i="5" s="1"/>
  <c r="I4212" i="5"/>
  <c r="J4212" i="5" s="1"/>
  <c r="I4211" i="5"/>
  <c r="J4211" i="5" s="1"/>
  <c r="I4210" i="5"/>
  <c r="J4210" i="5" s="1"/>
  <c r="I4209" i="5"/>
  <c r="J4209" i="5" s="1"/>
  <c r="I4208" i="5"/>
  <c r="J4208" i="5" s="1"/>
  <c r="I4207" i="5"/>
  <c r="J4207" i="5" s="1"/>
  <c r="I4206" i="5"/>
  <c r="J4206" i="5" s="1"/>
  <c r="I4205" i="5"/>
  <c r="J4205" i="5" s="1"/>
  <c r="I4204" i="5"/>
  <c r="J4204" i="5" s="1"/>
  <c r="I4202" i="5"/>
  <c r="J4202" i="5" s="1"/>
  <c r="I4201" i="5"/>
  <c r="J4201" i="5" s="1"/>
  <c r="I4200" i="5"/>
  <c r="J4200" i="5" s="1"/>
  <c r="I4198" i="5"/>
  <c r="J4198" i="5" s="1"/>
  <c r="I4197" i="5"/>
  <c r="J4197" i="5" s="1"/>
  <c r="I4196" i="5"/>
  <c r="J4196" i="5" s="1"/>
  <c r="I4195" i="5"/>
  <c r="J4195" i="5" s="1"/>
  <c r="I4194" i="5"/>
  <c r="J4194" i="5" s="1"/>
  <c r="I4193" i="5"/>
  <c r="J4193" i="5" s="1"/>
  <c r="I4192" i="5"/>
  <c r="J4192" i="5" s="1"/>
  <c r="I4191" i="5"/>
  <c r="J4191" i="5" s="1"/>
  <c r="I4190" i="5"/>
  <c r="J4190" i="5" s="1"/>
  <c r="I4189" i="5"/>
  <c r="J4189" i="5" s="1"/>
  <c r="I4188" i="5"/>
  <c r="J4188" i="5" s="1"/>
  <c r="I4187" i="5"/>
  <c r="J4187" i="5" s="1"/>
  <c r="I4186" i="5"/>
  <c r="J4186" i="5" s="1"/>
  <c r="I4185" i="5"/>
  <c r="J4185" i="5" s="1"/>
  <c r="I4184" i="5"/>
  <c r="J4184" i="5" s="1"/>
  <c r="I4183" i="5"/>
  <c r="J4183" i="5" s="1"/>
  <c r="I4182" i="5"/>
  <c r="J4182" i="5" s="1"/>
  <c r="I4181" i="5"/>
  <c r="J4181" i="5" s="1"/>
  <c r="I4071" i="5"/>
  <c r="J4071" i="5" s="1"/>
  <c r="I4070" i="5"/>
  <c r="J4070" i="5" s="1"/>
  <c r="I4069" i="5"/>
  <c r="J4069" i="5" s="1"/>
  <c r="I4068" i="5"/>
  <c r="J4068" i="5" s="1"/>
  <c r="I4067" i="5"/>
  <c r="J4067" i="5" s="1"/>
  <c r="I4066" i="5"/>
  <c r="J4066" i="5" s="1"/>
  <c r="I4065" i="5"/>
  <c r="J4065" i="5" s="1"/>
  <c r="I4064" i="5"/>
  <c r="J4064" i="5" s="1"/>
  <c r="I4063" i="5"/>
  <c r="J4063" i="5" s="1"/>
  <c r="I4062" i="5"/>
  <c r="J4062" i="5" s="1"/>
  <c r="I4061" i="5"/>
  <c r="J4061" i="5" s="1"/>
  <c r="I4060" i="5"/>
  <c r="J4060" i="5" s="1"/>
  <c r="I4059" i="5"/>
  <c r="J4059" i="5" s="1"/>
  <c r="I4058" i="5"/>
  <c r="J4058" i="5" s="1"/>
  <c r="I4057" i="5"/>
  <c r="J4057" i="5" s="1"/>
  <c r="I4056" i="5"/>
  <c r="J4056" i="5" s="1"/>
  <c r="I4055" i="5"/>
  <c r="J4055" i="5" s="1"/>
  <c r="I4054" i="5"/>
  <c r="J4054" i="5" s="1"/>
  <c r="I4053" i="5"/>
  <c r="J4053" i="5" s="1"/>
  <c r="I4052" i="5"/>
  <c r="J4052" i="5" s="1"/>
  <c r="I4051" i="5"/>
  <c r="J4051" i="5" s="1"/>
  <c r="I4050" i="5"/>
  <c r="J4050" i="5" s="1"/>
  <c r="I4049" i="5"/>
  <c r="J4049" i="5" s="1"/>
  <c r="I4048" i="5"/>
  <c r="J4048" i="5" s="1"/>
  <c r="I4047" i="5"/>
  <c r="J4047" i="5" s="1"/>
  <c r="I4044" i="5"/>
  <c r="J4044" i="5" s="1"/>
  <c r="I4043" i="5"/>
  <c r="J4043" i="5" s="1"/>
  <c r="I4027" i="5"/>
  <c r="J4027" i="5" s="1"/>
  <c r="I4024" i="5"/>
  <c r="J4024" i="5" s="1"/>
  <c r="I3987" i="5"/>
  <c r="J3987" i="5" s="1"/>
  <c r="I3986" i="5"/>
  <c r="J3986" i="5" s="1"/>
  <c r="I3646" i="5"/>
  <c r="J3646" i="5" s="1"/>
  <c r="I3363" i="5"/>
  <c r="M5548" i="5" l="1"/>
  <c r="M5539" i="5"/>
  <c r="M5516" i="5"/>
  <c r="M5500" i="5"/>
  <c r="M5488" i="5"/>
  <c r="M5423" i="5"/>
  <c r="M5375" i="5"/>
  <c r="M5136" i="5"/>
  <c r="M4986" i="5"/>
  <c r="M4975" i="5"/>
  <c r="M4971" i="5"/>
  <c r="M4967" i="5"/>
  <c r="M4915" i="5"/>
  <c r="M4911" i="5"/>
  <c r="M4907" i="5"/>
  <c r="M4870" i="5"/>
  <c r="M4837" i="5"/>
  <c r="M4817" i="5"/>
  <c r="M4813" i="5"/>
  <c r="M4778" i="5"/>
  <c r="M4754" i="5"/>
  <c r="M4739" i="5"/>
  <c r="M4731" i="5"/>
  <c r="M4718" i="5"/>
  <c r="M4707" i="5"/>
  <c r="M4703" i="5"/>
  <c r="M4691" i="5"/>
  <c r="M5282" i="5"/>
  <c r="M5228" i="5"/>
  <c r="M5212" i="5"/>
  <c r="M5202" i="5"/>
  <c r="M5198" i="5"/>
  <c r="M5185" i="5"/>
  <c r="M5181" i="5"/>
  <c r="M5148" i="5"/>
  <c r="M5044" i="5"/>
  <c r="M4536" i="5"/>
  <c r="M4392" i="5"/>
  <c r="M4384" i="5"/>
  <c r="M4378" i="5"/>
  <c r="M4326" i="5"/>
  <c r="M4222" i="5"/>
  <c r="M4086" i="5"/>
  <c r="M3878" i="5"/>
  <c r="M3866" i="5"/>
  <c r="M3840" i="5"/>
  <c r="M3644" i="5"/>
  <c r="M3632" i="5"/>
  <c r="M3628" i="5"/>
  <c r="M3499" i="5"/>
  <c r="M3486" i="5"/>
  <c r="M3478" i="5"/>
  <c r="M3398" i="5"/>
  <c r="M3386" i="5"/>
  <c r="M3358" i="5"/>
  <c r="M3342" i="5"/>
  <c r="M3150" i="5"/>
  <c r="M3118" i="5"/>
  <c r="M3090" i="5"/>
  <c r="M2967" i="5"/>
  <c r="M2963" i="5"/>
  <c r="M2959" i="5"/>
  <c r="M2903" i="5"/>
  <c r="M2690" i="5"/>
  <c r="M2430" i="5"/>
  <c r="M2290" i="5"/>
  <c r="M2274" i="5"/>
  <c r="M2238" i="5"/>
  <c r="M2122" i="5"/>
  <c r="M2098" i="5"/>
  <c r="M1882" i="5"/>
  <c r="M1866" i="5"/>
  <c r="M1842" i="5"/>
  <c r="M1838" i="5"/>
  <c r="M1698" i="5"/>
  <c r="M1694" i="5"/>
  <c r="M1570" i="5"/>
  <c r="M1530" i="5"/>
  <c r="M1522" i="5"/>
  <c r="M1490" i="5"/>
  <c r="M1470" i="5"/>
  <c r="M1466" i="5"/>
  <c r="M1462" i="5"/>
  <c r="M1458" i="5"/>
  <c r="M1450" i="5"/>
  <c r="M1442" i="5"/>
  <c r="M1402" i="5"/>
  <c r="M1386" i="5"/>
  <c r="M1358" i="5"/>
  <c r="M1334" i="5"/>
  <c r="M1326" i="5"/>
  <c r="M1294" i="5"/>
  <c r="M1262" i="5"/>
  <c r="M5401" i="5"/>
  <c r="M5290" i="5"/>
  <c r="M5289" i="5"/>
  <c r="M5286" i="5"/>
  <c r="M5067" i="5"/>
  <c r="M5051" i="5"/>
  <c r="M5047" i="5"/>
  <c r="M5046" i="5"/>
  <c r="M5004" i="5"/>
  <c r="M4998" i="5"/>
  <c r="M4740" i="5"/>
  <c r="M4728" i="5"/>
  <c r="M4660" i="5"/>
  <c r="M2569" i="5"/>
  <c r="M2518" i="5"/>
  <c r="M2480" i="5"/>
  <c r="M2472" i="5"/>
  <c r="M2448" i="5"/>
  <c r="M2400" i="5"/>
  <c r="M2352" i="5"/>
  <c r="M2284" i="5"/>
  <c r="M2144" i="5"/>
  <c r="M2014" i="5"/>
  <c r="M1890" i="5"/>
  <c r="M1881" i="5"/>
  <c r="M1877" i="5"/>
  <c r="M1861" i="5"/>
  <c r="M1845" i="5"/>
  <c r="M1837" i="5"/>
  <c r="M1732" i="5"/>
  <c r="M1728" i="5"/>
  <c r="M1608" i="5"/>
  <c r="M1589" i="5"/>
  <c r="M1585" i="5"/>
  <c r="M1553" i="5"/>
  <c r="M1545" i="5"/>
  <c r="M1485" i="5"/>
  <c r="M1477" i="5"/>
  <c r="M1441" i="5"/>
  <c r="M1381" i="5"/>
  <c r="M728" i="5"/>
  <c r="M724" i="5"/>
  <c r="M720" i="5"/>
  <c r="M700" i="5"/>
  <c r="M696" i="5"/>
  <c r="M688" i="5"/>
  <c r="M680" i="5"/>
  <c r="M648" i="5"/>
  <c r="M451" i="5"/>
  <c r="M375" i="5"/>
  <c r="M371" i="5"/>
  <c r="M291" i="5"/>
  <c r="M237" i="5"/>
  <c r="M152" i="5"/>
  <c r="M148" i="5"/>
  <c r="M112" i="5"/>
  <c r="M22" i="5"/>
  <c r="M20" i="5"/>
  <c r="M16" i="5"/>
  <c r="M14" i="5"/>
  <c r="M6" i="5"/>
  <c r="M4364" i="5"/>
  <c r="M4280" i="5"/>
  <c r="M4268" i="5"/>
  <c r="M4244" i="5"/>
  <c r="M4040" i="5"/>
  <c r="M3228" i="5"/>
  <c r="M3104" i="5"/>
  <c r="M3060" i="5"/>
  <c r="M2684" i="5"/>
  <c r="M2672" i="5"/>
  <c r="M5388" i="5"/>
  <c r="M5356" i="5"/>
  <c r="M5340" i="5"/>
  <c r="M5328" i="5"/>
  <c r="M4978" i="5"/>
  <c r="M4962" i="5"/>
  <c r="M2271" i="5"/>
  <c r="M2267" i="5"/>
  <c r="M2263" i="5"/>
  <c r="M2223" i="5"/>
  <c r="M2215" i="5"/>
  <c r="M2203" i="5"/>
  <c r="M2199" i="5"/>
  <c r="M2191" i="5"/>
  <c r="M2183" i="5"/>
  <c r="M2175" i="5"/>
  <c r="M2143" i="5"/>
  <c r="M2127" i="5"/>
  <c r="M4336" i="5"/>
  <c r="M4292" i="5"/>
  <c r="M4276" i="5"/>
  <c r="M4264" i="5"/>
  <c r="M4252" i="5"/>
  <c r="M4236" i="5"/>
  <c r="M4220" i="5"/>
  <c r="M4084" i="5"/>
  <c r="M4028" i="5"/>
  <c r="M4004" i="5"/>
  <c r="M3948" i="5"/>
  <c r="M3492" i="5"/>
  <c r="M3108" i="5"/>
  <c r="M3100" i="5"/>
  <c r="M2692" i="5"/>
  <c r="M2664" i="5"/>
  <c r="M5571" i="5"/>
  <c r="M5435" i="5"/>
  <c r="M3762" i="5"/>
  <c r="M3650" i="5"/>
  <c r="M3518" i="5"/>
  <c r="M1183" i="5"/>
  <c r="M1175" i="5"/>
  <c r="M1151" i="5"/>
  <c r="M1143" i="5"/>
  <c r="M1099" i="5"/>
  <c r="M1095" i="5"/>
  <c r="M1043" i="5"/>
  <c r="M1027" i="5"/>
  <c r="M1023" i="5"/>
  <c r="M1019" i="5"/>
  <c r="M979" i="5"/>
  <c r="M963" i="5"/>
  <c r="M959" i="5"/>
  <c r="M955" i="5"/>
  <c r="M951" i="5"/>
  <c r="M943" i="5"/>
  <c r="M939" i="5"/>
  <c r="M839" i="5"/>
  <c r="M743" i="5"/>
  <c r="M731" i="5"/>
  <c r="M727" i="5"/>
  <c r="M723" i="5"/>
  <c r="M703" i="5"/>
  <c r="M659" i="5"/>
  <c r="M651" i="5"/>
  <c r="M647" i="5"/>
  <c r="M611" i="5"/>
  <c r="M199" i="5"/>
  <c r="M5234" i="5"/>
  <c r="M4348" i="5"/>
  <c r="M4332" i="5"/>
  <c r="M4300" i="5"/>
  <c r="M4288" i="5"/>
  <c r="M4260" i="5"/>
  <c r="M4248" i="5"/>
  <c r="M4204" i="5"/>
  <c r="M2688" i="5"/>
  <c r="M2656" i="5"/>
  <c r="M285" i="5"/>
  <c r="M5293" i="5"/>
  <c r="M5231" i="5"/>
  <c r="M5219" i="5"/>
  <c r="M5024" i="5"/>
  <c r="M4289" i="5"/>
  <c r="M4281" i="5"/>
  <c r="M4277" i="5"/>
  <c r="M4261" i="5"/>
  <c r="M4257" i="5"/>
  <c r="M4233" i="5"/>
  <c r="M3821" i="5"/>
  <c r="M3805" i="5"/>
  <c r="M3789" i="5"/>
  <c r="M3781" i="5"/>
  <c r="M3761" i="5"/>
  <c r="M3757" i="5"/>
  <c r="M30" i="5"/>
  <c r="M5433" i="5"/>
  <c r="M5133" i="5"/>
  <c r="M5129" i="5"/>
  <c r="M5121" i="5"/>
  <c r="M5117" i="5"/>
  <c r="M5041" i="5"/>
  <c r="M5037" i="5"/>
  <c r="M4599" i="5"/>
  <c r="M4595" i="5"/>
  <c r="M4591" i="5"/>
  <c r="M3912" i="5"/>
  <c r="M3876" i="5"/>
  <c r="M3221" i="5"/>
  <c r="M3209" i="5"/>
  <c r="M3205" i="5"/>
  <c r="M3165" i="5"/>
  <c r="M3161" i="5"/>
  <c r="M3157" i="5"/>
  <c r="M3045" i="5"/>
  <c r="M2885" i="5"/>
  <c r="M2725" i="5"/>
  <c r="M2721" i="5"/>
  <c r="M2689" i="5"/>
  <c r="M2685" i="5"/>
  <c r="M2677" i="5"/>
  <c r="M2661" i="5"/>
  <c r="M2630" i="5"/>
  <c r="M2470" i="5"/>
  <c r="M2386" i="5"/>
  <c r="M2046" i="5"/>
  <c r="M2030" i="5"/>
  <c r="M1863" i="5"/>
  <c r="M1851" i="5"/>
  <c r="M1835" i="5"/>
  <c r="M1727" i="5"/>
  <c r="M1715" i="5"/>
  <c r="M1695" i="5"/>
  <c r="M1683" i="5"/>
  <c r="M1519" i="5"/>
  <c r="M1511" i="5"/>
  <c r="M1459" i="5"/>
  <c r="M455" i="5"/>
  <c r="M272" i="5"/>
  <c r="M256" i="5"/>
  <c r="M197" i="5"/>
  <c r="M193" i="5"/>
  <c r="M177" i="5"/>
  <c r="M21" i="5"/>
  <c r="M5359" i="5"/>
  <c r="M3270" i="5"/>
  <c r="M2938" i="5"/>
  <c r="M2910" i="5"/>
  <c r="M2790" i="5"/>
  <c r="M1424" i="5"/>
  <c r="M1348" i="5"/>
  <c r="M1340" i="5"/>
  <c r="M1316" i="5"/>
  <c r="M269" i="5"/>
  <c r="M5305" i="5"/>
  <c r="M5254" i="5"/>
  <c r="M5238" i="5"/>
  <c r="M5199" i="5"/>
  <c r="M5187" i="5"/>
  <c r="M5183" i="5"/>
  <c r="M5167" i="5"/>
  <c r="M5155" i="5"/>
  <c r="M5151" i="5"/>
  <c r="M5132" i="5"/>
  <c r="M5076" i="5"/>
  <c r="M4981" i="5"/>
  <c r="M4742" i="5"/>
  <c r="M4363" i="5"/>
  <c r="M4359" i="5"/>
  <c r="M4351" i="5"/>
  <c r="M4347" i="5"/>
  <c r="M4343" i="5"/>
  <c r="M4339" i="5"/>
  <c r="M4335" i="5"/>
  <c r="M4231" i="5"/>
  <c r="M4219" i="5"/>
  <c r="M4215" i="5"/>
  <c r="M4207" i="5"/>
  <c r="M4195" i="5"/>
  <c r="M4179" i="5"/>
  <c r="M4175" i="5"/>
  <c r="M4171" i="5"/>
  <c r="M4159" i="5"/>
  <c r="M4143" i="5"/>
  <c r="M4135" i="5"/>
  <c r="M4127" i="5"/>
  <c r="M4119" i="5"/>
  <c r="M4111" i="5"/>
  <c r="M4103" i="5"/>
  <c r="M4095" i="5"/>
  <c r="M4087" i="5"/>
  <c r="M4063" i="5"/>
  <c r="M4055" i="5"/>
  <c r="M3824" i="5"/>
  <c r="M3764" i="5"/>
  <c r="M3720" i="5"/>
  <c r="M3712" i="5"/>
  <c r="M3708" i="5"/>
  <c r="M3688" i="5"/>
  <c r="M3684" i="5"/>
  <c r="M3624" i="5"/>
  <c r="M3612" i="5"/>
  <c r="M3608" i="5"/>
  <c r="M3604" i="5"/>
  <c r="M3568" i="5"/>
  <c r="M3496" i="5"/>
  <c r="M3028" i="5"/>
  <c r="M2876" i="5"/>
  <c r="M2808" i="5"/>
  <c r="M2796" i="5"/>
  <c r="M2273" i="5"/>
  <c r="M2269" i="5"/>
  <c r="M2249" i="5"/>
  <c r="M2237" i="5"/>
  <c r="M2161" i="5"/>
  <c r="M2157" i="5"/>
  <c r="M2029" i="5"/>
  <c r="M2017" i="5"/>
  <c r="M1614" i="5"/>
  <c r="M1578" i="5"/>
  <c r="M466" i="5"/>
  <c r="M462" i="5"/>
  <c r="M454" i="5"/>
  <c r="M215" i="5"/>
  <c r="M5026" i="5"/>
  <c r="M3294" i="5"/>
  <c r="M3278" i="5"/>
  <c r="M2866" i="5"/>
  <c r="M1868" i="5"/>
  <c r="M1680" i="5"/>
  <c r="M1356" i="5"/>
  <c r="M1344" i="5"/>
  <c r="M1312" i="5"/>
  <c r="M265" i="5"/>
  <c r="M4406" i="5"/>
  <c r="M5042" i="5"/>
  <c r="M3282" i="5"/>
  <c r="M3178" i="5"/>
  <c r="M2906" i="5"/>
  <c r="M2714" i="5"/>
  <c r="M1852" i="5"/>
  <c r="M1304" i="5"/>
  <c r="M5551" i="5"/>
  <c r="M5315" i="5"/>
  <c r="M5106" i="5"/>
  <c r="M3266" i="5"/>
  <c r="M3234" i="5"/>
  <c r="M3210" i="5"/>
  <c r="M2922" i="5"/>
  <c r="M1836" i="5"/>
  <c r="M1548" i="5"/>
  <c r="M1436" i="5"/>
  <c r="M1212" i="5"/>
  <c r="M5419" i="5"/>
  <c r="M5190" i="5"/>
  <c r="M5174" i="5"/>
  <c r="M5170" i="5"/>
  <c r="M5158" i="5"/>
  <c r="M4984" i="5"/>
  <c r="M4868" i="5"/>
  <c r="M4836" i="5"/>
  <c r="M4812" i="5"/>
  <c r="M4050" i="5"/>
  <c r="M3990" i="5"/>
  <c r="M3858" i="5"/>
  <c r="M3834" i="5"/>
  <c r="M3794" i="5"/>
  <c r="M3634" i="5"/>
  <c r="M3566" i="5"/>
  <c r="M3554" i="5"/>
  <c r="M1940" i="5"/>
  <c r="M1924" i="5"/>
  <c r="M701" i="5"/>
  <c r="M365" i="5"/>
  <c r="M317" i="5"/>
  <c r="M158" i="5"/>
  <c r="M78" i="5"/>
  <c r="M5519" i="5"/>
  <c r="M5503" i="5"/>
  <c r="M5495" i="5"/>
  <c r="M3920" i="5"/>
  <c r="M2058" i="5"/>
  <c r="M5561" i="5"/>
  <c r="M5470" i="5"/>
  <c r="M5466" i="5"/>
  <c r="M5462" i="5"/>
  <c r="M5371" i="5"/>
  <c r="M5281" i="5"/>
  <c r="M5277" i="5"/>
  <c r="M5265" i="5"/>
  <c r="M3565" i="5"/>
  <c r="M3557" i="5"/>
  <c r="M3549" i="5"/>
  <c r="M3529" i="5"/>
  <c r="M3502" i="5"/>
  <c r="M2687" i="5"/>
  <c r="M2667" i="5"/>
  <c r="M2652" i="5"/>
  <c r="M2644" i="5"/>
  <c r="M2636" i="5"/>
  <c r="M2632" i="5"/>
  <c r="M2620" i="5"/>
  <c r="M2616" i="5"/>
  <c r="M2584" i="5"/>
  <c r="M2580" i="5"/>
  <c r="M2564" i="5"/>
  <c r="M2560" i="5"/>
  <c r="M2556" i="5"/>
  <c r="M503" i="5"/>
  <c r="M499" i="5"/>
  <c r="M491" i="5"/>
  <c r="M487" i="5"/>
  <c r="M483" i="5"/>
  <c r="M471" i="5"/>
  <c r="M5529" i="5"/>
  <c r="M5513" i="5"/>
  <c r="M5481" i="5"/>
  <c r="M5390" i="5"/>
  <c r="M5386" i="5"/>
  <c r="M5382" i="5"/>
  <c r="M5355" i="5"/>
  <c r="M5323" i="5"/>
  <c r="M5292" i="5"/>
  <c r="M5217" i="5"/>
  <c r="M5021" i="5"/>
  <c r="M5005" i="5"/>
  <c r="M4966" i="5"/>
  <c r="M4859" i="5"/>
  <c r="M4855" i="5"/>
  <c r="M2834" i="5"/>
  <c r="M2802" i="5"/>
  <c r="M2726" i="5"/>
  <c r="M2631" i="5"/>
  <c r="M2587" i="5"/>
  <c r="M2579" i="5"/>
  <c r="M2563" i="5"/>
  <c r="M1398" i="5"/>
  <c r="M1374" i="5"/>
  <c r="M1366" i="5"/>
  <c r="M1246" i="5"/>
  <c r="M1098" i="5"/>
  <c r="M1086" i="5"/>
  <c r="M1082" i="5"/>
  <c r="M1066" i="5"/>
  <c r="M1058" i="5"/>
  <c r="M1050" i="5"/>
  <c r="M1046" i="5"/>
  <c r="M998" i="5"/>
  <c r="M982" i="5"/>
  <c r="M942" i="5"/>
  <c r="M658" i="5"/>
  <c r="M650" i="5"/>
  <c r="M646" i="5"/>
  <c r="M630" i="5"/>
  <c r="M586" i="5"/>
  <c r="M582" i="5"/>
  <c r="M574" i="5"/>
  <c r="M570" i="5"/>
  <c r="M566" i="5"/>
  <c r="M542" i="5"/>
  <c r="M331" i="5"/>
  <c r="M327" i="5"/>
  <c r="M323" i="5"/>
  <c r="M5507" i="5"/>
  <c r="M2090" i="5"/>
  <c r="M4626" i="5"/>
  <c r="M4586" i="5"/>
  <c r="M4550" i="5"/>
  <c r="M5487" i="5"/>
  <c r="M3626" i="5"/>
  <c r="M5295" i="5"/>
  <c r="M5280" i="5"/>
  <c r="M5276" i="5"/>
  <c r="M5272" i="5"/>
  <c r="M5268" i="5"/>
  <c r="M5264" i="5"/>
  <c r="M4544" i="5"/>
  <c r="M5535" i="5"/>
  <c r="M5491" i="5"/>
  <c r="M2070" i="5"/>
  <c r="M4606" i="5"/>
  <c r="M5563" i="5"/>
  <c r="M5389" i="5"/>
  <c r="M5385" i="5"/>
  <c r="M5086" i="5"/>
  <c r="M5043" i="5"/>
  <c r="M4846" i="5"/>
  <c r="M4651" i="5"/>
  <c r="M4647" i="5"/>
  <c r="M4068" i="5"/>
  <c r="M3980" i="5"/>
  <c r="M3972" i="5"/>
  <c r="M3952" i="5"/>
  <c r="M3722" i="5"/>
  <c r="M3706" i="5"/>
  <c r="M3690" i="5"/>
  <c r="M3670" i="5"/>
  <c r="M3516" i="5"/>
  <c r="M3512" i="5"/>
  <c r="M3508" i="5"/>
  <c r="M3504" i="5"/>
  <c r="M3376" i="5"/>
  <c r="M3296" i="5"/>
  <c r="M3284" i="5"/>
  <c r="M3276" i="5"/>
  <c r="M3232" i="5"/>
  <c r="M3044" i="5"/>
  <c r="M1800" i="5"/>
  <c r="M1620" i="5"/>
  <c r="M1616" i="5"/>
  <c r="M1651" i="5"/>
  <c r="M1619" i="5"/>
  <c r="M1596" i="5"/>
  <c r="M1444" i="5"/>
  <c r="M1165" i="5"/>
  <c r="M1149" i="5"/>
  <c r="M1105" i="5"/>
  <c r="M1061" i="5"/>
  <c r="M1037" i="5"/>
  <c r="M1033" i="5"/>
  <c r="M1025" i="5"/>
  <c r="M1017" i="5"/>
  <c r="M1005" i="5"/>
  <c r="M1001" i="5"/>
  <c r="M981" i="5"/>
  <c r="M973" i="5"/>
  <c r="M969" i="5"/>
  <c r="M937" i="5"/>
  <c r="M861" i="5"/>
  <c r="M849" i="5"/>
  <c r="M605" i="5"/>
  <c r="M541" i="5"/>
  <c r="M533" i="5"/>
  <c r="M513" i="5"/>
  <c r="M346" i="5"/>
  <c r="M342" i="5"/>
  <c r="M314" i="5"/>
  <c r="M310" i="5"/>
  <c r="M306" i="5"/>
  <c r="M286" i="5"/>
  <c r="M263" i="5"/>
  <c r="M251" i="5"/>
  <c r="M183" i="5"/>
  <c r="M60" i="5"/>
  <c r="M40" i="5"/>
  <c r="M32" i="5"/>
  <c r="M4679" i="5"/>
  <c r="M4548" i="5"/>
  <c r="M4533" i="5"/>
  <c r="M4521" i="5"/>
  <c r="M4505" i="5"/>
  <c r="M4489" i="5"/>
  <c r="M4473" i="5"/>
  <c r="M4457" i="5"/>
  <c r="M4441" i="5"/>
  <c r="M4429" i="5"/>
  <c r="M4290" i="5"/>
  <c r="M4282" i="5"/>
  <c r="M4174" i="5"/>
  <c r="M3907" i="5"/>
  <c r="M3899" i="5"/>
  <c r="M3883" i="5"/>
  <c r="M3598" i="5"/>
  <c r="M3586" i="5"/>
  <c r="M3582" i="5"/>
  <c r="M3578" i="5"/>
  <c r="M3574" i="5"/>
  <c r="M3510" i="5"/>
  <c r="M3463" i="5"/>
  <c r="M3455" i="5"/>
  <c r="M3447" i="5"/>
  <c r="M3083" i="5"/>
  <c r="M3071" i="5"/>
  <c r="M3067" i="5"/>
  <c r="M3063" i="5"/>
  <c r="M3012" i="5"/>
  <c r="M3000" i="5"/>
  <c r="M2980" i="5"/>
  <c r="M2968" i="5"/>
  <c r="M2964" i="5"/>
  <c r="M2960" i="5"/>
  <c r="M2956" i="5"/>
  <c r="M2912" i="5"/>
  <c r="M2896" i="5"/>
  <c r="M2892" i="5"/>
  <c r="M2542" i="5"/>
  <c r="M2530" i="5"/>
  <c r="M2451" i="5"/>
  <c r="M2447" i="5"/>
  <c r="M2431" i="5"/>
  <c r="M2415" i="5"/>
  <c r="M2403" i="5"/>
  <c r="M2399" i="5"/>
  <c r="M2272" i="5"/>
  <c r="M2264" i="5"/>
  <c r="M2252" i="5"/>
  <c r="M2248" i="5"/>
  <c r="M2240" i="5"/>
  <c r="M2236" i="5"/>
  <c r="M2220" i="5"/>
  <c r="M2212" i="5"/>
  <c r="M2200" i="5"/>
  <c r="M2192" i="5"/>
  <c r="M2188" i="5"/>
  <c r="M2184" i="5"/>
  <c r="M2180" i="5"/>
  <c r="M2176" i="5"/>
  <c r="M1746" i="5"/>
  <c r="M1682" i="5"/>
  <c r="M1400" i="5"/>
  <c r="M1384" i="5"/>
  <c r="M1272" i="5"/>
  <c r="M1220" i="5"/>
  <c r="M1172" i="5"/>
  <c r="M1164" i="5"/>
  <c r="M1156" i="5"/>
  <c r="M1148" i="5"/>
  <c r="M1132" i="5"/>
  <c r="M1124" i="5"/>
  <c r="M1084" i="5"/>
  <c r="M1076" i="5"/>
  <c r="M1024" i="5"/>
  <c r="M1016" i="5"/>
  <c r="M996" i="5"/>
  <c r="M984" i="5"/>
  <c r="M39" i="5"/>
  <c r="M2708" i="5"/>
  <c r="M2446" i="5"/>
  <c r="M1654" i="5"/>
  <c r="M1646" i="5"/>
  <c r="M1634" i="5"/>
  <c r="M1622" i="5"/>
  <c r="M1323" i="5"/>
  <c r="M1315" i="5"/>
  <c r="M1235" i="5"/>
  <c r="M1227" i="5"/>
  <c r="M1219" i="5"/>
  <c r="M1191" i="5"/>
  <c r="M855" i="5"/>
  <c r="M445" i="5"/>
  <c r="M385" i="5"/>
  <c r="M381" i="5"/>
  <c r="M377" i="5"/>
  <c r="M150" i="5"/>
  <c r="M106" i="5"/>
  <c r="M102" i="5"/>
  <c r="M94" i="5"/>
  <c r="M5105" i="5"/>
  <c r="M5101" i="5"/>
  <c r="M5097" i="5"/>
  <c r="M5057" i="5"/>
  <c r="M4976" i="5"/>
  <c r="M4888" i="5"/>
  <c r="M4630" i="5"/>
  <c r="M4464" i="5"/>
  <c r="M4100" i="5"/>
  <c r="M4092" i="5"/>
  <c r="M4017" i="5"/>
  <c r="M4005" i="5"/>
  <c r="M4001" i="5"/>
  <c r="M3918" i="5"/>
  <c r="M3703" i="5"/>
  <c r="M3699" i="5"/>
  <c r="M3691" i="5"/>
  <c r="M3655" i="5"/>
  <c r="M3640" i="5"/>
  <c r="M3584" i="5"/>
  <c r="M3552" i="5"/>
  <c r="M3302" i="5"/>
  <c r="M3174" i="5"/>
  <c r="M3006" i="5"/>
  <c r="M2954" i="5"/>
  <c r="M2783" i="5"/>
  <c r="M2775" i="5"/>
  <c r="M2767" i="5"/>
  <c r="M2759" i="5"/>
  <c r="M2751" i="5"/>
  <c r="M2282" i="5"/>
  <c r="M2095" i="5"/>
  <c r="M2091" i="5"/>
  <c r="M2087" i="5"/>
  <c r="M1872" i="5"/>
  <c r="M1832" i="5"/>
  <c r="M1641" i="5"/>
  <c r="M1621" i="5"/>
  <c r="M1410" i="5"/>
  <c r="M595" i="5"/>
  <c r="M324" i="5"/>
  <c r="M320" i="5"/>
  <c r="M109" i="5"/>
  <c r="M93" i="5"/>
  <c r="M89" i="5"/>
  <c r="M42" i="5"/>
  <c r="M38" i="5"/>
  <c r="M34" i="5"/>
  <c r="M3297" i="5"/>
  <c r="M3277" i="5"/>
  <c r="M3253" i="5"/>
  <c r="M3245" i="5"/>
  <c r="M5279" i="5"/>
  <c r="M5247" i="5"/>
  <c r="M5232" i="5"/>
  <c r="M4676" i="5"/>
  <c r="M3618" i="5"/>
  <c r="M3610" i="5"/>
  <c r="M3602" i="5"/>
  <c r="M3515" i="5"/>
  <c r="M3500" i="5"/>
  <c r="M5475" i="5"/>
  <c r="M5357" i="5"/>
  <c r="M5353" i="5"/>
  <c r="M5341" i="5"/>
  <c r="M4842" i="5"/>
  <c r="M4826" i="5"/>
  <c r="M5546" i="5"/>
  <c r="M5518" i="5"/>
  <c r="M5514" i="5"/>
  <c r="M5502" i="5"/>
  <c r="M5498" i="5"/>
  <c r="M5494" i="5"/>
  <c r="M5486" i="5"/>
  <c r="M5482" i="5"/>
  <c r="M4983" i="5"/>
  <c r="M4932" i="5"/>
  <c r="M4916" i="5"/>
  <c r="M4904" i="5"/>
  <c r="M4900" i="5"/>
  <c r="M1296" i="5"/>
  <c r="M1618" i="5"/>
  <c r="M5166" i="5"/>
  <c r="M5084" i="5"/>
  <c r="M5064" i="5"/>
  <c r="M5060" i="5"/>
  <c r="M4499" i="5"/>
  <c r="M4495" i="5"/>
  <c r="M4479" i="5"/>
  <c r="M4475" i="5"/>
  <c r="M4463" i="5"/>
  <c r="M4447" i="5"/>
  <c r="M4443" i="5"/>
  <c r="M4172" i="5"/>
  <c r="M4148" i="5"/>
  <c r="M4132" i="5"/>
  <c r="M4120" i="5"/>
  <c r="M4116" i="5"/>
  <c r="M2390" i="5"/>
  <c r="M3751" i="5"/>
  <c r="M3747" i="5"/>
  <c r="M3735" i="5"/>
  <c r="M3731" i="5"/>
  <c r="M3660" i="5"/>
  <c r="M3652" i="5"/>
  <c r="M3613" i="5"/>
  <c r="M3605" i="5"/>
  <c r="M3589" i="5"/>
  <c r="M3573" i="5"/>
  <c r="M3550" i="5"/>
  <c r="M3460" i="5"/>
  <c r="M3456" i="5"/>
  <c r="M3440" i="5"/>
  <c r="M3436" i="5"/>
  <c r="M3424" i="5"/>
  <c r="M3420" i="5"/>
  <c r="M3392" i="5"/>
  <c r="M3388" i="5"/>
  <c r="M3364" i="5"/>
  <c r="M3360" i="5"/>
  <c r="M3356" i="5"/>
  <c r="M3348" i="5"/>
  <c r="M3316" i="5"/>
  <c r="M3308" i="5"/>
  <c r="M3304" i="5"/>
  <c r="M2170" i="5"/>
  <c r="M1788" i="5"/>
  <c r="M1764" i="5"/>
  <c r="M1371" i="5"/>
  <c r="M1363" i="5"/>
  <c r="M131" i="5"/>
  <c r="M123" i="5"/>
  <c r="M13" i="5"/>
  <c r="M5333" i="5"/>
  <c r="M5142" i="5"/>
  <c r="M4648" i="5"/>
  <c r="M5122" i="5"/>
  <c r="M4612" i="5"/>
  <c r="M4498" i="5"/>
  <c r="M4474" i="5"/>
  <c r="M4422" i="5"/>
  <c r="M5485" i="5"/>
  <c r="M5379" i="5"/>
  <c r="M4714" i="5"/>
  <c r="M4710" i="5"/>
  <c r="M4698" i="5"/>
  <c r="M4694" i="5"/>
  <c r="M4686" i="5"/>
  <c r="M4682" i="5"/>
  <c r="M3818" i="5"/>
  <c r="M3802" i="5"/>
  <c r="M3786" i="5"/>
  <c r="M3782" i="5"/>
  <c r="M3746" i="5"/>
  <c r="M2750" i="5"/>
  <c r="M2742" i="5"/>
  <c r="M2734" i="5"/>
  <c r="M2504" i="5"/>
  <c r="M2500" i="5"/>
  <c r="M496" i="5"/>
  <c r="M488" i="5"/>
  <c r="M480" i="5"/>
  <c r="M472" i="5"/>
  <c r="M198" i="5"/>
  <c r="M194" i="5"/>
  <c r="M186" i="5"/>
  <c r="M182" i="5"/>
  <c r="M86" i="5"/>
  <c r="M55" i="5"/>
  <c r="M51" i="5"/>
  <c r="M43" i="5"/>
  <c r="M5329" i="5"/>
  <c r="M5549" i="5"/>
  <c r="M5266" i="5"/>
  <c r="M5180" i="5"/>
  <c r="M4514" i="5"/>
  <c r="M4494" i="5"/>
  <c r="M4478" i="5"/>
  <c r="M4446" i="5"/>
  <c r="M5218" i="5"/>
  <c r="M4926" i="5"/>
  <c r="M4922" i="5"/>
  <c r="M4910" i="5"/>
  <c r="M4906" i="5"/>
  <c r="M4902" i="5"/>
  <c r="M4898" i="5"/>
  <c r="M4890" i="5"/>
  <c r="M4780" i="5"/>
  <c r="M4772" i="5"/>
  <c r="M4764" i="5"/>
  <c r="M4760" i="5"/>
  <c r="M4744" i="5"/>
  <c r="M4576" i="5"/>
  <c r="M4568" i="5"/>
  <c r="M2420" i="5"/>
  <c r="M5325" i="5"/>
  <c r="M5545" i="5"/>
  <c r="M5407" i="5"/>
  <c r="M5184" i="5"/>
  <c r="M4506" i="5"/>
  <c r="M4486" i="5"/>
  <c r="M4454" i="5"/>
  <c r="M5574" i="5"/>
  <c r="M5469" i="5"/>
  <c r="M5461" i="5"/>
  <c r="M5457" i="5"/>
  <c r="M5453" i="5"/>
  <c r="M5449" i="5"/>
  <c r="M5347" i="5"/>
  <c r="M5343" i="5"/>
  <c r="M5335" i="5"/>
  <c r="M5331" i="5"/>
  <c r="M5327" i="5"/>
  <c r="M5307" i="5"/>
  <c r="M5213" i="5"/>
  <c r="M5053" i="5"/>
  <c r="M5023" i="5"/>
  <c r="M5011" i="5"/>
  <c r="M4839" i="5"/>
  <c r="M4835" i="5"/>
  <c r="M4827" i="5"/>
  <c r="M4823" i="5"/>
  <c r="M4815" i="5"/>
  <c r="M4803" i="5"/>
  <c r="M4791" i="5"/>
  <c r="M4787" i="5"/>
  <c r="M4783" i="5"/>
  <c r="M4759" i="5"/>
  <c r="M4755" i="5"/>
  <c r="M4743" i="5"/>
  <c r="M4666" i="5"/>
  <c r="M4618" i="5"/>
  <c r="M4579" i="5"/>
  <c r="M4575" i="5"/>
  <c r="M4567" i="5"/>
  <c r="M4563" i="5"/>
  <c r="M4547" i="5"/>
  <c r="M4508" i="5"/>
  <c r="M4504" i="5"/>
  <c r="M4488" i="5"/>
  <c r="M4480" i="5"/>
  <c r="M4472" i="5"/>
  <c r="M4169" i="5"/>
  <c r="M4161" i="5"/>
  <c r="M4153" i="5"/>
  <c r="M4149" i="5"/>
  <c r="M4145" i="5"/>
  <c r="M4129" i="5"/>
  <c r="M4117" i="5"/>
  <c r="M4070" i="5"/>
  <c r="M3994" i="5"/>
  <c r="M3931" i="5"/>
  <c r="M3923" i="5"/>
  <c r="M3880" i="5"/>
  <c r="M3868" i="5"/>
  <c r="M3222" i="5"/>
  <c r="M3103" i="5"/>
  <c r="M3087" i="5"/>
  <c r="M1241" i="5"/>
  <c r="M1233" i="5"/>
  <c r="M1225" i="5"/>
  <c r="M1217" i="5"/>
  <c r="M873" i="5"/>
  <c r="M806" i="5"/>
  <c r="M802" i="5"/>
  <c r="M790" i="5"/>
  <c r="M782" i="5"/>
  <c r="M714" i="5"/>
  <c r="M706" i="5"/>
  <c r="M5200" i="5"/>
  <c r="M5391" i="5"/>
  <c r="M5274" i="5"/>
  <c r="M5188" i="5"/>
  <c r="M4534" i="5"/>
  <c r="M4522" i="5"/>
  <c r="M4482" i="5"/>
  <c r="M4466" i="5"/>
  <c r="M4450" i="5"/>
  <c r="M5531" i="5"/>
  <c r="M5468" i="5"/>
  <c r="M5456" i="5"/>
  <c r="M5358" i="5"/>
  <c r="M5342" i="5"/>
  <c r="M5334" i="5"/>
  <c r="M5326" i="5"/>
  <c r="M5186" i="5"/>
  <c r="M5030" i="5"/>
  <c r="M4885" i="5"/>
  <c r="M4708" i="5"/>
  <c r="M4704" i="5"/>
  <c r="M4673" i="5"/>
  <c r="M4590" i="5"/>
  <c r="M4232" i="5"/>
  <c r="M4224" i="5"/>
  <c r="M4081" i="5"/>
  <c r="M4073" i="5"/>
  <c r="M3970" i="5"/>
  <c r="M3954" i="5"/>
  <c r="M3547" i="5"/>
  <c r="M3539" i="5"/>
  <c r="M3481" i="5"/>
  <c r="M3473" i="5"/>
  <c r="M3457" i="5"/>
  <c r="M3445" i="5"/>
  <c r="M3441" i="5"/>
  <c r="M3437" i="5"/>
  <c r="M3421" i="5"/>
  <c r="M3405" i="5"/>
  <c r="M3389" i="5"/>
  <c r="M3154" i="5"/>
  <c r="M467" i="5"/>
  <c r="M459" i="5"/>
  <c r="M4362" i="5"/>
  <c r="M4354" i="5"/>
  <c r="M4350" i="5"/>
  <c r="M4346" i="5"/>
  <c r="M4338" i="5"/>
  <c r="M4314" i="5"/>
  <c r="M4306" i="5"/>
  <c r="M4294" i="5"/>
  <c r="M4076" i="5"/>
  <c r="M3989" i="5"/>
  <c r="M3946" i="5"/>
  <c r="M3938" i="5"/>
  <c r="M3926" i="5"/>
  <c r="M3725" i="5"/>
  <c r="M3718" i="5"/>
  <c r="M3666" i="5"/>
  <c r="M3292" i="5"/>
  <c r="M3126" i="5"/>
  <c r="M3122" i="5"/>
  <c r="M3054" i="5"/>
  <c r="M3046" i="5"/>
  <c r="M2864" i="5"/>
  <c r="M2610" i="5"/>
  <c r="M2594" i="5"/>
  <c r="M2590" i="5"/>
  <c r="M2586" i="5"/>
  <c r="M2582" i="5"/>
  <c r="M2574" i="5"/>
  <c r="M2570" i="5"/>
  <c r="M2554" i="5"/>
  <c r="M1958" i="5"/>
  <c r="M1954" i="5"/>
  <c r="M1950" i="5"/>
  <c r="M1946" i="5"/>
  <c r="M1664" i="5"/>
  <c r="M1660" i="5"/>
  <c r="M1656" i="5"/>
  <c r="M1636" i="5"/>
  <c r="M1632" i="5"/>
  <c r="M1628" i="5"/>
  <c r="M1624" i="5"/>
  <c r="M685" i="5"/>
  <c r="M649" i="5"/>
  <c r="M645" i="5"/>
  <c r="M4377" i="5"/>
  <c r="M4365" i="5"/>
  <c r="M4278" i="5"/>
  <c r="M4274" i="5"/>
  <c r="M4258" i="5"/>
  <c r="M4198" i="5"/>
  <c r="M4020" i="5"/>
  <c r="M3945" i="5"/>
  <c r="M3941" i="5"/>
  <c r="M3921" i="5"/>
  <c r="M3847" i="5"/>
  <c r="M3843" i="5"/>
  <c r="M3800" i="5"/>
  <c r="M3780" i="5"/>
  <c r="M3768" i="5"/>
  <c r="M3717" i="5"/>
  <c r="M3713" i="5"/>
  <c r="M3685" i="5"/>
  <c r="M3677" i="5"/>
  <c r="M3673" i="5"/>
  <c r="M3513" i="5"/>
  <c r="M3509" i="5"/>
  <c r="M3494" i="5"/>
  <c r="M3291" i="5"/>
  <c r="M3263" i="5"/>
  <c r="M3204" i="5"/>
  <c r="M2736" i="5"/>
  <c r="M2164" i="5"/>
  <c r="M2160" i="5"/>
  <c r="M1834" i="5"/>
  <c r="M1286" i="5"/>
  <c r="M1254" i="5"/>
  <c r="M808" i="5"/>
  <c r="M804" i="5"/>
  <c r="M800" i="5"/>
  <c r="M744" i="5"/>
  <c r="M176" i="5"/>
  <c r="M4460" i="5"/>
  <c r="M4444" i="5"/>
  <c r="M4428" i="5"/>
  <c r="M4380" i="5"/>
  <c r="M4376" i="5"/>
  <c r="M4368" i="5"/>
  <c r="M4316" i="5"/>
  <c r="M4304" i="5"/>
  <c r="M4170" i="5"/>
  <c r="M4130" i="5"/>
  <c r="M4122" i="5"/>
  <c r="M4019" i="5"/>
  <c r="M4007" i="5"/>
  <c r="M4003" i="5"/>
  <c r="M3936" i="5"/>
  <c r="M3917" i="5"/>
  <c r="M3910" i="5"/>
  <c r="M3906" i="5"/>
  <c r="M3902" i="5"/>
  <c r="M3898" i="5"/>
  <c r="M3842" i="5"/>
  <c r="M3823" i="5"/>
  <c r="M3775" i="5"/>
  <c r="M3744" i="5"/>
  <c r="M3736" i="5"/>
  <c r="M3649" i="5"/>
  <c r="M3645" i="5"/>
  <c r="M3642" i="5"/>
  <c r="M3564" i="5"/>
  <c r="M3470" i="5"/>
  <c r="M3466" i="5"/>
  <c r="M3454" i="5"/>
  <c r="M3450" i="5"/>
  <c r="M3446" i="5"/>
  <c r="M3438" i="5"/>
  <c r="M3430" i="5"/>
  <c r="M3286" i="5"/>
  <c r="M3207" i="5"/>
  <c r="M3191" i="5"/>
  <c r="M3183" i="5"/>
  <c r="M3168" i="5"/>
  <c r="M2997" i="5"/>
  <c r="M2993" i="5"/>
  <c r="M2882" i="5"/>
  <c r="M2540" i="5"/>
  <c r="M2528" i="5"/>
  <c r="M2441" i="5"/>
  <c r="M2433" i="5"/>
  <c r="M2362" i="5"/>
  <c r="M2350" i="5"/>
  <c r="M2334" i="5"/>
  <c r="M2330" i="5"/>
  <c r="M2322" i="5"/>
  <c r="M2052" i="5"/>
  <c r="M1662" i="5"/>
  <c r="M1603" i="5"/>
  <c r="M1412" i="5"/>
  <c r="M1206" i="5"/>
  <c r="M1194" i="5"/>
  <c r="M683" i="5"/>
  <c r="M627" i="5"/>
  <c r="M592" i="5"/>
  <c r="M580" i="5"/>
  <c r="M560" i="5"/>
  <c r="M552" i="5"/>
  <c r="M528" i="5"/>
  <c r="M512" i="5"/>
  <c r="M469" i="5"/>
  <c r="M457" i="5"/>
  <c r="M449" i="5"/>
  <c r="M397" i="5"/>
  <c r="M266" i="5"/>
  <c r="M262" i="5"/>
  <c r="M88" i="5"/>
  <c r="M84" i="5"/>
  <c r="M3043" i="5"/>
  <c r="M2857" i="5"/>
  <c r="M2754" i="5"/>
  <c r="M2489" i="5"/>
  <c r="M2359" i="5"/>
  <c r="M2355" i="5"/>
  <c r="M2351" i="5"/>
  <c r="M2335" i="5"/>
  <c r="M2327" i="5"/>
  <c r="M2062" i="5"/>
  <c r="M1979" i="5"/>
  <c r="M1975" i="5"/>
  <c r="M1955" i="5"/>
  <c r="M1907" i="5"/>
  <c r="M1903" i="5"/>
  <c r="M1895" i="5"/>
  <c r="M1891" i="5"/>
  <c r="M1765" i="5"/>
  <c r="M1741" i="5"/>
  <c r="M1686" i="5"/>
  <c r="M1492" i="5"/>
  <c r="M1425" i="5"/>
  <c r="M1421" i="5"/>
  <c r="M1413" i="5"/>
  <c r="M1378" i="5"/>
  <c r="M1350" i="5"/>
  <c r="M1310" i="5"/>
  <c r="M1275" i="5"/>
  <c r="M1251" i="5"/>
  <c r="M1113" i="5"/>
  <c r="M1101" i="5"/>
  <c r="M1097" i="5"/>
  <c r="M953" i="5"/>
  <c r="M715" i="5"/>
  <c r="M699" i="5"/>
  <c r="M493" i="5"/>
  <c r="M477" i="5"/>
  <c r="M426" i="5"/>
  <c r="M422" i="5"/>
  <c r="M414" i="5"/>
  <c r="M406" i="5"/>
  <c r="M402" i="5"/>
  <c r="M398" i="5"/>
  <c r="M378" i="5"/>
  <c r="M370" i="5"/>
  <c r="M315" i="5"/>
  <c r="M267" i="5"/>
  <c r="M259" i="5"/>
  <c r="M208" i="5"/>
  <c r="M169" i="5"/>
  <c r="M3076" i="5"/>
  <c r="M3041" i="5"/>
  <c r="M2886" i="5"/>
  <c r="M2863" i="5"/>
  <c r="M2855" i="5"/>
  <c r="M2760" i="5"/>
  <c r="M2503" i="5"/>
  <c r="M2499" i="5"/>
  <c r="M2444" i="5"/>
  <c r="M2428" i="5"/>
  <c r="M2389" i="5"/>
  <c r="M2365" i="5"/>
  <c r="M2333" i="5"/>
  <c r="M2325" i="5"/>
  <c r="M2321" i="5"/>
  <c r="M2297" i="5"/>
  <c r="M2206" i="5"/>
  <c r="M2202" i="5"/>
  <c r="M2060" i="5"/>
  <c r="M1989" i="5"/>
  <c r="M1957" i="5"/>
  <c r="M1953" i="5"/>
  <c r="M1945" i="5"/>
  <c r="M1937" i="5"/>
  <c r="M1862" i="5"/>
  <c r="M1787" i="5"/>
  <c r="M1767" i="5"/>
  <c r="M1704" i="5"/>
  <c r="M1606" i="5"/>
  <c r="M1598" i="5"/>
  <c r="M1558" i="5"/>
  <c r="M1431" i="5"/>
  <c r="M1392" i="5"/>
  <c r="M1293" i="5"/>
  <c r="M1289" i="5"/>
  <c r="M1285" i="5"/>
  <c r="M1281" i="5"/>
  <c r="M1269" i="5"/>
  <c r="M1265" i="5"/>
  <c r="M1238" i="5"/>
  <c r="M1226" i="5"/>
  <c r="M1210" i="5"/>
  <c r="M1127" i="5"/>
  <c r="M1115" i="5"/>
  <c r="M1071" i="5"/>
  <c r="M995" i="5"/>
  <c r="M967" i="5"/>
  <c r="M809" i="5"/>
  <c r="M797" i="5"/>
  <c r="M721" i="5"/>
  <c r="M709" i="5"/>
  <c r="M587" i="5"/>
  <c r="M579" i="5"/>
  <c r="M575" i="5"/>
  <c r="M571" i="5"/>
  <c r="M563" i="5"/>
  <c r="M555" i="5"/>
  <c r="M551" i="5"/>
  <c r="M535" i="5"/>
  <c r="M432" i="5"/>
  <c r="M400" i="5"/>
  <c r="M392" i="5"/>
  <c r="M349" i="5"/>
  <c r="M345" i="5"/>
  <c r="M321" i="5"/>
  <c r="M261" i="5"/>
  <c r="M179" i="5"/>
  <c r="M167" i="5"/>
  <c r="M163" i="5"/>
  <c r="M132" i="5"/>
  <c r="M69" i="5"/>
  <c r="M65" i="5"/>
  <c r="M23" i="5"/>
  <c r="M2862" i="5"/>
  <c r="M2858" i="5"/>
  <c r="M2739" i="5"/>
  <c r="M2561" i="5"/>
  <c r="M2478" i="5"/>
  <c r="M2380" i="5"/>
  <c r="M2368" i="5"/>
  <c r="M2348" i="5"/>
  <c r="M2340" i="5"/>
  <c r="M2324" i="5"/>
  <c r="M2320" i="5"/>
  <c r="M2012" i="5"/>
  <c r="M2000" i="5"/>
  <c r="M1988" i="5"/>
  <c r="M1980" i="5"/>
  <c r="M1960" i="5"/>
  <c r="M1920" i="5"/>
  <c r="M1912" i="5"/>
  <c r="M1888" i="5"/>
  <c r="M1884" i="5"/>
  <c r="M1790" i="5"/>
  <c r="M1786" i="5"/>
  <c r="M1434" i="5"/>
  <c r="M1288" i="5"/>
  <c r="M1260" i="5"/>
  <c r="M878" i="5"/>
  <c r="M874" i="5"/>
  <c r="M862" i="5"/>
  <c r="M447" i="5"/>
  <c r="M427" i="5"/>
  <c r="M407" i="5"/>
  <c r="M391" i="5"/>
  <c r="M387" i="5"/>
  <c r="M383" i="5"/>
  <c r="M339" i="5"/>
  <c r="M170" i="5"/>
  <c r="M166" i="5"/>
  <c r="M99" i="5"/>
  <c r="M83" i="5"/>
  <c r="M5564" i="5"/>
  <c r="M5552" i="5"/>
  <c r="M5483" i="5"/>
  <c r="M5418" i="5"/>
  <c r="M5414" i="5"/>
  <c r="M5372" i="5"/>
  <c r="M5360" i="5"/>
  <c r="M5260" i="5"/>
  <c r="M5233" i="5"/>
  <c r="M5214" i="5"/>
  <c r="M5169" i="5"/>
  <c r="M5165" i="5"/>
  <c r="M5161" i="5"/>
  <c r="M4933" i="5"/>
  <c r="M4887" i="5"/>
  <c r="M4875" i="5"/>
  <c r="M4671" i="5"/>
  <c r="M4667" i="5"/>
  <c r="M4663" i="5"/>
  <c r="M4659" i="5"/>
  <c r="M4442" i="5"/>
  <c r="M4438" i="5"/>
  <c r="M4328" i="5"/>
  <c r="M4320" i="5"/>
  <c r="M4293" i="5"/>
  <c r="M5236" i="5"/>
  <c r="M5126" i="5"/>
  <c r="M5010" i="5"/>
  <c r="M4382" i="5"/>
  <c r="M3848" i="5"/>
  <c r="M3422" i="5"/>
  <c r="M2124" i="5"/>
  <c r="M5421" i="5"/>
  <c r="M5313" i="5"/>
  <c r="M5160" i="5"/>
  <c r="M5090" i="5"/>
  <c r="M4936" i="5"/>
  <c r="M4650" i="5"/>
  <c r="M4634" i="5"/>
  <c r="M3042" i="5"/>
  <c r="M2840" i="5"/>
  <c r="M2294" i="5"/>
  <c r="M425" i="5"/>
  <c r="M5517" i="5"/>
  <c r="M5497" i="5"/>
  <c r="M5463" i="5"/>
  <c r="M5459" i="5"/>
  <c r="M5455" i="5"/>
  <c r="M5451" i="5"/>
  <c r="M5420" i="5"/>
  <c r="M5374" i="5"/>
  <c r="M5366" i="5"/>
  <c r="M5308" i="5"/>
  <c r="M5296" i="5"/>
  <c r="M5278" i="5"/>
  <c r="M5262" i="5"/>
  <c r="M5201" i="5"/>
  <c r="M5156" i="5"/>
  <c r="M5070" i="5"/>
  <c r="M5040" i="5"/>
  <c r="M5036" i="5"/>
  <c r="M5032" i="5"/>
  <c r="M4862" i="5"/>
  <c r="M4858" i="5"/>
  <c r="M4854" i="5"/>
  <c r="M4610" i="5"/>
  <c r="M4114" i="5"/>
  <c r="M4106" i="5"/>
  <c r="M3894" i="5"/>
  <c r="M3890" i="5"/>
  <c r="M3882" i="5"/>
  <c r="M3164" i="5"/>
  <c r="M3026" i="5"/>
  <c r="M3018" i="5"/>
  <c r="M2800" i="5"/>
  <c r="M2792" i="5"/>
  <c r="M1696" i="5"/>
  <c r="M1692" i="5"/>
  <c r="M1684" i="5"/>
  <c r="M781" i="5"/>
  <c r="M777" i="5"/>
  <c r="M773" i="5"/>
  <c r="M761" i="5"/>
  <c r="M757" i="5"/>
  <c r="M749" i="5"/>
  <c r="M5541" i="5"/>
  <c r="M5321" i="5"/>
  <c r="M5006" i="5"/>
  <c r="M4390" i="5"/>
  <c r="M3778" i="5"/>
  <c r="M3766" i="5"/>
  <c r="M3406" i="5"/>
  <c r="M3374" i="5"/>
  <c r="M2730" i="5"/>
  <c r="M2548" i="5"/>
  <c r="M4658" i="5"/>
  <c r="M4638" i="5"/>
  <c r="M3038" i="5"/>
  <c r="M413" i="5"/>
  <c r="M4196" i="5"/>
  <c r="M4188" i="5"/>
  <c r="M4180" i="5"/>
  <c r="M3534" i="5"/>
  <c r="M3526" i="5"/>
  <c r="M3480" i="5"/>
  <c r="M3476" i="5"/>
  <c r="M3250" i="5"/>
  <c r="M3096" i="5"/>
  <c r="M3088" i="5"/>
  <c r="M3084" i="5"/>
  <c r="M5441" i="5"/>
  <c r="M5018" i="5"/>
  <c r="M4972" i="5"/>
  <c r="M4552" i="5"/>
  <c r="M2722" i="5"/>
  <c r="M2018" i="5"/>
  <c r="M5413" i="5"/>
  <c r="M5094" i="5"/>
  <c r="M4540" i="5"/>
  <c r="M3030" i="5"/>
  <c r="M2856" i="5"/>
  <c r="M2832" i="5"/>
  <c r="M2706" i="5"/>
  <c r="M2314" i="5"/>
  <c r="M5573" i="5"/>
  <c r="M5443" i="5"/>
  <c r="M5439" i="5"/>
  <c r="M5250" i="5"/>
  <c r="M5204" i="5"/>
  <c r="M5008" i="5"/>
  <c r="M4974" i="5"/>
  <c r="M4970" i="5"/>
  <c r="M4066" i="5"/>
  <c r="M4058" i="5"/>
  <c r="M3658" i="5"/>
  <c r="M5317" i="5"/>
  <c r="M5248" i="5"/>
  <c r="M5206" i="5"/>
  <c r="M5110" i="5"/>
  <c r="M5014" i="5"/>
  <c r="M4410" i="5"/>
  <c r="M4386" i="5"/>
  <c r="M3774" i="5"/>
  <c r="M3366" i="5"/>
  <c r="M2718" i="5"/>
  <c r="M2034" i="5"/>
  <c r="M5567" i="5"/>
  <c r="M5417" i="5"/>
  <c r="M5168" i="5"/>
  <c r="M4654" i="5"/>
  <c r="M3034" i="5"/>
  <c r="M2836" i="5"/>
  <c r="M429" i="5"/>
  <c r="M421" i="5"/>
  <c r="M409" i="5"/>
  <c r="M5569" i="5"/>
  <c r="M5542" i="5"/>
  <c r="M5473" i="5"/>
  <c r="M5446" i="5"/>
  <c r="M5438" i="5"/>
  <c r="M5434" i="5"/>
  <c r="M5430" i="5"/>
  <c r="M5411" i="5"/>
  <c r="M5403" i="5"/>
  <c r="M5373" i="5"/>
  <c r="M5365" i="5"/>
  <c r="M5361" i="5"/>
  <c r="M5318" i="5"/>
  <c r="M5311" i="5"/>
  <c r="M5249" i="5"/>
  <c r="M5245" i="5"/>
  <c r="M5196" i="5"/>
  <c r="M5154" i="5"/>
  <c r="M5150" i="5"/>
  <c r="M5123" i="5"/>
  <c r="M5104" i="5"/>
  <c r="M5096" i="5"/>
  <c r="M5092" i="5"/>
  <c r="M4415" i="5"/>
  <c r="M4411" i="5"/>
  <c r="M4407" i="5"/>
  <c r="M4403" i="5"/>
  <c r="M4399" i="5"/>
  <c r="M4383" i="5"/>
  <c r="M4379" i="5"/>
  <c r="M4360" i="5"/>
  <c r="M4352" i="5"/>
  <c r="M4313" i="5"/>
  <c r="M4305" i="5"/>
  <c r="M4301" i="5"/>
  <c r="M4270" i="5"/>
  <c r="M4262" i="5"/>
  <c r="M4246" i="5"/>
  <c r="M4230" i="5"/>
  <c r="M3810" i="5"/>
  <c r="M3791" i="5"/>
  <c r="M3783" i="5"/>
  <c r="M3631" i="5"/>
  <c r="M3592" i="5"/>
  <c r="M3588" i="5"/>
  <c r="M3576" i="5"/>
  <c r="M3572" i="5"/>
  <c r="M3371" i="5"/>
  <c r="M3363" i="5"/>
  <c r="M3347" i="5"/>
  <c r="M3331" i="5"/>
  <c r="M3315" i="5"/>
  <c r="M3202" i="5"/>
  <c r="M3194" i="5"/>
  <c r="M168" i="5"/>
  <c r="M164" i="5"/>
  <c r="M28" i="5"/>
  <c r="M24" i="5"/>
  <c r="M4802" i="5"/>
  <c r="M4798" i="5"/>
  <c r="M4794" i="5"/>
  <c r="M4790" i="5"/>
  <c r="M4786" i="5"/>
  <c r="M4782" i="5"/>
  <c r="M4774" i="5"/>
  <c r="M4766" i="5"/>
  <c r="M4762" i="5"/>
  <c r="M4758" i="5"/>
  <c r="M4727" i="5"/>
  <c r="M4723" i="5"/>
  <c r="M4719" i="5"/>
  <c r="M4715" i="5"/>
  <c r="M4692" i="5"/>
  <c r="M4680" i="5"/>
  <c r="M4602" i="5"/>
  <c r="M4598" i="5"/>
  <c r="M4594" i="5"/>
  <c r="M4424" i="5"/>
  <c r="M4315" i="5"/>
  <c r="M4311" i="5"/>
  <c r="M4307" i="5"/>
  <c r="M4217" i="5"/>
  <c r="M4209" i="5"/>
  <c r="M4190" i="5"/>
  <c r="M4182" i="5"/>
  <c r="M4025" i="5"/>
  <c r="M4021" i="5"/>
  <c r="M4018" i="5"/>
  <c r="M4010" i="5"/>
  <c r="M4006" i="5"/>
  <c r="M4002" i="5"/>
  <c r="M3998" i="5"/>
  <c r="M3974" i="5"/>
  <c r="M3947" i="5"/>
  <c r="M3909" i="5"/>
  <c r="M3905" i="5"/>
  <c r="M3901" i="5"/>
  <c r="M3893" i="5"/>
  <c r="M3874" i="5"/>
  <c r="M3870" i="5"/>
  <c r="M3816" i="5"/>
  <c r="M3808" i="5"/>
  <c r="M3804" i="5"/>
  <c r="M3754" i="5"/>
  <c r="M3738" i="5"/>
  <c r="M3734" i="5"/>
  <c r="M3683" i="5"/>
  <c r="M3667" i="5"/>
  <c r="M3641" i="5"/>
  <c r="M3637" i="5"/>
  <c r="M3595" i="5"/>
  <c r="M3587" i="5"/>
  <c r="M3579" i="5"/>
  <c r="M3571" i="5"/>
  <c r="M3408" i="5"/>
  <c r="M3400" i="5"/>
  <c r="M3357" i="5"/>
  <c r="M3353" i="5"/>
  <c r="M3337" i="5"/>
  <c r="M3329" i="5"/>
  <c r="M3321" i="5"/>
  <c r="M3313" i="5"/>
  <c r="M3283" i="5"/>
  <c r="M3275" i="5"/>
  <c r="M3271" i="5"/>
  <c r="M3248" i="5"/>
  <c r="M3240" i="5"/>
  <c r="M3236" i="5"/>
  <c r="M3162" i="5"/>
  <c r="M3134" i="5"/>
  <c r="M2948" i="5"/>
  <c r="M2909" i="5"/>
  <c r="M2905" i="5"/>
  <c r="M2901" i="5"/>
  <c r="M2732" i="5"/>
  <c r="M717" i="5"/>
  <c r="M1418" i="5"/>
  <c r="M887" i="5"/>
  <c r="M871" i="5"/>
  <c r="M867" i="5"/>
  <c r="M863" i="5"/>
  <c r="M4871" i="5"/>
  <c r="M4860" i="5"/>
  <c r="M4848" i="5"/>
  <c r="M4730" i="5"/>
  <c r="M4573" i="5"/>
  <c r="M4538" i="5"/>
  <c r="M4146" i="5"/>
  <c r="M4079" i="5"/>
  <c r="M4060" i="5"/>
  <c r="M4056" i="5"/>
  <c r="M4052" i="5"/>
  <c r="M4044" i="5"/>
  <c r="M3950" i="5"/>
  <c r="M3865" i="5"/>
  <c r="M3850" i="5"/>
  <c r="M3846" i="5"/>
  <c r="M3799" i="5"/>
  <c r="M3795" i="5"/>
  <c r="M3792" i="5"/>
  <c r="M3784" i="5"/>
  <c r="M3776" i="5"/>
  <c r="M3772" i="5"/>
  <c r="M3698" i="5"/>
  <c r="M3694" i="5"/>
  <c r="M3524" i="5"/>
  <c r="M3498" i="5"/>
  <c r="M3231" i="5"/>
  <c r="M3220" i="5"/>
  <c r="M3212" i="5"/>
  <c r="M3208" i="5"/>
  <c r="M3192" i="5"/>
  <c r="M3188" i="5"/>
  <c r="M3184" i="5"/>
  <c r="M3180" i="5"/>
  <c r="M3176" i="5"/>
  <c r="M2983" i="5"/>
  <c r="M2932" i="5"/>
  <c r="M2628" i="5"/>
  <c r="M2011" i="5"/>
  <c r="M2007" i="5"/>
  <c r="M1999" i="5"/>
  <c r="M3027" i="5"/>
  <c r="M3019" i="5"/>
  <c r="M3015" i="5"/>
  <c r="M2929" i="5"/>
  <c r="M2879" i="5"/>
  <c r="M2640" i="5"/>
  <c r="M2605" i="5"/>
  <c r="M2156" i="5"/>
  <c r="M5120" i="5"/>
  <c r="M5069" i="5"/>
  <c r="M5065" i="5"/>
  <c r="M5054" i="5"/>
  <c r="M5039" i="5"/>
  <c r="M5035" i="5"/>
  <c r="M5027" i="5"/>
  <c r="M5020" i="5"/>
  <c r="M4993" i="5"/>
  <c r="M4989" i="5"/>
  <c r="M4939" i="5"/>
  <c r="M4931" i="5"/>
  <c r="M4927" i="5"/>
  <c r="M4889" i="5"/>
  <c r="M4882" i="5"/>
  <c r="M4878" i="5"/>
  <c r="M4824" i="5"/>
  <c r="M4820" i="5"/>
  <c r="M4800" i="5"/>
  <c r="M4792" i="5"/>
  <c r="M4788" i="5"/>
  <c r="M4784" i="5"/>
  <c r="M4702" i="5"/>
  <c r="M4668" i="5"/>
  <c r="M4656" i="5"/>
  <c r="M4636" i="5"/>
  <c r="M4628" i="5"/>
  <c r="M4593" i="5"/>
  <c r="M4582" i="5"/>
  <c r="M4578" i="5"/>
  <c r="M4562" i="5"/>
  <c r="M4535" i="5"/>
  <c r="M4532" i="5"/>
  <c r="M4528" i="5"/>
  <c r="M4524" i="5"/>
  <c r="M4516" i="5"/>
  <c r="M4512" i="5"/>
  <c r="M4496" i="5"/>
  <c r="M4492" i="5"/>
  <c r="M4476" i="5"/>
  <c r="M4448" i="5"/>
  <c r="M4440" i="5"/>
  <c r="M4432" i="5"/>
  <c r="M4393" i="5"/>
  <c r="M4374" i="5"/>
  <c r="M4308" i="5"/>
  <c r="M4214" i="5"/>
  <c r="M4210" i="5"/>
  <c r="M4164" i="5"/>
  <c r="M4156" i="5"/>
  <c r="M4124" i="5"/>
  <c r="M4113" i="5"/>
  <c r="M4101" i="5"/>
  <c r="M4082" i="5"/>
  <c r="M4074" i="5"/>
  <c r="M4039" i="5"/>
  <c r="M4031" i="5"/>
  <c r="M4023" i="5"/>
  <c r="M4012" i="5"/>
  <c r="M3996" i="5"/>
  <c r="M3949" i="5"/>
  <c r="M3934" i="5"/>
  <c r="M3904" i="5"/>
  <c r="M3896" i="5"/>
  <c r="M3873" i="5"/>
  <c r="M3869" i="5"/>
  <c r="M3763" i="5"/>
  <c r="M3760" i="5"/>
  <c r="M3748" i="5"/>
  <c r="M3728" i="5"/>
  <c r="M3701" i="5"/>
  <c r="M3693" i="5"/>
  <c r="M3686" i="5"/>
  <c r="M3682" i="5"/>
  <c r="M3625" i="5"/>
  <c r="M3622" i="5"/>
  <c r="M3563" i="5"/>
  <c r="M3555" i="5"/>
  <c r="M3548" i="5"/>
  <c r="M3540" i="5"/>
  <c r="M3536" i="5"/>
  <c r="M3528" i="5"/>
  <c r="M3514" i="5"/>
  <c r="M3483" i="5"/>
  <c r="M3444" i="5"/>
  <c r="M3373" i="5"/>
  <c r="M3362" i="5"/>
  <c r="M3350" i="5"/>
  <c r="M3334" i="5"/>
  <c r="M3330" i="5"/>
  <c r="M3326" i="5"/>
  <c r="M3318" i="5"/>
  <c r="M3280" i="5"/>
  <c r="M3268" i="5"/>
  <c r="M3175" i="5"/>
  <c r="M3141" i="5"/>
  <c r="M3133" i="5"/>
  <c r="M3121" i="5"/>
  <c r="M3102" i="5"/>
  <c r="M3059" i="5"/>
  <c r="M3025" i="5"/>
  <c r="M2974" i="5"/>
  <c r="M2803" i="5"/>
  <c r="M2776" i="5"/>
  <c r="M2772" i="5"/>
  <c r="M2768" i="5"/>
  <c r="M2744" i="5"/>
  <c r="M2693" i="5"/>
  <c r="M2670" i="5"/>
  <c r="M2662" i="5"/>
  <c r="M2509" i="5"/>
  <c r="M2505" i="5"/>
  <c r="M2494" i="5"/>
  <c r="M2486" i="5"/>
  <c r="M2474" i="5"/>
  <c r="M2416" i="5"/>
  <c r="M2408" i="5"/>
  <c r="M2226" i="5"/>
  <c r="M2119" i="5"/>
  <c r="M2115" i="5"/>
  <c r="M2096" i="5"/>
  <c r="M2092" i="5"/>
  <c r="M2084" i="5"/>
  <c r="M2080" i="5"/>
  <c r="M2072" i="5"/>
  <c r="M2049" i="5"/>
  <c r="M2041" i="5"/>
  <c r="M1982" i="5"/>
  <c r="M1833" i="5"/>
  <c r="M1766" i="5"/>
  <c r="M1754" i="5"/>
  <c r="M1742" i="5"/>
  <c r="M1738" i="5"/>
  <c r="M1430" i="5"/>
  <c r="M1399" i="5"/>
  <c r="M1395" i="5"/>
  <c r="M1391" i="5"/>
  <c r="M1387" i="5"/>
  <c r="M1372" i="5"/>
  <c r="M1364" i="5"/>
  <c r="M1336" i="5"/>
  <c r="M1145" i="5"/>
  <c r="M1129" i="5"/>
  <c r="M1125" i="5"/>
  <c r="M1117" i="5"/>
  <c r="M661" i="5"/>
  <c r="M448" i="5"/>
  <c r="M116" i="5"/>
  <c r="M3186" i="5"/>
  <c r="M3160" i="5"/>
  <c r="M3094" i="5"/>
  <c r="M3074" i="5"/>
  <c r="M3062" i="5"/>
  <c r="M2966" i="5"/>
  <c r="M2962" i="5"/>
  <c r="M2884" i="5"/>
  <c r="M2854" i="5"/>
  <c r="M2850" i="5"/>
  <c r="M2822" i="5"/>
  <c r="M2814" i="5"/>
  <c r="M2728" i="5"/>
  <c r="M2724" i="5"/>
  <c r="M2720" i="5"/>
  <c r="M2626" i="5"/>
  <c r="M2622" i="5"/>
  <c r="M2544" i="5"/>
  <c r="M2532" i="5"/>
  <c r="M2462" i="5"/>
  <c r="M2454" i="5"/>
  <c r="M2450" i="5"/>
  <c r="M2434" i="5"/>
  <c r="M2142" i="5"/>
  <c r="M1910" i="5"/>
  <c r="M1906" i="5"/>
  <c r="M1902" i="5"/>
  <c r="M1898" i="5"/>
  <c r="M1894" i="5"/>
  <c r="M1588" i="5"/>
  <c r="M1045" i="5"/>
  <c r="M965" i="5"/>
  <c r="M5118" i="5"/>
  <c r="M5103" i="5"/>
  <c r="M5091" i="5"/>
  <c r="M5038" i="5"/>
  <c r="M5034" i="5"/>
  <c r="M4992" i="5"/>
  <c r="M4988" i="5"/>
  <c r="M4973" i="5"/>
  <c r="M4950" i="5"/>
  <c r="M4918" i="5"/>
  <c r="M4914" i="5"/>
  <c r="M4891" i="5"/>
  <c r="M4884" i="5"/>
  <c r="M4822" i="5"/>
  <c r="M4810" i="5"/>
  <c r="M4724" i="5"/>
  <c r="M4720" i="5"/>
  <c r="M4607" i="5"/>
  <c r="M4592" i="5"/>
  <c r="M4537" i="5"/>
  <c r="M4420" i="5"/>
  <c r="M4412" i="5"/>
  <c r="M4404" i="5"/>
  <c r="M4400" i="5"/>
  <c r="M4345" i="5"/>
  <c r="M4271" i="5"/>
  <c r="M4243" i="5"/>
  <c r="M4193" i="5"/>
  <c r="M4185" i="5"/>
  <c r="M4057" i="5"/>
  <c r="M4053" i="5"/>
  <c r="M4034" i="5"/>
  <c r="M4030" i="5"/>
  <c r="M4026" i="5"/>
  <c r="M4022" i="5"/>
  <c r="M3983" i="5"/>
  <c r="M3975" i="5"/>
  <c r="M3971" i="5"/>
  <c r="M3968" i="5"/>
  <c r="M3956" i="5"/>
  <c r="M3879" i="5"/>
  <c r="M3845" i="5"/>
  <c r="M3826" i="5"/>
  <c r="M3815" i="5"/>
  <c r="M3811" i="5"/>
  <c r="M3773" i="5"/>
  <c r="M3765" i="5"/>
  <c r="M3719" i="5"/>
  <c r="M3715" i="5"/>
  <c r="M3704" i="5"/>
  <c r="M3692" i="5"/>
  <c r="M3646" i="5"/>
  <c r="M3558" i="5"/>
  <c r="M3542" i="5"/>
  <c r="M3523" i="5"/>
  <c r="M3493" i="5"/>
  <c r="M3490" i="5"/>
  <c r="M3419" i="5"/>
  <c r="M3411" i="5"/>
  <c r="M3395" i="5"/>
  <c r="M3387" i="5"/>
  <c r="M3379" i="5"/>
  <c r="M3340" i="5"/>
  <c r="M3328" i="5"/>
  <c r="M3235" i="5"/>
  <c r="M3189" i="5"/>
  <c r="M3181" i="5"/>
  <c r="M3170" i="5"/>
  <c r="M3144" i="5"/>
  <c r="M3140" i="5"/>
  <c r="M3136" i="5"/>
  <c r="M3128" i="5"/>
  <c r="M3124" i="5"/>
  <c r="M3120" i="5"/>
  <c r="M3089" i="5"/>
  <c r="M3073" i="5"/>
  <c r="M3035" i="5"/>
  <c r="M3031" i="5"/>
  <c r="M3024" i="5"/>
  <c r="M3020" i="5"/>
  <c r="M2984" i="5"/>
  <c r="M2965" i="5"/>
  <c r="M2961" i="5"/>
  <c r="M2953" i="5"/>
  <c r="M2945" i="5"/>
  <c r="M2941" i="5"/>
  <c r="M2853" i="5"/>
  <c r="M2837" i="5"/>
  <c r="M2833" i="5"/>
  <c r="M2821" i="5"/>
  <c r="M2813" i="5"/>
  <c r="M2794" i="5"/>
  <c r="M2617" i="5"/>
  <c r="M2613" i="5"/>
  <c r="M2606" i="5"/>
  <c r="M2535" i="5"/>
  <c r="M2527" i="5"/>
  <c r="M2512" i="5"/>
  <c r="M2508" i="5"/>
  <c r="M2488" i="5"/>
  <c r="M2449" i="5"/>
  <c r="M2208" i="5"/>
  <c r="M2141" i="5"/>
  <c r="M2118" i="5"/>
  <c r="M2114" i="5"/>
  <c r="M2032" i="5"/>
  <c r="M1917" i="5"/>
  <c r="M1909" i="5"/>
  <c r="M1878" i="5"/>
  <c r="M1874" i="5"/>
  <c r="M1820" i="5"/>
  <c r="M643" i="5"/>
  <c r="M608" i="5"/>
  <c r="M600" i="5"/>
  <c r="M596" i="5"/>
  <c r="M589" i="5"/>
  <c r="M573" i="5"/>
  <c r="M561" i="5"/>
  <c r="M553" i="5"/>
  <c r="M549" i="5"/>
  <c r="M525" i="5"/>
  <c r="M517" i="5"/>
  <c r="M509" i="5"/>
  <c r="M505" i="5"/>
  <c r="M241" i="5"/>
  <c r="M62" i="5"/>
  <c r="M58" i="5"/>
  <c r="M54" i="5"/>
  <c r="M2336" i="5"/>
  <c r="M2316" i="5"/>
  <c r="M2258" i="5"/>
  <c r="M2250" i="5"/>
  <c r="M2234" i="5"/>
  <c r="M2121" i="5"/>
  <c r="M2117" i="5"/>
  <c r="M2101" i="5"/>
  <c r="M2044" i="5"/>
  <c r="M2006" i="5"/>
  <c r="M1994" i="5"/>
  <c r="M1986" i="5"/>
  <c r="M1904" i="5"/>
  <c r="M1865" i="5"/>
  <c r="M1850" i="5"/>
  <c r="M1819" i="5"/>
  <c r="M1811" i="5"/>
  <c r="M1803" i="5"/>
  <c r="M1776" i="5"/>
  <c r="M1772" i="5"/>
  <c r="M1768" i="5"/>
  <c r="M1729" i="5"/>
  <c r="M1725" i="5"/>
  <c r="M1709" i="5"/>
  <c r="M1679" i="5"/>
  <c r="M1617" i="5"/>
  <c r="M1613" i="5"/>
  <c r="M1609" i="5"/>
  <c r="M1586" i="5"/>
  <c r="M1563" i="5"/>
  <c r="M1559" i="5"/>
  <c r="M1555" i="5"/>
  <c r="M1551" i="5"/>
  <c r="M1543" i="5"/>
  <c r="M1539" i="5"/>
  <c r="M1516" i="5"/>
  <c r="M1496" i="5"/>
  <c r="M1488" i="5"/>
  <c r="M1394" i="5"/>
  <c r="M1280" i="5"/>
  <c r="M1276" i="5"/>
  <c r="M1256" i="5"/>
  <c r="M1209" i="5"/>
  <c r="M1190" i="5"/>
  <c r="M1159" i="5"/>
  <c r="M934" i="5"/>
  <c r="M930" i="5"/>
  <c r="M926" i="5"/>
  <c r="M910" i="5"/>
  <c r="M902" i="5"/>
  <c r="M890" i="5"/>
  <c r="M689" i="5"/>
  <c r="M599" i="5"/>
  <c r="M379" i="5"/>
  <c r="M352" i="5"/>
  <c r="M336" i="5"/>
  <c r="M278" i="5"/>
  <c r="M274" i="5"/>
  <c r="M270" i="5"/>
  <c r="M244" i="5"/>
  <c r="M240" i="5"/>
  <c r="M233" i="5"/>
  <c r="M221" i="5"/>
  <c r="M217" i="5"/>
  <c r="M205" i="5"/>
  <c r="M103" i="5"/>
  <c r="M96" i="5"/>
  <c r="M61" i="5"/>
  <c r="M57" i="5"/>
  <c r="M45" i="5"/>
  <c r="M2793" i="5"/>
  <c r="M2786" i="5"/>
  <c r="M2782" i="5"/>
  <c r="M2778" i="5"/>
  <c r="M2774" i="5"/>
  <c r="M2766" i="5"/>
  <c r="M2762" i="5"/>
  <c r="M2731" i="5"/>
  <c r="M2712" i="5"/>
  <c r="M2680" i="5"/>
  <c r="M2650" i="5"/>
  <c r="M2646" i="5"/>
  <c r="M2623" i="5"/>
  <c r="M2608" i="5"/>
  <c r="M2596" i="5"/>
  <c r="M2592" i="5"/>
  <c r="M2553" i="5"/>
  <c r="M2534" i="5"/>
  <c r="M2476" i="5"/>
  <c r="M2418" i="5"/>
  <c r="M2406" i="5"/>
  <c r="M2402" i="5"/>
  <c r="M2312" i="5"/>
  <c r="M2304" i="5"/>
  <c r="M2300" i="5"/>
  <c r="M2214" i="5"/>
  <c r="M2178" i="5"/>
  <c r="M2174" i="5"/>
  <c r="M2082" i="5"/>
  <c r="M2020" i="5"/>
  <c r="M2016" i="5"/>
  <c r="M1978" i="5"/>
  <c r="M1974" i="5"/>
  <c r="M1880" i="5"/>
  <c r="M1744" i="5"/>
  <c r="M1318" i="5"/>
  <c r="M1314" i="5"/>
  <c r="M1306" i="5"/>
  <c r="M961" i="5"/>
  <c r="M313" i="5"/>
  <c r="M309" i="5"/>
  <c r="M301" i="5"/>
  <c r="M297" i="5"/>
  <c r="M173" i="5"/>
  <c r="M134" i="5"/>
  <c r="M122" i="5"/>
  <c r="M76" i="5"/>
  <c r="M26" i="5"/>
  <c r="M2789" i="5"/>
  <c r="M2773" i="5"/>
  <c r="M2703" i="5"/>
  <c r="M2653" i="5"/>
  <c r="M2641" i="5"/>
  <c r="M2637" i="5"/>
  <c r="M2607" i="5"/>
  <c r="M2595" i="5"/>
  <c r="M2568" i="5"/>
  <c r="M2541" i="5"/>
  <c r="M2537" i="5"/>
  <c r="M2533" i="5"/>
  <c r="M2506" i="5"/>
  <c r="M2502" i="5"/>
  <c r="M2475" i="5"/>
  <c r="M2456" i="5"/>
  <c r="M2417" i="5"/>
  <c r="M2401" i="5"/>
  <c r="M2217" i="5"/>
  <c r="M2209" i="5"/>
  <c r="M2205" i="5"/>
  <c r="M2193" i="5"/>
  <c r="M2189" i="5"/>
  <c r="M2166" i="5"/>
  <c r="M2150" i="5"/>
  <c r="M2146" i="5"/>
  <c r="M2112" i="5"/>
  <c r="M2104" i="5"/>
  <c r="M2100" i="5"/>
  <c r="M2089" i="5"/>
  <c r="M2085" i="5"/>
  <c r="M2031" i="5"/>
  <c r="M2027" i="5"/>
  <c r="M2015" i="5"/>
  <c r="M1981" i="5"/>
  <c r="M1930" i="5"/>
  <c r="M1879" i="5"/>
  <c r="M1864" i="5"/>
  <c r="M1822" i="5"/>
  <c r="M1814" i="5"/>
  <c r="M1810" i="5"/>
  <c r="M1806" i="5"/>
  <c r="M1802" i="5"/>
  <c r="M1798" i="5"/>
  <c r="M1763" i="5"/>
  <c r="M1751" i="5"/>
  <c r="M1720" i="5"/>
  <c r="M1716" i="5"/>
  <c r="M1700" i="5"/>
  <c r="M1674" i="5"/>
  <c r="M1670" i="5"/>
  <c r="M1345" i="5"/>
  <c r="M1341" i="5"/>
  <c r="M1337" i="5"/>
  <c r="M1325" i="5"/>
  <c r="M1305" i="5"/>
  <c r="M1075" i="5"/>
  <c r="M1051" i="5"/>
  <c r="M1015" i="5"/>
  <c r="M881" i="5"/>
  <c r="M719" i="5"/>
  <c r="M502" i="5"/>
  <c r="M478" i="5"/>
  <c r="M470" i="5"/>
  <c r="M452" i="5"/>
  <c r="M363" i="5"/>
  <c r="M355" i="5"/>
  <c r="M149" i="5"/>
  <c r="M125" i="5"/>
  <c r="M121" i="5"/>
  <c r="M1665" i="5"/>
  <c r="M1562" i="5"/>
  <c r="M1546" i="5"/>
  <c r="M1542" i="5"/>
  <c r="M1467" i="5"/>
  <c r="M1463" i="5"/>
  <c r="M1452" i="5"/>
  <c r="M1448" i="5"/>
  <c r="M1397" i="5"/>
  <c r="M1347" i="5"/>
  <c r="M1332" i="5"/>
  <c r="M1328" i="5"/>
  <c r="M1324" i="5"/>
  <c r="M1308" i="5"/>
  <c r="M1290" i="5"/>
  <c r="M1278" i="5"/>
  <c r="M1236" i="5"/>
  <c r="M1228" i="5"/>
  <c r="M1193" i="5"/>
  <c r="M1185" i="5"/>
  <c r="M1166" i="5"/>
  <c r="M1158" i="5"/>
  <c r="M1150" i="5"/>
  <c r="M1042" i="5"/>
  <c r="M1034" i="5"/>
  <c r="M1030" i="5"/>
  <c r="M1014" i="5"/>
  <c r="M999" i="5"/>
  <c r="M964" i="5"/>
  <c r="M952" i="5"/>
  <c r="M944" i="5"/>
  <c r="M940" i="5"/>
  <c r="M929" i="5"/>
  <c r="M925" i="5"/>
  <c r="M917" i="5"/>
  <c r="M905" i="5"/>
  <c r="M901" i="5"/>
  <c r="M897" i="5"/>
  <c r="M893" i="5"/>
  <c r="M858" i="5"/>
  <c r="M835" i="5"/>
  <c r="M823" i="5"/>
  <c r="M811" i="5"/>
  <c r="M807" i="5"/>
  <c r="M740" i="5"/>
  <c r="M732" i="5"/>
  <c r="M729" i="5"/>
  <c r="M702" i="5"/>
  <c r="M657" i="5"/>
  <c r="M653" i="5"/>
  <c r="M606" i="5"/>
  <c r="M591" i="5"/>
  <c r="M547" i="5"/>
  <c r="M416" i="5"/>
  <c r="M408" i="5"/>
  <c r="M405" i="5"/>
  <c r="M343" i="5"/>
  <c r="M304" i="5"/>
  <c r="M296" i="5"/>
  <c r="M277" i="5"/>
  <c r="M247" i="5"/>
  <c r="M243" i="5"/>
  <c r="M192" i="5"/>
  <c r="M180" i="5"/>
  <c r="M151" i="5"/>
  <c r="M144" i="5"/>
  <c r="M140" i="5"/>
  <c r="M98" i="5"/>
  <c r="M37" i="5"/>
  <c r="M33" i="5"/>
  <c r="M8" i="5"/>
  <c r="M1595" i="5"/>
  <c r="M1591" i="5"/>
  <c r="M1572" i="5"/>
  <c r="M1518" i="5"/>
  <c r="M1506" i="5"/>
  <c r="M1498" i="5"/>
  <c r="M1482" i="5"/>
  <c r="M1474" i="5"/>
  <c r="M1404" i="5"/>
  <c r="M1207" i="5"/>
  <c r="M1196" i="5"/>
  <c r="M1192" i="5"/>
  <c r="M1188" i="5"/>
  <c r="M1181" i="5"/>
  <c r="M1161" i="5"/>
  <c r="M1135" i="5"/>
  <c r="M1107" i="5"/>
  <c r="M1068" i="5"/>
  <c r="M1029" i="5"/>
  <c r="M1013" i="5"/>
  <c r="M978" i="5"/>
  <c r="M970" i="5"/>
  <c r="M857" i="5"/>
  <c r="M755" i="5"/>
  <c r="M705" i="5"/>
  <c r="M675" i="5"/>
  <c r="M667" i="5"/>
  <c r="M663" i="5"/>
  <c r="M625" i="5"/>
  <c r="M617" i="5"/>
  <c r="M613" i="5"/>
  <c r="M531" i="5"/>
  <c r="M519" i="5"/>
  <c r="M468" i="5"/>
  <c r="M465" i="5"/>
  <c r="M461" i="5"/>
  <c r="M439" i="5"/>
  <c r="M419" i="5"/>
  <c r="M384" i="5"/>
  <c r="M235" i="5"/>
  <c r="M227" i="5"/>
  <c r="M211" i="5"/>
  <c r="M154" i="5"/>
  <c r="M1668" i="5"/>
  <c r="M1579" i="5"/>
  <c r="M1556" i="5"/>
  <c r="M1540" i="5"/>
  <c r="M1532" i="5"/>
  <c r="M1493" i="5"/>
  <c r="M1446" i="5"/>
  <c r="M1407" i="5"/>
  <c r="M1403" i="5"/>
  <c r="M1369" i="5"/>
  <c r="M1361" i="5"/>
  <c r="M1342" i="5"/>
  <c r="M1253" i="5"/>
  <c r="M1249" i="5"/>
  <c r="M1142" i="5"/>
  <c r="M1134" i="5"/>
  <c r="M1130" i="5"/>
  <c r="M1126" i="5"/>
  <c r="M1118" i="5"/>
  <c r="M1114" i="5"/>
  <c r="M997" i="5"/>
  <c r="M989" i="5"/>
  <c r="M927" i="5"/>
  <c r="M876" i="5"/>
  <c r="M845" i="5"/>
  <c r="M829" i="5"/>
  <c r="M805" i="5"/>
  <c r="M762" i="5"/>
  <c r="M758" i="5"/>
  <c r="M746" i="5"/>
  <c r="M716" i="5"/>
  <c r="M712" i="5"/>
  <c r="M682" i="5"/>
  <c r="M678" i="5"/>
  <c r="M674" i="5"/>
  <c r="M662" i="5"/>
  <c r="M522" i="5"/>
  <c r="M518" i="5"/>
  <c r="M442" i="5"/>
  <c r="M438" i="5"/>
  <c r="M434" i="5"/>
  <c r="M403" i="5"/>
  <c r="M368" i="5"/>
  <c r="M341" i="5"/>
  <c r="M318" i="5"/>
  <c r="M307" i="5"/>
  <c r="M299" i="5"/>
  <c r="M279" i="5"/>
  <c r="M260" i="5"/>
  <c r="M234" i="5"/>
  <c r="M230" i="5"/>
  <c r="M222" i="5"/>
  <c r="M214" i="5"/>
  <c r="M210" i="5"/>
  <c r="M206" i="5"/>
  <c r="M195" i="5"/>
  <c r="M191" i="5"/>
  <c r="M165" i="5"/>
  <c r="M161" i="5"/>
  <c r="M157" i="5"/>
  <c r="M153" i="5"/>
  <c r="M138" i="5"/>
  <c r="M107" i="5"/>
  <c r="M85" i="5"/>
  <c r="M70" i="5"/>
  <c r="M66" i="5"/>
  <c r="M25" i="5"/>
  <c r="M5550" i="5"/>
  <c r="M5532" i="5"/>
  <c r="M5520" i="5"/>
  <c r="M5465" i="5"/>
  <c r="M5450" i="5"/>
  <c r="M5406" i="5"/>
  <c r="M5402" i="5"/>
  <c r="M5398" i="5"/>
  <c r="M5387" i="5"/>
  <c r="M5350" i="5"/>
  <c r="M5339" i="5"/>
  <c r="M5324" i="5"/>
  <c r="M5294" i="5"/>
  <c r="M5283" i="5"/>
  <c r="M5137" i="5"/>
  <c r="M5100" i="5"/>
  <c r="M5081" i="5"/>
  <c r="M5077" i="5"/>
  <c r="M5025" i="5"/>
  <c r="M4959" i="5"/>
  <c r="M4646" i="5"/>
  <c r="M4623" i="5"/>
  <c r="M4619" i="5"/>
  <c r="M4611" i="5"/>
  <c r="M4344" i="5"/>
  <c r="M4329" i="5"/>
  <c r="M4287" i="5"/>
  <c r="M4275" i="5"/>
  <c r="M3629" i="5"/>
  <c r="M3014" i="5"/>
  <c r="M2292" i="5"/>
  <c r="M5527" i="5"/>
  <c r="M5523" i="5"/>
  <c r="M5505" i="5"/>
  <c r="M5405" i="5"/>
  <c r="M5397" i="5"/>
  <c r="M5393" i="5"/>
  <c r="M5349" i="5"/>
  <c r="M5222" i="5"/>
  <c r="M5144" i="5"/>
  <c r="M5140" i="5"/>
  <c r="M4990" i="5"/>
  <c r="M4908" i="5"/>
  <c r="M4866" i="5"/>
  <c r="M3384" i="5"/>
  <c r="M5534" i="5"/>
  <c r="M5530" i="5"/>
  <c r="M5526" i="5"/>
  <c r="M5515" i="5"/>
  <c r="M5501" i="5"/>
  <c r="M5493" i="5"/>
  <c r="M5489" i="5"/>
  <c r="M5478" i="5"/>
  <c r="M5467" i="5"/>
  <c r="M5452" i="5"/>
  <c r="M5445" i="5"/>
  <c r="M5422" i="5"/>
  <c r="M5404" i="5"/>
  <c r="M5392" i="5"/>
  <c r="M5367" i="5"/>
  <c r="M5363" i="5"/>
  <c r="M5345" i="5"/>
  <c r="M5337" i="5"/>
  <c r="M5322" i="5"/>
  <c r="M5251" i="5"/>
  <c r="M5244" i="5"/>
  <c r="M5240" i="5"/>
  <c r="M5229" i="5"/>
  <c r="M5225" i="5"/>
  <c r="M5192" i="5"/>
  <c r="M5068" i="5"/>
  <c r="M5012" i="5"/>
  <c r="M4968" i="5"/>
  <c r="M4949" i="5"/>
  <c r="M4945" i="5"/>
  <c r="M4934" i="5"/>
  <c r="M4930" i="5"/>
  <c r="M4896" i="5"/>
  <c r="M4892" i="5"/>
  <c r="M4850" i="5"/>
  <c r="M4756" i="5"/>
  <c r="M4752" i="5"/>
  <c r="M4737" i="5"/>
  <c r="M4726" i="5"/>
  <c r="M4722" i="5"/>
  <c r="M4664" i="5"/>
  <c r="M4173" i="5"/>
  <c r="M4162" i="5"/>
  <c r="M4158" i="5"/>
  <c r="M4154" i="5"/>
  <c r="M4150" i="5"/>
  <c r="M3957" i="5"/>
  <c r="M3877" i="5"/>
  <c r="M3855" i="5"/>
  <c r="M3844" i="5"/>
  <c r="M3814" i="5"/>
  <c r="M3497" i="5"/>
  <c r="M3247" i="5"/>
  <c r="M5509" i="5"/>
  <c r="M5309" i="5"/>
  <c r="M5297" i="5"/>
  <c r="M5028" i="5"/>
  <c r="M4816" i="5"/>
  <c r="M4024" i="5"/>
  <c r="M2398" i="5"/>
  <c r="M160" i="5"/>
  <c r="M5565" i="5"/>
  <c r="M5553" i="5"/>
  <c r="M5427" i="5"/>
  <c r="M5409" i="5"/>
  <c r="M5301" i="5"/>
  <c r="M5152" i="5"/>
  <c r="M5050" i="5"/>
  <c r="M5002" i="5"/>
  <c r="M4980" i="5"/>
  <c r="M4874" i="5"/>
  <c r="M4556" i="5"/>
  <c r="M4208" i="5"/>
  <c r="M3928" i="5"/>
  <c r="M2924" i="5"/>
  <c r="M2394" i="5"/>
  <c r="M5559" i="5"/>
  <c r="M5555" i="5"/>
  <c r="M5537" i="5"/>
  <c r="M5437" i="5"/>
  <c r="M5429" i="5"/>
  <c r="M5425" i="5"/>
  <c r="M5381" i="5"/>
  <c r="M5303" i="5"/>
  <c r="M5299" i="5"/>
  <c r="M5176" i="5"/>
  <c r="M5116" i="5"/>
  <c r="M5112" i="5"/>
  <c r="M5056" i="5"/>
  <c r="M5048" i="5"/>
  <c r="M4985" i="5"/>
  <c r="M4982" i="5"/>
  <c r="M4964" i="5"/>
  <c r="M4872" i="5"/>
  <c r="M4814" i="5"/>
  <c r="M4771" i="5"/>
  <c r="M4767" i="5"/>
  <c r="M4678" i="5"/>
  <c r="M4554" i="5"/>
  <c r="M4520" i="5"/>
  <c r="M4427" i="5"/>
  <c r="M4423" i="5"/>
  <c r="M4396" i="5"/>
  <c r="M4206" i="5"/>
  <c r="M4187" i="5"/>
  <c r="M4176" i="5"/>
  <c r="M4118" i="5"/>
  <c r="M3434" i="5"/>
  <c r="M2880" i="5"/>
  <c r="M2872" i="5"/>
  <c r="M2868" i="5"/>
  <c r="M2842" i="5"/>
  <c r="M2172" i="5"/>
  <c r="M5557" i="5"/>
  <c r="M5431" i="5"/>
  <c r="M5256" i="5"/>
  <c r="M4808" i="5"/>
  <c r="M4212" i="5"/>
  <c r="M3924" i="5"/>
  <c r="M3570" i="5"/>
  <c r="M2928" i="5"/>
  <c r="M156" i="5"/>
  <c r="M5566" i="5"/>
  <c r="M5562" i="5"/>
  <c r="M5558" i="5"/>
  <c r="M5547" i="5"/>
  <c r="M5533" i="5"/>
  <c r="M5525" i="5"/>
  <c r="M5521" i="5"/>
  <c r="M5510" i="5"/>
  <c r="M5499" i="5"/>
  <c r="M5484" i="5"/>
  <c r="M5477" i="5"/>
  <c r="M5454" i="5"/>
  <c r="M5436" i="5"/>
  <c r="M5424" i="5"/>
  <c r="M5399" i="5"/>
  <c r="M5395" i="5"/>
  <c r="M5377" i="5"/>
  <c r="M5369" i="5"/>
  <c r="M5354" i="5"/>
  <c r="M5310" i="5"/>
  <c r="M5302" i="5"/>
  <c r="M5291" i="5"/>
  <c r="M5284" i="5"/>
  <c r="M5261" i="5"/>
  <c r="M5257" i="5"/>
  <c r="M5246" i="5"/>
  <c r="M5224" i="5"/>
  <c r="M5220" i="5"/>
  <c r="M5138" i="5"/>
  <c r="M5134" i="5"/>
  <c r="M5119" i="5"/>
  <c r="M5108" i="5"/>
  <c r="M5089" i="5"/>
  <c r="M5085" i="5"/>
  <c r="M5066" i="5"/>
  <c r="M4999" i="5"/>
  <c r="M4693" i="5"/>
  <c r="M4627" i="5"/>
  <c r="M4604" i="5"/>
  <c r="M4302" i="5"/>
  <c r="M4041" i="5"/>
  <c r="M4037" i="5"/>
  <c r="M3987" i="5"/>
  <c r="M3522" i="5"/>
  <c r="M3173" i="5"/>
  <c r="M3169" i="5"/>
  <c r="M3158" i="5"/>
  <c r="M3147" i="5"/>
  <c r="M3143" i="5"/>
  <c r="M3139" i="5"/>
  <c r="M3135" i="5"/>
  <c r="M3116" i="5"/>
  <c r="M4994" i="5"/>
  <c r="M4956" i="5"/>
  <c r="M4952" i="5"/>
  <c r="M4948" i="5"/>
  <c r="M4940" i="5"/>
  <c r="M4921" i="5"/>
  <c r="M4903" i="5"/>
  <c r="M4899" i="5"/>
  <c r="M4843" i="5"/>
  <c r="M4840" i="5"/>
  <c r="M4801" i="5"/>
  <c r="M4789" i="5"/>
  <c r="M4690" i="5"/>
  <c r="M4675" i="5"/>
  <c r="M4649" i="5"/>
  <c r="M4549" i="5"/>
  <c r="M4545" i="5"/>
  <c r="M4531" i="5"/>
  <c r="M4527" i="5"/>
  <c r="M4523" i="5"/>
  <c r="M4515" i="5"/>
  <c r="M4511" i="5"/>
  <c r="M4408" i="5"/>
  <c r="M4370" i="5"/>
  <c r="M4366" i="5"/>
  <c r="M4358" i="5"/>
  <c r="M4324" i="5"/>
  <c r="M4194" i="5"/>
  <c r="M4138" i="5"/>
  <c r="M4115" i="5"/>
  <c r="M4108" i="5"/>
  <c r="M4104" i="5"/>
  <c r="M4096" i="5"/>
  <c r="M4088" i="5"/>
  <c r="M4036" i="5"/>
  <c r="M3991" i="5"/>
  <c r="M3988" i="5"/>
  <c r="M3984" i="5"/>
  <c r="M3976" i="5"/>
  <c r="M3964" i="5"/>
  <c r="M3942" i="5"/>
  <c r="M3837" i="5"/>
  <c r="M3829" i="5"/>
  <c r="M3796" i="5"/>
  <c r="M3700" i="5"/>
  <c r="M3567" i="5"/>
  <c r="M3560" i="5"/>
  <c r="M3556" i="5"/>
  <c r="M3442" i="5"/>
  <c r="M3427" i="5"/>
  <c r="M3225" i="5"/>
  <c r="M2902" i="5"/>
  <c r="M2898" i="5"/>
  <c r="M2894" i="5"/>
  <c r="M2705" i="5"/>
  <c r="M2682" i="5"/>
  <c r="M2471" i="5"/>
  <c r="M2467" i="5"/>
  <c r="M2463" i="5"/>
  <c r="M2432" i="5"/>
  <c r="M2354" i="5"/>
  <c r="M859" i="5"/>
  <c r="M5216" i="5"/>
  <c r="M5172" i="5"/>
  <c r="M5128" i="5"/>
  <c r="M5088" i="5"/>
  <c r="M5062" i="5"/>
  <c r="M4894" i="5"/>
  <c r="M4864" i="5"/>
  <c r="M4712" i="5"/>
  <c r="M4700" i="5"/>
  <c r="M4644" i="5"/>
  <c r="M4510" i="5"/>
  <c r="M4434" i="5"/>
  <c r="M4430" i="5"/>
  <c r="M4250" i="5"/>
  <c r="M4238" i="5"/>
  <c r="M4234" i="5"/>
  <c r="M4200" i="5"/>
  <c r="M3892" i="5"/>
  <c r="M3884" i="5"/>
  <c r="M3836" i="5"/>
  <c r="M3832" i="5"/>
  <c r="M3828" i="5"/>
  <c r="M3730" i="5"/>
  <c r="M3714" i="5"/>
  <c r="M3600" i="5"/>
  <c r="M3300" i="5"/>
  <c r="M3258" i="5"/>
  <c r="M3254" i="5"/>
  <c r="M3224" i="5"/>
  <c r="M3048" i="5"/>
  <c r="M3010" i="5"/>
  <c r="M3002" i="5"/>
  <c r="M2990" i="5"/>
  <c r="M2738" i="5"/>
  <c r="M2696" i="5"/>
  <c r="M2566" i="5"/>
  <c r="M2110" i="5"/>
  <c r="M2106" i="5"/>
  <c r="M2102" i="5"/>
  <c r="M2068" i="5"/>
  <c r="M2064" i="5"/>
  <c r="M5270" i="5"/>
  <c r="M5263" i="5"/>
  <c r="M5252" i="5"/>
  <c r="M5230" i="5"/>
  <c r="M5215" i="5"/>
  <c r="M5208" i="5"/>
  <c r="M5197" i="5"/>
  <c r="M5193" i="5"/>
  <c r="M5182" i="5"/>
  <c r="M5164" i="5"/>
  <c r="M5153" i="5"/>
  <c r="M5149" i="5"/>
  <c r="M5135" i="5"/>
  <c r="M5124" i="5"/>
  <c r="M5102" i="5"/>
  <c r="M5087" i="5"/>
  <c r="M5080" i="5"/>
  <c r="M5072" i="5"/>
  <c r="M5061" i="5"/>
  <c r="M5022" i="5"/>
  <c r="M5007" i="5"/>
  <c r="M4946" i="5"/>
  <c r="M4942" i="5"/>
  <c r="M4938" i="5"/>
  <c r="M4923" i="5"/>
  <c r="M4919" i="5"/>
  <c r="M4912" i="5"/>
  <c r="M4905" i="5"/>
  <c r="M4901" i="5"/>
  <c r="M4886" i="5"/>
  <c r="M4863" i="5"/>
  <c r="M4856" i="5"/>
  <c r="M4852" i="5"/>
  <c r="M4834" i="5"/>
  <c r="M4830" i="5"/>
  <c r="M4738" i="5"/>
  <c r="M4734" i="5"/>
  <c r="M4711" i="5"/>
  <c r="M4696" i="5"/>
  <c r="M4608" i="5"/>
  <c r="M4589" i="5"/>
  <c r="M4467" i="5"/>
  <c r="M4456" i="5"/>
  <c r="M4310" i="5"/>
  <c r="M4284" i="5"/>
  <c r="M4272" i="5"/>
  <c r="M4249" i="5"/>
  <c r="M4245" i="5"/>
  <c r="M4226" i="5"/>
  <c r="M4192" i="5"/>
  <c r="M4140" i="5"/>
  <c r="M4136" i="5"/>
  <c r="M4098" i="5"/>
  <c r="M4049" i="5"/>
  <c r="M4042" i="5"/>
  <c r="M4038" i="5"/>
  <c r="M4016" i="5"/>
  <c r="M3986" i="5"/>
  <c r="M3891" i="5"/>
  <c r="M3741" i="5"/>
  <c r="M3733" i="5"/>
  <c r="M3615" i="5"/>
  <c r="M3603" i="5"/>
  <c r="M3467" i="5"/>
  <c r="M3464" i="5"/>
  <c r="M3105" i="5"/>
  <c r="M3101" i="5"/>
  <c r="M3086" i="5"/>
  <c r="M3066" i="5"/>
  <c r="M3047" i="5"/>
  <c r="M2604" i="5"/>
  <c r="M2581" i="5"/>
  <c r="M2254" i="5"/>
  <c r="M1990" i="5"/>
  <c r="M4979" i="5"/>
  <c r="M4958" i="5"/>
  <c r="M4935" i="5"/>
  <c r="M4924" i="5"/>
  <c r="M4920" i="5"/>
  <c r="M4876" i="5"/>
  <c r="M4869" i="5"/>
  <c r="M4847" i="5"/>
  <c r="M4844" i="5"/>
  <c r="M4825" i="5"/>
  <c r="M4818" i="5"/>
  <c r="M4799" i="5"/>
  <c r="M4795" i="5"/>
  <c r="M4773" i="5"/>
  <c r="M4736" i="5"/>
  <c r="M4725" i="5"/>
  <c r="M4695" i="5"/>
  <c r="M4688" i="5"/>
  <c r="M4670" i="5"/>
  <c r="M4652" i="5"/>
  <c r="M4622" i="5"/>
  <c r="M4614" i="5"/>
  <c r="M4603" i="5"/>
  <c r="M4600" i="5"/>
  <c r="M4596" i="5"/>
  <c r="M4588" i="5"/>
  <c r="M4574" i="5"/>
  <c r="M4566" i="5"/>
  <c r="M4551" i="5"/>
  <c r="M4530" i="5"/>
  <c r="M4526" i="5"/>
  <c r="M4518" i="5"/>
  <c r="M4507" i="5"/>
  <c r="M4470" i="5"/>
  <c r="M4459" i="5"/>
  <c r="M4455" i="5"/>
  <c r="M4452" i="5"/>
  <c r="M4425" i="5"/>
  <c r="M4418" i="5"/>
  <c r="M4414" i="5"/>
  <c r="M4395" i="5"/>
  <c r="M4391" i="5"/>
  <c r="M4388" i="5"/>
  <c r="M4361" i="5"/>
  <c r="M4342" i="5"/>
  <c r="M4331" i="5"/>
  <c r="M4327" i="5"/>
  <c r="M4319" i="5"/>
  <c r="M4312" i="5"/>
  <c r="M4286" i="5"/>
  <c r="M4256" i="5"/>
  <c r="M4229" i="5"/>
  <c r="M4218" i="5"/>
  <c r="M4203" i="5"/>
  <c r="M4189" i="5"/>
  <c r="M4131" i="5"/>
  <c r="M4128" i="5"/>
  <c r="M4102" i="5"/>
  <c r="M4069" i="5"/>
  <c r="M4062" i="5"/>
  <c r="M4047" i="5"/>
  <c r="M4033" i="5"/>
  <c r="M4015" i="5"/>
  <c r="M4008" i="5"/>
  <c r="M3967" i="5"/>
  <c r="M3959" i="5"/>
  <c r="M3937" i="5"/>
  <c r="M3930" i="5"/>
  <c r="M3915" i="5"/>
  <c r="M3872" i="5"/>
  <c r="M3777" i="5"/>
  <c r="M3770" i="5"/>
  <c r="M3759" i="5"/>
  <c r="M3752" i="5"/>
  <c r="M3732" i="5"/>
  <c r="M3687" i="5"/>
  <c r="M3676" i="5"/>
  <c r="M3672" i="5"/>
  <c r="M3657" i="5"/>
  <c r="M3639" i="5"/>
  <c r="M3621" i="5"/>
  <c r="M3614" i="5"/>
  <c r="M3606" i="5"/>
  <c r="M3551" i="5"/>
  <c r="M3544" i="5"/>
  <c r="M3521" i="5"/>
  <c r="M3507" i="5"/>
  <c r="M3489" i="5"/>
  <c r="M3482" i="5"/>
  <c r="M3474" i="5"/>
  <c r="M3414" i="5"/>
  <c r="M3402" i="5"/>
  <c r="M3344" i="5"/>
  <c r="M3257" i="5"/>
  <c r="M3238" i="5"/>
  <c r="M3201" i="5"/>
  <c r="M3197" i="5"/>
  <c r="M3190" i="5"/>
  <c r="M3172" i="5"/>
  <c r="M3146" i="5"/>
  <c r="M3080" i="5"/>
  <c r="M2977" i="5"/>
  <c r="M2958" i="5"/>
  <c r="M2931" i="5"/>
  <c r="M2927" i="5"/>
  <c r="M2749" i="5"/>
  <c r="M2669" i="5"/>
  <c r="M2651" i="5"/>
  <c r="M2633" i="5"/>
  <c r="M2576" i="5"/>
  <c r="M2507" i="5"/>
  <c r="M2496" i="5"/>
  <c r="M2477" i="5"/>
  <c r="M2443" i="5"/>
  <c r="M2435" i="5"/>
  <c r="M2424" i="5"/>
  <c r="M2186" i="5"/>
  <c r="M2132" i="5"/>
  <c r="M2128" i="5"/>
  <c r="M2048" i="5"/>
  <c r="M2040" i="5"/>
  <c r="M2036" i="5"/>
  <c r="M1538" i="5"/>
  <c r="M1534" i="5"/>
  <c r="M1390" i="5"/>
  <c r="M1147" i="5"/>
  <c r="M889" i="5"/>
  <c r="M4832" i="5"/>
  <c r="M4828" i="5"/>
  <c r="M4776" i="5"/>
  <c r="M4750" i="5"/>
  <c r="M4746" i="5"/>
  <c r="M4706" i="5"/>
  <c r="M4662" i="5"/>
  <c r="M4632" i="5"/>
  <c r="M4462" i="5"/>
  <c r="M4436" i="5"/>
  <c r="M4402" i="5"/>
  <c r="M4398" i="5"/>
  <c r="M4372" i="5"/>
  <c r="M4334" i="5"/>
  <c r="M4178" i="5"/>
  <c r="M4152" i="5"/>
  <c r="M4134" i="5"/>
  <c r="M4090" i="5"/>
  <c r="M4072" i="5"/>
  <c r="M4000" i="5"/>
  <c r="M3978" i="5"/>
  <c r="M3940" i="5"/>
  <c r="M3860" i="5"/>
  <c r="M3798" i="5"/>
  <c r="M3664" i="5"/>
  <c r="M3532" i="5"/>
  <c r="M3394" i="5"/>
  <c r="M3382" i="5"/>
  <c r="M3324" i="5"/>
  <c r="M3272" i="5"/>
  <c r="M2996" i="5"/>
  <c r="M2992" i="5"/>
  <c r="M2988" i="5"/>
  <c r="M2950" i="5"/>
  <c r="M2946" i="5"/>
  <c r="M2824" i="5"/>
  <c r="M2816" i="5"/>
  <c r="M2812" i="5"/>
  <c r="M2598" i="5"/>
  <c r="M2526" i="5"/>
  <c r="M2492" i="5"/>
  <c r="M2228" i="5"/>
  <c r="M1816" i="5"/>
  <c r="M1812" i="5"/>
  <c r="M1808" i="5"/>
  <c r="M1804" i="5"/>
  <c r="M1718" i="5"/>
  <c r="M1714" i="5"/>
  <c r="M1710" i="5"/>
  <c r="M1706" i="5"/>
  <c r="M4775" i="5"/>
  <c r="M4768" i="5"/>
  <c r="M4757" i="5"/>
  <c r="M4753" i="5"/>
  <c r="M4716" i="5"/>
  <c r="M4709" i="5"/>
  <c r="M4705" i="5"/>
  <c r="M4672" i="5"/>
  <c r="M4639" i="5"/>
  <c r="M4631" i="5"/>
  <c r="M4624" i="5"/>
  <c r="M4620" i="5"/>
  <c r="M4609" i="5"/>
  <c r="M4572" i="5"/>
  <c r="M4564" i="5"/>
  <c r="M4553" i="5"/>
  <c r="M4546" i="5"/>
  <c r="M4502" i="5"/>
  <c r="M4491" i="5"/>
  <c r="M4487" i="5"/>
  <c r="M4484" i="5"/>
  <c r="M4435" i="5"/>
  <c r="M4431" i="5"/>
  <c r="M4416" i="5"/>
  <c r="M4409" i="5"/>
  <c r="M4397" i="5"/>
  <c r="M4375" i="5"/>
  <c r="M4371" i="5"/>
  <c r="M4367" i="5"/>
  <c r="M4356" i="5"/>
  <c r="M4333" i="5"/>
  <c r="M4330" i="5"/>
  <c r="M4322" i="5"/>
  <c r="M4318" i="5"/>
  <c r="M4303" i="5"/>
  <c r="M4296" i="5"/>
  <c r="M4273" i="5"/>
  <c r="M4269" i="5"/>
  <c r="M4266" i="5"/>
  <c r="M4254" i="5"/>
  <c r="M4235" i="5"/>
  <c r="M4228" i="5"/>
  <c r="M4216" i="5"/>
  <c r="M4205" i="5"/>
  <c r="M4191" i="5"/>
  <c r="M4177" i="5"/>
  <c r="M4166" i="5"/>
  <c r="M4151" i="5"/>
  <c r="M4137" i="5"/>
  <c r="M4133" i="5"/>
  <c r="M4085" i="5"/>
  <c r="M4071" i="5"/>
  <c r="M4035" i="5"/>
  <c r="M3999" i="5"/>
  <c r="M3992" i="5"/>
  <c r="M3985" i="5"/>
  <c r="M3973" i="5"/>
  <c r="M3962" i="5"/>
  <c r="M3958" i="5"/>
  <c r="M3939" i="5"/>
  <c r="M3914" i="5"/>
  <c r="M3903" i="5"/>
  <c r="M3889" i="5"/>
  <c r="M3881" i="5"/>
  <c r="M3863" i="5"/>
  <c r="M3852" i="5"/>
  <c r="M3841" i="5"/>
  <c r="M3838" i="5"/>
  <c r="M3830" i="5"/>
  <c r="M3812" i="5"/>
  <c r="M3797" i="5"/>
  <c r="M3779" i="5"/>
  <c r="M3758" i="5"/>
  <c r="M3716" i="5"/>
  <c r="M3678" i="5"/>
  <c r="M3663" i="5"/>
  <c r="M3656" i="5"/>
  <c r="M3638" i="5"/>
  <c r="M3597" i="5"/>
  <c r="M3590" i="5"/>
  <c r="M3531" i="5"/>
  <c r="M3465" i="5"/>
  <c r="M3458" i="5"/>
  <c r="M3428" i="5"/>
  <c r="M3416" i="5"/>
  <c r="M3370" i="5"/>
  <c r="M3312" i="5"/>
  <c r="M3289" i="5"/>
  <c r="M3256" i="5"/>
  <c r="M3226" i="5"/>
  <c r="M3218" i="5"/>
  <c r="M3200" i="5"/>
  <c r="M3117" i="5"/>
  <c r="M3113" i="5"/>
  <c r="M3106" i="5"/>
  <c r="M3022" i="5"/>
  <c r="M3011" i="5"/>
  <c r="M3007" i="5"/>
  <c r="M2999" i="5"/>
  <c r="M2995" i="5"/>
  <c r="M2991" i="5"/>
  <c r="M2976" i="5"/>
  <c r="M2934" i="5"/>
  <c r="M2926" i="5"/>
  <c r="M2891" i="5"/>
  <c r="M2887" i="5"/>
  <c r="M2865" i="5"/>
  <c r="M2847" i="5"/>
  <c r="M2823" i="5"/>
  <c r="M2748" i="5"/>
  <c r="M2698" i="5"/>
  <c r="M2694" i="5"/>
  <c r="M2578" i="5"/>
  <c r="M2313" i="5"/>
  <c r="M2301" i="5"/>
  <c r="M2251" i="5"/>
  <c r="M2239" i="5"/>
  <c r="M1934" i="5"/>
  <c r="M1922" i="5"/>
  <c r="M1831" i="5"/>
  <c r="M1827" i="5"/>
  <c r="M3390" i="5"/>
  <c r="M3372" i="5"/>
  <c r="M3361" i="5"/>
  <c r="M3332" i="5"/>
  <c r="M3314" i="5"/>
  <c r="M3310" i="5"/>
  <c r="M3299" i="5"/>
  <c r="M3281" i="5"/>
  <c r="M3267" i="5"/>
  <c r="M3246" i="5"/>
  <c r="M3217" i="5"/>
  <c r="M3199" i="5"/>
  <c r="M3185" i="5"/>
  <c r="M3182" i="5"/>
  <c r="M3171" i="5"/>
  <c r="M3142" i="5"/>
  <c r="M3138" i="5"/>
  <c r="M3115" i="5"/>
  <c r="M3093" i="5"/>
  <c r="M3068" i="5"/>
  <c r="M3064" i="5"/>
  <c r="M3057" i="5"/>
  <c r="M3050" i="5"/>
  <c r="M3036" i="5"/>
  <c r="M3032" i="5"/>
  <c r="M3009" i="5"/>
  <c r="M2998" i="5"/>
  <c r="M2979" i="5"/>
  <c r="M2975" i="5"/>
  <c r="M2930" i="5"/>
  <c r="M2919" i="5"/>
  <c r="M2915" i="5"/>
  <c r="M2908" i="5"/>
  <c r="M2904" i="5"/>
  <c r="M2889" i="5"/>
  <c r="M2860" i="5"/>
  <c r="M2845" i="5"/>
  <c r="M2841" i="5"/>
  <c r="M2838" i="5"/>
  <c r="M2826" i="5"/>
  <c r="M2818" i="5"/>
  <c r="M2810" i="5"/>
  <c r="M2770" i="5"/>
  <c r="M2747" i="5"/>
  <c r="M2740" i="5"/>
  <c r="M2729" i="5"/>
  <c r="M2711" i="5"/>
  <c r="M2704" i="5"/>
  <c r="M2700" i="5"/>
  <c r="M2679" i="5"/>
  <c r="M2675" i="5"/>
  <c r="M2668" i="5"/>
  <c r="M2643" i="5"/>
  <c r="M2618" i="5"/>
  <c r="M2614" i="5"/>
  <c r="M2602" i="5"/>
  <c r="M2591" i="5"/>
  <c r="M2562" i="5"/>
  <c r="M2543" i="5"/>
  <c r="M2536" i="5"/>
  <c r="M2529" i="5"/>
  <c r="M2525" i="5"/>
  <c r="M2510" i="5"/>
  <c r="M2491" i="5"/>
  <c r="M2469" i="5"/>
  <c r="M2457" i="5"/>
  <c r="M2404" i="5"/>
  <c r="M2311" i="5"/>
  <c r="M2303" i="5"/>
  <c r="M2288" i="5"/>
  <c r="M2276" i="5"/>
  <c r="M2230" i="5"/>
  <c r="M2169" i="5"/>
  <c r="M2162" i="5"/>
  <c r="M2158" i="5"/>
  <c r="M2154" i="5"/>
  <c r="M2139" i="5"/>
  <c r="M2135" i="5"/>
  <c r="M2078" i="5"/>
  <c r="M2005" i="5"/>
  <c r="M1948" i="5"/>
  <c r="M1944" i="5"/>
  <c r="M1936" i="5"/>
  <c r="M1849" i="5"/>
  <c r="M1277" i="5"/>
  <c r="M1273" i="5"/>
  <c r="M1053" i="5"/>
  <c r="M1049" i="5"/>
  <c r="M3750" i="5"/>
  <c r="M3724" i="5"/>
  <c r="M3710" i="5"/>
  <c r="M3648" i="5"/>
  <c r="M3506" i="5"/>
  <c r="M3452" i="5"/>
  <c r="M3404" i="5"/>
  <c r="M3346" i="5"/>
  <c r="M3320" i="5"/>
  <c r="M3306" i="5"/>
  <c r="M3082" i="5"/>
  <c r="M2986" i="5"/>
  <c r="M2982" i="5"/>
  <c r="M2952" i="5"/>
  <c r="M2940" i="5"/>
  <c r="M2874" i="5"/>
  <c r="M2870" i="5"/>
  <c r="M2852" i="5"/>
  <c r="M2806" i="5"/>
  <c r="M2788" i="5"/>
  <c r="M2758" i="5"/>
  <c r="M2572" i="5"/>
  <c r="M2546" i="5"/>
  <c r="M2498" i="5"/>
  <c r="M2256" i="5"/>
  <c r="M1966" i="5"/>
  <c r="M1962" i="5"/>
  <c r="M1860" i="5"/>
  <c r="M1712" i="5"/>
  <c r="M1666" i="5"/>
  <c r="M597" i="5"/>
  <c r="M253" i="5"/>
  <c r="M3908" i="5"/>
  <c r="M3886" i="5"/>
  <c r="M3871" i="5"/>
  <c r="M3857" i="5"/>
  <c r="M3853" i="5"/>
  <c r="M3831" i="5"/>
  <c r="M3827" i="5"/>
  <c r="M3813" i="5"/>
  <c r="M3809" i="5"/>
  <c r="M3767" i="5"/>
  <c r="M3749" i="5"/>
  <c r="M3745" i="5"/>
  <c r="M3742" i="5"/>
  <c r="M3727" i="5"/>
  <c r="M3709" i="5"/>
  <c r="M3702" i="5"/>
  <c r="M3662" i="5"/>
  <c r="M3654" i="5"/>
  <c r="M3647" i="5"/>
  <c r="M3630" i="5"/>
  <c r="M3623" i="5"/>
  <c r="M3616" i="5"/>
  <c r="M3583" i="5"/>
  <c r="M3541" i="5"/>
  <c r="M3537" i="5"/>
  <c r="M3530" i="5"/>
  <c r="M3505" i="5"/>
  <c r="M3484" i="5"/>
  <c r="M3448" i="5"/>
  <c r="M3418" i="5"/>
  <c r="M3403" i="5"/>
  <c r="M3381" i="5"/>
  <c r="M3345" i="5"/>
  <c r="M3341" i="5"/>
  <c r="M3338" i="5"/>
  <c r="M3323" i="5"/>
  <c r="M3305" i="5"/>
  <c r="M3298" i="5"/>
  <c r="M3273" i="5"/>
  <c r="M3255" i="5"/>
  <c r="M3237" i="5"/>
  <c r="M3148" i="5"/>
  <c r="M3132" i="5"/>
  <c r="M3114" i="5"/>
  <c r="M3092" i="5"/>
  <c r="M3085" i="5"/>
  <c r="M3081" i="5"/>
  <c r="M3008" i="5"/>
  <c r="M2978" i="5"/>
  <c r="M2970" i="5"/>
  <c r="M2951" i="5"/>
  <c r="M2943" i="5"/>
  <c r="M2925" i="5"/>
  <c r="M2918" i="5"/>
  <c r="M2914" i="5"/>
  <c r="M2895" i="5"/>
  <c r="M2888" i="5"/>
  <c r="M2873" i="5"/>
  <c r="M2869" i="5"/>
  <c r="M2848" i="5"/>
  <c r="M2844" i="5"/>
  <c r="M2805" i="5"/>
  <c r="M2798" i="5"/>
  <c r="M2784" i="5"/>
  <c r="M2780" i="5"/>
  <c r="M2757" i="5"/>
  <c r="M2702" i="5"/>
  <c r="M2695" i="5"/>
  <c r="M2678" i="5"/>
  <c r="M2674" i="5"/>
  <c r="M2666" i="5"/>
  <c r="M2659" i="5"/>
  <c r="M2642" i="5"/>
  <c r="M2638" i="5"/>
  <c r="M2627" i="5"/>
  <c r="M2624" i="5"/>
  <c r="M2597" i="5"/>
  <c r="M2571" i="5"/>
  <c r="M2545" i="5"/>
  <c r="M2538" i="5"/>
  <c r="M2531" i="5"/>
  <c r="M2524" i="5"/>
  <c r="M2501" i="5"/>
  <c r="M2452" i="5"/>
  <c r="M2387" i="5"/>
  <c r="M2383" i="5"/>
  <c r="M2375" i="5"/>
  <c r="M2367" i="5"/>
  <c r="M2363" i="5"/>
  <c r="M2360" i="5"/>
  <c r="M2356" i="5"/>
  <c r="M2225" i="5"/>
  <c r="M2221" i="5"/>
  <c r="M2210" i="5"/>
  <c r="M2130" i="5"/>
  <c r="M2057" i="5"/>
  <c r="M2050" i="5"/>
  <c r="M2042" i="5"/>
  <c r="M2038" i="5"/>
  <c r="M1992" i="5"/>
  <c r="M1942" i="5"/>
  <c r="M1919" i="5"/>
  <c r="M1900" i="5"/>
  <c r="M1896" i="5"/>
  <c r="M1892" i="5"/>
  <c r="M1870" i="5"/>
  <c r="M1848" i="5"/>
  <c r="M1844" i="5"/>
  <c r="M1840" i="5"/>
  <c r="M1677" i="5"/>
  <c r="M1669" i="5"/>
  <c r="M1527" i="5"/>
  <c r="M1352" i="5"/>
  <c r="M1333" i="5"/>
  <c r="M1329" i="5"/>
  <c r="M1302" i="5"/>
  <c r="M1291" i="5"/>
  <c r="M962" i="5"/>
  <c r="M954" i="5"/>
  <c r="M693" i="5"/>
  <c r="M655" i="5"/>
  <c r="M333" i="5"/>
  <c r="M2460" i="5"/>
  <c r="M2442" i="5"/>
  <c r="M2427" i="5"/>
  <c r="M2412" i="5"/>
  <c r="M2393" i="5"/>
  <c r="M2378" i="5"/>
  <c r="M2374" i="5"/>
  <c r="M2370" i="5"/>
  <c r="M2366" i="5"/>
  <c r="M2339" i="5"/>
  <c r="M2306" i="5"/>
  <c r="M2302" i="5"/>
  <c r="M2298" i="5"/>
  <c r="M2287" i="5"/>
  <c r="M2279" i="5"/>
  <c r="M2268" i="5"/>
  <c r="M2260" i="5"/>
  <c r="M2253" i="5"/>
  <c r="M2242" i="5"/>
  <c r="M2224" i="5"/>
  <c r="M2194" i="5"/>
  <c r="M2190" i="5"/>
  <c r="M2145" i="5"/>
  <c r="M2138" i="5"/>
  <c r="M2120" i="5"/>
  <c r="M2116" i="5"/>
  <c r="M2086" i="5"/>
  <c r="M2063" i="5"/>
  <c r="M2056" i="5"/>
  <c r="M2033" i="5"/>
  <c r="M2026" i="5"/>
  <c r="M2022" i="5"/>
  <c r="M2008" i="5"/>
  <c r="M2004" i="5"/>
  <c r="M1996" i="5"/>
  <c r="M1985" i="5"/>
  <c r="M1956" i="5"/>
  <c r="M1918" i="5"/>
  <c r="M1883" i="5"/>
  <c r="M1830" i="5"/>
  <c r="M1699" i="5"/>
  <c r="M1681" i="5"/>
  <c r="M1663" i="5"/>
  <c r="M1659" i="5"/>
  <c r="M1652" i="5"/>
  <c r="M1648" i="5"/>
  <c r="M1644" i="5"/>
  <c r="M1576" i="5"/>
  <c r="M1526" i="5"/>
  <c r="M1284" i="5"/>
  <c r="M1257" i="5"/>
  <c r="M832" i="5"/>
  <c r="M820" i="5"/>
  <c r="M816" i="5"/>
  <c r="M295" i="5"/>
  <c r="M280" i="5"/>
  <c r="M246" i="5"/>
  <c r="M242" i="5"/>
  <c r="M231" i="5"/>
  <c r="M212" i="5"/>
  <c r="M189" i="5"/>
  <c r="M185" i="5"/>
  <c r="M181" i="5"/>
  <c r="M72" i="5"/>
  <c r="M68" i="5"/>
  <c r="M2426" i="5"/>
  <c r="M2396" i="5"/>
  <c r="M2392" i="5"/>
  <c r="M2388" i="5"/>
  <c r="M2357" i="5"/>
  <c r="M2353" i="5"/>
  <c r="M2342" i="5"/>
  <c r="M2338" i="5"/>
  <c r="M2286" i="5"/>
  <c r="M2278" i="5"/>
  <c r="M2255" i="5"/>
  <c r="M2233" i="5"/>
  <c r="M2204" i="5"/>
  <c r="M2185" i="5"/>
  <c r="M2173" i="5"/>
  <c r="M2159" i="5"/>
  <c r="M2148" i="5"/>
  <c r="M2129" i="5"/>
  <c r="M2125" i="5"/>
  <c r="M2111" i="5"/>
  <c r="M2099" i="5"/>
  <c r="M2066" i="5"/>
  <c r="M2047" i="5"/>
  <c r="M2028" i="5"/>
  <c r="M1991" i="5"/>
  <c r="M1984" i="5"/>
  <c r="M1965" i="5"/>
  <c r="M1947" i="5"/>
  <c r="M1943" i="5"/>
  <c r="M1939" i="5"/>
  <c r="M1928" i="5"/>
  <c r="M1901" i="5"/>
  <c r="M1893" i="5"/>
  <c r="M1886" i="5"/>
  <c r="M1854" i="5"/>
  <c r="M1847" i="5"/>
  <c r="M1817" i="5"/>
  <c r="M1778" i="5"/>
  <c r="M1770" i="5"/>
  <c r="M1743" i="5"/>
  <c r="M1713" i="5"/>
  <c r="M1702" i="5"/>
  <c r="M1658" i="5"/>
  <c r="M1382" i="5"/>
  <c r="M1355" i="5"/>
  <c r="M1110" i="5"/>
  <c r="M1103" i="5"/>
  <c r="M1072" i="5"/>
  <c r="M947" i="5"/>
  <c r="M936" i="5"/>
  <c r="M928" i="5"/>
  <c r="M924" i="5"/>
  <c r="M904" i="5"/>
  <c r="M900" i="5"/>
  <c r="M892" i="5"/>
  <c r="M888" i="5"/>
  <c r="M532" i="5"/>
  <c r="M390" i="5"/>
  <c r="M340" i="5"/>
  <c r="M329" i="5"/>
  <c r="M275" i="5"/>
  <c r="M249" i="5"/>
  <c r="M245" i="5"/>
  <c r="M2473" i="5"/>
  <c r="M2436" i="5"/>
  <c r="M2429" i="5"/>
  <c r="M2425" i="5"/>
  <c r="M2414" i="5"/>
  <c r="M2391" i="5"/>
  <c r="M2337" i="5"/>
  <c r="M2326" i="5"/>
  <c r="M2289" i="5"/>
  <c r="M2285" i="5"/>
  <c r="M2281" i="5"/>
  <c r="M2270" i="5"/>
  <c r="M2266" i="5"/>
  <c r="M2218" i="5"/>
  <c r="M2207" i="5"/>
  <c r="M2151" i="5"/>
  <c r="M2140" i="5"/>
  <c r="M2088" i="5"/>
  <c r="M2065" i="5"/>
  <c r="M2013" i="5"/>
  <c r="M2002" i="5"/>
  <c r="M1976" i="5"/>
  <c r="M1927" i="5"/>
  <c r="M1797" i="5"/>
  <c r="M1785" i="5"/>
  <c r="M1777" i="5"/>
  <c r="M1762" i="5"/>
  <c r="M1739" i="5"/>
  <c r="M1508" i="5"/>
  <c r="M1500" i="5"/>
  <c r="M1489" i="5"/>
  <c r="M1829" i="5"/>
  <c r="M1821" i="5"/>
  <c r="M1795" i="5"/>
  <c r="M1791" i="5"/>
  <c r="M1780" i="5"/>
  <c r="M1761" i="5"/>
  <c r="M1753" i="5"/>
  <c r="M1749" i="5"/>
  <c r="M1731" i="5"/>
  <c r="M1605" i="5"/>
  <c r="M1601" i="5"/>
  <c r="M1594" i="5"/>
  <c r="M1590" i="5"/>
  <c r="M1575" i="5"/>
  <c r="M1552" i="5"/>
  <c r="M1487" i="5"/>
  <c r="M1479" i="5"/>
  <c r="M1471" i="5"/>
  <c r="M1464" i="5"/>
  <c r="M1433" i="5"/>
  <c r="M1426" i="5"/>
  <c r="M1422" i="5"/>
  <c r="M1396" i="5"/>
  <c r="M1320" i="5"/>
  <c r="M1301" i="5"/>
  <c r="M1297" i="5"/>
  <c r="M1268" i="5"/>
  <c r="M1264" i="5"/>
  <c r="M1222" i="5"/>
  <c r="M1218" i="5"/>
  <c r="M1214" i="5"/>
  <c r="M1203" i="5"/>
  <c r="M1195" i="5"/>
  <c r="M1180" i="5"/>
  <c r="M1169" i="5"/>
  <c r="M1146" i="5"/>
  <c r="M1131" i="5"/>
  <c r="M1116" i="5"/>
  <c r="M976" i="5"/>
  <c r="M968" i="5"/>
  <c r="M923" i="5"/>
  <c r="M919" i="5"/>
  <c r="M803" i="5"/>
  <c r="M780" i="5"/>
  <c r="M772" i="5"/>
  <c r="M760" i="5"/>
  <c r="M741" i="5"/>
  <c r="M725" i="5"/>
  <c r="M718" i="5"/>
  <c r="M711" i="5"/>
  <c r="M707" i="5"/>
  <c r="M681" i="5"/>
  <c r="M677" i="5"/>
  <c r="M673" i="5"/>
  <c r="M515" i="5"/>
  <c r="M511" i="5"/>
  <c r="M435" i="5"/>
  <c r="M423" i="5"/>
  <c r="M404" i="5"/>
  <c r="M362" i="5"/>
  <c r="M358" i="5"/>
  <c r="M350" i="5"/>
  <c r="M347" i="5"/>
  <c r="M128" i="5"/>
  <c r="M124" i="5"/>
  <c r="M120" i="5"/>
  <c r="M90" i="5"/>
  <c r="M1734" i="5"/>
  <c r="M1630" i="5"/>
  <c r="M1582" i="5"/>
  <c r="M1406" i="5"/>
  <c r="M1244" i="5"/>
  <c r="M1187" i="5"/>
  <c r="M1153" i="5"/>
  <c r="M987" i="5"/>
  <c r="M841" i="5"/>
  <c r="M791" i="5"/>
  <c r="M783" i="5"/>
  <c r="M545" i="5"/>
  <c r="M537" i="5"/>
  <c r="M104" i="5"/>
  <c r="M82" i="5"/>
  <c r="M1867" i="5"/>
  <c r="M1846" i="5"/>
  <c r="M1828" i="5"/>
  <c r="M1824" i="5"/>
  <c r="M1813" i="5"/>
  <c r="M1805" i="5"/>
  <c r="M1801" i="5"/>
  <c r="M1794" i="5"/>
  <c r="M1782" i="5"/>
  <c r="M1760" i="5"/>
  <c r="M1756" i="5"/>
  <c r="M1730" i="5"/>
  <c r="M1726" i="5"/>
  <c r="M1678" i="5"/>
  <c r="M1633" i="5"/>
  <c r="M1629" i="5"/>
  <c r="M1615" i="5"/>
  <c r="M1604" i="5"/>
  <c r="M1600" i="5"/>
  <c r="M1531" i="5"/>
  <c r="M1524" i="5"/>
  <c r="M1486" i="5"/>
  <c r="M1383" i="5"/>
  <c r="M1379" i="5"/>
  <c r="M1368" i="5"/>
  <c r="M1330" i="5"/>
  <c r="M1243" i="5"/>
  <c r="M1239" i="5"/>
  <c r="M1224" i="5"/>
  <c r="M1198" i="5"/>
  <c r="M1096" i="5"/>
  <c r="M1089" i="5"/>
  <c r="M1085" i="5"/>
  <c r="M1081" i="5"/>
  <c r="M1077" i="5"/>
  <c r="M1073" i="5"/>
  <c r="M1069" i="5"/>
  <c r="M1035" i="5"/>
  <c r="M1031" i="5"/>
  <c r="M1012" i="5"/>
  <c r="M1008" i="5"/>
  <c r="M994" i="5"/>
  <c r="M913" i="5"/>
  <c r="M886" i="5"/>
  <c r="M879" i="5"/>
  <c r="M856" i="5"/>
  <c r="M852" i="5"/>
  <c r="M844" i="5"/>
  <c r="M840" i="5"/>
  <c r="M837" i="5"/>
  <c r="M833" i="5"/>
  <c r="M825" i="5"/>
  <c r="M821" i="5"/>
  <c r="M817" i="5"/>
  <c r="M775" i="5"/>
  <c r="M759" i="5"/>
  <c r="M637" i="5"/>
  <c r="M633" i="5"/>
  <c r="M583" i="5"/>
  <c r="M567" i="5"/>
  <c r="M544" i="5"/>
  <c r="M536" i="5"/>
  <c r="M529" i="5"/>
  <c r="M224" i="5"/>
  <c r="M216" i="5"/>
  <c r="M213" i="5"/>
  <c r="M142" i="5"/>
  <c r="M1711" i="5"/>
  <c r="M1697" i="5"/>
  <c r="M1676" i="5"/>
  <c r="M1672" i="5"/>
  <c r="M1661" i="5"/>
  <c r="M1657" i="5"/>
  <c r="M1631" i="5"/>
  <c r="M1592" i="5"/>
  <c r="M1566" i="5"/>
  <c r="M1544" i="5"/>
  <c r="M1529" i="5"/>
  <c r="M1503" i="5"/>
  <c r="M1499" i="5"/>
  <c r="M1495" i="5"/>
  <c r="M1454" i="5"/>
  <c r="M1443" i="5"/>
  <c r="M1439" i="5"/>
  <c r="M1428" i="5"/>
  <c r="M1420" i="5"/>
  <c r="M1339" i="5"/>
  <c r="M1321" i="5"/>
  <c r="M1307" i="5"/>
  <c r="M1300" i="5"/>
  <c r="M1267" i="5"/>
  <c r="M1242" i="5"/>
  <c r="M1223" i="5"/>
  <c r="M1216" i="5"/>
  <c r="M1178" i="5"/>
  <c r="M1167" i="5"/>
  <c r="M1163" i="5"/>
  <c r="M1123" i="5"/>
  <c r="M1119" i="5"/>
  <c r="M1112" i="5"/>
  <c r="M1108" i="5"/>
  <c r="M1094" i="5"/>
  <c r="M1087" i="5"/>
  <c r="M1083" i="5"/>
  <c r="M1079" i="5"/>
  <c r="M1048" i="5"/>
  <c r="M1026" i="5"/>
  <c r="M1018" i="5"/>
  <c r="M1011" i="5"/>
  <c r="M1000" i="5"/>
  <c r="M971" i="5"/>
  <c r="M960" i="5"/>
  <c r="M945" i="5"/>
  <c r="M907" i="5"/>
  <c r="M895" i="5"/>
  <c r="M891" i="5"/>
  <c r="M877" i="5"/>
  <c r="M847" i="5"/>
  <c r="M843" i="5"/>
  <c r="M747" i="5"/>
  <c r="M631" i="5"/>
  <c r="M593" i="5"/>
  <c r="M463" i="5"/>
  <c r="M441" i="5"/>
  <c r="M437" i="5"/>
  <c r="M373" i="5"/>
  <c r="M369" i="5"/>
  <c r="M335" i="5"/>
  <c r="M118" i="5"/>
  <c r="M92" i="5"/>
  <c r="M48" i="5"/>
  <c r="M44" i="5"/>
  <c r="M12" i="5"/>
  <c r="M865" i="5"/>
  <c r="M793" i="5"/>
  <c r="M739" i="5"/>
  <c r="M619" i="5"/>
  <c r="M615" i="5"/>
  <c r="M585" i="5"/>
  <c r="M501" i="5"/>
  <c r="M395" i="5"/>
  <c r="M361" i="5"/>
  <c r="M357" i="5"/>
  <c r="M289" i="5"/>
  <c r="M203" i="5"/>
  <c r="M29" i="5"/>
  <c r="M1693" i="5"/>
  <c r="M1667" i="5"/>
  <c r="M1649" i="5"/>
  <c r="M1638" i="5"/>
  <c r="M1627" i="5"/>
  <c r="M1584" i="5"/>
  <c r="M1580" i="5"/>
  <c r="M1554" i="5"/>
  <c r="M1550" i="5"/>
  <c r="M1535" i="5"/>
  <c r="M1521" i="5"/>
  <c r="M1514" i="5"/>
  <c r="M1502" i="5"/>
  <c r="M1484" i="5"/>
  <c r="M1480" i="5"/>
  <c r="M1476" i="5"/>
  <c r="M1461" i="5"/>
  <c r="M1453" i="5"/>
  <c r="M1449" i="5"/>
  <c r="M1423" i="5"/>
  <c r="M1416" i="5"/>
  <c r="M1380" i="5"/>
  <c r="M1353" i="5"/>
  <c r="M1346" i="5"/>
  <c r="M1331" i="5"/>
  <c r="M1317" i="5"/>
  <c r="M1313" i="5"/>
  <c r="M1292" i="5"/>
  <c r="M1270" i="5"/>
  <c r="M1259" i="5"/>
  <c r="M1252" i="5"/>
  <c r="M1248" i="5"/>
  <c r="M1230" i="5"/>
  <c r="M1208" i="5"/>
  <c r="M1204" i="5"/>
  <c r="M1189" i="5"/>
  <c r="M1177" i="5"/>
  <c r="M1162" i="5"/>
  <c r="M1155" i="5"/>
  <c r="M1137" i="5"/>
  <c r="M1133" i="5"/>
  <c r="M1111" i="5"/>
  <c r="M1100" i="5"/>
  <c r="M1074" i="5"/>
  <c r="M1067" i="5"/>
  <c r="M1040" i="5"/>
  <c r="M1032" i="5"/>
  <c r="M1010" i="5"/>
  <c r="M1003" i="5"/>
  <c r="M985" i="5"/>
  <c r="M966" i="5"/>
  <c r="M921" i="5"/>
  <c r="M868" i="5"/>
  <c r="M792" i="5"/>
  <c r="M784" i="5"/>
  <c r="M769" i="5"/>
  <c r="M765" i="5"/>
  <c r="M742" i="5"/>
  <c r="M656" i="5"/>
  <c r="M641" i="5"/>
  <c r="M626" i="5"/>
  <c r="M618" i="5"/>
  <c r="M614" i="5"/>
  <c r="M526" i="5"/>
  <c r="M523" i="5"/>
  <c r="M497" i="5"/>
  <c r="M489" i="5"/>
  <c r="M485" i="5"/>
  <c r="M481" i="5"/>
  <c r="M473" i="5"/>
  <c r="M394" i="5"/>
  <c r="M326" i="5"/>
  <c r="M319" i="5"/>
  <c r="M311" i="5"/>
  <c r="M288" i="5"/>
  <c r="M281" i="5"/>
  <c r="M255" i="5"/>
  <c r="M202" i="5"/>
  <c r="M147" i="5"/>
  <c r="M139" i="5"/>
  <c r="M80" i="5"/>
  <c r="M36" i="5"/>
  <c r="M842" i="5"/>
  <c r="M831" i="5"/>
  <c r="M774" i="5"/>
  <c r="M770" i="5"/>
  <c r="M763" i="5"/>
  <c r="M756" i="5"/>
  <c r="M745" i="5"/>
  <c r="M730" i="5"/>
  <c r="M713" i="5"/>
  <c r="M698" i="5"/>
  <c r="M691" i="5"/>
  <c r="M672" i="5"/>
  <c r="M665" i="5"/>
  <c r="M629" i="5"/>
  <c r="M621" i="5"/>
  <c r="M598" i="5"/>
  <c r="M577" i="5"/>
  <c r="M562" i="5"/>
  <c r="M554" i="5"/>
  <c r="M550" i="5"/>
  <c r="M521" i="5"/>
  <c r="M506" i="5"/>
  <c r="M458" i="5"/>
  <c r="M433" i="5"/>
  <c r="M410" i="5"/>
  <c r="M393" i="5"/>
  <c r="M389" i="5"/>
  <c r="M382" i="5"/>
  <c r="M360" i="5"/>
  <c r="M353" i="5"/>
  <c r="M334" i="5"/>
  <c r="M298" i="5"/>
  <c r="M294" i="5"/>
  <c r="M276" i="5"/>
  <c r="M273" i="5"/>
  <c r="M254" i="5"/>
  <c r="M218" i="5"/>
  <c r="M201" i="5"/>
  <c r="M187" i="5"/>
  <c r="M162" i="5"/>
  <c r="M141" i="5"/>
  <c r="M137" i="5"/>
  <c r="M105" i="5"/>
  <c r="M74" i="5"/>
  <c r="M67" i="5"/>
  <c r="M49" i="5"/>
  <c r="M35" i="5"/>
  <c r="M11" i="5"/>
  <c r="M4" i="5"/>
  <c r="M860" i="5"/>
  <c r="M838" i="5"/>
  <c r="M834" i="5"/>
  <c r="M826" i="5"/>
  <c r="M810" i="5"/>
  <c r="M785" i="5"/>
  <c r="M751" i="5"/>
  <c r="M733" i="5"/>
  <c r="M726" i="5"/>
  <c r="M722" i="5"/>
  <c r="M704" i="5"/>
  <c r="M686" i="5"/>
  <c r="M660" i="5"/>
  <c r="M624" i="5"/>
  <c r="M616" i="5"/>
  <c r="M609" i="5"/>
  <c r="M601" i="5"/>
  <c r="M594" i="5"/>
  <c r="M590" i="5"/>
  <c r="M576" i="5"/>
  <c r="M569" i="5"/>
  <c r="M565" i="5"/>
  <c r="M557" i="5"/>
  <c r="M534" i="5"/>
  <c r="M527" i="5"/>
  <c r="M516" i="5"/>
  <c r="M498" i="5"/>
  <c r="M490" i="5"/>
  <c r="M486" i="5"/>
  <c r="M464" i="5"/>
  <c r="M446" i="5"/>
  <c r="M424" i="5"/>
  <c r="M417" i="5"/>
  <c r="M388" i="5"/>
  <c r="M374" i="5"/>
  <c r="M359" i="5"/>
  <c r="M344" i="5"/>
  <c r="M330" i="5"/>
  <c r="M305" i="5"/>
  <c r="M282" i="5"/>
  <c r="M264" i="5"/>
  <c r="M257" i="5"/>
  <c r="M250" i="5"/>
  <c r="M232" i="5"/>
  <c r="M225" i="5"/>
  <c r="M207" i="5"/>
  <c r="M196" i="5"/>
  <c r="M178" i="5"/>
  <c r="M171" i="5"/>
  <c r="M129" i="5"/>
  <c r="M115" i="5"/>
  <c r="M108" i="5"/>
  <c r="M101" i="5"/>
  <c r="M97" i="5"/>
  <c r="M87" i="5"/>
  <c r="M77" i="5"/>
  <c r="M73" i="5"/>
  <c r="M52" i="5"/>
  <c r="M41" i="5"/>
  <c r="M10" i="5"/>
  <c r="M4969" i="5"/>
  <c r="M4857" i="5"/>
  <c r="M4811" i="5"/>
  <c r="M4796" i="5"/>
  <c r="M4735" i="5"/>
  <c r="M4689" i="5"/>
  <c r="M4583" i="5"/>
  <c r="M4580" i="5"/>
  <c r="M4503" i="5"/>
  <c r="M4340" i="5"/>
  <c r="M4240" i="5"/>
  <c r="M3862" i="5"/>
  <c r="M3525" i="5"/>
  <c r="M3039" i="5"/>
  <c r="M5575" i="5"/>
  <c r="M5543" i="5"/>
  <c r="M5511" i="5"/>
  <c r="M5351" i="5"/>
  <c r="M5479" i="5"/>
  <c r="M5319" i="5"/>
  <c r="M4500" i="5"/>
  <c r="M4426" i="5"/>
  <c r="M5098" i="5"/>
  <c r="M5000" i="5"/>
  <c r="M5267" i="5"/>
  <c r="M5235" i="5"/>
  <c r="M5203" i="5"/>
  <c r="M5171" i="5"/>
  <c r="M5139" i="5"/>
  <c r="M5107" i="5"/>
  <c r="M5003" i="5"/>
  <c r="M4996" i="5"/>
  <c r="M4928" i="5"/>
  <c r="M4867" i="5"/>
  <c r="M4821" i="5"/>
  <c r="M4655" i="5"/>
  <c r="M4641" i="5"/>
  <c r="M4637" i="5"/>
  <c r="M4461" i="5"/>
  <c r="M4458" i="5"/>
  <c r="M4439" i="5"/>
  <c r="M4265" i="5"/>
  <c r="M3609" i="5"/>
  <c r="M3581" i="5"/>
  <c r="M3546" i="5"/>
  <c r="M3355" i="5"/>
  <c r="M3265" i="5"/>
  <c r="M3219" i="5"/>
  <c r="M3151" i="5"/>
  <c r="M3125" i="5"/>
  <c r="M3078" i="5"/>
  <c r="M4616" i="5"/>
  <c r="M5258" i="5"/>
  <c r="M5162" i="5"/>
  <c r="M5370" i="5"/>
  <c r="M5338" i="5"/>
  <c r="M5306" i="5"/>
  <c r="M4186" i="5"/>
  <c r="M4168" i="5"/>
  <c r="M1688" i="5"/>
  <c r="M5226" i="5"/>
  <c r="M5058" i="5"/>
  <c r="M5242" i="5"/>
  <c r="M5210" i="5"/>
  <c r="M5178" i="5"/>
  <c r="M5146" i="5"/>
  <c r="M5114" i="5"/>
  <c r="M5082" i="5"/>
  <c r="M5078" i="5"/>
  <c r="M5074" i="5"/>
  <c r="M4770" i="5"/>
  <c r="M4542" i="5"/>
  <c r="M4468" i="5"/>
  <c r="M4394" i="5"/>
  <c r="M4298" i="5"/>
  <c r="M4046" i="5"/>
  <c r="M3594" i="5"/>
  <c r="M3368" i="5"/>
  <c r="M5447" i="5"/>
  <c r="M5415" i="5"/>
  <c r="M5383" i="5"/>
  <c r="M5287" i="5"/>
  <c r="M4732" i="5"/>
  <c r="M5194" i="5"/>
  <c r="M5130" i="5"/>
  <c r="M5568" i="5"/>
  <c r="M5536" i="5"/>
  <c r="M5504" i="5"/>
  <c r="M5472" i="5"/>
  <c r="M5440" i="5"/>
  <c r="M5408" i="5"/>
  <c r="M5376" i="5"/>
  <c r="M5344" i="5"/>
  <c r="M5312" i="5"/>
  <c r="M5273" i="5"/>
  <c r="M5241" i="5"/>
  <c r="M5209" i="5"/>
  <c r="M5177" i="5"/>
  <c r="M5145" i="5"/>
  <c r="M5113" i="5"/>
  <c r="M4851" i="5"/>
  <c r="M4841" i="5"/>
  <c r="M4838" i="5"/>
  <c r="M4779" i="5"/>
  <c r="M4769" i="5"/>
  <c r="M4661" i="5"/>
  <c r="M4570" i="5"/>
  <c r="M4541" i="5"/>
  <c r="M4493" i="5"/>
  <c r="M4490" i="5"/>
  <c r="M4471" i="5"/>
  <c r="M4297" i="5"/>
  <c r="M4147" i="5"/>
  <c r="M4144" i="5"/>
  <c r="M4126" i="5"/>
  <c r="M4112" i="5"/>
  <c r="M4078" i="5"/>
  <c r="M4067" i="5"/>
  <c r="M4064" i="5"/>
  <c r="M3378" i="5"/>
  <c r="M3354" i="5"/>
  <c r="M5570" i="5"/>
  <c r="M5554" i="5"/>
  <c r="M5538" i="5"/>
  <c r="M5522" i="5"/>
  <c r="M5506" i="5"/>
  <c r="M5490" i="5"/>
  <c r="M5474" i="5"/>
  <c r="M5458" i="5"/>
  <c r="M5442" i="5"/>
  <c r="M5426" i="5"/>
  <c r="M5410" i="5"/>
  <c r="M5394" i="5"/>
  <c r="M5378" i="5"/>
  <c r="M5362" i="5"/>
  <c r="M5346" i="5"/>
  <c r="M5330" i="5"/>
  <c r="M5314" i="5"/>
  <c r="M5298" i="5"/>
  <c r="M5285" i="5"/>
  <c r="M5269" i="5"/>
  <c r="M5253" i="5"/>
  <c r="M5237" i="5"/>
  <c r="M5221" i="5"/>
  <c r="M5205" i="5"/>
  <c r="M5189" i="5"/>
  <c r="M5173" i="5"/>
  <c r="M5157" i="5"/>
  <c r="M5141" i="5"/>
  <c r="M5125" i="5"/>
  <c r="M5109" i="5"/>
  <c r="M5093" i="5"/>
  <c r="M5073" i="5"/>
  <c r="M5019" i="5"/>
  <c r="M5016" i="5"/>
  <c r="M5009" i="5"/>
  <c r="M4995" i="5"/>
  <c r="M4957" i="5"/>
  <c r="M4954" i="5"/>
  <c r="M4947" i="5"/>
  <c r="M4944" i="5"/>
  <c r="M4937" i="5"/>
  <c r="M4917" i="5"/>
  <c r="M4883" i="5"/>
  <c r="M4880" i="5"/>
  <c r="M4873" i="5"/>
  <c r="M4853" i="5"/>
  <c r="M4809" i="5"/>
  <c r="M4806" i="5"/>
  <c r="M4785" i="5"/>
  <c r="M4751" i="5"/>
  <c r="M4748" i="5"/>
  <c r="M4741" i="5"/>
  <c r="M4721" i="5"/>
  <c r="M4687" i="5"/>
  <c r="M4684" i="5"/>
  <c r="M4677" i="5"/>
  <c r="M4657" i="5"/>
  <c r="M4615" i="5"/>
  <c r="M4558" i="5"/>
  <c r="M4509" i="5"/>
  <c r="M4477" i="5"/>
  <c r="M4445" i="5"/>
  <c r="M4413" i="5"/>
  <c r="M4381" i="5"/>
  <c r="M4349" i="5"/>
  <c r="M4317" i="5"/>
  <c r="M4099" i="5"/>
  <c r="M3977" i="5"/>
  <c r="M3922" i="5"/>
  <c r="M3807" i="5"/>
  <c r="M3793" i="5"/>
  <c r="M3790" i="5"/>
  <c r="M3636" i="5"/>
  <c r="M3431" i="5"/>
  <c r="M3410" i="5"/>
  <c r="M3399" i="5"/>
  <c r="M3396" i="5"/>
  <c r="M3288" i="5"/>
  <c r="M3264" i="5"/>
  <c r="M3242" i="5"/>
  <c r="M3196" i="5"/>
  <c r="M2318" i="5"/>
  <c r="M2" i="5"/>
  <c r="M5560" i="5"/>
  <c r="M5544" i="5"/>
  <c r="M5528" i="5"/>
  <c r="M5512" i="5"/>
  <c r="M5496" i="5"/>
  <c r="M5480" i="5"/>
  <c r="M5464" i="5"/>
  <c r="M5448" i="5"/>
  <c r="M5432" i="5"/>
  <c r="M5416" i="5"/>
  <c r="M5400" i="5"/>
  <c r="M5384" i="5"/>
  <c r="M5368" i="5"/>
  <c r="M5352" i="5"/>
  <c r="M5336" i="5"/>
  <c r="M5320" i="5"/>
  <c r="M5304" i="5"/>
  <c r="M5288" i="5"/>
  <c r="M5275" i="5"/>
  <c r="M5259" i="5"/>
  <c r="M5243" i="5"/>
  <c r="M5227" i="5"/>
  <c r="M5211" i="5"/>
  <c r="M5195" i="5"/>
  <c r="M5179" i="5"/>
  <c r="M5163" i="5"/>
  <c r="M5147" i="5"/>
  <c r="M5131" i="5"/>
  <c r="M5115" i="5"/>
  <c r="M5099" i="5"/>
  <c r="M5083" i="5"/>
  <c r="M5063" i="5"/>
  <c r="M5015" i="5"/>
  <c r="M4953" i="5"/>
  <c r="M4943" i="5"/>
  <c r="M4879" i="5"/>
  <c r="M4805" i="5"/>
  <c r="M4747" i="5"/>
  <c r="M4683" i="5"/>
  <c r="M4635" i="5"/>
  <c r="M4625" i="5"/>
  <c r="M4605" i="5"/>
  <c r="M4571" i="5"/>
  <c r="M4561" i="5"/>
  <c r="M4557" i="5"/>
  <c r="M4519" i="5"/>
  <c r="M4285" i="5"/>
  <c r="M4253" i="5"/>
  <c r="M4213" i="5"/>
  <c r="M4009" i="5"/>
  <c r="M3925" i="5"/>
  <c r="M3675" i="5"/>
  <c r="M3477" i="5"/>
  <c r="M3413" i="5"/>
  <c r="M3309" i="5"/>
  <c r="M2877" i="5"/>
  <c r="M2851" i="5"/>
  <c r="M5572" i="5"/>
  <c r="M5556" i="5"/>
  <c r="M5540" i="5"/>
  <c r="M5524" i="5"/>
  <c r="M5508" i="5"/>
  <c r="M5492" i="5"/>
  <c r="M5476" i="5"/>
  <c r="M5460" i="5"/>
  <c r="M5444" i="5"/>
  <c r="M5428" i="5"/>
  <c r="M5412" i="5"/>
  <c r="M5396" i="5"/>
  <c r="M5380" i="5"/>
  <c r="M5364" i="5"/>
  <c r="M5348" i="5"/>
  <c r="M5332" i="5"/>
  <c r="M5316" i="5"/>
  <c r="M5300" i="5"/>
  <c r="M5271" i="5"/>
  <c r="M5255" i="5"/>
  <c r="M5239" i="5"/>
  <c r="M5223" i="5"/>
  <c r="M5207" i="5"/>
  <c r="M5191" i="5"/>
  <c r="M5175" i="5"/>
  <c r="M5159" i="5"/>
  <c r="M5143" i="5"/>
  <c r="M5127" i="5"/>
  <c r="M5111" i="5"/>
  <c r="M5095" i="5"/>
  <c r="M5079" i="5"/>
  <c r="M5031" i="5"/>
  <c r="M4963" i="5"/>
  <c r="M4960" i="5"/>
  <c r="M4895" i="5"/>
  <c r="M4831" i="5"/>
  <c r="M4763" i="5"/>
  <c r="M4699" i="5"/>
  <c r="M4645" i="5"/>
  <c r="M4642" i="5"/>
  <c r="M4621" i="5"/>
  <c r="M4587" i="5"/>
  <c r="M4584" i="5"/>
  <c r="M4577" i="5"/>
  <c r="M4525" i="5"/>
  <c r="M4483" i="5"/>
  <c r="M4451" i="5"/>
  <c r="M4419" i="5"/>
  <c r="M4387" i="5"/>
  <c r="M4355" i="5"/>
  <c r="M4323" i="5"/>
  <c r="M4291" i="5"/>
  <c r="M4259" i="5"/>
  <c r="M4105" i="5"/>
  <c r="M4054" i="5"/>
  <c r="M3935" i="5"/>
  <c r="M3932" i="5"/>
  <c r="M3820" i="5"/>
  <c r="M3491" i="5"/>
  <c r="M3462" i="5"/>
  <c r="M3061" i="5"/>
  <c r="M3058" i="5"/>
  <c r="M4560" i="5"/>
  <c r="M4242" i="5"/>
  <c r="M4202" i="5"/>
  <c r="M4160" i="5"/>
  <c r="M4094" i="5"/>
  <c r="M4032" i="5"/>
  <c r="M3966" i="5"/>
  <c r="M3900" i="5"/>
  <c r="M3806" i="5"/>
  <c r="M3740" i="5"/>
  <c r="M3674" i="5"/>
  <c r="M3580" i="5"/>
  <c r="M3538" i="5"/>
  <c r="M3472" i="5"/>
  <c r="M3426" i="5"/>
  <c r="M3336" i="5"/>
  <c r="M3274" i="5"/>
  <c r="M3016" i="5"/>
  <c r="M2994" i="5"/>
  <c r="M2942" i="5"/>
  <c r="M2764" i="5"/>
  <c r="M2648" i="5"/>
  <c r="M5075" i="5"/>
  <c r="M5059" i="5"/>
  <c r="M5049" i="5"/>
  <c r="M5033" i="5"/>
  <c r="M5017" i="5"/>
  <c r="M5001" i="5"/>
  <c r="M4991" i="5"/>
  <c r="M4965" i="5"/>
  <c r="M4955" i="5"/>
  <c r="M4929" i="5"/>
  <c r="M4913" i="5"/>
  <c r="M4897" i="5"/>
  <c r="M4881" i="5"/>
  <c r="M4865" i="5"/>
  <c r="M4849" i="5"/>
  <c r="M4833" i="5"/>
  <c r="M4807" i="5"/>
  <c r="M4804" i="5"/>
  <c r="M4797" i="5"/>
  <c r="M4781" i="5"/>
  <c r="M4765" i="5"/>
  <c r="M4749" i="5"/>
  <c r="M4733" i="5"/>
  <c r="M4717" i="5"/>
  <c r="M4701" i="5"/>
  <c r="M4685" i="5"/>
  <c r="M4669" i="5"/>
  <c r="M4653" i="5"/>
  <c r="M4643" i="5"/>
  <c r="M4640" i="5"/>
  <c r="M4633" i="5"/>
  <c r="M4617" i="5"/>
  <c r="M4601" i="5"/>
  <c r="M4585" i="5"/>
  <c r="M4569" i="5"/>
  <c r="M4559" i="5"/>
  <c r="M4543" i="5"/>
  <c r="M4517" i="5"/>
  <c r="M4501" i="5"/>
  <c r="M4485" i="5"/>
  <c r="M4469" i="5"/>
  <c r="M4453" i="5"/>
  <c r="M4437" i="5"/>
  <c r="M4421" i="5"/>
  <c r="M4405" i="5"/>
  <c r="M4389" i="5"/>
  <c r="M4373" i="5"/>
  <c r="M4357" i="5"/>
  <c r="M4341" i="5"/>
  <c r="M4325" i="5"/>
  <c r="M4309" i="5"/>
  <c r="M4299" i="5"/>
  <c r="M4283" i="5"/>
  <c r="M4267" i="5"/>
  <c r="M4251" i="5"/>
  <c r="M4241" i="5"/>
  <c r="M4221" i="5"/>
  <c r="M4211" i="5"/>
  <c r="M4201" i="5"/>
  <c r="M4184" i="5"/>
  <c r="M4163" i="5"/>
  <c r="M4142" i="5"/>
  <c r="M4121" i="5"/>
  <c r="M4097" i="5"/>
  <c r="M4083" i="5"/>
  <c r="M4080" i="5"/>
  <c r="M4014" i="5"/>
  <c r="M3993" i="5"/>
  <c r="M3969" i="5"/>
  <c r="M3951" i="5"/>
  <c r="M3875" i="5"/>
  <c r="M3854" i="5"/>
  <c r="M3788" i="5"/>
  <c r="M3743" i="5"/>
  <c r="M3729" i="5"/>
  <c r="M3726" i="5"/>
  <c r="M3607" i="5"/>
  <c r="M3562" i="5"/>
  <c r="M3520" i="5"/>
  <c r="M3475" i="5"/>
  <c r="M3429" i="5"/>
  <c r="M3415" i="5"/>
  <c r="M3412" i="5"/>
  <c r="M3339" i="5"/>
  <c r="M3325" i="5"/>
  <c r="M3322" i="5"/>
  <c r="M3252" i="5"/>
  <c r="M3206" i="5"/>
  <c r="M3131" i="5"/>
  <c r="M3070" i="5"/>
  <c r="M3023" i="5"/>
  <c r="M2949" i="5"/>
  <c r="M2893" i="5"/>
  <c r="M2890" i="5"/>
  <c r="M2804" i="5"/>
  <c r="M2397" i="5"/>
  <c r="M2153" i="5"/>
  <c r="M2067" i="5"/>
  <c r="M5071" i="5"/>
  <c r="M5055" i="5"/>
  <c r="M5052" i="5"/>
  <c r="M5045" i="5"/>
  <c r="M5029" i="5"/>
  <c r="M5013" i="5"/>
  <c r="M4997" i="5"/>
  <c r="M4987" i="5"/>
  <c r="M4977" i="5"/>
  <c r="M4961" i="5"/>
  <c r="M4951" i="5"/>
  <c r="M4941" i="5"/>
  <c r="M4925" i="5"/>
  <c r="M4909" i="5"/>
  <c r="M4893" i="5"/>
  <c r="M4877" i="5"/>
  <c r="M4861" i="5"/>
  <c r="M4845" i="5"/>
  <c r="M4829" i="5"/>
  <c r="M4819" i="5"/>
  <c r="M4793" i="5"/>
  <c r="M4777" i="5"/>
  <c r="M4761" i="5"/>
  <c r="M4745" i="5"/>
  <c r="M4729" i="5"/>
  <c r="M4713" i="5"/>
  <c r="M4697" i="5"/>
  <c r="M4681" i="5"/>
  <c r="M4665" i="5"/>
  <c r="M4629" i="5"/>
  <c r="M4613" i="5"/>
  <c r="M4597" i="5"/>
  <c r="M4581" i="5"/>
  <c r="M4565" i="5"/>
  <c r="M4555" i="5"/>
  <c r="M4539" i="5"/>
  <c r="M4529" i="5"/>
  <c r="M4513" i="5"/>
  <c r="M4497" i="5"/>
  <c r="M4481" i="5"/>
  <c r="M4465" i="5"/>
  <c r="M4449" i="5"/>
  <c r="M4433" i="5"/>
  <c r="M4417" i="5"/>
  <c r="M4401" i="5"/>
  <c r="M4385" i="5"/>
  <c r="M4369" i="5"/>
  <c r="M4353" i="5"/>
  <c r="M4337" i="5"/>
  <c r="M4321" i="5"/>
  <c r="M4295" i="5"/>
  <c r="M4279" i="5"/>
  <c r="M4263" i="5"/>
  <c r="M4247" i="5"/>
  <c r="M4237" i="5"/>
  <c r="M4227" i="5"/>
  <c r="M4110" i="5"/>
  <c r="M4089" i="5"/>
  <c r="M4065" i="5"/>
  <c r="M4051" i="5"/>
  <c r="M4048" i="5"/>
  <c r="M3982" i="5"/>
  <c r="M3961" i="5"/>
  <c r="M3933" i="5"/>
  <c r="M3919" i="5"/>
  <c r="M3916" i="5"/>
  <c r="M3888" i="5"/>
  <c r="M3867" i="5"/>
  <c r="M3864" i="5"/>
  <c r="M3839" i="5"/>
  <c r="M3825" i="5"/>
  <c r="M3822" i="5"/>
  <c r="M3756" i="5"/>
  <c r="M3711" i="5"/>
  <c r="M3697" i="5"/>
  <c r="M3665" i="5"/>
  <c r="M3651" i="5"/>
  <c r="M3620" i="5"/>
  <c r="M3599" i="5"/>
  <c r="M3596" i="5"/>
  <c r="M3488" i="5"/>
  <c r="M3439" i="5"/>
  <c r="M3397" i="5"/>
  <c r="M3383" i="5"/>
  <c r="M3380" i="5"/>
  <c r="M3352" i="5"/>
  <c r="M3307" i="5"/>
  <c r="M3293" i="5"/>
  <c r="M3290" i="5"/>
  <c r="M3262" i="5"/>
  <c r="M3244" i="5"/>
  <c r="M3216" i="5"/>
  <c r="M3198" i="5"/>
  <c r="M3112" i="5"/>
  <c r="M3097" i="5"/>
  <c r="M2422" i="5"/>
  <c r="M4225" i="5"/>
  <c r="M4199" i="5"/>
  <c r="M4183" i="5"/>
  <c r="M4167" i="5"/>
  <c r="M4157" i="5"/>
  <c r="M4141" i="5"/>
  <c r="M4125" i="5"/>
  <c r="M4109" i="5"/>
  <c r="M4093" i="5"/>
  <c r="M4077" i="5"/>
  <c r="M4061" i="5"/>
  <c r="M4045" i="5"/>
  <c r="M4029" i="5"/>
  <c r="M4013" i="5"/>
  <c r="M3997" i="5"/>
  <c r="M3981" i="5"/>
  <c r="M3965" i="5"/>
  <c r="M3955" i="5"/>
  <c r="M3929" i="5"/>
  <c r="M3913" i="5"/>
  <c r="M3897" i="5"/>
  <c r="M3887" i="5"/>
  <c r="M3861" i="5"/>
  <c r="M3851" i="5"/>
  <c r="M3835" i="5"/>
  <c r="M3819" i="5"/>
  <c r="M3803" i="5"/>
  <c r="M3787" i="5"/>
  <c r="M3771" i="5"/>
  <c r="M3755" i="5"/>
  <c r="M3739" i="5"/>
  <c r="M3723" i="5"/>
  <c r="M3707" i="5"/>
  <c r="M3681" i="5"/>
  <c r="M3671" i="5"/>
  <c r="M3668" i="5"/>
  <c r="M3661" i="5"/>
  <c r="M3635" i="5"/>
  <c r="M3619" i="5"/>
  <c r="M3593" i="5"/>
  <c r="M3577" i="5"/>
  <c r="M3561" i="5"/>
  <c r="M3545" i="5"/>
  <c r="M3535" i="5"/>
  <c r="M3519" i="5"/>
  <c r="M3503" i="5"/>
  <c r="M3487" i="5"/>
  <c r="M3471" i="5"/>
  <c r="M3468" i="5"/>
  <c r="M3461" i="5"/>
  <c r="M3451" i="5"/>
  <c r="M3435" i="5"/>
  <c r="M3432" i="5"/>
  <c r="M3425" i="5"/>
  <c r="M3409" i="5"/>
  <c r="M3393" i="5"/>
  <c r="M3377" i="5"/>
  <c r="M3367" i="5"/>
  <c r="M3351" i="5"/>
  <c r="M3335" i="5"/>
  <c r="M3319" i="5"/>
  <c r="M3303" i="5"/>
  <c r="M3287" i="5"/>
  <c r="M3261" i="5"/>
  <c r="M3251" i="5"/>
  <c r="M3241" i="5"/>
  <c r="M3215" i="5"/>
  <c r="M3166" i="5"/>
  <c r="M3155" i="5"/>
  <c r="M3152" i="5"/>
  <c r="M3145" i="5"/>
  <c r="M3098" i="5"/>
  <c r="M3077" i="5"/>
  <c r="M3040" i="5"/>
  <c r="M3029" i="5"/>
  <c r="M2987" i="5"/>
  <c r="M2955" i="5"/>
  <c r="M2923" i="5"/>
  <c r="M2920" i="5"/>
  <c r="M2916" i="5"/>
  <c r="M2883" i="5"/>
  <c r="M2807" i="5"/>
  <c r="M2746" i="5"/>
  <c r="M2635" i="5"/>
  <c r="M1775" i="5"/>
  <c r="M3680" i="5"/>
  <c r="M3260" i="5"/>
  <c r="M3214" i="5"/>
  <c r="M3110" i="5"/>
  <c r="M3056" i="5"/>
  <c r="M3004" i="5"/>
  <c r="M2972" i="5"/>
  <c r="M2900" i="5"/>
  <c r="M2658" i="5"/>
  <c r="M2634" i="5"/>
  <c r="M2466" i="5"/>
  <c r="M2126" i="5"/>
  <c r="M3944" i="5"/>
  <c r="M3696" i="5"/>
  <c r="M3689" i="5"/>
  <c r="M3679" i="5"/>
  <c r="M3653" i="5"/>
  <c r="M3643" i="5"/>
  <c r="M3627" i="5"/>
  <c r="M3611" i="5"/>
  <c r="M3601" i="5"/>
  <c r="M3585" i="5"/>
  <c r="M3569" i="5"/>
  <c r="M3553" i="5"/>
  <c r="M3527" i="5"/>
  <c r="M3511" i="5"/>
  <c r="M3495" i="5"/>
  <c r="M3479" i="5"/>
  <c r="M3453" i="5"/>
  <c r="M3443" i="5"/>
  <c r="M3417" i="5"/>
  <c r="M3401" i="5"/>
  <c r="M3385" i="5"/>
  <c r="M3369" i="5"/>
  <c r="M3359" i="5"/>
  <c r="M3343" i="5"/>
  <c r="M3327" i="5"/>
  <c r="M3311" i="5"/>
  <c r="M3295" i="5"/>
  <c r="M3279" i="5"/>
  <c r="M3233" i="5"/>
  <c r="M3230" i="5"/>
  <c r="M3223" i="5"/>
  <c r="M3213" i="5"/>
  <c r="M3187" i="5"/>
  <c r="M3177" i="5"/>
  <c r="M3130" i="5"/>
  <c r="M3109" i="5"/>
  <c r="M3055" i="5"/>
  <c r="M3052" i="5"/>
  <c r="M3003" i="5"/>
  <c r="M2971" i="5"/>
  <c r="M2939" i="5"/>
  <c r="M2936" i="5"/>
  <c r="M2899" i="5"/>
  <c r="M2867" i="5"/>
  <c r="M2828" i="5"/>
  <c r="M2791" i="5"/>
  <c r="M2777" i="5"/>
  <c r="M2715" i="5"/>
  <c r="M2676" i="5"/>
  <c r="M2539" i="5"/>
  <c r="M2517" i="5"/>
  <c r="M2483" i="5"/>
  <c r="M4255" i="5"/>
  <c r="M4239" i="5"/>
  <c r="M4223" i="5"/>
  <c r="M4197" i="5"/>
  <c r="M4181" i="5"/>
  <c r="M4165" i="5"/>
  <c r="M4155" i="5"/>
  <c r="M4139" i="5"/>
  <c r="M4123" i="5"/>
  <c r="M4107" i="5"/>
  <c r="M4091" i="5"/>
  <c r="M4075" i="5"/>
  <c r="M4059" i="5"/>
  <c r="M4043" i="5"/>
  <c r="M4027" i="5"/>
  <c r="M4011" i="5"/>
  <c r="M3995" i="5"/>
  <c r="M3979" i="5"/>
  <c r="M3963" i="5"/>
  <c r="M3960" i="5"/>
  <c r="M3953" i="5"/>
  <c r="M3943" i="5"/>
  <c r="M3927" i="5"/>
  <c r="M3911" i="5"/>
  <c r="M3895" i="5"/>
  <c r="M3885" i="5"/>
  <c r="M3859" i="5"/>
  <c r="M3856" i="5"/>
  <c r="M3849" i="5"/>
  <c r="M3833" i="5"/>
  <c r="M3817" i="5"/>
  <c r="M3801" i="5"/>
  <c r="M3785" i="5"/>
  <c r="M3769" i="5"/>
  <c r="M3753" i="5"/>
  <c r="M3737" i="5"/>
  <c r="M3721" i="5"/>
  <c r="M3705" i="5"/>
  <c r="M3695" i="5"/>
  <c r="M3669" i="5"/>
  <c r="M3659" i="5"/>
  <c r="M3633" i="5"/>
  <c r="M3617" i="5"/>
  <c r="M3591" i="5"/>
  <c r="M3575" i="5"/>
  <c r="M3559" i="5"/>
  <c r="M3543" i="5"/>
  <c r="M3533" i="5"/>
  <c r="M3517" i="5"/>
  <c r="M3501" i="5"/>
  <c r="M3485" i="5"/>
  <c r="M3469" i="5"/>
  <c r="M3459" i="5"/>
  <c r="M3449" i="5"/>
  <c r="M3433" i="5"/>
  <c r="M3423" i="5"/>
  <c r="M3407" i="5"/>
  <c r="M3391" i="5"/>
  <c r="M3375" i="5"/>
  <c r="M3365" i="5"/>
  <c r="M3349" i="5"/>
  <c r="M3333" i="5"/>
  <c r="M3317" i="5"/>
  <c r="M3301" i="5"/>
  <c r="M3285" i="5"/>
  <c r="M3249" i="5"/>
  <c r="M3239" i="5"/>
  <c r="M3229" i="5"/>
  <c r="M3203" i="5"/>
  <c r="M3193" i="5"/>
  <c r="M3167" i="5"/>
  <c r="M3129" i="5"/>
  <c r="M3119" i="5"/>
  <c r="M3099" i="5"/>
  <c r="M3051" i="5"/>
  <c r="M3013" i="5"/>
  <c r="M2981" i="5"/>
  <c r="M2935" i="5"/>
  <c r="M2913" i="5"/>
  <c r="M2831" i="5"/>
  <c r="M2797" i="5"/>
  <c r="M2787" i="5"/>
  <c r="M2589" i="5"/>
  <c r="M2575" i="5"/>
  <c r="M2244" i="5"/>
  <c r="M2196" i="5"/>
  <c r="M2830" i="5"/>
  <c r="M2820" i="5"/>
  <c r="M2756" i="5"/>
  <c r="M2710" i="5"/>
  <c r="M2686" i="5"/>
  <c r="M2612" i="5"/>
  <c r="M2588" i="5"/>
  <c r="M2490" i="5"/>
  <c r="M1856" i="5"/>
  <c r="M1722" i="5"/>
  <c r="M1708" i="5"/>
  <c r="M3269" i="5"/>
  <c r="M3259" i="5"/>
  <c r="M3243" i="5"/>
  <c r="M3227" i="5"/>
  <c r="M3211" i="5"/>
  <c r="M3195" i="5"/>
  <c r="M3179" i="5"/>
  <c r="M3163" i="5"/>
  <c r="M3153" i="5"/>
  <c r="M3137" i="5"/>
  <c r="M3127" i="5"/>
  <c r="M3111" i="5"/>
  <c r="M3095" i="5"/>
  <c r="M3079" i="5"/>
  <c r="M3069" i="5"/>
  <c r="M3053" i="5"/>
  <c r="M3037" i="5"/>
  <c r="M3021" i="5"/>
  <c r="M3005" i="5"/>
  <c r="M2989" i="5"/>
  <c r="M2973" i="5"/>
  <c r="M2957" i="5"/>
  <c r="M2947" i="5"/>
  <c r="M2944" i="5"/>
  <c r="M2937" i="5"/>
  <c r="M2921" i="5"/>
  <c r="M2911" i="5"/>
  <c r="M2849" i="5"/>
  <c r="M2846" i="5"/>
  <c r="M2839" i="5"/>
  <c r="M2829" i="5"/>
  <c r="M2819" i="5"/>
  <c r="M2809" i="5"/>
  <c r="M2799" i="5"/>
  <c r="M2765" i="5"/>
  <c r="M2741" i="5"/>
  <c r="M2713" i="5"/>
  <c r="M2615" i="5"/>
  <c r="M2601" i="5"/>
  <c r="M2573" i="5"/>
  <c r="M2551" i="5"/>
  <c r="M2493" i="5"/>
  <c r="M2377" i="5"/>
  <c r="M2373" i="5"/>
  <c r="M2061" i="5"/>
  <c r="M2054" i="5"/>
  <c r="M2024" i="5"/>
  <c r="M2010" i="5"/>
  <c r="M1914" i="5"/>
  <c r="M1740" i="5"/>
  <c r="M3159" i="5"/>
  <c r="M3156" i="5"/>
  <c r="M3149" i="5"/>
  <c r="M3123" i="5"/>
  <c r="M3107" i="5"/>
  <c r="M3091" i="5"/>
  <c r="M3075" i="5"/>
  <c r="M3072" i="5"/>
  <c r="M3065" i="5"/>
  <c r="M3049" i="5"/>
  <c r="M3033" i="5"/>
  <c r="M3017" i="5"/>
  <c r="M3001" i="5"/>
  <c r="M2985" i="5"/>
  <c r="M2969" i="5"/>
  <c r="M2933" i="5"/>
  <c r="M2917" i="5"/>
  <c r="M2907" i="5"/>
  <c r="M2897" i="5"/>
  <c r="M2881" i="5"/>
  <c r="M2878" i="5"/>
  <c r="M2871" i="5"/>
  <c r="M2861" i="5"/>
  <c r="M2835" i="5"/>
  <c r="M2825" i="5"/>
  <c r="M2815" i="5"/>
  <c r="M2781" i="5"/>
  <c r="M2771" i="5"/>
  <c r="M2761" i="5"/>
  <c r="M2723" i="5"/>
  <c r="M2663" i="5"/>
  <c r="M2660" i="5"/>
  <c r="M2625" i="5"/>
  <c r="M2565" i="5"/>
  <c r="M2558" i="5"/>
  <c r="M2522" i="5"/>
  <c r="M2445" i="5"/>
  <c r="M2438" i="5"/>
  <c r="M2187" i="5"/>
  <c r="M2109" i="5"/>
  <c r="M1876" i="5"/>
  <c r="M2755" i="5"/>
  <c r="M2752" i="5"/>
  <c r="M2745" i="5"/>
  <c r="M2735" i="5"/>
  <c r="M2719" i="5"/>
  <c r="M2716" i="5"/>
  <c r="M2709" i="5"/>
  <c r="M2699" i="5"/>
  <c r="M2683" i="5"/>
  <c r="M2673" i="5"/>
  <c r="M2657" i="5"/>
  <c r="M2647" i="5"/>
  <c r="M2621" i="5"/>
  <c r="M2611" i="5"/>
  <c r="M2585" i="5"/>
  <c r="M2555" i="5"/>
  <c r="M2552" i="5"/>
  <c r="M2514" i="5"/>
  <c r="M2487" i="5"/>
  <c r="M2484" i="5"/>
  <c r="M2459" i="5"/>
  <c r="M2411" i="5"/>
  <c r="M2384" i="5"/>
  <c r="M2344" i="5"/>
  <c r="M2315" i="5"/>
  <c r="M2308" i="5"/>
  <c r="M2257" i="5"/>
  <c r="M2247" i="5"/>
  <c r="M2222" i="5"/>
  <c r="M2136" i="5"/>
  <c r="M2075" i="5"/>
  <c r="M2003" i="5"/>
  <c r="M1931" i="5"/>
  <c r="M1869" i="5"/>
  <c r="M1859" i="5"/>
  <c r="M1789" i="5"/>
  <c r="M1701" i="5"/>
  <c r="M1691" i="5"/>
  <c r="M1593" i="5"/>
  <c r="M1417" i="5"/>
  <c r="M1250" i="5"/>
  <c r="M1221" i="5"/>
  <c r="M914" i="5"/>
  <c r="M846" i="5"/>
  <c r="M386" i="5"/>
  <c r="M372" i="5"/>
  <c r="M328" i="5"/>
  <c r="M325" i="5"/>
  <c r="M209" i="5"/>
  <c r="M5" i="5"/>
  <c r="M2458" i="5"/>
  <c r="M2364" i="5"/>
  <c r="M2074" i="5"/>
  <c r="M1952" i="5"/>
  <c r="M1818" i="5"/>
  <c r="M1736" i="5"/>
  <c r="M1610" i="5"/>
  <c r="M1468" i="5"/>
  <c r="M983" i="5"/>
  <c r="M2875" i="5"/>
  <c r="M2859" i="5"/>
  <c r="M2843" i="5"/>
  <c r="M2827" i="5"/>
  <c r="M2811" i="5"/>
  <c r="M2795" i="5"/>
  <c r="M2779" i="5"/>
  <c r="M2763" i="5"/>
  <c r="M2737" i="5"/>
  <c r="M2727" i="5"/>
  <c r="M2701" i="5"/>
  <c r="M2691" i="5"/>
  <c r="M2665" i="5"/>
  <c r="M2649" i="5"/>
  <c r="M2639" i="5"/>
  <c r="M2629" i="5"/>
  <c r="M2603" i="5"/>
  <c r="M2600" i="5"/>
  <c r="M2593" i="5"/>
  <c r="M2577" i="5"/>
  <c r="M2567" i="5"/>
  <c r="M2550" i="5"/>
  <c r="M2519" i="5"/>
  <c r="M2516" i="5"/>
  <c r="M2482" i="5"/>
  <c r="M2461" i="5"/>
  <c r="M2409" i="5"/>
  <c r="M2346" i="5"/>
  <c r="M2332" i="5"/>
  <c r="M2328" i="5"/>
  <c r="M1987" i="5"/>
  <c r="M1977" i="5"/>
  <c r="M1970" i="5"/>
  <c r="M1911" i="5"/>
  <c r="M1908" i="5"/>
  <c r="M1758" i="5"/>
  <c r="M1750" i="5"/>
  <c r="M1653" i="5"/>
  <c r="M1650" i="5"/>
  <c r="M1537" i="5"/>
  <c r="M1523" i="5"/>
  <c r="M1520" i="5"/>
  <c r="M1160" i="5"/>
  <c r="M2817" i="5"/>
  <c r="M2801" i="5"/>
  <c r="M2785" i="5"/>
  <c r="M2769" i="5"/>
  <c r="M2753" i="5"/>
  <c r="M2743" i="5"/>
  <c r="M2733" i="5"/>
  <c r="M2717" i="5"/>
  <c r="M2707" i="5"/>
  <c r="M2697" i="5"/>
  <c r="M2681" i="5"/>
  <c r="M2671" i="5"/>
  <c r="M2655" i="5"/>
  <c r="M2645" i="5"/>
  <c r="M2619" i="5"/>
  <c r="M2609" i="5"/>
  <c r="M2599" i="5"/>
  <c r="M2583" i="5"/>
  <c r="M2515" i="5"/>
  <c r="M2485" i="5"/>
  <c r="M2419" i="5"/>
  <c r="M2385" i="5"/>
  <c r="M2349" i="5"/>
  <c r="M2123" i="5"/>
  <c r="M2113" i="5"/>
  <c r="M2051" i="5"/>
  <c r="M1993" i="5"/>
  <c r="M1983" i="5"/>
  <c r="M1973" i="5"/>
  <c r="M1921" i="5"/>
  <c r="M1779" i="5"/>
  <c r="M1547" i="5"/>
  <c r="M1360" i="5"/>
  <c r="M1174" i="5"/>
  <c r="M2468" i="5"/>
  <c r="M2464" i="5"/>
  <c r="M2440" i="5"/>
  <c r="M2413" i="5"/>
  <c r="M2410" i="5"/>
  <c r="M2372" i="5"/>
  <c r="M2341" i="5"/>
  <c r="M2331" i="5"/>
  <c r="M2310" i="5"/>
  <c r="M2283" i="5"/>
  <c r="M2280" i="5"/>
  <c r="M2246" i="5"/>
  <c r="M2219" i="5"/>
  <c r="M2216" i="5"/>
  <c r="M2182" i="5"/>
  <c r="M2155" i="5"/>
  <c r="M2152" i="5"/>
  <c r="M2108" i="5"/>
  <c r="M2077" i="5"/>
  <c r="M2073" i="5"/>
  <c r="M2043" i="5"/>
  <c r="M2019" i="5"/>
  <c r="M2009" i="5"/>
  <c r="M1972" i="5"/>
  <c r="M1941" i="5"/>
  <c r="M1938" i="5"/>
  <c r="M1889" i="5"/>
  <c r="M1885" i="5"/>
  <c r="M1875" i="5"/>
  <c r="M1858" i="5"/>
  <c r="M1799" i="5"/>
  <c r="M1796" i="5"/>
  <c r="M1792" i="5"/>
  <c r="M1774" i="5"/>
  <c r="M1717" i="5"/>
  <c r="M1707" i="5"/>
  <c r="M1690" i="5"/>
  <c r="M1602" i="5"/>
  <c r="M1567" i="5"/>
  <c r="M1564" i="5"/>
  <c r="M1560" i="5"/>
  <c r="M1536" i="5"/>
  <c r="M1445" i="5"/>
  <c r="M1438" i="5"/>
  <c r="M1427" i="5"/>
  <c r="M1409" i="5"/>
  <c r="M1405" i="5"/>
  <c r="M1388" i="5"/>
  <c r="M1309" i="5"/>
  <c r="M1274" i="5"/>
  <c r="M986" i="5"/>
  <c r="M957" i="5"/>
  <c r="M443" i="5"/>
  <c r="M399" i="5"/>
  <c r="M2382" i="5"/>
  <c r="M2361" i="5"/>
  <c r="M2358" i="5"/>
  <c r="M2347" i="5"/>
  <c r="M2323" i="5"/>
  <c r="M2299" i="5"/>
  <c r="M2296" i="5"/>
  <c r="M2262" i="5"/>
  <c r="M2235" i="5"/>
  <c r="M2232" i="5"/>
  <c r="M2198" i="5"/>
  <c r="M2171" i="5"/>
  <c r="M2168" i="5"/>
  <c r="M2134" i="5"/>
  <c r="M2097" i="5"/>
  <c r="M2094" i="5"/>
  <c r="M2083" i="5"/>
  <c r="M2059" i="5"/>
  <c r="M2035" i="5"/>
  <c r="M2025" i="5"/>
  <c r="M1998" i="5"/>
  <c r="M1967" i="5"/>
  <c r="M1964" i="5"/>
  <c r="M1926" i="5"/>
  <c r="M1916" i="5"/>
  <c r="M1853" i="5"/>
  <c r="M1843" i="5"/>
  <c r="M1826" i="5"/>
  <c r="M1784" i="5"/>
  <c r="M1769" i="5"/>
  <c r="M1759" i="5"/>
  <c r="M1748" i="5"/>
  <c r="M1724" i="5"/>
  <c r="M1685" i="5"/>
  <c r="M1675" i="5"/>
  <c r="M1640" i="5"/>
  <c r="M1626" i="5"/>
  <c r="M1612" i="5"/>
  <c r="M1587" i="5"/>
  <c r="M1577" i="5"/>
  <c r="M1574" i="5"/>
  <c r="M1510" i="5"/>
  <c r="M1469" i="5"/>
  <c r="M1451" i="5"/>
  <c r="M1298" i="5"/>
  <c r="M1063" i="5"/>
  <c r="M1055" i="5"/>
  <c r="M1007" i="5"/>
  <c r="M813" i="5"/>
  <c r="M2305" i="5"/>
  <c r="M2295" i="5"/>
  <c r="M2265" i="5"/>
  <c r="M2241" i="5"/>
  <c r="M2231" i="5"/>
  <c r="M2201" i="5"/>
  <c r="M2177" i="5"/>
  <c r="M2167" i="5"/>
  <c r="M2137" i="5"/>
  <c r="M2103" i="5"/>
  <c r="M2093" i="5"/>
  <c r="M2045" i="5"/>
  <c r="M2001" i="5"/>
  <c r="M1963" i="5"/>
  <c r="M1929" i="5"/>
  <c r="M1905" i="5"/>
  <c r="M1815" i="5"/>
  <c r="M1737" i="5"/>
  <c r="M1733" i="5"/>
  <c r="M1723" i="5"/>
  <c r="M1643" i="5"/>
  <c r="M1597" i="5"/>
  <c r="M1583" i="5"/>
  <c r="M1573" i="5"/>
  <c r="M1513" i="5"/>
  <c r="M1357" i="5"/>
  <c r="M1354" i="5"/>
  <c r="M1322" i="5"/>
  <c r="M1211" i="5"/>
  <c r="M1182" i="5"/>
  <c r="M1157" i="5"/>
  <c r="M1128" i="5"/>
  <c r="M1121" i="5"/>
  <c r="M1070" i="5"/>
  <c r="M1047" i="5"/>
  <c r="M836" i="5"/>
  <c r="M2557" i="5"/>
  <c r="M2547" i="5"/>
  <c r="M2521" i="5"/>
  <c r="M2511" i="5"/>
  <c r="M2495" i="5"/>
  <c r="M2479" i="5"/>
  <c r="M2453" i="5"/>
  <c r="M2437" i="5"/>
  <c r="M2421" i="5"/>
  <c r="M2405" i="5"/>
  <c r="M2395" i="5"/>
  <c r="M2379" i="5"/>
  <c r="M2376" i="5"/>
  <c r="M2369" i="5"/>
  <c r="M2343" i="5"/>
  <c r="M2317" i="5"/>
  <c r="M2307" i="5"/>
  <c r="M2291" i="5"/>
  <c r="M2275" i="5"/>
  <c r="M2259" i="5"/>
  <c r="M2243" i="5"/>
  <c r="M2227" i="5"/>
  <c r="M2211" i="5"/>
  <c r="M2195" i="5"/>
  <c r="M2179" i="5"/>
  <c r="M2163" i="5"/>
  <c r="M2147" i="5"/>
  <c r="M2131" i="5"/>
  <c r="M2105" i="5"/>
  <c r="M2079" i="5"/>
  <c r="M2076" i="5"/>
  <c r="M2069" i="5"/>
  <c r="M2053" i="5"/>
  <c r="M2037" i="5"/>
  <c r="M2021" i="5"/>
  <c r="M1995" i="5"/>
  <c r="M1969" i="5"/>
  <c r="M1959" i="5"/>
  <c r="M1949" i="5"/>
  <c r="M1933" i="5"/>
  <c r="M1923" i="5"/>
  <c r="M1913" i="5"/>
  <c r="M1897" i="5"/>
  <c r="M1887" i="5"/>
  <c r="M1871" i="5"/>
  <c r="M1855" i="5"/>
  <c r="M1839" i="5"/>
  <c r="M1823" i="5"/>
  <c r="M1807" i="5"/>
  <c r="M1781" i="5"/>
  <c r="M1771" i="5"/>
  <c r="M1755" i="5"/>
  <c r="M1752" i="5"/>
  <c r="M1745" i="5"/>
  <c r="M1735" i="5"/>
  <c r="M1719" i="5"/>
  <c r="M1703" i="5"/>
  <c r="M1687" i="5"/>
  <c r="M1671" i="5"/>
  <c r="M1645" i="5"/>
  <c r="M1642" i="5"/>
  <c r="M1635" i="5"/>
  <c r="M1625" i="5"/>
  <c r="M1599" i="5"/>
  <c r="M1569" i="5"/>
  <c r="M1515" i="5"/>
  <c r="M1512" i="5"/>
  <c r="M1505" i="5"/>
  <c r="M1481" i="5"/>
  <c r="M1478" i="5"/>
  <c r="M1440" i="5"/>
  <c r="M1415" i="5"/>
  <c r="M1373" i="5"/>
  <c r="M1370" i="5"/>
  <c r="M1349" i="5"/>
  <c r="M1283" i="5"/>
  <c r="M1266" i="5"/>
  <c r="M1109" i="5"/>
  <c r="M1091" i="5"/>
  <c r="M1065" i="5"/>
  <c r="M1028" i="5"/>
  <c r="M1021" i="5"/>
  <c r="M993" i="5"/>
  <c r="M875" i="5"/>
  <c r="M801" i="5"/>
  <c r="M771" i="5"/>
  <c r="M530" i="5"/>
  <c r="M1528" i="5"/>
  <c r="M1494" i="5"/>
  <c r="M1460" i="5"/>
  <c r="M1376" i="5"/>
  <c r="M1362" i="5"/>
  <c r="M1338" i="5"/>
  <c r="M941" i="5"/>
  <c r="M669" i="5"/>
  <c r="M126" i="5"/>
  <c r="M2559" i="5"/>
  <c r="M2549" i="5"/>
  <c r="M2523" i="5"/>
  <c r="M2520" i="5"/>
  <c r="M2513" i="5"/>
  <c r="M2497" i="5"/>
  <c r="M2481" i="5"/>
  <c r="M2465" i="5"/>
  <c r="M2455" i="5"/>
  <c r="M2439" i="5"/>
  <c r="M2423" i="5"/>
  <c r="M2407" i="5"/>
  <c r="M2381" i="5"/>
  <c r="M2371" i="5"/>
  <c r="M2345" i="5"/>
  <c r="M2329" i="5"/>
  <c r="M2319" i="5"/>
  <c r="M2309" i="5"/>
  <c r="M2293" i="5"/>
  <c r="M2277" i="5"/>
  <c r="M2261" i="5"/>
  <c r="M2245" i="5"/>
  <c r="M2229" i="5"/>
  <c r="M2213" i="5"/>
  <c r="M2197" i="5"/>
  <c r="M2181" i="5"/>
  <c r="M2165" i="5"/>
  <c r="M2149" i="5"/>
  <c r="M2133" i="5"/>
  <c r="M2107" i="5"/>
  <c r="M2081" i="5"/>
  <c r="M2071" i="5"/>
  <c r="M2055" i="5"/>
  <c r="M2039" i="5"/>
  <c r="M2023" i="5"/>
  <c r="M1997" i="5"/>
  <c r="M1971" i="5"/>
  <c r="M1968" i="5"/>
  <c r="M1961" i="5"/>
  <c r="M1951" i="5"/>
  <c r="M1935" i="5"/>
  <c r="M1932" i="5"/>
  <c r="M1925" i="5"/>
  <c r="M1915" i="5"/>
  <c r="M1899" i="5"/>
  <c r="M1873" i="5"/>
  <c r="M1857" i="5"/>
  <c r="M1841" i="5"/>
  <c r="M1825" i="5"/>
  <c r="M1809" i="5"/>
  <c r="M1793" i="5"/>
  <c r="M1783" i="5"/>
  <c r="M1773" i="5"/>
  <c r="M1757" i="5"/>
  <c r="M1747" i="5"/>
  <c r="M1721" i="5"/>
  <c r="M1705" i="5"/>
  <c r="M1689" i="5"/>
  <c r="M1673" i="5"/>
  <c r="M1647" i="5"/>
  <c r="M1637" i="5"/>
  <c r="M1611" i="5"/>
  <c r="M1571" i="5"/>
  <c r="M1568" i="5"/>
  <c r="M1561" i="5"/>
  <c r="M1507" i="5"/>
  <c r="M1504" i="5"/>
  <c r="M1497" i="5"/>
  <c r="M1473" i="5"/>
  <c r="M1456" i="5"/>
  <c r="M1435" i="5"/>
  <c r="M1432" i="5"/>
  <c r="M1414" i="5"/>
  <c r="M1389" i="5"/>
  <c r="M1365" i="5"/>
  <c r="M1299" i="5"/>
  <c r="M1282" i="5"/>
  <c r="M1261" i="5"/>
  <c r="M1258" i="5"/>
  <c r="M1240" i="5"/>
  <c r="M1201" i="5"/>
  <c r="M1179" i="5"/>
  <c r="M1140" i="5"/>
  <c r="M1009" i="5"/>
  <c r="M870" i="5"/>
  <c r="M690" i="5"/>
  <c r="M687" i="5"/>
  <c r="M293" i="5"/>
  <c r="M136" i="5"/>
  <c r="M1557" i="5"/>
  <c r="M1541" i="5"/>
  <c r="M1525" i="5"/>
  <c r="M1509" i="5"/>
  <c r="M1483" i="5"/>
  <c r="M1457" i="5"/>
  <c r="M1447" i="5"/>
  <c r="M1437" i="5"/>
  <c r="M1411" i="5"/>
  <c r="M1408" i="5"/>
  <c r="M1401" i="5"/>
  <c r="M1385" i="5"/>
  <c r="M1375" i="5"/>
  <c r="M1359" i="5"/>
  <c r="M1343" i="5"/>
  <c r="M1327" i="5"/>
  <c r="M1311" i="5"/>
  <c r="M1295" i="5"/>
  <c r="M1279" i="5"/>
  <c r="M1263" i="5"/>
  <c r="M1237" i="5"/>
  <c r="M1234" i="5"/>
  <c r="M1200" i="5"/>
  <c r="M1176" i="5"/>
  <c r="M1173" i="5"/>
  <c r="M1139" i="5"/>
  <c r="M1044" i="5"/>
  <c r="M1041" i="5"/>
  <c r="M1002" i="5"/>
  <c r="M992" i="5"/>
  <c r="M975" i="5"/>
  <c r="M950" i="5"/>
  <c r="M933" i="5"/>
  <c r="M918" i="5"/>
  <c r="M911" i="5"/>
  <c r="M853" i="5"/>
  <c r="M794" i="5"/>
  <c r="M787" i="5"/>
  <c r="M697" i="5"/>
  <c r="M679" i="5"/>
  <c r="M584" i="5"/>
  <c r="M581" i="5"/>
  <c r="M456" i="5"/>
  <c r="M453" i="5"/>
  <c r="M133" i="5"/>
  <c r="M130" i="5"/>
  <c r="M119" i="5"/>
  <c r="M46" i="5"/>
  <c r="M1093" i="5"/>
  <c r="M1057" i="5"/>
  <c r="M991" i="5"/>
  <c r="M949" i="5"/>
  <c r="M815" i="5"/>
  <c r="M735" i="5"/>
  <c r="M638" i="5"/>
  <c r="M635" i="5"/>
  <c r="M510" i="5"/>
  <c r="M507" i="5"/>
  <c r="M219" i="5"/>
  <c r="M1655" i="5"/>
  <c r="M1639" i="5"/>
  <c r="M1623" i="5"/>
  <c r="M1607" i="5"/>
  <c r="M1581" i="5"/>
  <c r="M1565" i="5"/>
  <c r="M1549" i="5"/>
  <c r="M1533" i="5"/>
  <c r="M1517" i="5"/>
  <c r="M1501" i="5"/>
  <c r="M1491" i="5"/>
  <c r="M1475" i="5"/>
  <c r="M1472" i="5"/>
  <c r="M1465" i="5"/>
  <c r="M1455" i="5"/>
  <c r="M1429" i="5"/>
  <c r="M1419" i="5"/>
  <c r="M1393" i="5"/>
  <c r="M1377" i="5"/>
  <c r="M1367" i="5"/>
  <c r="M1351" i="5"/>
  <c r="M1335" i="5"/>
  <c r="M1319" i="5"/>
  <c r="M1303" i="5"/>
  <c r="M1287" i="5"/>
  <c r="M1271" i="5"/>
  <c r="M1255" i="5"/>
  <c r="M1232" i="5"/>
  <c r="M1205" i="5"/>
  <c r="M1202" i="5"/>
  <c r="M1171" i="5"/>
  <c r="M1144" i="5"/>
  <c r="M1141" i="5"/>
  <c r="M1102" i="5"/>
  <c r="M1092" i="5"/>
  <c r="M1060" i="5"/>
  <c r="M1056" i="5"/>
  <c r="M1039" i="5"/>
  <c r="M980" i="5"/>
  <c r="M977" i="5"/>
  <c r="M938" i="5"/>
  <c r="M935" i="5"/>
  <c r="M931" i="5"/>
  <c r="M883" i="5"/>
  <c r="M818" i="5"/>
  <c r="M748" i="5"/>
  <c r="M738" i="5"/>
  <c r="M634" i="5"/>
  <c r="M520" i="5"/>
  <c r="M322" i="5"/>
  <c r="M308" i="5"/>
  <c r="M283" i="5"/>
  <c r="M258" i="5"/>
  <c r="M1245" i="5"/>
  <c r="M1229" i="5"/>
  <c r="M1213" i="5"/>
  <c r="M1197" i="5"/>
  <c r="M1184" i="5"/>
  <c r="M1168" i="5"/>
  <c r="M1152" i="5"/>
  <c r="M1136" i="5"/>
  <c r="M1120" i="5"/>
  <c r="M1104" i="5"/>
  <c r="M1088" i="5"/>
  <c r="M1078" i="5"/>
  <c r="M1062" i="5"/>
  <c r="M1059" i="5"/>
  <c r="M1052" i="5"/>
  <c r="M1036" i="5"/>
  <c r="M1020" i="5"/>
  <c r="M1004" i="5"/>
  <c r="M988" i="5"/>
  <c r="M972" i="5"/>
  <c r="M956" i="5"/>
  <c r="M946" i="5"/>
  <c r="M920" i="5"/>
  <c r="M899" i="5"/>
  <c r="M872" i="5"/>
  <c r="M869" i="5"/>
  <c r="M828" i="5"/>
  <c r="M789" i="5"/>
  <c r="M768" i="5"/>
  <c r="M764" i="5"/>
  <c r="M754" i="5"/>
  <c r="M737" i="5"/>
  <c r="M664" i="5"/>
  <c r="M654" i="5"/>
  <c r="M644" i="5"/>
  <c r="M338" i="5"/>
  <c r="M271" i="5"/>
  <c r="M229" i="5"/>
  <c r="M200" i="5"/>
  <c r="M190" i="5"/>
  <c r="M146" i="5"/>
  <c r="M59" i="5"/>
  <c r="M56" i="5"/>
  <c r="M18" i="5"/>
  <c r="M909" i="5"/>
  <c r="M885" i="5"/>
  <c r="M851" i="5"/>
  <c r="M799" i="5"/>
  <c r="M695" i="5"/>
  <c r="M671" i="5"/>
  <c r="M603" i="5"/>
  <c r="M539" i="5"/>
  <c r="M475" i="5"/>
  <c r="M401" i="5"/>
  <c r="M100" i="5"/>
  <c r="M1247" i="5"/>
  <c r="M1231" i="5"/>
  <c r="M1215" i="5"/>
  <c r="M1199" i="5"/>
  <c r="M1186" i="5"/>
  <c r="M1170" i="5"/>
  <c r="M1154" i="5"/>
  <c r="M1138" i="5"/>
  <c r="M1122" i="5"/>
  <c r="M1106" i="5"/>
  <c r="M1090" i="5"/>
  <c r="M1080" i="5"/>
  <c r="M1064" i="5"/>
  <c r="M1054" i="5"/>
  <c r="M1038" i="5"/>
  <c r="M1022" i="5"/>
  <c r="M1006" i="5"/>
  <c r="M990" i="5"/>
  <c r="M974" i="5"/>
  <c r="M958" i="5"/>
  <c r="M948" i="5"/>
  <c r="M932" i="5"/>
  <c r="M922" i="5"/>
  <c r="M912" i="5"/>
  <c r="M894" i="5"/>
  <c r="M884" i="5"/>
  <c r="M854" i="5"/>
  <c r="M830" i="5"/>
  <c r="M827" i="5"/>
  <c r="M767" i="5"/>
  <c r="M753" i="5"/>
  <c r="M670" i="5"/>
  <c r="M628" i="5"/>
  <c r="M578" i="5"/>
  <c r="M564" i="5"/>
  <c r="M514" i="5"/>
  <c r="M500" i="5"/>
  <c r="M450" i="5"/>
  <c r="M436" i="5"/>
  <c r="M411" i="5"/>
  <c r="M337" i="5"/>
  <c r="M113" i="5"/>
  <c r="M110" i="5"/>
  <c r="M75" i="5"/>
  <c r="M916" i="5"/>
  <c r="M906" i="5"/>
  <c r="M903" i="5"/>
  <c r="M896" i="5"/>
  <c r="M880" i="5"/>
  <c r="M864" i="5"/>
  <c r="M848" i="5"/>
  <c r="M822" i="5"/>
  <c r="M819" i="5"/>
  <c r="M812" i="5"/>
  <c r="M796" i="5"/>
  <c r="M786" i="5"/>
  <c r="M776" i="5"/>
  <c r="M766" i="5"/>
  <c r="M750" i="5"/>
  <c r="M734" i="5"/>
  <c r="M708" i="5"/>
  <c r="M692" i="5"/>
  <c r="M676" i="5"/>
  <c r="M666" i="5"/>
  <c r="M640" i="5"/>
  <c r="M610" i="5"/>
  <c r="M607" i="5"/>
  <c r="M546" i="5"/>
  <c r="M543" i="5"/>
  <c r="M482" i="5"/>
  <c r="M479" i="5"/>
  <c r="M418" i="5"/>
  <c r="M415" i="5"/>
  <c r="M354" i="5"/>
  <c r="M351" i="5"/>
  <c r="M290" i="5"/>
  <c r="M287" i="5"/>
  <c r="M226" i="5"/>
  <c r="M223" i="5"/>
  <c r="M155" i="5"/>
  <c r="M145" i="5"/>
  <c r="M135" i="5"/>
  <c r="M91" i="5"/>
  <c r="M81" i="5"/>
  <c r="M71" i="5"/>
  <c r="M27" i="5"/>
  <c r="M17" i="5"/>
  <c r="M7" i="5"/>
  <c r="M779" i="5"/>
  <c r="M623" i="5"/>
  <c r="M559" i="5"/>
  <c r="M495" i="5"/>
  <c r="M431" i="5"/>
  <c r="M367" i="5"/>
  <c r="M303" i="5"/>
  <c r="M239" i="5"/>
  <c r="M175" i="5"/>
  <c r="M915" i="5"/>
  <c r="M908" i="5"/>
  <c r="M898" i="5"/>
  <c r="M882" i="5"/>
  <c r="M866" i="5"/>
  <c r="M850" i="5"/>
  <c r="M824" i="5"/>
  <c r="M814" i="5"/>
  <c r="M798" i="5"/>
  <c r="M795" i="5"/>
  <c r="M788" i="5"/>
  <c r="M778" i="5"/>
  <c r="M752" i="5"/>
  <c r="M736" i="5"/>
  <c r="M710" i="5"/>
  <c r="M694" i="5"/>
  <c r="M642" i="5"/>
  <c r="M639" i="5"/>
  <c r="M632" i="5"/>
  <c r="M622" i="5"/>
  <c r="M612" i="5"/>
  <c r="M602" i="5"/>
  <c r="M568" i="5"/>
  <c r="M558" i="5"/>
  <c r="M548" i="5"/>
  <c r="M538" i="5"/>
  <c r="M504" i="5"/>
  <c r="M494" i="5"/>
  <c r="M484" i="5"/>
  <c r="M474" i="5"/>
  <c r="M440" i="5"/>
  <c r="M430" i="5"/>
  <c r="M420" i="5"/>
  <c r="M376" i="5"/>
  <c r="M366" i="5"/>
  <c r="M356" i="5"/>
  <c r="M312" i="5"/>
  <c r="M302" i="5"/>
  <c r="M292" i="5"/>
  <c r="M248" i="5"/>
  <c r="M238" i="5"/>
  <c r="M228" i="5"/>
  <c r="M184" i="5"/>
  <c r="M174" i="5"/>
  <c r="M117" i="5"/>
  <c r="M114" i="5"/>
  <c r="M53" i="5"/>
  <c r="M50" i="5"/>
  <c r="M684" i="5"/>
  <c r="M668" i="5"/>
  <c r="M652" i="5"/>
  <c r="M636" i="5"/>
  <c r="M620" i="5"/>
  <c r="M604" i="5"/>
  <c r="M588" i="5"/>
  <c r="M572" i="5"/>
  <c r="M556" i="5"/>
  <c r="M540" i="5"/>
  <c r="M524" i="5"/>
  <c r="M508" i="5"/>
  <c r="M492" i="5"/>
  <c r="M476" i="5"/>
  <c r="M460" i="5"/>
  <c r="M444" i="5"/>
  <c r="M428" i="5"/>
  <c r="M412" i="5"/>
  <c r="M396" i="5"/>
  <c r="M380" i="5"/>
  <c r="M364" i="5"/>
  <c r="M348" i="5"/>
  <c r="M332" i="5"/>
  <c r="M316" i="5"/>
  <c r="M300" i="5"/>
  <c r="M284" i="5"/>
  <c r="M268" i="5"/>
  <c r="M252" i="5"/>
  <c r="M236" i="5"/>
  <c r="M220" i="5"/>
  <c r="M204" i="5"/>
  <c r="M188" i="5"/>
  <c r="M172" i="5"/>
  <c r="M159" i="5"/>
  <c r="M143" i="5"/>
  <c r="M127" i="5"/>
  <c r="M111" i="5"/>
  <c r="M95" i="5"/>
  <c r="M79" i="5"/>
  <c r="M63" i="5"/>
  <c r="M47" i="5"/>
  <c r="M31" i="5"/>
  <c r="M15" i="5"/>
  <c r="M9" i="5"/>
  <c r="J147" i="3"/>
  <c r="L147" i="3" s="1"/>
  <c r="N147" i="3" s="1"/>
  <c r="N147" i="8" s="1"/>
  <c r="I147" i="3"/>
  <c r="K147" i="3" s="1"/>
  <c r="M147" i="3" s="1"/>
  <c r="M147" i="8" s="1"/>
  <c r="J146" i="3"/>
  <c r="L146" i="3" s="1"/>
  <c r="N146" i="3" s="1"/>
  <c r="N146" i="8" s="1"/>
  <c r="I146" i="3"/>
  <c r="K146" i="3" s="1"/>
  <c r="M146" i="3" s="1"/>
  <c r="M146" i="8" s="1"/>
  <c r="J145" i="3"/>
  <c r="L145" i="3" s="1"/>
  <c r="N145" i="3" s="1"/>
  <c r="N145" i="8" s="1"/>
  <c r="I145" i="3"/>
  <c r="K145" i="3" s="1"/>
  <c r="M145" i="3" s="1"/>
  <c r="M145" i="8" s="1"/>
  <c r="J144" i="3"/>
  <c r="L144" i="3" s="1"/>
  <c r="N144" i="3" s="1"/>
  <c r="N144" i="8" s="1"/>
  <c r="I144" i="3"/>
  <c r="K144" i="3" s="1"/>
  <c r="M144" i="3" s="1"/>
  <c r="M144" i="8" s="1"/>
  <c r="J143" i="3"/>
  <c r="L143" i="3" s="1"/>
  <c r="N143" i="3" s="1"/>
  <c r="N143" i="8" s="1"/>
  <c r="I143" i="3"/>
  <c r="K143" i="3" s="1"/>
  <c r="M143" i="3" s="1"/>
  <c r="M143" i="8" s="1"/>
  <c r="J142" i="3"/>
  <c r="L142" i="3" s="1"/>
  <c r="N142" i="3" s="1"/>
  <c r="N142" i="8" s="1"/>
  <c r="I142" i="3"/>
  <c r="K142" i="3" s="1"/>
  <c r="M142" i="3" s="1"/>
  <c r="M142" i="8" s="1"/>
  <c r="J141" i="3" l="1"/>
  <c r="L141" i="3" s="1"/>
  <c r="N141" i="3" s="1"/>
  <c r="N141" i="8" s="1"/>
  <c r="I141" i="3"/>
  <c r="K141" i="3" s="1"/>
  <c r="M141" i="3" s="1"/>
  <c r="M141" i="8" s="1"/>
  <c r="J140" i="3"/>
  <c r="L140" i="3" s="1"/>
  <c r="N140" i="3" s="1"/>
  <c r="N140" i="8" s="1"/>
  <c r="I140" i="3"/>
  <c r="K140" i="3" s="1"/>
  <c r="M140" i="3" s="1"/>
  <c r="M140" i="8" s="1"/>
  <c r="J139" i="3"/>
  <c r="L139" i="3" s="1"/>
  <c r="N139" i="3" s="1"/>
  <c r="N139" i="8" s="1"/>
  <c r="I139" i="3"/>
  <c r="K139" i="3" s="1"/>
  <c r="M139" i="3" s="1"/>
  <c r="M139" i="8" s="1"/>
  <c r="J138" i="3"/>
  <c r="L138" i="3" s="1"/>
  <c r="N138" i="3" s="1"/>
  <c r="N138" i="8" s="1"/>
  <c r="I138" i="3"/>
  <c r="K138" i="3" s="1"/>
  <c r="M138" i="3" s="1"/>
  <c r="M138" i="8" s="1"/>
  <c r="J137" i="3"/>
  <c r="L137" i="3" s="1"/>
  <c r="N137" i="3" s="1"/>
  <c r="N137" i="8" s="1"/>
  <c r="I137" i="3"/>
  <c r="K137" i="3" s="1"/>
  <c r="M137" i="3" s="1"/>
  <c r="M137" i="8" s="1"/>
  <c r="J136" i="3"/>
  <c r="L136" i="3" s="1"/>
  <c r="N136" i="3" s="1"/>
  <c r="N136" i="8" s="1"/>
  <c r="I136" i="3"/>
  <c r="K136" i="3" s="1"/>
  <c r="M136" i="3" s="1"/>
  <c r="M136" i="8" s="1"/>
  <c r="J135" i="3"/>
  <c r="L135" i="3" s="1"/>
  <c r="N135" i="3" s="1"/>
  <c r="N135" i="8" s="1"/>
  <c r="I135" i="3"/>
  <c r="K135" i="3" s="1"/>
  <c r="M135" i="3" s="1"/>
  <c r="M135" i="8" s="1"/>
  <c r="J134" i="3"/>
  <c r="L134" i="3" s="1"/>
  <c r="N134" i="3" s="1"/>
  <c r="N134" i="8" s="1"/>
  <c r="I134" i="3"/>
  <c r="K134" i="3" s="1"/>
  <c r="M134" i="3" s="1"/>
  <c r="M134" i="8" s="1"/>
  <c r="J133" i="3"/>
  <c r="L133" i="3" s="1"/>
  <c r="N133" i="3" s="1"/>
  <c r="N133" i="8" s="1"/>
  <c r="I133" i="3"/>
  <c r="K133" i="3" s="1"/>
  <c r="M133" i="3" s="1"/>
  <c r="M133" i="8" s="1"/>
  <c r="J132" i="3"/>
  <c r="L132" i="3" s="1"/>
  <c r="N132" i="3" s="1"/>
  <c r="N132" i="8" s="1"/>
  <c r="I132" i="3"/>
  <c r="K132" i="3" s="1"/>
  <c r="M132" i="3" s="1"/>
  <c r="M132" i="8" s="1"/>
  <c r="J131" i="3"/>
  <c r="L131" i="3" s="1"/>
  <c r="N131" i="3" s="1"/>
  <c r="N131" i="8" s="1"/>
  <c r="I131" i="3"/>
  <c r="K131" i="3" s="1"/>
  <c r="M131" i="3" s="1"/>
  <c r="M131" i="8" s="1"/>
  <c r="J130" i="3"/>
  <c r="L130" i="3" s="1"/>
  <c r="N130" i="3" s="1"/>
  <c r="N130" i="8" s="1"/>
  <c r="I130" i="3"/>
  <c r="K130" i="3" s="1"/>
  <c r="M130" i="3" s="1"/>
  <c r="M130" i="8" s="1"/>
  <c r="J129" i="3"/>
  <c r="L129" i="3" s="1"/>
  <c r="N129" i="3" s="1"/>
  <c r="N129" i="8" s="1"/>
  <c r="I129" i="3"/>
  <c r="K129" i="3" s="1"/>
  <c r="M129" i="3" s="1"/>
  <c r="M129" i="8" s="1"/>
  <c r="J128" i="3"/>
  <c r="L128" i="3" s="1"/>
  <c r="N128" i="3" s="1"/>
  <c r="N128" i="8" s="1"/>
  <c r="I128" i="3"/>
  <c r="K128" i="3" s="1"/>
  <c r="M128" i="3" s="1"/>
  <c r="M128" i="8" s="1"/>
  <c r="I583" i="4"/>
  <c r="H539" i="4"/>
  <c r="I539" i="4" s="1"/>
  <c r="H538" i="4"/>
  <c r="I538" i="4" s="1"/>
  <c r="H536" i="4"/>
  <c r="I536" i="4" s="1"/>
  <c r="H534" i="4"/>
  <c r="I534" i="4" s="1"/>
  <c r="H533" i="4"/>
  <c r="I533" i="4" s="1"/>
  <c r="H532" i="4"/>
  <c r="I532" i="4" s="1"/>
  <c r="H531" i="4"/>
  <c r="I531" i="4" s="1"/>
  <c r="H530" i="4"/>
  <c r="I530" i="4" s="1"/>
  <c r="H529" i="4"/>
  <c r="I529" i="4" s="1"/>
  <c r="H528" i="4"/>
  <c r="I528" i="4" s="1"/>
  <c r="H527" i="4"/>
  <c r="I527" i="4" s="1"/>
  <c r="H526" i="4"/>
  <c r="I526" i="4" s="1"/>
  <c r="H525" i="4"/>
  <c r="I525" i="4" s="1"/>
  <c r="H524" i="4"/>
  <c r="I524" i="4" s="1"/>
  <c r="H523" i="4"/>
  <c r="I523" i="4" s="1"/>
  <c r="H522" i="4"/>
  <c r="I522" i="4" s="1"/>
  <c r="H521" i="4"/>
  <c r="I521" i="4" s="1"/>
  <c r="H520" i="4"/>
  <c r="I520" i="4" s="1"/>
  <c r="H519" i="4"/>
  <c r="I519" i="4" s="1"/>
  <c r="H518" i="4"/>
  <c r="I518" i="4" s="1"/>
  <c r="H517" i="4"/>
  <c r="I517" i="4" s="1"/>
  <c r="H516" i="4"/>
  <c r="I516" i="4" s="1"/>
  <c r="H515" i="4"/>
  <c r="I515" i="4" s="1"/>
  <c r="H514" i="4"/>
  <c r="I514" i="4" s="1"/>
  <c r="H513" i="4"/>
  <c r="I513" i="4" s="1"/>
  <c r="H512" i="4"/>
  <c r="I512" i="4" s="1"/>
  <c r="H511" i="4"/>
  <c r="I511" i="4" s="1"/>
  <c r="H510" i="4"/>
  <c r="I510" i="4" s="1"/>
  <c r="F334" i="4" l="1"/>
  <c r="I334" i="4" s="1"/>
  <c r="F335" i="4"/>
  <c r="I335" i="4" s="1"/>
  <c r="F336" i="4"/>
  <c r="I336" i="4" s="1"/>
  <c r="F319" i="4"/>
  <c r="I319" i="4" s="1"/>
  <c r="F320" i="4"/>
  <c r="I320" i="4" s="1"/>
  <c r="H487" i="4"/>
  <c r="I487" i="4" s="1"/>
  <c r="H486" i="4"/>
  <c r="I486" i="4" s="1"/>
  <c r="H485" i="4"/>
  <c r="I485" i="4" s="1"/>
  <c r="H484" i="4"/>
  <c r="I484" i="4" s="1"/>
  <c r="H483" i="4"/>
  <c r="I483" i="4" s="1"/>
  <c r="H482" i="4"/>
  <c r="I482" i="4" s="1"/>
  <c r="H481" i="4"/>
  <c r="I481" i="4" s="1"/>
  <c r="H480" i="4"/>
  <c r="I480" i="4" s="1"/>
  <c r="H479" i="4"/>
  <c r="I479" i="4" s="1"/>
  <c r="H478" i="4"/>
  <c r="I478" i="4" s="1"/>
  <c r="H477" i="4"/>
  <c r="I477" i="4" s="1"/>
  <c r="H476" i="4"/>
  <c r="I476" i="4" s="1"/>
  <c r="H475" i="4"/>
  <c r="I475" i="4" s="1"/>
  <c r="H474" i="4"/>
  <c r="I474" i="4" s="1"/>
  <c r="H473" i="4"/>
  <c r="I473" i="4" s="1"/>
  <c r="H472" i="4"/>
  <c r="I472" i="4" s="1"/>
  <c r="H471" i="4"/>
  <c r="I471" i="4" s="1"/>
  <c r="H470" i="4"/>
  <c r="I470" i="4" s="1"/>
  <c r="H469" i="4"/>
  <c r="I469" i="4" s="1"/>
  <c r="H468" i="4"/>
  <c r="I468" i="4" s="1"/>
  <c r="H467" i="4"/>
  <c r="I467" i="4" s="1"/>
  <c r="H466" i="4"/>
  <c r="I466" i="4" s="1"/>
  <c r="H463" i="4"/>
  <c r="I463" i="4" s="1"/>
  <c r="H461" i="4"/>
  <c r="I461" i="4" s="1"/>
  <c r="H460" i="4"/>
  <c r="I460" i="4" s="1"/>
  <c r="H459" i="4"/>
  <c r="I459" i="4" s="1"/>
  <c r="H458" i="4"/>
  <c r="I458" i="4" s="1"/>
  <c r="H457" i="4"/>
  <c r="I457" i="4" s="1"/>
  <c r="H456" i="4"/>
  <c r="I456" i="4" s="1"/>
  <c r="H455" i="4"/>
  <c r="I455" i="4" s="1"/>
  <c r="H454" i="4"/>
  <c r="I454" i="4" s="1"/>
  <c r="H453" i="4"/>
  <c r="I453" i="4" s="1"/>
  <c r="H452" i="4"/>
  <c r="I452" i="4" s="1"/>
  <c r="H431" i="4"/>
  <c r="I431" i="4" s="1"/>
  <c r="H430" i="4"/>
  <c r="I430" i="4" s="1"/>
  <c r="H429" i="4"/>
  <c r="I429" i="4" s="1"/>
  <c r="H428" i="4"/>
  <c r="I428" i="4" s="1"/>
  <c r="H373" i="4"/>
  <c r="I373" i="4" s="1"/>
  <c r="H372" i="4"/>
  <c r="I372" i="4" s="1"/>
  <c r="H371" i="4"/>
  <c r="I371" i="4" s="1"/>
  <c r="H370" i="4"/>
  <c r="I370" i="4" s="1"/>
  <c r="H369" i="4"/>
  <c r="I369" i="4" s="1"/>
  <c r="H368" i="4"/>
  <c r="I368" i="4" s="1"/>
  <c r="H367" i="4"/>
  <c r="I367" i="4" s="1"/>
  <c r="H366" i="4"/>
  <c r="I366" i="4" s="1"/>
  <c r="H365" i="4"/>
  <c r="I365" i="4" s="1"/>
  <c r="H364" i="4"/>
  <c r="I364" i="4" s="1"/>
  <c r="H363" i="4"/>
  <c r="I363" i="4" s="1"/>
  <c r="H362" i="4"/>
  <c r="I362" i="4" s="1"/>
  <c r="H361" i="4"/>
  <c r="I361" i="4" s="1"/>
  <c r="H360" i="4"/>
  <c r="I360" i="4" s="1"/>
  <c r="H359" i="4"/>
  <c r="I359" i="4" s="1"/>
  <c r="J127" i="3"/>
  <c r="L127" i="3" s="1"/>
  <c r="N127" i="3" s="1"/>
  <c r="N127" i="8" s="1"/>
  <c r="I127" i="3"/>
  <c r="K127" i="3" s="1"/>
  <c r="M127" i="3" s="1"/>
  <c r="M127" i="8" s="1"/>
  <c r="J126" i="3"/>
  <c r="L126" i="3" s="1"/>
  <c r="N126" i="3" s="1"/>
  <c r="N126" i="8" s="1"/>
  <c r="I126" i="3"/>
  <c r="K126" i="3" s="1"/>
  <c r="M126" i="3" s="1"/>
  <c r="M126" i="8" s="1"/>
  <c r="J2" i="5"/>
  <c r="J125" i="3" l="1"/>
  <c r="L125" i="3" s="1"/>
  <c r="N125" i="3" s="1"/>
  <c r="N125" i="8" s="1"/>
  <c r="I125" i="3"/>
  <c r="K125" i="3" s="1"/>
  <c r="M125" i="3" s="1"/>
  <c r="M125" i="8" s="1"/>
  <c r="J124" i="3"/>
  <c r="L124" i="3" s="1"/>
  <c r="N124" i="3" s="1"/>
  <c r="N124" i="8" s="1"/>
  <c r="I124" i="3"/>
  <c r="K124" i="3" s="1"/>
  <c r="M124" i="3" s="1"/>
  <c r="M124" i="8" s="1"/>
  <c r="J123" i="3"/>
  <c r="L123" i="3" s="1"/>
  <c r="N123" i="3" s="1"/>
  <c r="N123" i="8" s="1"/>
  <c r="I123" i="3"/>
  <c r="K123" i="3" s="1"/>
  <c r="M123" i="3" s="1"/>
  <c r="M123" i="8" s="1"/>
  <c r="N122" i="3" l="1"/>
  <c r="N122" i="8" s="1"/>
  <c r="I122" i="3"/>
  <c r="K122" i="3" s="1"/>
  <c r="M122" i="3" s="1"/>
  <c r="M122" i="8" s="1"/>
  <c r="J121" i="3"/>
  <c r="L121" i="3" s="1"/>
  <c r="N121" i="3" s="1"/>
  <c r="N121" i="8" s="1"/>
  <c r="I121" i="3"/>
  <c r="K121" i="3" s="1"/>
  <c r="M121" i="3" s="1"/>
  <c r="M121" i="8" s="1"/>
  <c r="J120" i="3"/>
  <c r="L120" i="3" s="1"/>
  <c r="N120" i="3" s="1"/>
  <c r="N120" i="8" s="1"/>
  <c r="I120" i="3"/>
  <c r="K120" i="3" s="1"/>
  <c r="M120" i="3" s="1"/>
  <c r="M120" i="8" s="1"/>
  <c r="J119" i="3"/>
  <c r="L119" i="3" s="1"/>
  <c r="N119" i="3" s="1"/>
  <c r="N119" i="8" s="1"/>
  <c r="I119" i="3"/>
  <c r="K119" i="3" s="1"/>
  <c r="M119" i="3" s="1"/>
  <c r="M119" i="8" s="1"/>
  <c r="J118" i="3"/>
  <c r="L118" i="3" s="1"/>
  <c r="N118" i="3" s="1"/>
  <c r="N118" i="8" s="1"/>
  <c r="I118" i="3"/>
  <c r="K118" i="3" s="1"/>
  <c r="M118" i="3" s="1"/>
  <c r="M118" i="8" s="1"/>
  <c r="J117" i="3"/>
  <c r="L117" i="3" s="1"/>
  <c r="N117" i="3" s="1"/>
  <c r="N117" i="8" s="1"/>
  <c r="I117" i="3"/>
  <c r="K117" i="3" s="1"/>
  <c r="M117" i="3" s="1"/>
  <c r="M117" i="8" s="1"/>
  <c r="J116" i="3"/>
  <c r="L116" i="3" s="1"/>
  <c r="N116" i="3" s="1"/>
  <c r="N116" i="8" s="1"/>
  <c r="I116" i="3"/>
  <c r="K116" i="3" s="1"/>
  <c r="M116" i="3" s="1"/>
  <c r="M116" i="8" s="1"/>
  <c r="C122" i="2"/>
  <c r="C121" i="2"/>
  <c r="C120" i="2"/>
  <c r="C119" i="2"/>
  <c r="C118" i="2"/>
  <c r="C117" i="2"/>
  <c r="C116" i="2"/>
  <c r="J115" i="3" l="1"/>
  <c r="L115" i="3" s="1"/>
  <c r="N115" i="3" s="1"/>
  <c r="N115" i="8" s="1"/>
  <c r="I115" i="3"/>
  <c r="K115" i="3" s="1"/>
  <c r="M115" i="3" s="1"/>
  <c r="M115" i="8" s="1"/>
  <c r="C115" i="2"/>
  <c r="J114" i="3"/>
  <c r="L114" i="3" s="1"/>
  <c r="N114" i="3" s="1"/>
  <c r="N114" i="8" s="1"/>
  <c r="I114" i="3"/>
  <c r="K114" i="3" s="1"/>
  <c r="M114" i="3" s="1"/>
  <c r="M114" i="8" s="1"/>
  <c r="J113" i="3"/>
  <c r="L113" i="3" s="1"/>
  <c r="N113" i="3" s="1"/>
  <c r="N113" i="8" s="1"/>
  <c r="I113" i="3"/>
  <c r="K113" i="3" s="1"/>
  <c r="M113" i="3" s="1"/>
  <c r="M113" i="8" s="1"/>
  <c r="J112" i="3"/>
  <c r="L112" i="3" s="1"/>
  <c r="N112" i="3" s="1"/>
  <c r="N112" i="8" s="1"/>
  <c r="I112" i="3"/>
  <c r="K112" i="3" s="1"/>
  <c r="M112" i="3" s="1"/>
  <c r="M112" i="8" s="1"/>
  <c r="J111" i="3"/>
  <c r="L111" i="3" s="1"/>
  <c r="N111" i="3" s="1"/>
  <c r="N111" i="8" s="1"/>
  <c r="I111" i="3"/>
  <c r="K111" i="3" s="1"/>
  <c r="M111" i="3" s="1"/>
  <c r="M111" i="8" s="1"/>
  <c r="J110" i="3" l="1"/>
  <c r="L110" i="3" s="1"/>
  <c r="N110" i="3" s="1"/>
  <c r="N110" i="8" s="1"/>
  <c r="I110" i="3"/>
  <c r="K110" i="3" s="1"/>
  <c r="M110" i="3" s="1"/>
  <c r="M110" i="8" s="1"/>
  <c r="J109" i="3"/>
  <c r="L109" i="3" s="1"/>
  <c r="N109" i="3" s="1"/>
  <c r="N109" i="8" s="1"/>
  <c r="I109" i="3"/>
  <c r="K109" i="3" s="1"/>
  <c r="M109" i="3" s="1"/>
  <c r="M109" i="8" s="1"/>
  <c r="J108" i="3"/>
  <c r="L108" i="3" s="1"/>
  <c r="N108" i="3" s="1"/>
  <c r="N108" i="8" s="1"/>
  <c r="I108" i="3"/>
  <c r="K108" i="3" s="1"/>
  <c r="M108" i="3" s="1"/>
  <c r="M108" i="8" s="1"/>
  <c r="J107" i="3"/>
  <c r="L107" i="3" s="1"/>
  <c r="N107" i="3" s="1"/>
  <c r="N107" i="8" s="1"/>
  <c r="I107" i="3"/>
  <c r="K107" i="3" s="1"/>
  <c r="M107" i="3" s="1"/>
  <c r="M107" i="8" s="1"/>
  <c r="J106" i="3"/>
  <c r="L106" i="3" s="1"/>
  <c r="N106" i="3" s="1"/>
  <c r="N106" i="8" s="1"/>
  <c r="I106" i="3"/>
  <c r="K106" i="3" s="1"/>
  <c r="M106" i="3" s="1"/>
  <c r="M106" i="8" s="1"/>
  <c r="J105" i="3"/>
  <c r="L105" i="3" s="1"/>
  <c r="N105" i="3" s="1"/>
  <c r="N105" i="8" s="1"/>
  <c r="I105" i="3"/>
  <c r="K105" i="3" s="1"/>
  <c r="M105" i="3" s="1"/>
  <c r="M105" i="8" s="1"/>
  <c r="J104" i="3"/>
  <c r="L104" i="3" s="1"/>
  <c r="N104" i="3" s="1"/>
  <c r="N104" i="8" s="1"/>
  <c r="I104" i="3"/>
  <c r="K104" i="3" s="1"/>
  <c r="M104" i="3" s="1"/>
  <c r="M104" i="8" s="1"/>
  <c r="J103" i="3"/>
  <c r="L103" i="3" s="1"/>
  <c r="N103" i="3" s="1"/>
  <c r="N103" i="8" s="1"/>
  <c r="I103" i="3"/>
  <c r="K103" i="3" s="1"/>
  <c r="M103" i="3" s="1"/>
  <c r="M103" i="8" s="1"/>
  <c r="J102" i="3"/>
  <c r="L102" i="3" s="1"/>
  <c r="N102" i="3" s="1"/>
  <c r="N102" i="8" s="1"/>
  <c r="I102" i="3"/>
  <c r="K102" i="3" s="1"/>
  <c r="M102" i="3" s="1"/>
  <c r="M102" i="8" s="1"/>
  <c r="J101" i="3"/>
  <c r="L101" i="3" s="1"/>
  <c r="N101" i="3" s="1"/>
  <c r="N101" i="8" s="1"/>
  <c r="I101" i="3"/>
  <c r="K101" i="3" s="1"/>
  <c r="M101" i="3" s="1"/>
  <c r="M101" i="8" s="1"/>
  <c r="H358" i="4"/>
  <c r="I358" i="4" s="1"/>
  <c r="J3363" i="5"/>
  <c r="J3255" i="5"/>
  <c r="J100" i="3" l="1"/>
  <c r="L100" i="3" s="1"/>
  <c r="N100" i="3" s="1"/>
  <c r="N100" i="8" s="1"/>
  <c r="I100" i="3"/>
  <c r="K100" i="3" s="1"/>
  <c r="M100" i="3" s="1"/>
  <c r="M100" i="8" s="1"/>
  <c r="J99" i="3"/>
  <c r="L99" i="3" s="1"/>
  <c r="N99" i="3" s="1"/>
  <c r="N99" i="8" s="1"/>
  <c r="I99" i="3"/>
  <c r="K99" i="3" s="1"/>
  <c r="M99" i="3" s="1"/>
  <c r="M99" i="8" s="1"/>
  <c r="J98" i="3"/>
  <c r="L98" i="3" s="1"/>
  <c r="N98" i="3" s="1"/>
  <c r="N98" i="8" s="1"/>
  <c r="I98" i="3"/>
  <c r="K98" i="3" s="1"/>
  <c r="M98" i="3" s="1"/>
  <c r="M98" i="8" s="1"/>
  <c r="J97" i="3"/>
  <c r="L97" i="3" s="1"/>
  <c r="N97" i="3" s="1"/>
  <c r="N97" i="8" s="1"/>
  <c r="I97" i="3"/>
  <c r="K97" i="3" s="1"/>
  <c r="M97" i="3" s="1"/>
  <c r="M97" i="8" s="1"/>
  <c r="J96" i="3"/>
  <c r="L96" i="3" s="1"/>
  <c r="N96" i="3" s="1"/>
  <c r="N96" i="8" s="1"/>
  <c r="I96" i="3"/>
  <c r="K96" i="3" s="1"/>
  <c r="M96" i="3" s="1"/>
  <c r="M96" i="8" s="1"/>
  <c r="J95" i="3"/>
  <c r="L95" i="3" s="1"/>
  <c r="N95" i="3" s="1"/>
  <c r="N95" i="8" s="1"/>
  <c r="I95" i="3"/>
  <c r="K95" i="3" s="1"/>
  <c r="M95" i="3" s="1"/>
  <c r="M95" i="8" s="1"/>
  <c r="J94" i="3"/>
  <c r="L94" i="3" s="1"/>
  <c r="N94" i="3" s="1"/>
  <c r="N94" i="8" s="1"/>
  <c r="I94" i="3"/>
  <c r="K94" i="3" s="1"/>
  <c r="M94" i="3" s="1"/>
  <c r="M94" i="8" s="1"/>
  <c r="J93" i="3"/>
  <c r="L93" i="3" s="1"/>
  <c r="N93" i="3" s="1"/>
  <c r="N93" i="8" s="1"/>
  <c r="I93" i="3"/>
  <c r="K93" i="3" s="1"/>
  <c r="M93" i="3" s="1"/>
  <c r="M93" i="8" s="1"/>
  <c r="J92" i="3"/>
  <c r="L92" i="3" s="1"/>
  <c r="N92" i="3" s="1"/>
  <c r="N92" i="8" s="1"/>
  <c r="I92" i="3"/>
  <c r="K92" i="3" s="1"/>
  <c r="M92" i="3" s="1"/>
  <c r="M92" i="8" s="1"/>
  <c r="J91" i="3"/>
  <c r="L91" i="3" s="1"/>
  <c r="N91" i="3" s="1"/>
  <c r="N91" i="8" s="1"/>
  <c r="I91" i="3"/>
  <c r="K91" i="3" s="1"/>
  <c r="M91" i="3" s="1"/>
  <c r="M91" i="8" s="1"/>
  <c r="J90" i="3"/>
  <c r="L90" i="3" s="1"/>
  <c r="N90" i="3" s="1"/>
  <c r="N90" i="8" s="1"/>
  <c r="I90" i="3"/>
  <c r="K90" i="3" s="1"/>
  <c r="M90" i="3" s="1"/>
  <c r="M90" i="8" s="1"/>
  <c r="J89" i="3"/>
  <c r="L89" i="3" s="1"/>
  <c r="N89" i="3" s="1"/>
  <c r="N89" i="8" s="1"/>
  <c r="I89" i="3"/>
  <c r="K89" i="3" s="1"/>
  <c r="M89" i="3" s="1"/>
  <c r="M89" i="8" s="1"/>
  <c r="J88" i="3"/>
  <c r="L88" i="3" s="1"/>
  <c r="N88" i="3" s="1"/>
  <c r="N88" i="8" s="1"/>
  <c r="G88" i="3"/>
  <c r="I88" i="3" s="1"/>
  <c r="K88" i="3" s="1"/>
  <c r="M88" i="3" s="1"/>
  <c r="M88" i="8" s="1"/>
  <c r="J87" i="3"/>
  <c r="L87" i="3" s="1"/>
  <c r="N87" i="3" s="1"/>
  <c r="N87" i="8" s="1"/>
  <c r="I87" i="3"/>
  <c r="K87" i="3" s="1"/>
  <c r="M87" i="3" s="1"/>
  <c r="M87" i="8" s="1"/>
  <c r="F357" i="4"/>
  <c r="I357" i="4" s="1"/>
  <c r="F356" i="4"/>
  <c r="I356" i="4" s="1"/>
  <c r="F355" i="4"/>
  <c r="I355" i="4" s="1"/>
  <c r="F354" i="4"/>
  <c r="I354" i="4" s="1"/>
  <c r="F353" i="4"/>
  <c r="I353" i="4" s="1"/>
  <c r="F352" i="4"/>
  <c r="I352" i="4" s="1"/>
  <c r="F351" i="4"/>
  <c r="I351" i="4" s="1"/>
  <c r="F350" i="4"/>
  <c r="I350" i="4" s="1"/>
  <c r="F349" i="4"/>
  <c r="I349" i="4" s="1"/>
  <c r="F348" i="4"/>
  <c r="I348" i="4" s="1"/>
  <c r="F347" i="4"/>
  <c r="I347" i="4" s="1"/>
  <c r="F346" i="4"/>
  <c r="I346" i="4" s="1"/>
  <c r="F345" i="4"/>
  <c r="I345" i="4" s="1"/>
  <c r="F344" i="4"/>
  <c r="I344" i="4" s="1"/>
  <c r="F343" i="4"/>
  <c r="I343" i="4" s="1"/>
  <c r="F342" i="4"/>
  <c r="I342" i="4" s="1"/>
  <c r="F341" i="4"/>
  <c r="I341" i="4" s="1"/>
  <c r="F340" i="4"/>
  <c r="I340" i="4" s="1"/>
  <c r="F339" i="4"/>
  <c r="I339" i="4" s="1"/>
  <c r="F338" i="4"/>
  <c r="I338" i="4" s="1"/>
  <c r="F337" i="4"/>
  <c r="I337" i="4" s="1"/>
  <c r="F333" i="4"/>
  <c r="I333" i="4" s="1"/>
  <c r="F332" i="4"/>
  <c r="I332" i="4" s="1"/>
  <c r="F331" i="4"/>
  <c r="I331" i="4" s="1"/>
  <c r="F330" i="4"/>
  <c r="I330" i="4" s="1"/>
  <c r="F329" i="4"/>
  <c r="I329" i="4" s="1"/>
  <c r="F328" i="4"/>
  <c r="I328" i="4" s="1"/>
  <c r="F327" i="4"/>
  <c r="I327" i="4" s="1"/>
  <c r="F326" i="4"/>
  <c r="I326" i="4" s="1"/>
  <c r="F325" i="4"/>
  <c r="I325" i="4" s="1"/>
  <c r="F324" i="4"/>
  <c r="I324" i="4" s="1"/>
  <c r="F323" i="4"/>
  <c r="I323" i="4" s="1"/>
  <c r="F322" i="4"/>
  <c r="I322" i="4" s="1"/>
  <c r="F321" i="4"/>
  <c r="I321" i="4" s="1"/>
  <c r="F318" i="4"/>
  <c r="I318" i="4" s="1"/>
  <c r="F317" i="4"/>
  <c r="I317" i="4" s="1"/>
  <c r="F316" i="4"/>
  <c r="I316" i="4" s="1"/>
  <c r="F315" i="4"/>
  <c r="I315" i="4" s="1"/>
  <c r="F314" i="4"/>
  <c r="I314" i="4" s="1"/>
  <c r="F313" i="4"/>
  <c r="I313" i="4" s="1"/>
  <c r="F312" i="4"/>
  <c r="I312" i="4" s="1"/>
  <c r="F311" i="4"/>
  <c r="I311" i="4" s="1"/>
  <c r="F310" i="4"/>
  <c r="I310" i="4" s="1"/>
  <c r="F309" i="4"/>
  <c r="I309" i="4" s="1"/>
  <c r="F308" i="4"/>
  <c r="I308" i="4" s="1"/>
  <c r="F307" i="4"/>
  <c r="I307" i="4" s="1"/>
  <c r="F306" i="4"/>
  <c r="I306" i="4" s="1"/>
  <c r="F305" i="4"/>
  <c r="I305" i="4" s="1"/>
  <c r="F304" i="4"/>
  <c r="I304" i="4" s="1"/>
  <c r="F303" i="4"/>
  <c r="I303" i="4" s="1"/>
  <c r="J86" i="3" l="1"/>
  <c r="L86" i="3" s="1"/>
  <c r="N86" i="3" s="1"/>
  <c r="N86" i="8" s="1"/>
  <c r="I86" i="3"/>
  <c r="K86" i="3" s="1"/>
  <c r="M86" i="3" s="1"/>
  <c r="M86" i="8" s="1"/>
  <c r="J85" i="3"/>
  <c r="L85" i="3" s="1"/>
  <c r="N85" i="3" s="1"/>
  <c r="N85" i="8" s="1"/>
  <c r="I85" i="3"/>
  <c r="K85" i="3" s="1"/>
  <c r="M85" i="3" s="1"/>
  <c r="M85" i="8" s="1"/>
  <c r="J84" i="3"/>
  <c r="L84" i="3" s="1"/>
  <c r="N84" i="3" s="1"/>
  <c r="N84" i="8" s="1"/>
  <c r="I84" i="3"/>
  <c r="K84" i="3" s="1"/>
  <c r="M84" i="3" s="1"/>
  <c r="M84" i="8" s="1"/>
  <c r="J83" i="3"/>
  <c r="L83" i="3" s="1"/>
  <c r="N83" i="3" s="1"/>
  <c r="N83" i="8" s="1"/>
  <c r="I83" i="3"/>
  <c r="K83" i="3" s="1"/>
  <c r="M83" i="3" s="1"/>
  <c r="M83" i="8" s="1"/>
  <c r="J82" i="3"/>
  <c r="L82" i="3" s="1"/>
  <c r="N82" i="3" s="1"/>
  <c r="N82" i="8" s="1"/>
  <c r="I82" i="3"/>
  <c r="K82" i="3" s="1"/>
  <c r="M82" i="3" s="1"/>
  <c r="M82" i="8" s="1"/>
  <c r="J81" i="3"/>
  <c r="L81" i="3" s="1"/>
  <c r="N81" i="3" s="1"/>
  <c r="N81" i="8" s="1"/>
  <c r="I81" i="3"/>
  <c r="K81" i="3" s="1"/>
  <c r="M81" i="3" s="1"/>
  <c r="M81" i="8" s="1"/>
  <c r="J80" i="3"/>
  <c r="L80" i="3" s="1"/>
  <c r="N80" i="3" s="1"/>
  <c r="N80" i="8" s="1"/>
  <c r="I80" i="3"/>
  <c r="K80" i="3" s="1"/>
  <c r="M80" i="3" s="1"/>
  <c r="M80" i="8" s="1"/>
  <c r="J79" i="3"/>
  <c r="L79" i="3" s="1"/>
  <c r="N79" i="3" s="1"/>
  <c r="N79" i="8" s="1"/>
  <c r="I79" i="3"/>
  <c r="K79" i="3" s="1"/>
  <c r="M79" i="3" s="1"/>
  <c r="M79" i="8" s="1"/>
  <c r="J78" i="3"/>
  <c r="L78" i="3" s="1"/>
  <c r="N78" i="3" s="1"/>
  <c r="N78" i="8" s="1"/>
  <c r="I78" i="3"/>
  <c r="K78" i="3" s="1"/>
  <c r="M78" i="3" s="1"/>
  <c r="M78" i="8" s="1"/>
  <c r="J77" i="3"/>
  <c r="L77" i="3" s="1"/>
  <c r="N77" i="3" s="1"/>
  <c r="N77" i="8" s="1"/>
  <c r="I77" i="3"/>
  <c r="K77" i="3" s="1"/>
  <c r="M77" i="3" s="1"/>
  <c r="M77" i="8" s="1"/>
  <c r="J76" i="3"/>
  <c r="L76" i="3" s="1"/>
  <c r="N76" i="3" s="1"/>
  <c r="N76" i="8" s="1"/>
  <c r="I76" i="3"/>
  <c r="K76" i="3" s="1"/>
  <c r="M76" i="3" s="1"/>
  <c r="M76" i="8" s="1"/>
  <c r="J75" i="3"/>
  <c r="L75" i="3" s="1"/>
  <c r="N75" i="3" s="1"/>
  <c r="N75" i="8" s="1"/>
  <c r="I75" i="3"/>
  <c r="K75" i="3" s="1"/>
  <c r="M75" i="3" s="1"/>
  <c r="M75" i="8" s="1"/>
  <c r="J74" i="3"/>
  <c r="L74" i="3" s="1"/>
  <c r="N74" i="3" s="1"/>
  <c r="N74" i="8" s="1"/>
  <c r="I74" i="3"/>
  <c r="K74" i="3" s="1"/>
  <c r="M74" i="3" s="1"/>
  <c r="M74" i="8" s="1"/>
  <c r="J73" i="3"/>
  <c r="L73" i="3" s="1"/>
  <c r="N73" i="3" s="1"/>
  <c r="N73" i="8" s="1"/>
  <c r="I73" i="3"/>
  <c r="K73" i="3" s="1"/>
  <c r="M73" i="3" s="1"/>
  <c r="M73" i="8" s="1"/>
  <c r="J72" i="3"/>
  <c r="L72" i="3" s="1"/>
  <c r="N72" i="3" s="1"/>
  <c r="N72" i="8" s="1"/>
  <c r="I72" i="3"/>
  <c r="K72" i="3" s="1"/>
  <c r="M72" i="3" s="1"/>
  <c r="M72" i="8" s="1"/>
  <c r="J71" i="3"/>
  <c r="L71" i="3" s="1"/>
  <c r="N71" i="3" s="1"/>
  <c r="N71" i="8" s="1"/>
  <c r="I71" i="3"/>
  <c r="K71" i="3" s="1"/>
  <c r="M71" i="3" s="1"/>
  <c r="M71" i="8" s="1"/>
  <c r="J70" i="3"/>
  <c r="L70" i="3" s="1"/>
  <c r="N70" i="3" s="1"/>
  <c r="N70" i="8" s="1"/>
  <c r="I70" i="3"/>
  <c r="K70" i="3" s="1"/>
  <c r="M70" i="3" s="1"/>
  <c r="M70" i="8" s="1"/>
  <c r="J69" i="3"/>
  <c r="L69" i="3" s="1"/>
  <c r="N69" i="3" s="1"/>
  <c r="N69" i="8" s="1"/>
  <c r="I69" i="3"/>
  <c r="K69" i="3" s="1"/>
  <c r="M69" i="3" s="1"/>
  <c r="M69" i="8" s="1"/>
  <c r="J68" i="3"/>
  <c r="L68" i="3" s="1"/>
  <c r="N68" i="3" s="1"/>
  <c r="N68" i="8" s="1"/>
  <c r="I68" i="3"/>
  <c r="K68" i="3" s="1"/>
  <c r="M68" i="3" s="1"/>
  <c r="M68" i="8" s="1"/>
  <c r="J67" i="3"/>
  <c r="L67" i="3" s="1"/>
  <c r="N67" i="3" s="1"/>
  <c r="N67" i="8" s="1"/>
  <c r="I67" i="3"/>
  <c r="K67" i="3" s="1"/>
  <c r="M67" i="3" s="1"/>
  <c r="M67" i="8" s="1"/>
  <c r="J66" i="3"/>
  <c r="L66" i="3" s="1"/>
  <c r="N66" i="3" s="1"/>
  <c r="N66" i="8" s="1"/>
  <c r="I66" i="3"/>
  <c r="K66" i="3" s="1"/>
  <c r="M66" i="3" s="1"/>
  <c r="M66" i="8" s="1"/>
  <c r="J65" i="3"/>
  <c r="L65" i="3" s="1"/>
  <c r="N65" i="3" s="1"/>
  <c r="N65" i="8" s="1"/>
  <c r="I65" i="3"/>
  <c r="K65" i="3" s="1"/>
  <c r="M65" i="3" s="1"/>
  <c r="M65" i="8" s="1"/>
  <c r="F302" i="4"/>
  <c r="I302" i="4" s="1"/>
  <c r="F301" i="4"/>
  <c r="I301" i="4" s="1"/>
  <c r="F300" i="4"/>
  <c r="I300" i="4" s="1"/>
  <c r="F299" i="4"/>
  <c r="I299" i="4" s="1"/>
  <c r="F298" i="4"/>
  <c r="I298" i="4" s="1"/>
  <c r="F297" i="4"/>
  <c r="I297" i="4" s="1"/>
  <c r="F296" i="4"/>
  <c r="I296" i="4" s="1"/>
  <c r="F295" i="4"/>
  <c r="I295" i="4" s="1"/>
  <c r="F294" i="4"/>
  <c r="I294" i="4" s="1"/>
  <c r="F293" i="4"/>
  <c r="I293" i="4" s="1"/>
  <c r="F292" i="4"/>
  <c r="I292" i="4" s="1"/>
  <c r="F291" i="4"/>
  <c r="I291" i="4" s="1"/>
  <c r="F290" i="4"/>
  <c r="I290" i="4" s="1"/>
  <c r="F289" i="4"/>
  <c r="I289" i="4" s="1"/>
  <c r="F288" i="4"/>
  <c r="I288" i="4" s="1"/>
  <c r="F287" i="4"/>
  <c r="I287" i="4" s="1"/>
  <c r="F286" i="4"/>
  <c r="I286" i="4" s="1"/>
  <c r="F285" i="4"/>
  <c r="I285" i="4" s="1"/>
  <c r="F284" i="4"/>
  <c r="I284" i="4" s="1"/>
  <c r="F283" i="4"/>
  <c r="I283" i="4" s="1"/>
  <c r="F282" i="4"/>
  <c r="I282" i="4" s="1"/>
  <c r="F281" i="4"/>
  <c r="I281" i="4" s="1"/>
  <c r="F280" i="4"/>
  <c r="I280" i="4" s="1"/>
  <c r="F279" i="4"/>
  <c r="I279" i="4" s="1"/>
  <c r="F278" i="4"/>
  <c r="I278" i="4" s="1"/>
  <c r="F277" i="4"/>
  <c r="I277" i="4" s="1"/>
  <c r="F276" i="4"/>
  <c r="I276" i="4" s="1"/>
  <c r="F275" i="4"/>
  <c r="I275" i="4" s="1"/>
  <c r="F274" i="4"/>
  <c r="I274" i="4" s="1"/>
  <c r="F273" i="4"/>
  <c r="I273" i="4" s="1"/>
  <c r="F272" i="4"/>
  <c r="I272" i="4" s="1"/>
  <c r="F271" i="4"/>
  <c r="I271" i="4" s="1"/>
  <c r="F270" i="4"/>
  <c r="I270" i="4" s="1"/>
  <c r="F269" i="4"/>
  <c r="I269" i="4" s="1"/>
  <c r="F268" i="4"/>
  <c r="I268" i="4" s="1"/>
  <c r="F267" i="4"/>
  <c r="I267" i="4" s="1"/>
  <c r="F266" i="4"/>
  <c r="I266" i="4" s="1"/>
  <c r="F265" i="4"/>
  <c r="I265" i="4" s="1"/>
  <c r="F264" i="4"/>
  <c r="I264" i="4" s="1"/>
  <c r="F263" i="4"/>
  <c r="I263" i="4" s="1"/>
  <c r="F262" i="4"/>
  <c r="I262" i="4" s="1"/>
  <c r="F261" i="4"/>
  <c r="I261" i="4" s="1"/>
  <c r="F260" i="4"/>
  <c r="I260" i="4" s="1"/>
  <c r="F259" i="4"/>
  <c r="I259" i="4" s="1"/>
  <c r="F258" i="4"/>
  <c r="I258" i="4" s="1"/>
  <c r="F257" i="4"/>
  <c r="I257" i="4" s="1"/>
  <c r="F256" i="4"/>
  <c r="I256" i="4" s="1"/>
  <c r="F255" i="4"/>
  <c r="I255" i="4" s="1"/>
  <c r="F254" i="4"/>
  <c r="I254" i="4" s="1"/>
  <c r="F253" i="4"/>
  <c r="I253" i="4" s="1"/>
  <c r="F252" i="4"/>
  <c r="I252" i="4" s="1"/>
  <c r="F251" i="4"/>
  <c r="I251" i="4" s="1"/>
  <c r="F250" i="4"/>
  <c r="I250" i="4" s="1"/>
  <c r="F249" i="4"/>
  <c r="I249" i="4" s="1"/>
  <c r="F248" i="4"/>
  <c r="I248" i="4" s="1"/>
  <c r="F247" i="4"/>
  <c r="I247" i="4" s="1"/>
  <c r="F246" i="4"/>
  <c r="I246" i="4" s="1"/>
  <c r="F245" i="4"/>
  <c r="I245" i="4" s="1"/>
  <c r="F244" i="4"/>
  <c r="I244" i="4" s="1"/>
  <c r="F243" i="4"/>
  <c r="I243" i="4" s="1"/>
  <c r="F242" i="4"/>
  <c r="I242" i="4" s="1"/>
  <c r="F241" i="4"/>
  <c r="I241" i="4" s="1"/>
  <c r="F240" i="4"/>
  <c r="I240" i="4" s="1"/>
  <c r="F239" i="4"/>
  <c r="I239" i="4" s="1"/>
  <c r="F238" i="4"/>
  <c r="I238" i="4" s="1"/>
  <c r="F237" i="4"/>
  <c r="I237" i="4" s="1"/>
  <c r="F236" i="4"/>
  <c r="I236" i="4" s="1"/>
  <c r="J64" i="3" l="1"/>
  <c r="L64" i="3" s="1"/>
  <c r="N64" i="3" s="1"/>
  <c r="N64" i="8" s="1"/>
  <c r="I64" i="3"/>
  <c r="K64" i="3" s="1"/>
  <c r="M64" i="3" s="1"/>
  <c r="M64" i="8" s="1"/>
  <c r="J63" i="3"/>
  <c r="L63" i="3" s="1"/>
  <c r="N63" i="3" s="1"/>
  <c r="N63" i="8" s="1"/>
  <c r="I63" i="3"/>
  <c r="K63" i="3" s="1"/>
  <c r="M63" i="3" s="1"/>
  <c r="M63" i="8" s="1"/>
  <c r="J62" i="3"/>
  <c r="L62" i="3" s="1"/>
  <c r="N62" i="3" s="1"/>
  <c r="N62" i="8" s="1"/>
  <c r="I62" i="3"/>
  <c r="K62" i="3" s="1"/>
  <c r="M62" i="3" s="1"/>
  <c r="M62" i="8" s="1"/>
  <c r="J61" i="3"/>
  <c r="L61" i="3" s="1"/>
  <c r="N61" i="3" s="1"/>
  <c r="N61" i="8" s="1"/>
  <c r="I61" i="3"/>
  <c r="K61" i="3" s="1"/>
  <c r="M61" i="3" s="1"/>
  <c r="M61" i="8" s="1"/>
  <c r="J60" i="3"/>
  <c r="L60" i="3" s="1"/>
  <c r="N60" i="3" s="1"/>
  <c r="N60" i="8" s="1"/>
  <c r="I60" i="3"/>
  <c r="K60" i="3" s="1"/>
  <c r="M60" i="3" s="1"/>
  <c r="M60" i="8" s="1"/>
  <c r="J59" i="3"/>
  <c r="L59" i="3" s="1"/>
  <c r="N59" i="3" s="1"/>
  <c r="N59" i="8" s="1"/>
  <c r="I59" i="3"/>
  <c r="K59" i="3" s="1"/>
  <c r="M59" i="3" s="1"/>
  <c r="M59" i="8" s="1"/>
  <c r="J58" i="3"/>
  <c r="L58" i="3" s="1"/>
  <c r="N58" i="3" s="1"/>
  <c r="N58" i="8" s="1"/>
  <c r="I58" i="3"/>
  <c r="K58" i="3" s="1"/>
  <c r="M58" i="3" s="1"/>
  <c r="M58" i="8" s="1"/>
  <c r="J57" i="3"/>
  <c r="L57" i="3" s="1"/>
  <c r="N57" i="3" s="1"/>
  <c r="N57" i="8" s="1"/>
  <c r="I57" i="3"/>
  <c r="K57" i="3" s="1"/>
  <c r="M57" i="3" s="1"/>
  <c r="M57" i="8" s="1"/>
  <c r="J56" i="3"/>
  <c r="L56" i="3" s="1"/>
  <c r="N56" i="3" s="1"/>
  <c r="N56" i="8" s="1"/>
  <c r="I56" i="3"/>
  <c r="K56" i="3" s="1"/>
  <c r="M56" i="3" s="1"/>
  <c r="M56" i="8" s="1"/>
  <c r="J55" i="3"/>
  <c r="L55" i="3" s="1"/>
  <c r="N55" i="3" s="1"/>
  <c r="N55" i="8" s="1"/>
  <c r="I55" i="3"/>
  <c r="K55" i="3" s="1"/>
  <c r="M55" i="3" s="1"/>
  <c r="M55" i="8" s="1"/>
  <c r="J54" i="3"/>
  <c r="L54" i="3" s="1"/>
  <c r="N54" i="3" s="1"/>
  <c r="N54" i="8" s="1"/>
  <c r="I54" i="3"/>
  <c r="K54" i="3" s="1"/>
  <c r="M54" i="3" s="1"/>
  <c r="M54" i="8" s="1"/>
  <c r="J53" i="3"/>
  <c r="L53" i="3" s="1"/>
  <c r="N53" i="3" s="1"/>
  <c r="N53" i="8" s="1"/>
  <c r="I53" i="3"/>
  <c r="K53" i="3" s="1"/>
  <c r="M53" i="3" s="1"/>
  <c r="M53" i="8" s="1"/>
  <c r="J52" i="3"/>
  <c r="L52" i="3" s="1"/>
  <c r="N52" i="3" s="1"/>
  <c r="N52" i="8" s="1"/>
  <c r="I52" i="3"/>
  <c r="K52" i="3" s="1"/>
  <c r="M52" i="3" s="1"/>
  <c r="M52" i="8" s="1"/>
  <c r="J51" i="3"/>
  <c r="L51" i="3" s="1"/>
  <c r="N51" i="3" s="1"/>
  <c r="N51" i="8" s="1"/>
  <c r="I51" i="3"/>
  <c r="K51" i="3" s="1"/>
  <c r="M51" i="3" s="1"/>
  <c r="M51" i="8" s="1"/>
  <c r="J50" i="3"/>
  <c r="L50" i="3" s="1"/>
  <c r="N50" i="3" s="1"/>
  <c r="N50" i="8" s="1"/>
  <c r="I50" i="3"/>
  <c r="K50" i="3" s="1"/>
  <c r="M50" i="3" s="1"/>
  <c r="M50" i="8" s="1"/>
  <c r="J49" i="3"/>
  <c r="L49" i="3" s="1"/>
  <c r="N49" i="3" s="1"/>
  <c r="N49" i="8" s="1"/>
  <c r="I49" i="3"/>
  <c r="K49" i="3" s="1"/>
  <c r="M49" i="3" s="1"/>
  <c r="M49" i="8" s="1"/>
  <c r="J48" i="3"/>
  <c r="L48" i="3" s="1"/>
  <c r="N48" i="3" s="1"/>
  <c r="N48" i="8" s="1"/>
  <c r="I48" i="3"/>
  <c r="K48" i="3" s="1"/>
  <c r="M48" i="3" s="1"/>
  <c r="M48" i="8" s="1"/>
  <c r="J47" i="3"/>
  <c r="L47" i="3" s="1"/>
  <c r="N47" i="3" s="1"/>
  <c r="N47" i="8" s="1"/>
  <c r="I47" i="3"/>
  <c r="K47" i="3" s="1"/>
  <c r="M47" i="3" s="1"/>
  <c r="M47" i="8" s="1"/>
  <c r="J46" i="3"/>
  <c r="L46" i="3" s="1"/>
  <c r="N46" i="3" s="1"/>
  <c r="N46" i="8" s="1"/>
  <c r="I46" i="3"/>
  <c r="K46" i="3" s="1"/>
  <c r="M46" i="3" s="1"/>
  <c r="M46" i="8" s="1"/>
  <c r="J45" i="3"/>
  <c r="L45" i="3" s="1"/>
  <c r="N45" i="3" s="1"/>
  <c r="N45" i="8" s="1"/>
  <c r="I45" i="3"/>
  <c r="K45" i="3" s="1"/>
  <c r="M45" i="3" s="1"/>
  <c r="M45" i="8" s="1"/>
  <c r="J44" i="3"/>
  <c r="L44" i="3" s="1"/>
  <c r="N44" i="3" s="1"/>
  <c r="N44" i="8" s="1"/>
  <c r="I44" i="3"/>
  <c r="K44" i="3" s="1"/>
  <c r="M44" i="3" s="1"/>
  <c r="M44" i="8" s="1"/>
  <c r="J43" i="3"/>
  <c r="L43" i="3" s="1"/>
  <c r="N43" i="3" s="1"/>
  <c r="N43" i="8" s="1"/>
  <c r="I43" i="3"/>
  <c r="K43" i="3" s="1"/>
  <c r="M43" i="3" s="1"/>
  <c r="M43" i="8" s="1"/>
  <c r="L42" i="3"/>
  <c r="N42" i="3" s="1"/>
  <c r="N42" i="8" s="1"/>
  <c r="I42" i="3"/>
  <c r="K42" i="3" s="1"/>
  <c r="M42" i="3" s="1"/>
  <c r="M42" i="8" s="1"/>
  <c r="A214" i="4"/>
  <c r="L144" i="4" l="1"/>
  <c r="K143" i="8" s="1"/>
  <c r="L143" i="8" s="1"/>
  <c r="L148" i="4"/>
  <c r="K147" i="8" s="1"/>
  <c r="L147" i="8" s="1"/>
  <c r="L145" i="4"/>
  <c r="K144" i="8" s="1"/>
  <c r="L144" i="8" s="1"/>
  <c r="L143" i="4"/>
  <c r="K142" i="8" s="1"/>
  <c r="L142" i="8" s="1"/>
  <c r="L147" i="4"/>
  <c r="K146" i="8" s="1"/>
  <c r="L146" i="8" s="1"/>
  <c r="L146" i="4"/>
  <c r="K145" i="8" s="1"/>
  <c r="L145" i="8" s="1"/>
  <c r="L131" i="4"/>
  <c r="K130" i="8" s="1"/>
  <c r="L130" i="8" s="1"/>
  <c r="L135" i="4"/>
  <c r="K134" i="8" s="1"/>
  <c r="L134" i="8" s="1"/>
  <c r="L139" i="4"/>
  <c r="K138" i="8" s="1"/>
  <c r="L138" i="8" s="1"/>
  <c r="L142" i="4"/>
  <c r="K141" i="8" s="1"/>
  <c r="L141" i="8" s="1"/>
  <c r="L129" i="4"/>
  <c r="K128" i="8" s="1"/>
  <c r="L128" i="8" s="1"/>
  <c r="L137" i="4"/>
  <c r="K136" i="8" s="1"/>
  <c r="L136" i="8" s="1"/>
  <c r="L132" i="4"/>
  <c r="K131" i="8" s="1"/>
  <c r="L131" i="8" s="1"/>
  <c r="L140" i="4"/>
  <c r="K139" i="8" s="1"/>
  <c r="L139" i="8" s="1"/>
  <c r="L130" i="4"/>
  <c r="K129" i="8" s="1"/>
  <c r="L129" i="8" s="1"/>
  <c r="L134" i="4"/>
  <c r="K133" i="8" s="1"/>
  <c r="L133" i="8" s="1"/>
  <c r="L138" i="4"/>
  <c r="K137" i="8" s="1"/>
  <c r="L137" i="8" s="1"/>
  <c r="L133" i="4"/>
  <c r="K132" i="8" s="1"/>
  <c r="L132" i="8" s="1"/>
  <c r="L141" i="4"/>
  <c r="K140" i="8" s="1"/>
  <c r="L140" i="8" s="1"/>
  <c r="L136" i="4"/>
  <c r="K135" i="8" s="1"/>
  <c r="L135" i="8" s="1"/>
  <c r="L50" i="4"/>
  <c r="K49" i="8" s="1"/>
  <c r="L49" i="8" s="1"/>
  <c r="L46" i="4"/>
  <c r="K45" i="8" s="1"/>
  <c r="L45" i="8" s="1"/>
  <c r="L44" i="4"/>
  <c r="K43" i="8" s="1"/>
  <c r="L43" i="8" s="1"/>
  <c r="L53" i="4"/>
  <c r="K52" i="8" s="1"/>
  <c r="L52" i="8" s="1"/>
  <c r="L52" i="4"/>
  <c r="K51" i="8" s="1"/>
  <c r="L51" i="8" s="1"/>
  <c r="L43" i="4"/>
  <c r="K42" i="8" s="1"/>
  <c r="L42" i="8" s="1"/>
  <c r="L56" i="4"/>
  <c r="K55" i="8" s="1"/>
  <c r="L55" i="8" s="1"/>
  <c r="L60" i="4"/>
  <c r="K59" i="8" s="1"/>
  <c r="L59" i="8" s="1"/>
  <c r="L64" i="4"/>
  <c r="K63" i="8" s="1"/>
  <c r="L63" i="8" s="1"/>
  <c r="L68" i="4"/>
  <c r="K67" i="8" s="1"/>
  <c r="L67" i="8" s="1"/>
  <c r="L72" i="4"/>
  <c r="K71" i="8" s="1"/>
  <c r="L71" i="8" s="1"/>
  <c r="L76" i="4"/>
  <c r="K75" i="8" s="1"/>
  <c r="L75" i="8" s="1"/>
  <c r="L80" i="4"/>
  <c r="K79" i="8" s="1"/>
  <c r="L79" i="8" s="1"/>
  <c r="L84" i="4"/>
  <c r="K83" i="8" s="1"/>
  <c r="L83" i="8" s="1"/>
  <c r="L88" i="4"/>
  <c r="K87" i="8" s="1"/>
  <c r="L87" i="8" s="1"/>
  <c r="L92" i="4"/>
  <c r="K91" i="8" s="1"/>
  <c r="L91" i="8" s="1"/>
  <c r="L96" i="4"/>
  <c r="K95" i="8" s="1"/>
  <c r="L95" i="8" s="1"/>
  <c r="L100" i="4"/>
  <c r="K99" i="8" s="1"/>
  <c r="L99" i="8" s="1"/>
  <c r="L104" i="4"/>
  <c r="K103" i="8" s="1"/>
  <c r="L103" i="8" s="1"/>
  <c r="L108" i="4"/>
  <c r="K107" i="8" s="1"/>
  <c r="L107" i="8" s="1"/>
  <c r="L112" i="4"/>
  <c r="K111" i="8" s="1"/>
  <c r="L111" i="8" s="1"/>
  <c r="L116" i="4"/>
  <c r="K115" i="8" s="1"/>
  <c r="L115" i="8" s="1"/>
  <c r="L120" i="4"/>
  <c r="K119" i="8" s="1"/>
  <c r="L119" i="8" s="1"/>
  <c r="L125" i="4"/>
  <c r="K124" i="8" s="1"/>
  <c r="L124" i="8" s="1"/>
  <c r="L19" i="4"/>
  <c r="L55" i="4"/>
  <c r="K54" i="8" s="1"/>
  <c r="L54" i="8" s="1"/>
  <c r="L59" i="4"/>
  <c r="K58" i="8" s="1"/>
  <c r="L58" i="8" s="1"/>
  <c r="L63" i="4"/>
  <c r="K62" i="8" s="1"/>
  <c r="L62" i="8" s="1"/>
  <c r="L67" i="4"/>
  <c r="K66" i="8" s="1"/>
  <c r="L66" i="8" s="1"/>
  <c r="L71" i="4"/>
  <c r="K70" i="8" s="1"/>
  <c r="L70" i="8" s="1"/>
  <c r="L75" i="4"/>
  <c r="K74" i="8" s="1"/>
  <c r="L74" i="8" s="1"/>
  <c r="L79" i="4"/>
  <c r="K78" i="8" s="1"/>
  <c r="L78" i="8" s="1"/>
  <c r="L83" i="4"/>
  <c r="K82" i="8" s="1"/>
  <c r="L82" i="8" s="1"/>
  <c r="L87" i="4"/>
  <c r="K86" i="8" s="1"/>
  <c r="L86" i="8" s="1"/>
  <c r="L91" i="4"/>
  <c r="K90" i="8" s="1"/>
  <c r="L90" i="8" s="1"/>
  <c r="L95" i="4"/>
  <c r="K94" i="8" s="1"/>
  <c r="L94" i="8" s="1"/>
  <c r="L99" i="4"/>
  <c r="K98" i="8" s="1"/>
  <c r="L98" i="8" s="1"/>
  <c r="L103" i="4"/>
  <c r="K102" i="8" s="1"/>
  <c r="L102" i="8" s="1"/>
  <c r="L107" i="4"/>
  <c r="K106" i="8" s="1"/>
  <c r="L106" i="8" s="1"/>
  <c r="L111" i="4"/>
  <c r="K110" i="8" s="1"/>
  <c r="L110" i="8" s="1"/>
  <c r="L115" i="4"/>
  <c r="K114" i="8" s="1"/>
  <c r="L114" i="8" s="1"/>
  <c r="L119" i="4"/>
  <c r="K118" i="8" s="1"/>
  <c r="L118" i="8" s="1"/>
  <c r="L54" i="4"/>
  <c r="K53" i="8" s="1"/>
  <c r="L53" i="8" s="1"/>
  <c r="L58" i="4"/>
  <c r="K57" i="8" s="1"/>
  <c r="L57" i="8" s="1"/>
  <c r="L62" i="4"/>
  <c r="K61" i="8" s="1"/>
  <c r="L61" i="8" s="1"/>
  <c r="L66" i="4"/>
  <c r="K65" i="8" s="1"/>
  <c r="L65" i="8" s="1"/>
  <c r="L70" i="4"/>
  <c r="K69" i="8" s="1"/>
  <c r="L69" i="8" s="1"/>
  <c r="L74" i="4"/>
  <c r="K73" i="8" s="1"/>
  <c r="L73" i="8" s="1"/>
  <c r="L78" i="4"/>
  <c r="K77" i="8" s="1"/>
  <c r="L77" i="8" s="1"/>
  <c r="L82" i="4"/>
  <c r="K81" i="8" s="1"/>
  <c r="L81" i="8" s="1"/>
  <c r="L86" i="4"/>
  <c r="K85" i="8" s="1"/>
  <c r="L85" i="8" s="1"/>
  <c r="L90" i="4"/>
  <c r="K89" i="8" s="1"/>
  <c r="L89" i="8" s="1"/>
  <c r="L94" i="4"/>
  <c r="K93" i="8" s="1"/>
  <c r="L93" i="8" s="1"/>
  <c r="L98" i="4"/>
  <c r="K97" i="8" s="1"/>
  <c r="L97" i="8" s="1"/>
  <c r="L102" i="4"/>
  <c r="K101" i="8" s="1"/>
  <c r="L101" i="8" s="1"/>
  <c r="L106" i="4"/>
  <c r="K105" i="8" s="1"/>
  <c r="L105" i="8" s="1"/>
  <c r="L110" i="4"/>
  <c r="K109" i="8" s="1"/>
  <c r="L109" i="8" s="1"/>
  <c r="L114" i="4"/>
  <c r="K113" i="8" s="1"/>
  <c r="L113" i="8" s="1"/>
  <c r="L118" i="4"/>
  <c r="K117" i="8" s="1"/>
  <c r="L117" i="8" s="1"/>
  <c r="L122" i="4"/>
  <c r="K121" i="8" s="1"/>
  <c r="L121" i="8" s="1"/>
  <c r="L128" i="4"/>
  <c r="K127" i="8" s="1"/>
  <c r="L127" i="8" s="1"/>
  <c r="L57" i="4"/>
  <c r="K56" i="8" s="1"/>
  <c r="L56" i="8" s="1"/>
  <c r="L61" i="4"/>
  <c r="K60" i="8" s="1"/>
  <c r="L60" i="8" s="1"/>
  <c r="L65" i="4"/>
  <c r="K64" i="8" s="1"/>
  <c r="L64" i="8" s="1"/>
  <c r="L69" i="4"/>
  <c r="K68" i="8" s="1"/>
  <c r="L68" i="8" s="1"/>
  <c r="L73" i="4"/>
  <c r="K72" i="8" s="1"/>
  <c r="L72" i="8" s="1"/>
  <c r="L77" i="4"/>
  <c r="K76" i="8" s="1"/>
  <c r="L76" i="8" s="1"/>
  <c r="L81" i="4"/>
  <c r="K80" i="8" s="1"/>
  <c r="L80" i="8" s="1"/>
  <c r="L85" i="4"/>
  <c r="K84" i="8" s="1"/>
  <c r="L84" i="8" s="1"/>
  <c r="L89" i="4"/>
  <c r="K88" i="8" s="1"/>
  <c r="L88" i="8" s="1"/>
  <c r="L93" i="4"/>
  <c r="K92" i="8" s="1"/>
  <c r="L92" i="8" s="1"/>
  <c r="L97" i="4"/>
  <c r="K96" i="8" s="1"/>
  <c r="L96" i="8" s="1"/>
  <c r="L101" i="4"/>
  <c r="K100" i="8" s="1"/>
  <c r="L100" i="8" s="1"/>
  <c r="L105" i="4"/>
  <c r="K104" i="8" s="1"/>
  <c r="L104" i="8" s="1"/>
  <c r="L109" i="4"/>
  <c r="K108" i="8" s="1"/>
  <c r="L108" i="8" s="1"/>
  <c r="L113" i="4"/>
  <c r="K112" i="8" s="1"/>
  <c r="L112" i="8" s="1"/>
  <c r="L117" i="4"/>
  <c r="K116" i="8" s="1"/>
  <c r="L116" i="8" s="1"/>
  <c r="L121" i="4"/>
  <c r="K120" i="8" s="1"/>
  <c r="L120" i="8" s="1"/>
  <c r="L127" i="4"/>
  <c r="K126" i="8" s="1"/>
  <c r="L126" i="8" s="1"/>
  <c r="L123" i="4"/>
  <c r="K122" i="8" s="1"/>
  <c r="L122" i="8" s="1"/>
  <c r="L124" i="4"/>
  <c r="K123" i="8" s="1"/>
  <c r="L123" i="8" s="1"/>
  <c r="L126" i="4"/>
  <c r="K125" i="8" s="1"/>
  <c r="L125" i="8" s="1"/>
  <c r="L45" i="4"/>
  <c r="K44" i="8" s="1"/>
  <c r="L44" i="8" s="1"/>
  <c r="L47" i="4"/>
  <c r="K46" i="8" s="1"/>
  <c r="L46" i="8" s="1"/>
  <c r="L48" i="4"/>
  <c r="K47" i="8" s="1"/>
  <c r="L47" i="8" s="1"/>
  <c r="L49" i="4"/>
  <c r="K48" i="8" s="1"/>
  <c r="L48" i="8" s="1"/>
  <c r="L51" i="4"/>
  <c r="K50" i="8" s="1"/>
  <c r="L50" i="8" s="1"/>
  <c r="J41" i="3"/>
  <c r="L41" i="3" s="1"/>
  <c r="N41" i="3" s="1"/>
  <c r="N41" i="8" s="1"/>
  <c r="I41" i="3"/>
  <c r="K41" i="3" s="1"/>
  <c r="M41" i="3" s="1"/>
  <c r="M41" i="8" s="1"/>
  <c r="J40" i="3"/>
  <c r="L40" i="3" s="1"/>
  <c r="N40" i="3" s="1"/>
  <c r="N40" i="8" s="1"/>
  <c r="I40" i="3"/>
  <c r="K40" i="3" s="1"/>
  <c r="M40" i="3" s="1"/>
  <c r="M40" i="8" s="1"/>
  <c r="J39" i="3"/>
  <c r="L39" i="3" s="1"/>
  <c r="N39" i="3" s="1"/>
  <c r="N39" i="8" s="1"/>
  <c r="I39" i="3"/>
  <c r="K39" i="3" s="1"/>
  <c r="M39" i="3" s="1"/>
  <c r="M39" i="8" s="1"/>
  <c r="J38" i="3"/>
  <c r="L38" i="3" s="1"/>
  <c r="N38" i="3" s="1"/>
  <c r="N38" i="8" s="1"/>
  <c r="I38" i="3"/>
  <c r="K38" i="3" s="1"/>
  <c r="M38" i="3" s="1"/>
  <c r="M38" i="8" s="1"/>
  <c r="J37" i="3"/>
  <c r="L37" i="3" s="1"/>
  <c r="N37" i="3" s="1"/>
  <c r="N37" i="8" s="1"/>
  <c r="I37" i="3"/>
  <c r="K37" i="3" s="1"/>
  <c r="M37" i="3" s="1"/>
  <c r="M37" i="8" s="1"/>
  <c r="J36" i="3"/>
  <c r="L36" i="3" s="1"/>
  <c r="N36" i="3" s="1"/>
  <c r="N36" i="8" s="1"/>
  <c r="I36" i="3"/>
  <c r="K36" i="3" s="1"/>
  <c r="M36" i="3" s="1"/>
  <c r="M36" i="8" s="1"/>
  <c r="J35" i="3"/>
  <c r="L35" i="3" s="1"/>
  <c r="N35" i="3" s="1"/>
  <c r="N35" i="8" s="1"/>
  <c r="I35" i="3"/>
  <c r="K35" i="3" s="1"/>
  <c r="M35" i="3" s="1"/>
  <c r="M35" i="8" s="1"/>
  <c r="J34" i="3"/>
  <c r="L34" i="3" s="1"/>
  <c r="N34" i="3" s="1"/>
  <c r="N34" i="8" s="1"/>
  <c r="I34" i="3"/>
  <c r="K34" i="3" s="1"/>
  <c r="M34" i="3" s="1"/>
  <c r="M34" i="8" s="1"/>
  <c r="J33" i="3"/>
  <c r="L33" i="3" s="1"/>
  <c r="N33" i="3" s="1"/>
  <c r="N33" i="8" s="1"/>
  <c r="I33" i="3"/>
  <c r="K33" i="3" s="1"/>
  <c r="M33" i="3" s="1"/>
  <c r="M33" i="8" s="1"/>
  <c r="J32" i="3"/>
  <c r="L32" i="3" s="1"/>
  <c r="N32" i="3" s="1"/>
  <c r="N32" i="8" s="1"/>
  <c r="I32" i="3"/>
  <c r="K32" i="3" s="1"/>
  <c r="M32" i="3" s="1"/>
  <c r="M32" i="8" s="1"/>
  <c r="J31" i="3"/>
  <c r="L31" i="3" s="1"/>
  <c r="N31" i="3" s="1"/>
  <c r="N31" i="8" s="1"/>
  <c r="I31" i="3"/>
  <c r="K31" i="3" s="1"/>
  <c r="M31" i="3" s="1"/>
  <c r="M31" i="8" s="1"/>
  <c r="J30" i="3"/>
  <c r="L30" i="3" s="1"/>
  <c r="N30" i="3" s="1"/>
  <c r="N30" i="8" s="1"/>
  <c r="I30" i="3"/>
  <c r="K30" i="3" s="1"/>
  <c r="M30" i="3" s="1"/>
  <c r="M30" i="8" s="1"/>
  <c r="J29" i="3"/>
  <c r="L29" i="3" s="1"/>
  <c r="N29" i="3" s="1"/>
  <c r="N29" i="8" s="1"/>
  <c r="I29" i="3"/>
  <c r="K29" i="3" s="1"/>
  <c r="M29" i="3" s="1"/>
  <c r="M29" i="8" s="1"/>
  <c r="L38" i="4"/>
  <c r="K37" i="8" s="1"/>
  <c r="L37" i="8" s="1"/>
  <c r="L30" i="4"/>
  <c r="K29" i="8" s="1"/>
  <c r="L29" i="8" s="1"/>
  <c r="L42" i="4" l="1"/>
  <c r="K41" i="8" s="1"/>
  <c r="L41" i="8" s="1"/>
  <c r="L41" i="4"/>
  <c r="K40" i="8" s="1"/>
  <c r="L40" i="8" s="1"/>
  <c r="L40" i="4"/>
  <c r="K39" i="8" s="1"/>
  <c r="L39" i="8" s="1"/>
  <c r="L36" i="4"/>
  <c r="K35" i="8" s="1"/>
  <c r="L35" i="8" s="1"/>
  <c r="L37" i="4"/>
  <c r="K36" i="8" s="1"/>
  <c r="L36" i="8" s="1"/>
  <c r="L31" i="4"/>
  <c r="K30" i="8" s="1"/>
  <c r="L30" i="8" s="1"/>
  <c r="L33" i="4"/>
  <c r="K32" i="8" s="1"/>
  <c r="L32" i="8" s="1"/>
  <c r="L39" i="4"/>
  <c r="K38" i="8" s="1"/>
  <c r="L38" i="8" s="1"/>
  <c r="L34" i="4"/>
  <c r="K33" i="8" s="1"/>
  <c r="L33" i="8" s="1"/>
  <c r="L32" i="4"/>
  <c r="K31" i="8" s="1"/>
  <c r="L31" i="8" s="1"/>
  <c r="L35" i="4"/>
  <c r="K34" i="8" s="1"/>
  <c r="L34" i="8" s="1"/>
  <c r="M22" i="8"/>
  <c r="N22" i="3"/>
  <c r="N22" i="8" s="1"/>
  <c r="I23" i="3"/>
  <c r="K23" i="3" s="1"/>
  <c r="M23" i="3" s="1"/>
  <c r="M23" i="8" s="1"/>
  <c r="J23" i="3"/>
  <c r="L23" i="3" s="1"/>
  <c r="N23" i="3" s="1"/>
  <c r="N23" i="8" s="1"/>
  <c r="I24" i="3"/>
  <c r="K24" i="3" s="1"/>
  <c r="M24" i="3" s="1"/>
  <c r="M24" i="8" s="1"/>
  <c r="J24" i="3"/>
  <c r="L24" i="3" s="1"/>
  <c r="N24" i="3" s="1"/>
  <c r="N24" i="8" s="1"/>
  <c r="I25" i="3"/>
  <c r="J25" i="3"/>
  <c r="L25" i="3" s="1"/>
  <c r="N25" i="3" s="1"/>
  <c r="N25" i="8" s="1"/>
  <c r="K25" i="3"/>
  <c r="M25" i="3" s="1"/>
  <c r="M25" i="8" s="1"/>
  <c r="I26" i="3"/>
  <c r="K26" i="3" s="1"/>
  <c r="M26" i="3" s="1"/>
  <c r="M26" i="8" s="1"/>
  <c r="J26" i="3"/>
  <c r="L26" i="3" s="1"/>
  <c r="N26" i="3" s="1"/>
  <c r="N26" i="8" s="1"/>
  <c r="I27" i="3"/>
  <c r="K27" i="3" s="1"/>
  <c r="M27" i="3" s="1"/>
  <c r="M27" i="8" s="1"/>
  <c r="J27" i="3"/>
  <c r="L27" i="3" s="1"/>
  <c r="N27" i="3" s="1"/>
  <c r="N27" i="8" s="1"/>
  <c r="I28" i="3"/>
  <c r="K28" i="3" s="1"/>
  <c r="M28" i="3" s="1"/>
  <c r="M28" i="8" s="1"/>
  <c r="J28" i="3"/>
  <c r="L28" i="3" s="1"/>
  <c r="N28" i="3" s="1"/>
  <c r="N28" i="8" s="1"/>
  <c r="I4" i="3"/>
  <c r="K4" i="3" s="1"/>
  <c r="M4" i="3" s="1"/>
  <c r="M4" i="8" s="1"/>
  <c r="J4" i="3"/>
  <c r="L4" i="3" s="1"/>
  <c r="N4" i="3" s="1"/>
  <c r="N4" i="8" s="1"/>
  <c r="I5" i="3"/>
  <c r="K5" i="3" s="1"/>
  <c r="M5" i="3" s="1"/>
  <c r="M5" i="8" s="1"/>
  <c r="J5" i="3"/>
  <c r="L5" i="3" s="1"/>
  <c r="N5" i="3" s="1"/>
  <c r="N5" i="8" s="1"/>
  <c r="I6" i="3"/>
  <c r="K6" i="3" s="1"/>
  <c r="M6" i="3" s="1"/>
  <c r="M6" i="8" s="1"/>
  <c r="J6" i="3"/>
  <c r="L6" i="3" s="1"/>
  <c r="N6" i="3" s="1"/>
  <c r="N6" i="8" s="1"/>
  <c r="I7" i="3"/>
  <c r="K7" i="3" s="1"/>
  <c r="M7" i="3" s="1"/>
  <c r="M7" i="8" s="1"/>
  <c r="J7" i="3"/>
  <c r="L7" i="3" s="1"/>
  <c r="N7" i="3" s="1"/>
  <c r="N7" i="8" s="1"/>
  <c r="I8" i="3"/>
  <c r="K8" i="3" s="1"/>
  <c r="M8" i="3" s="1"/>
  <c r="M8" i="8" s="1"/>
  <c r="J8" i="3"/>
  <c r="L8" i="3" s="1"/>
  <c r="N8" i="3" s="1"/>
  <c r="N8" i="8" s="1"/>
  <c r="I9" i="3"/>
  <c r="K9" i="3" s="1"/>
  <c r="M9" i="3" s="1"/>
  <c r="M9" i="8" s="1"/>
  <c r="J9" i="3"/>
  <c r="L9" i="3" s="1"/>
  <c r="N9" i="3" s="1"/>
  <c r="N9" i="8" s="1"/>
  <c r="I10" i="3"/>
  <c r="K10" i="3" s="1"/>
  <c r="M10" i="3" s="1"/>
  <c r="M10" i="8" s="1"/>
  <c r="J10" i="3"/>
  <c r="L10" i="3" s="1"/>
  <c r="N10" i="3" s="1"/>
  <c r="N10" i="8" s="1"/>
  <c r="I11" i="3"/>
  <c r="K11" i="3" s="1"/>
  <c r="M11" i="3" s="1"/>
  <c r="M11" i="8" s="1"/>
  <c r="J11" i="3"/>
  <c r="L11" i="3" s="1"/>
  <c r="N11" i="3" s="1"/>
  <c r="N11" i="8" s="1"/>
  <c r="I12" i="3"/>
  <c r="K12" i="3" s="1"/>
  <c r="M12" i="3" s="1"/>
  <c r="M12" i="8" s="1"/>
  <c r="J12" i="3"/>
  <c r="L12" i="3" s="1"/>
  <c r="N12" i="3" s="1"/>
  <c r="N12" i="8" s="1"/>
  <c r="I13" i="3"/>
  <c r="K13" i="3" s="1"/>
  <c r="M13" i="3" s="1"/>
  <c r="M13" i="8" s="1"/>
  <c r="J13" i="3"/>
  <c r="L13" i="3" s="1"/>
  <c r="N13" i="3" s="1"/>
  <c r="N13" i="8" s="1"/>
  <c r="I14" i="3"/>
  <c r="K14" i="3" s="1"/>
  <c r="M14" i="3" s="1"/>
  <c r="M14" i="8" s="1"/>
  <c r="J14" i="3"/>
  <c r="L14" i="3" s="1"/>
  <c r="N14" i="3" s="1"/>
  <c r="N14" i="8" s="1"/>
  <c r="I15" i="3"/>
  <c r="K15" i="3" s="1"/>
  <c r="M15" i="3" s="1"/>
  <c r="M15" i="8" s="1"/>
  <c r="J15" i="3"/>
  <c r="L15" i="3" s="1"/>
  <c r="N15" i="3" s="1"/>
  <c r="N15" i="8" s="1"/>
  <c r="I16" i="3"/>
  <c r="J16" i="3"/>
  <c r="L16" i="3" s="1"/>
  <c r="N16" i="3" s="1"/>
  <c r="N16" i="8" s="1"/>
  <c r="K16" i="3"/>
  <c r="M16" i="3" s="1"/>
  <c r="M16" i="8" s="1"/>
  <c r="I17" i="3"/>
  <c r="K17" i="3" s="1"/>
  <c r="M17" i="3" s="1"/>
  <c r="M17" i="8" s="1"/>
  <c r="J17" i="3"/>
  <c r="L17" i="3" s="1"/>
  <c r="N17" i="3" s="1"/>
  <c r="N17" i="8" s="1"/>
  <c r="I18" i="3"/>
  <c r="K18" i="3" s="1"/>
  <c r="M18" i="3" s="1"/>
  <c r="M18" i="8" s="1"/>
  <c r="J18" i="3"/>
  <c r="L18" i="3" s="1"/>
  <c r="N18" i="3" s="1"/>
  <c r="N18" i="8" s="1"/>
  <c r="I19" i="3"/>
  <c r="K19" i="3" s="1"/>
  <c r="M19" i="3" s="1"/>
  <c r="M19" i="8" s="1"/>
  <c r="J19" i="3"/>
  <c r="L19" i="3" s="1"/>
  <c r="N19" i="3" s="1"/>
  <c r="N19" i="8" s="1"/>
  <c r="I20" i="3"/>
  <c r="K20" i="3" s="1"/>
  <c r="M20" i="3" s="1"/>
  <c r="M20" i="8" s="1"/>
  <c r="J20" i="3"/>
  <c r="L20" i="3" s="1"/>
  <c r="N20" i="3" s="1"/>
  <c r="N20" i="8" s="1"/>
  <c r="I21" i="3"/>
  <c r="K21" i="3" s="1"/>
  <c r="M21" i="3" s="1"/>
  <c r="M21" i="8" s="1"/>
  <c r="J21" i="3"/>
  <c r="L21" i="3" s="1"/>
  <c r="N21" i="3" s="1"/>
  <c r="N21" i="8" s="1"/>
  <c r="J3" i="3"/>
  <c r="L3" i="3" s="1"/>
  <c r="N3" i="3" s="1"/>
  <c r="N3" i="8" s="1"/>
  <c r="I3" i="3"/>
  <c r="K3" i="3" s="1"/>
  <c r="M3" i="3" s="1"/>
  <c r="M3" i="8" s="1"/>
  <c r="K18" i="8"/>
  <c r="F3" i="4"/>
  <c r="I3" i="4" s="1"/>
  <c r="F4" i="4"/>
  <c r="I4" i="4" s="1"/>
  <c r="F5" i="4"/>
  <c r="I5" i="4" s="1"/>
  <c r="F6" i="4"/>
  <c r="I6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I14" i="4" s="1"/>
  <c r="F15" i="4"/>
  <c r="I15" i="4" s="1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28" i="4"/>
  <c r="I28" i="4" s="1"/>
  <c r="F29" i="4"/>
  <c r="I29" i="4" s="1"/>
  <c r="F30" i="4"/>
  <c r="I30" i="4" s="1"/>
  <c r="F31" i="4"/>
  <c r="I31" i="4" s="1"/>
  <c r="F32" i="4"/>
  <c r="I32" i="4" s="1"/>
  <c r="F33" i="4"/>
  <c r="I33" i="4" s="1"/>
  <c r="F34" i="4"/>
  <c r="I34" i="4" s="1"/>
  <c r="F35" i="4"/>
  <c r="I35" i="4" s="1"/>
  <c r="F36" i="4"/>
  <c r="I36" i="4" s="1"/>
  <c r="F37" i="4"/>
  <c r="I37" i="4" s="1"/>
  <c r="F38" i="4"/>
  <c r="I38" i="4" s="1"/>
  <c r="F39" i="4"/>
  <c r="I39" i="4" s="1"/>
  <c r="F40" i="4"/>
  <c r="I40" i="4" s="1"/>
  <c r="F41" i="4"/>
  <c r="I41" i="4" s="1"/>
  <c r="F42" i="4"/>
  <c r="I42" i="4" s="1"/>
  <c r="F43" i="4"/>
  <c r="I43" i="4" s="1"/>
  <c r="F44" i="4"/>
  <c r="I44" i="4" s="1"/>
  <c r="F45" i="4"/>
  <c r="I45" i="4" s="1"/>
  <c r="F46" i="4"/>
  <c r="I46" i="4" s="1"/>
  <c r="F47" i="4"/>
  <c r="I47" i="4" s="1"/>
  <c r="F48" i="4"/>
  <c r="I48" i="4" s="1"/>
  <c r="F49" i="4"/>
  <c r="I49" i="4" s="1"/>
  <c r="F50" i="4"/>
  <c r="I50" i="4" s="1"/>
  <c r="F51" i="4"/>
  <c r="I51" i="4" s="1"/>
  <c r="F52" i="4"/>
  <c r="I52" i="4" s="1"/>
  <c r="F53" i="4"/>
  <c r="I53" i="4" s="1"/>
  <c r="F54" i="4"/>
  <c r="I54" i="4" s="1"/>
  <c r="F55" i="4"/>
  <c r="I55" i="4" s="1"/>
  <c r="F56" i="4"/>
  <c r="I56" i="4" s="1"/>
  <c r="F57" i="4"/>
  <c r="I57" i="4" s="1"/>
  <c r="F58" i="4"/>
  <c r="I58" i="4" s="1"/>
  <c r="F59" i="4"/>
  <c r="I59" i="4" s="1"/>
  <c r="F60" i="4"/>
  <c r="I60" i="4" s="1"/>
  <c r="F61" i="4"/>
  <c r="I61" i="4" s="1"/>
  <c r="F62" i="4"/>
  <c r="I62" i="4" s="1"/>
  <c r="F63" i="4"/>
  <c r="I63" i="4" s="1"/>
  <c r="F64" i="4"/>
  <c r="I64" i="4" s="1"/>
  <c r="F65" i="4"/>
  <c r="I65" i="4" s="1"/>
  <c r="F66" i="4"/>
  <c r="I66" i="4" s="1"/>
  <c r="F67" i="4"/>
  <c r="I67" i="4" s="1"/>
  <c r="F68" i="4"/>
  <c r="I68" i="4" s="1"/>
  <c r="F69" i="4"/>
  <c r="I69" i="4" s="1"/>
  <c r="F70" i="4"/>
  <c r="I70" i="4" s="1"/>
  <c r="F71" i="4"/>
  <c r="I71" i="4" s="1"/>
  <c r="F72" i="4"/>
  <c r="I72" i="4" s="1"/>
  <c r="F73" i="4"/>
  <c r="I73" i="4" s="1"/>
  <c r="F74" i="4"/>
  <c r="I74" i="4" s="1"/>
  <c r="F75" i="4"/>
  <c r="I75" i="4" s="1"/>
  <c r="F76" i="4"/>
  <c r="I76" i="4" s="1"/>
  <c r="F77" i="4"/>
  <c r="I77" i="4" s="1"/>
  <c r="F78" i="4"/>
  <c r="I78" i="4" s="1"/>
  <c r="F79" i="4"/>
  <c r="I79" i="4" s="1"/>
  <c r="F81" i="4"/>
  <c r="I81" i="4" s="1"/>
  <c r="F82" i="4"/>
  <c r="I82" i="4" s="1"/>
  <c r="F83" i="4"/>
  <c r="I83" i="4" s="1"/>
  <c r="F84" i="4"/>
  <c r="I84" i="4" s="1"/>
  <c r="F85" i="4"/>
  <c r="I85" i="4" s="1"/>
  <c r="F86" i="4"/>
  <c r="I86" i="4" s="1"/>
  <c r="F87" i="4"/>
  <c r="I87" i="4" s="1"/>
  <c r="F88" i="4"/>
  <c r="I88" i="4" s="1"/>
  <c r="F89" i="4"/>
  <c r="I89" i="4" s="1"/>
  <c r="F90" i="4"/>
  <c r="I90" i="4" s="1"/>
  <c r="F91" i="4"/>
  <c r="I91" i="4" s="1"/>
  <c r="F92" i="4"/>
  <c r="I92" i="4" s="1"/>
  <c r="F93" i="4"/>
  <c r="I93" i="4" s="1"/>
  <c r="F94" i="4"/>
  <c r="I94" i="4" s="1"/>
  <c r="F95" i="4"/>
  <c r="I95" i="4" s="1"/>
  <c r="F96" i="4"/>
  <c r="I96" i="4" s="1"/>
  <c r="F97" i="4"/>
  <c r="I97" i="4" s="1"/>
  <c r="F98" i="4"/>
  <c r="I98" i="4" s="1"/>
  <c r="F99" i="4"/>
  <c r="I99" i="4" s="1"/>
  <c r="F100" i="4"/>
  <c r="I100" i="4" s="1"/>
  <c r="F101" i="4"/>
  <c r="I101" i="4" s="1"/>
  <c r="F102" i="4"/>
  <c r="I102" i="4" s="1"/>
  <c r="F103" i="4"/>
  <c r="I103" i="4" s="1"/>
  <c r="F104" i="4"/>
  <c r="I104" i="4" s="1"/>
  <c r="F105" i="4"/>
  <c r="I105" i="4" s="1"/>
  <c r="F106" i="4"/>
  <c r="I106" i="4" s="1"/>
  <c r="F107" i="4"/>
  <c r="I107" i="4" s="1"/>
  <c r="F108" i="4"/>
  <c r="I108" i="4" s="1"/>
  <c r="F109" i="4"/>
  <c r="I109" i="4" s="1"/>
  <c r="F110" i="4"/>
  <c r="I110" i="4" s="1"/>
  <c r="F111" i="4"/>
  <c r="I111" i="4" s="1"/>
  <c r="F112" i="4"/>
  <c r="I112" i="4" s="1"/>
  <c r="F113" i="4"/>
  <c r="I113" i="4" s="1"/>
  <c r="F114" i="4"/>
  <c r="I114" i="4" s="1"/>
  <c r="F115" i="4"/>
  <c r="I115" i="4" s="1"/>
  <c r="F116" i="4"/>
  <c r="I116" i="4" s="1"/>
  <c r="F117" i="4"/>
  <c r="I117" i="4" s="1"/>
  <c r="F118" i="4"/>
  <c r="I118" i="4" s="1"/>
  <c r="F119" i="4"/>
  <c r="I119" i="4" s="1"/>
  <c r="F120" i="4"/>
  <c r="I120" i="4" s="1"/>
  <c r="F121" i="4"/>
  <c r="I121" i="4" s="1"/>
  <c r="F122" i="4"/>
  <c r="I122" i="4" s="1"/>
  <c r="F123" i="4"/>
  <c r="I123" i="4" s="1"/>
  <c r="F124" i="4"/>
  <c r="I124" i="4" s="1"/>
  <c r="F2" i="4"/>
  <c r="I2" i="4" s="1"/>
  <c r="L18" i="8" l="1"/>
  <c r="L9" i="4" l="1"/>
  <c r="K8" i="8" s="1"/>
  <c r="L23" i="4"/>
  <c r="K22" i="8" s="1"/>
  <c r="L25" i="4" l="1"/>
  <c r="K24" i="8" s="1"/>
  <c r="L24" i="8" s="1"/>
  <c r="L24" i="4"/>
  <c r="K23" i="8" s="1"/>
  <c r="L23" i="8" s="1"/>
  <c r="L13" i="4"/>
  <c r="K12" i="8" s="1"/>
  <c r="L12" i="8" s="1"/>
  <c r="L4" i="4"/>
  <c r="K3" i="8" s="1"/>
  <c r="L3" i="8" s="1"/>
  <c r="L28" i="4"/>
  <c r="K27" i="8" s="1"/>
  <c r="L27" i="8" s="1"/>
  <c r="L16" i="4"/>
  <c r="K15" i="8" s="1"/>
  <c r="L15" i="8" s="1"/>
  <c r="L27" i="4"/>
  <c r="K26" i="8" s="1"/>
  <c r="L26" i="8" s="1"/>
  <c r="L22" i="4"/>
  <c r="K21" i="8" s="1"/>
  <c r="L21" i="8" s="1"/>
  <c r="L20" i="4"/>
  <c r="K19" i="8" s="1"/>
  <c r="L19" i="8" s="1"/>
  <c r="L18" i="4"/>
  <c r="K17" i="8" s="1"/>
  <c r="L17" i="8" s="1"/>
  <c r="L15" i="4"/>
  <c r="K14" i="8" s="1"/>
  <c r="L14" i="8" s="1"/>
  <c r="L8" i="4"/>
  <c r="K7" i="8" s="1"/>
  <c r="L7" i="8" s="1"/>
  <c r="L5" i="4"/>
  <c r="K4" i="8" s="1"/>
  <c r="L4" i="8" s="1"/>
  <c r="L26" i="4"/>
  <c r="K25" i="8" s="1"/>
  <c r="L25" i="8" s="1"/>
  <c r="L29" i="4"/>
  <c r="K28" i="8" s="1"/>
  <c r="L28" i="8" s="1"/>
  <c r="L6" i="4"/>
  <c r="K5" i="8" s="1"/>
  <c r="L5" i="8" s="1"/>
  <c r="L21" i="4"/>
  <c r="K20" i="8" s="1"/>
  <c r="L20" i="8" s="1"/>
  <c r="L17" i="4"/>
  <c r="K16" i="8" s="1"/>
  <c r="L16" i="8" s="1"/>
  <c r="L14" i="4"/>
  <c r="K13" i="8" s="1"/>
  <c r="L13" i="8" s="1"/>
  <c r="L12" i="4"/>
  <c r="K11" i="8" s="1"/>
  <c r="L11" i="8" s="1"/>
  <c r="L11" i="4"/>
  <c r="K10" i="8" s="1"/>
  <c r="L10" i="8" s="1"/>
  <c r="L10" i="4"/>
  <c r="K9" i="8" s="1"/>
  <c r="L9" i="8" s="1"/>
  <c r="L7" i="4"/>
  <c r="K6" i="8" s="1"/>
  <c r="L6" i="8" s="1"/>
  <c r="L22" i="8"/>
  <c r="L8" i="8"/>
  <c r="A332" i="5"/>
  <c r="Q16" i="5" l="1"/>
  <c r="Q20" i="5"/>
  <c r="Q24" i="5"/>
  <c r="Q28" i="5"/>
  <c r="Q32" i="5"/>
  <c r="Q36" i="5"/>
  <c r="Q40" i="5"/>
  <c r="Q44" i="5"/>
  <c r="Q48" i="5"/>
  <c r="Q52" i="5"/>
  <c r="Q56" i="5"/>
  <c r="Q60" i="5"/>
  <c r="Q64" i="5"/>
  <c r="Q68" i="5"/>
  <c r="Q72" i="5"/>
  <c r="Q76" i="5"/>
  <c r="Q80" i="5"/>
  <c r="Q84" i="5"/>
  <c r="Q88" i="5"/>
  <c r="Q92" i="5"/>
  <c r="Q96" i="5"/>
  <c r="Q100" i="5"/>
  <c r="Q104" i="5"/>
  <c r="Q108" i="5"/>
  <c r="Q15" i="5"/>
  <c r="Q19" i="5"/>
  <c r="Q23" i="5"/>
  <c r="Q27" i="5"/>
  <c r="Q31" i="5"/>
  <c r="Q35" i="5"/>
  <c r="Q39" i="5"/>
  <c r="Q43" i="5"/>
  <c r="Q47" i="5"/>
  <c r="Q51" i="5"/>
  <c r="Q55" i="5"/>
  <c r="Q59" i="5"/>
  <c r="Q63" i="5"/>
  <c r="Q67" i="5"/>
  <c r="Q71" i="5"/>
  <c r="Q75" i="5"/>
  <c r="Q79" i="5"/>
  <c r="Q83" i="5"/>
  <c r="Q87" i="5"/>
  <c r="Q91" i="5"/>
  <c r="Q95" i="5"/>
  <c r="Q99" i="5"/>
  <c r="Q103" i="5"/>
  <c r="Q107" i="5"/>
  <c r="Q111" i="5"/>
  <c r="Q17" i="5"/>
  <c r="Q21" i="5"/>
  <c r="Q25" i="5"/>
  <c r="Q29" i="5"/>
  <c r="Q33" i="5"/>
  <c r="Q37" i="5"/>
  <c r="Q41" i="5"/>
  <c r="Q45" i="5"/>
  <c r="Q49" i="5"/>
  <c r="Q53" i="5"/>
  <c r="Q57" i="5"/>
  <c r="Q61" i="5"/>
  <c r="Q65" i="5"/>
  <c r="Q69" i="5"/>
  <c r="Q73" i="5"/>
  <c r="Q77" i="5"/>
  <c r="Q81" i="5"/>
  <c r="Q85" i="5"/>
  <c r="Q89" i="5"/>
  <c r="Q93" i="5"/>
  <c r="Q97" i="5"/>
  <c r="Q101" i="5"/>
  <c r="Q105" i="5"/>
  <c r="Q109" i="5"/>
  <c r="Q113" i="5"/>
  <c r="Q117" i="5"/>
  <c r="Q121" i="5"/>
  <c r="Q125" i="5"/>
  <c r="Q129" i="5"/>
  <c r="Q133" i="5"/>
  <c r="Q137" i="5"/>
  <c r="Q141" i="5"/>
  <c r="Q145" i="5"/>
  <c r="Q22" i="5"/>
  <c r="Q38" i="5"/>
  <c r="Q54" i="5"/>
  <c r="Q70" i="5"/>
  <c r="Q86" i="5"/>
  <c r="Q102" i="5"/>
  <c r="Q114" i="5"/>
  <c r="Q119" i="5"/>
  <c r="Q124" i="5"/>
  <c r="Q130" i="5"/>
  <c r="Q135" i="5"/>
  <c r="Q140" i="5"/>
  <c r="Q146" i="5"/>
  <c r="Q18" i="5"/>
  <c r="Q34" i="5"/>
  <c r="Q50" i="5"/>
  <c r="Q66" i="5"/>
  <c r="Q82" i="5"/>
  <c r="Q98" i="5"/>
  <c r="Q112" i="5"/>
  <c r="Q118" i="5"/>
  <c r="Q123" i="5"/>
  <c r="Q128" i="5"/>
  <c r="Q134" i="5"/>
  <c r="Q139" i="5"/>
  <c r="Q144" i="5"/>
  <c r="Q30" i="5"/>
  <c r="Q46" i="5"/>
  <c r="Q62" i="5"/>
  <c r="Q78" i="5"/>
  <c r="Q94" i="5"/>
  <c r="Q110" i="5"/>
  <c r="Q116" i="5"/>
  <c r="Q122" i="5"/>
  <c r="Q127" i="5"/>
  <c r="Q132" i="5"/>
  <c r="Q138" i="5"/>
  <c r="Q143" i="5"/>
  <c r="Q148" i="5"/>
  <c r="Q26" i="5"/>
  <c r="Q42" i="5"/>
  <c r="Q58" i="5"/>
  <c r="Q74" i="5"/>
  <c r="Q90" i="5"/>
  <c r="Q106" i="5"/>
  <c r="Q115" i="5"/>
  <c r="Q120" i="5"/>
  <c r="Q126" i="5"/>
  <c r="Q131" i="5"/>
  <c r="Q136" i="5"/>
  <c r="Q142" i="5"/>
  <c r="Q147" i="5"/>
  <c r="Q10" i="5"/>
  <c r="Q7" i="5"/>
  <c r="Q11" i="5"/>
  <c r="Q12" i="5"/>
  <c r="Q8" i="5"/>
  <c r="Q14" i="5"/>
  <c r="Q9" i="5"/>
  <c r="Q4" i="5"/>
  <c r="Q13" i="5"/>
  <c r="Q5" i="5"/>
  <c r="Q6" i="5"/>
  <c r="P144" i="5"/>
  <c r="I143" i="8" s="1"/>
  <c r="J143" i="8" s="1"/>
  <c r="P143" i="8" s="1"/>
  <c r="P148" i="5"/>
  <c r="I147" i="8" s="1"/>
  <c r="J147" i="8" s="1"/>
  <c r="P147" i="8" s="1"/>
  <c r="P147" i="5"/>
  <c r="I146" i="8" s="1"/>
  <c r="J146" i="8" s="1"/>
  <c r="P146" i="8" s="1"/>
  <c r="P145" i="5"/>
  <c r="I144" i="8" s="1"/>
  <c r="J144" i="8" s="1"/>
  <c r="P144" i="8" s="1"/>
  <c r="P143" i="5"/>
  <c r="I142" i="8" s="1"/>
  <c r="J142" i="8" s="1"/>
  <c r="P142" i="8" s="1"/>
  <c r="P146" i="5"/>
  <c r="I145" i="8" s="1"/>
  <c r="J145" i="8" s="1"/>
  <c r="P145" i="8" s="1"/>
  <c r="P129" i="5"/>
  <c r="I128" i="8" s="1"/>
  <c r="J128" i="8" s="1"/>
  <c r="P128" i="8" s="1"/>
  <c r="P133" i="5"/>
  <c r="I132" i="8" s="1"/>
  <c r="J132" i="8" s="1"/>
  <c r="P132" i="8" s="1"/>
  <c r="P137" i="5"/>
  <c r="I136" i="8" s="1"/>
  <c r="J136" i="8" s="1"/>
  <c r="P136" i="8" s="1"/>
  <c r="P141" i="5"/>
  <c r="I140" i="8" s="1"/>
  <c r="J140" i="8" s="1"/>
  <c r="P140" i="8" s="1"/>
  <c r="P135" i="5"/>
  <c r="I134" i="8" s="1"/>
  <c r="J134" i="8" s="1"/>
  <c r="P134" i="8" s="1"/>
  <c r="P134" i="5"/>
  <c r="I133" i="8" s="1"/>
  <c r="J133" i="8" s="1"/>
  <c r="P133" i="8" s="1"/>
  <c r="P138" i="5"/>
  <c r="I137" i="8" s="1"/>
  <c r="J137" i="8" s="1"/>
  <c r="P137" i="8" s="1"/>
  <c r="P132" i="5"/>
  <c r="I131" i="8" s="1"/>
  <c r="J131" i="8" s="1"/>
  <c r="P131" i="8" s="1"/>
  <c r="P136" i="5"/>
  <c r="I135" i="8" s="1"/>
  <c r="J135" i="8" s="1"/>
  <c r="P135" i="8" s="1"/>
  <c r="P140" i="5"/>
  <c r="I139" i="8" s="1"/>
  <c r="J139" i="8" s="1"/>
  <c r="P139" i="8" s="1"/>
  <c r="P131" i="5"/>
  <c r="I130" i="8" s="1"/>
  <c r="J130" i="8" s="1"/>
  <c r="P130" i="8" s="1"/>
  <c r="P139" i="5"/>
  <c r="I138" i="8" s="1"/>
  <c r="J138" i="8" s="1"/>
  <c r="P138" i="8" s="1"/>
  <c r="P130" i="5"/>
  <c r="I129" i="8" s="1"/>
  <c r="J129" i="8" s="1"/>
  <c r="P129" i="8" s="1"/>
  <c r="P142" i="5"/>
  <c r="I141" i="8" s="1"/>
  <c r="J141" i="8" s="1"/>
  <c r="P141" i="8" s="1"/>
  <c r="P15" i="5"/>
  <c r="I14" i="8" s="1"/>
  <c r="J14" i="8" s="1"/>
  <c r="P14" i="8" s="1"/>
  <c r="P19" i="5"/>
  <c r="I18" i="8" s="1"/>
  <c r="J18" i="8" s="1"/>
  <c r="P18" i="8" s="1"/>
  <c r="P23" i="5"/>
  <c r="I22" i="8" s="1"/>
  <c r="J22" i="8" s="1"/>
  <c r="P22" i="8" s="1"/>
  <c r="P27" i="5"/>
  <c r="I26" i="8" s="1"/>
  <c r="J26" i="8" s="1"/>
  <c r="P26" i="8" s="1"/>
  <c r="P31" i="5"/>
  <c r="I30" i="8" s="1"/>
  <c r="J30" i="8" s="1"/>
  <c r="P30" i="8" s="1"/>
  <c r="P35" i="5"/>
  <c r="I34" i="8" s="1"/>
  <c r="J34" i="8" s="1"/>
  <c r="P34" i="8" s="1"/>
  <c r="P39" i="5"/>
  <c r="I38" i="8" s="1"/>
  <c r="J38" i="8" s="1"/>
  <c r="P38" i="8" s="1"/>
  <c r="P43" i="5"/>
  <c r="I42" i="8" s="1"/>
  <c r="J42" i="8" s="1"/>
  <c r="P42" i="8" s="1"/>
  <c r="P47" i="5"/>
  <c r="I46" i="8" s="1"/>
  <c r="J46" i="8" s="1"/>
  <c r="P46" i="8" s="1"/>
  <c r="P51" i="5"/>
  <c r="I50" i="8" s="1"/>
  <c r="J50" i="8" s="1"/>
  <c r="P50" i="8" s="1"/>
  <c r="P55" i="5"/>
  <c r="I54" i="8" s="1"/>
  <c r="J54" i="8" s="1"/>
  <c r="P54" i="8" s="1"/>
  <c r="P59" i="5"/>
  <c r="I58" i="8" s="1"/>
  <c r="J58" i="8" s="1"/>
  <c r="P58" i="8" s="1"/>
  <c r="P63" i="5"/>
  <c r="I62" i="8" s="1"/>
  <c r="J62" i="8" s="1"/>
  <c r="P62" i="8" s="1"/>
  <c r="P67" i="5"/>
  <c r="I66" i="8" s="1"/>
  <c r="J66" i="8" s="1"/>
  <c r="P66" i="8" s="1"/>
  <c r="P71" i="5"/>
  <c r="I70" i="8" s="1"/>
  <c r="J70" i="8" s="1"/>
  <c r="P70" i="8" s="1"/>
  <c r="P75" i="5"/>
  <c r="I74" i="8" s="1"/>
  <c r="J74" i="8" s="1"/>
  <c r="P74" i="8" s="1"/>
  <c r="P79" i="5"/>
  <c r="I78" i="8" s="1"/>
  <c r="J78" i="8" s="1"/>
  <c r="P78" i="8" s="1"/>
  <c r="P83" i="5"/>
  <c r="I82" i="8" s="1"/>
  <c r="J82" i="8" s="1"/>
  <c r="P82" i="8" s="1"/>
  <c r="P87" i="5"/>
  <c r="I86" i="8" s="1"/>
  <c r="J86" i="8" s="1"/>
  <c r="P86" i="8" s="1"/>
  <c r="P91" i="5"/>
  <c r="I90" i="8" s="1"/>
  <c r="J90" i="8" s="1"/>
  <c r="P90" i="8" s="1"/>
  <c r="P95" i="5"/>
  <c r="I94" i="8" s="1"/>
  <c r="J94" i="8" s="1"/>
  <c r="P94" i="8" s="1"/>
  <c r="P99" i="5"/>
  <c r="I98" i="8" s="1"/>
  <c r="J98" i="8" s="1"/>
  <c r="P98" i="8" s="1"/>
  <c r="P103" i="5"/>
  <c r="I102" i="8" s="1"/>
  <c r="J102" i="8" s="1"/>
  <c r="P102" i="8" s="1"/>
  <c r="P107" i="5"/>
  <c r="I106" i="8" s="1"/>
  <c r="J106" i="8" s="1"/>
  <c r="P106" i="8" s="1"/>
  <c r="P111" i="5"/>
  <c r="I110" i="8" s="1"/>
  <c r="J110" i="8" s="1"/>
  <c r="P110" i="8" s="1"/>
  <c r="P115" i="5"/>
  <c r="I114" i="8" s="1"/>
  <c r="J114" i="8" s="1"/>
  <c r="P114" i="8" s="1"/>
  <c r="P119" i="5"/>
  <c r="I118" i="8" s="1"/>
  <c r="J118" i="8" s="1"/>
  <c r="P118" i="8" s="1"/>
  <c r="P123" i="5"/>
  <c r="I122" i="8" s="1"/>
  <c r="J122" i="8" s="1"/>
  <c r="P122" i="8" s="1"/>
  <c r="P128" i="5"/>
  <c r="I127" i="8" s="1"/>
  <c r="J127" i="8" s="1"/>
  <c r="P127" i="8" s="1"/>
  <c r="P34" i="5"/>
  <c r="I33" i="8" s="1"/>
  <c r="J33" i="8" s="1"/>
  <c r="P33" i="8" s="1"/>
  <c r="P42" i="5"/>
  <c r="I41" i="8" s="1"/>
  <c r="J41" i="8" s="1"/>
  <c r="P41" i="8" s="1"/>
  <c r="P50" i="5"/>
  <c r="I49" i="8" s="1"/>
  <c r="J49" i="8" s="1"/>
  <c r="P49" i="8" s="1"/>
  <c r="P58" i="5"/>
  <c r="I57" i="8" s="1"/>
  <c r="J57" i="8" s="1"/>
  <c r="P57" i="8" s="1"/>
  <c r="P66" i="5"/>
  <c r="I65" i="8" s="1"/>
  <c r="J65" i="8" s="1"/>
  <c r="P65" i="8" s="1"/>
  <c r="P74" i="5"/>
  <c r="I73" i="8" s="1"/>
  <c r="J73" i="8" s="1"/>
  <c r="P73" i="8" s="1"/>
  <c r="P82" i="5"/>
  <c r="I81" i="8" s="1"/>
  <c r="J81" i="8" s="1"/>
  <c r="P81" i="8" s="1"/>
  <c r="P90" i="5"/>
  <c r="I89" i="8" s="1"/>
  <c r="J89" i="8" s="1"/>
  <c r="P89" i="8" s="1"/>
  <c r="P98" i="5"/>
  <c r="I97" i="8" s="1"/>
  <c r="J97" i="8" s="1"/>
  <c r="P97" i="8" s="1"/>
  <c r="P106" i="5"/>
  <c r="I105" i="8" s="1"/>
  <c r="J105" i="8" s="1"/>
  <c r="P105" i="8" s="1"/>
  <c r="P114" i="5"/>
  <c r="I113" i="8" s="1"/>
  <c r="J113" i="8" s="1"/>
  <c r="P113" i="8" s="1"/>
  <c r="P122" i="5"/>
  <c r="I121" i="8" s="1"/>
  <c r="J121" i="8" s="1"/>
  <c r="P121" i="8" s="1"/>
  <c r="P127" i="5"/>
  <c r="I126" i="8" s="1"/>
  <c r="J126" i="8" s="1"/>
  <c r="P126" i="8" s="1"/>
  <c r="P17" i="5"/>
  <c r="I16" i="8" s="1"/>
  <c r="J16" i="8" s="1"/>
  <c r="P16" i="8" s="1"/>
  <c r="P21" i="5"/>
  <c r="I20" i="8" s="1"/>
  <c r="J20" i="8" s="1"/>
  <c r="P20" i="8" s="1"/>
  <c r="P25" i="5"/>
  <c r="I24" i="8" s="1"/>
  <c r="J24" i="8" s="1"/>
  <c r="P24" i="8" s="1"/>
  <c r="P29" i="5"/>
  <c r="I28" i="8" s="1"/>
  <c r="J28" i="8" s="1"/>
  <c r="P28" i="8" s="1"/>
  <c r="P33" i="5"/>
  <c r="I32" i="8" s="1"/>
  <c r="J32" i="8" s="1"/>
  <c r="P32" i="8" s="1"/>
  <c r="P41" i="5"/>
  <c r="I40" i="8" s="1"/>
  <c r="J40" i="8" s="1"/>
  <c r="P40" i="8" s="1"/>
  <c r="P49" i="5"/>
  <c r="I48" i="8" s="1"/>
  <c r="J48" i="8" s="1"/>
  <c r="P48" i="8" s="1"/>
  <c r="P57" i="5"/>
  <c r="I56" i="8" s="1"/>
  <c r="J56" i="8" s="1"/>
  <c r="P56" i="8" s="1"/>
  <c r="P65" i="5"/>
  <c r="I64" i="8" s="1"/>
  <c r="J64" i="8" s="1"/>
  <c r="P64" i="8" s="1"/>
  <c r="P73" i="5"/>
  <c r="I72" i="8" s="1"/>
  <c r="J72" i="8" s="1"/>
  <c r="P72" i="8" s="1"/>
  <c r="P81" i="5"/>
  <c r="I80" i="8" s="1"/>
  <c r="J80" i="8" s="1"/>
  <c r="P80" i="8" s="1"/>
  <c r="P89" i="5"/>
  <c r="I88" i="8" s="1"/>
  <c r="J88" i="8" s="1"/>
  <c r="P88" i="8" s="1"/>
  <c r="P97" i="5"/>
  <c r="I96" i="8" s="1"/>
  <c r="J96" i="8" s="1"/>
  <c r="P96" i="8" s="1"/>
  <c r="P105" i="5"/>
  <c r="I104" i="8" s="1"/>
  <c r="J104" i="8" s="1"/>
  <c r="P104" i="8" s="1"/>
  <c r="P113" i="5"/>
  <c r="I112" i="8" s="1"/>
  <c r="J112" i="8" s="1"/>
  <c r="P112" i="8" s="1"/>
  <c r="P121" i="5"/>
  <c r="I120" i="8" s="1"/>
  <c r="J120" i="8" s="1"/>
  <c r="P120" i="8" s="1"/>
  <c r="P16" i="5"/>
  <c r="I15" i="8" s="1"/>
  <c r="J15" i="8" s="1"/>
  <c r="P15" i="8" s="1"/>
  <c r="P20" i="5"/>
  <c r="I19" i="8" s="1"/>
  <c r="J19" i="8" s="1"/>
  <c r="P19" i="8" s="1"/>
  <c r="P24" i="5"/>
  <c r="I23" i="8" s="1"/>
  <c r="J23" i="8" s="1"/>
  <c r="P23" i="8" s="1"/>
  <c r="P28" i="5"/>
  <c r="I27" i="8" s="1"/>
  <c r="J27" i="8" s="1"/>
  <c r="P27" i="8" s="1"/>
  <c r="P32" i="5"/>
  <c r="I31" i="8" s="1"/>
  <c r="J31" i="8" s="1"/>
  <c r="P31" i="8" s="1"/>
  <c r="P36" i="5"/>
  <c r="I35" i="8" s="1"/>
  <c r="J35" i="8" s="1"/>
  <c r="P35" i="8" s="1"/>
  <c r="P40" i="5"/>
  <c r="I39" i="8" s="1"/>
  <c r="J39" i="8" s="1"/>
  <c r="P39" i="8" s="1"/>
  <c r="P44" i="5"/>
  <c r="I43" i="8" s="1"/>
  <c r="J43" i="8" s="1"/>
  <c r="P43" i="8" s="1"/>
  <c r="P48" i="5"/>
  <c r="I47" i="8" s="1"/>
  <c r="J47" i="8" s="1"/>
  <c r="P47" i="8" s="1"/>
  <c r="P52" i="5"/>
  <c r="I51" i="8" s="1"/>
  <c r="J51" i="8" s="1"/>
  <c r="P51" i="8" s="1"/>
  <c r="P56" i="5"/>
  <c r="I55" i="8" s="1"/>
  <c r="J55" i="8" s="1"/>
  <c r="P55" i="8" s="1"/>
  <c r="P60" i="5"/>
  <c r="I59" i="8" s="1"/>
  <c r="J59" i="8" s="1"/>
  <c r="P59" i="8" s="1"/>
  <c r="P64" i="5"/>
  <c r="I63" i="8" s="1"/>
  <c r="J63" i="8" s="1"/>
  <c r="P63" i="8" s="1"/>
  <c r="P68" i="5"/>
  <c r="I67" i="8" s="1"/>
  <c r="J67" i="8" s="1"/>
  <c r="P67" i="8" s="1"/>
  <c r="P72" i="5"/>
  <c r="I71" i="8" s="1"/>
  <c r="J71" i="8" s="1"/>
  <c r="P71" i="8" s="1"/>
  <c r="P76" i="5"/>
  <c r="I75" i="8" s="1"/>
  <c r="J75" i="8" s="1"/>
  <c r="P75" i="8" s="1"/>
  <c r="P80" i="5"/>
  <c r="I79" i="8" s="1"/>
  <c r="J79" i="8" s="1"/>
  <c r="P79" i="8" s="1"/>
  <c r="P84" i="5"/>
  <c r="I83" i="8" s="1"/>
  <c r="J83" i="8" s="1"/>
  <c r="P83" i="8" s="1"/>
  <c r="P88" i="5"/>
  <c r="I87" i="8" s="1"/>
  <c r="J87" i="8" s="1"/>
  <c r="P87" i="8" s="1"/>
  <c r="P92" i="5"/>
  <c r="I91" i="8" s="1"/>
  <c r="J91" i="8" s="1"/>
  <c r="P91" i="8" s="1"/>
  <c r="P96" i="5"/>
  <c r="I95" i="8" s="1"/>
  <c r="J95" i="8" s="1"/>
  <c r="P95" i="8" s="1"/>
  <c r="P100" i="5"/>
  <c r="I99" i="8" s="1"/>
  <c r="J99" i="8" s="1"/>
  <c r="P99" i="8" s="1"/>
  <c r="P104" i="5"/>
  <c r="I103" i="8" s="1"/>
  <c r="J103" i="8" s="1"/>
  <c r="P103" i="8" s="1"/>
  <c r="P108" i="5"/>
  <c r="I107" i="8" s="1"/>
  <c r="J107" i="8" s="1"/>
  <c r="P107" i="8" s="1"/>
  <c r="P112" i="5"/>
  <c r="I111" i="8" s="1"/>
  <c r="J111" i="8" s="1"/>
  <c r="P111" i="8" s="1"/>
  <c r="P116" i="5"/>
  <c r="I115" i="8" s="1"/>
  <c r="J115" i="8" s="1"/>
  <c r="P115" i="8" s="1"/>
  <c r="P120" i="5"/>
  <c r="I119" i="8" s="1"/>
  <c r="J119" i="8" s="1"/>
  <c r="P119" i="8" s="1"/>
  <c r="P124" i="5"/>
  <c r="I123" i="8" s="1"/>
  <c r="J123" i="8" s="1"/>
  <c r="P123" i="8" s="1"/>
  <c r="P18" i="5"/>
  <c r="I17" i="8" s="1"/>
  <c r="J17" i="8" s="1"/>
  <c r="P17" i="8" s="1"/>
  <c r="P22" i="5"/>
  <c r="I21" i="8" s="1"/>
  <c r="J21" i="8" s="1"/>
  <c r="P21" i="8" s="1"/>
  <c r="P26" i="5"/>
  <c r="I25" i="8" s="1"/>
  <c r="J25" i="8" s="1"/>
  <c r="P25" i="8" s="1"/>
  <c r="P30" i="5"/>
  <c r="I29" i="8" s="1"/>
  <c r="J29" i="8" s="1"/>
  <c r="P29" i="8" s="1"/>
  <c r="P38" i="5"/>
  <c r="I37" i="8" s="1"/>
  <c r="J37" i="8" s="1"/>
  <c r="P37" i="8" s="1"/>
  <c r="P46" i="5"/>
  <c r="I45" i="8" s="1"/>
  <c r="J45" i="8" s="1"/>
  <c r="P45" i="8" s="1"/>
  <c r="P54" i="5"/>
  <c r="I53" i="8" s="1"/>
  <c r="J53" i="8" s="1"/>
  <c r="P53" i="8" s="1"/>
  <c r="P62" i="5"/>
  <c r="I61" i="8" s="1"/>
  <c r="J61" i="8" s="1"/>
  <c r="P61" i="8" s="1"/>
  <c r="P70" i="5"/>
  <c r="I69" i="8" s="1"/>
  <c r="J69" i="8" s="1"/>
  <c r="P69" i="8" s="1"/>
  <c r="P78" i="5"/>
  <c r="I77" i="8" s="1"/>
  <c r="J77" i="8" s="1"/>
  <c r="P77" i="8" s="1"/>
  <c r="P86" i="5"/>
  <c r="I85" i="8" s="1"/>
  <c r="J85" i="8" s="1"/>
  <c r="P85" i="8" s="1"/>
  <c r="P94" i="5"/>
  <c r="I93" i="8" s="1"/>
  <c r="J93" i="8" s="1"/>
  <c r="P93" i="8" s="1"/>
  <c r="P102" i="5"/>
  <c r="I101" i="8" s="1"/>
  <c r="J101" i="8" s="1"/>
  <c r="P101" i="8" s="1"/>
  <c r="P110" i="5"/>
  <c r="I109" i="8" s="1"/>
  <c r="J109" i="8" s="1"/>
  <c r="P109" i="8" s="1"/>
  <c r="P118" i="5"/>
  <c r="I117" i="8" s="1"/>
  <c r="J117" i="8" s="1"/>
  <c r="P117" i="8" s="1"/>
  <c r="P126" i="5"/>
  <c r="I125" i="8" s="1"/>
  <c r="J125" i="8" s="1"/>
  <c r="P125" i="8" s="1"/>
  <c r="P37" i="5"/>
  <c r="I36" i="8" s="1"/>
  <c r="J36" i="8" s="1"/>
  <c r="P36" i="8" s="1"/>
  <c r="P45" i="5"/>
  <c r="I44" i="8" s="1"/>
  <c r="J44" i="8" s="1"/>
  <c r="P44" i="8" s="1"/>
  <c r="P53" i="5"/>
  <c r="I52" i="8" s="1"/>
  <c r="J52" i="8" s="1"/>
  <c r="P52" i="8" s="1"/>
  <c r="P61" i="5"/>
  <c r="I60" i="8" s="1"/>
  <c r="J60" i="8" s="1"/>
  <c r="P60" i="8" s="1"/>
  <c r="P69" i="5"/>
  <c r="I68" i="8" s="1"/>
  <c r="J68" i="8" s="1"/>
  <c r="P68" i="8" s="1"/>
  <c r="P77" i="5"/>
  <c r="I76" i="8" s="1"/>
  <c r="J76" i="8" s="1"/>
  <c r="P76" i="8" s="1"/>
  <c r="P85" i="5"/>
  <c r="I84" i="8" s="1"/>
  <c r="J84" i="8" s="1"/>
  <c r="P84" i="8" s="1"/>
  <c r="P93" i="5"/>
  <c r="I92" i="8" s="1"/>
  <c r="J92" i="8" s="1"/>
  <c r="P92" i="8" s="1"/>
  <c r="P101" i="5"/>
  <c r="I100" i="8" s="1"/>
  <c r="J100" i="8" s="1"/>
  <c r="P100" i="8" s="1"/>
  <c r="P109" i="5"/>
  <c r="I108" i="8" s="1"/>
  <c r="J108" i="8" s="1"/>
  <c r="P108" i="8" s="1"/>
  <c r="P117" i="5"/>
  <c r="I116" i="8" s="1"/>
  <c r="J116" i="8" s="1"/>
  <c r="P116" i="8" s="1"/>
  <c r="P125" i="5"/>
  <c r="I124" i="8" s="1"/>
  <c r="J124" i="8" s="1"/>
  <c r="P124" i="8" s="1"/>
  <c r="P11" i="5"/>
  <c r="I10" i="8" s="1"/>
  <c r="J10" i="8" s="1"/>
  <c r="P10" i="8" s="1"/>
  <c r="P10" i="5"/>
  <c r="I9" i="8" s="1"/>
  <c r="J9" i="8" s="1"/>
  <c r="P9" i="8" s="1"/>
  <c r="P7" i="5"/>
  <c r="I6" i="8" s="1"/>
  <c r="J6" i="8" s="1"/>
  <c r="P6" i="8" s="1"/>
  <c r="P13" i="5"/>
  <c r="I12" i="8" s="1"/>
  <c r="J12" i="8" s="1"/>
  <c r="P12" i="8" s="1"/>
  <c r="P8" i="5"/>
  <c r="I7" i="8" s="1"/>
  <c r="J7" i="8" s="1"/>
  <c r="P7" i="8" s="1"/>
  <c r="P12" i="5"/>
  <c r="I11" i="8" s="1"/>
  <c r="J11" i="8" s="1"/>
  <c r="P11" i="8" s="1"/>
  <c r="P4" i="5"/>
  <c r="I3" i="8" s="1"/>
  <c r="J3" i="8" s="1"/>
  <c r="P3" i="8" s="1"/>
  <c r="P5" i="5"/>
  <c r="I4" i="8" s="1"/>
  <c r="J4" i="8" s="1"/>
  <c r="P4" i="8" s="1"/>
  <c r="P6" i="5"/>
  <c r="I5" i="8" s="1"/>
  <c r="J5" i="8" s="1"/>
  <c r="P5" i="8" s="1"/>
  <c r="P9" i="5"/>
  <c r="I8" i="8" s="1"/>
  <c r="J8" i="8" s="1"/>
  <c r="P8" i="8" s="1"/>
  <c r="P14" i="5"/>
  <c r="I13" i="8" s="1"/>
  <c r="J13" i="8" s="1"/>
  <c r="P13" i="8" s="1"/>
  <c r="G22" i="2"/>
  <c r="G23" i="2" s="1"/>
  <c r="G24" i="2" s="1"/>
  <c r="G25" i="2" s="1"/>
  <c r="G26" i="2" s="1"/>
  <c r="G27" i="2" s="1"/>
  <c r="G28" i="2" s="1"/>
  <c r="C21" i="2"/>
  <c r="C22" i="2" s="1"/>
  <c r="C23" i="2" s="1"/>
  <c r="C24" i="2" s="1"/>
  <c r="C25" i="2" s="1"/>
  <c r="C26" i="2" s="1"/>
  <c r="C27" i="2" s="1"/>
  <c r="C28" i="2" s="1"/>
  <c r="G14" i="2"/>
  <c r="G15" i="2" s="1"/>
  <c r="G16" i="2" s="1"/>
  <c r="G17" i="2" s="1"/>
  <c r="G18" i="2" s="1"/>
  <c r="G19" i="2" s="1"/>
  <c r="G20" i="2" s="1"/>
  <c r="C13" i="2"/>
  <c r="C14" i="2" s="1"/>
  <c r="C15" i="2" s="1"/>
  <c r="C16" i="2" s="1"/>
  <c r="C18" i="2" l="1"/>
  <c r="C17" i="2"/>
</calcChain>
</file>

<file path=xl/comments1.xml><?xml version="1.0" encoding="utf-8"?>
<comments xmlns="http://schemas.openxmlformats.org/spreadsheetml/2006/main">
  <authors>
    <author>Alma</author>
  </authors>
  <commentList>
    <comment ref="I98" authorId="0" shapeId="0">
      <text>
        <r>
          <rPr>
            <b/>
            <sz val="9"/>
            <color indexed="81"/>
            <rFont val="Tahoma"/>
            <family val="2"/>
          </rPr>
          <t>Alma:</t>
        </r>
        <r>
          <rPr>
            <sz val="9"/>
            <color indexed="81"/>
            <rFont val="Tahoma"/>
            <family val="2"/>
          </rPr>
          <t xml:space="preserve">
revisar en GPS</t>
        </r>
      </text>
    </comment>
  </commentList>
</comments>
</file>

<file path=xl/comments2.xml><?xml version="1.0" encoding="utf-8"?>
<comments xmlns="http://schemas.openxmlformats.org/spreadsheetml/2006/main">
  <authors>
    <author>Alma</author>
  </authors>
  <commentList>
    <comment ref="B121" authorId="0" shapeId="0">
      <text>
        <r>
          <rPr>
            <b/>
            <sz val="9"/>
            <color indexed="81"/>
            <rFont val="Tahoma"/>
            <family val="2"/>
          </rPr>
          <t>Alma:</t>
        </r>
        <r>
          <rPr>
            <sz val="9"/>
            <color indexed="81"/>
            <rFont val="Tahoma"/>
            <family val="2"/>
          </rPr>
          <t xml:space="preserve">
Esta muestra se perdio.
</t>
        </r>
      </text>
    </comment>
  </commentList>
</comments>
</file>

<file path=xl/comments3.xml><?xml version="1.0" encoding="utf-8"?>
<comments xmlns="http://schemas.openxmlformats.org/spreadsheetml/2006/main">
  <authors>
    <author>Alma</author>
  </authors>
  <commentList>
    <comment ref="G98" authorId="0" shapeId="0">
      <text>
        <r>
          <rPr>
            <b/>
            <sz val="9"/>
            <color indexed="81"/>
            <rFont val="Tahoma"/>
            <family val="2"/>
          </rPr>
          <t>Alma:</t>
        </r>
        <r>
          <rPr>
            <sz val="9"/>
            <color indexed="81"/>
            <rFont val="Tahoma"/>
            <family val="2"/>
          </rPr>
          <t xml:space="preserve">
revisar en GPS</t>
        </r>
      </text>
    </comment>
  </commentList>
</comments>
</file>

<file path=xl/sharedStrings.xml><?xml version="1.0" encoding="utf-8"?>
<sst xmlns="http://schemas.openxmlformats.org/spreadsheetml/2006/main" count="20610" uniqueCount="1358">
  <si>
    <t>Bosque</t>
  </si>
  <si>
    <t>Parcela</t>
  </si>
  <si>
    <t>Fecha Muestreo</t>
  </si>
  <si>
    <t>x</t>
  </si>
  <si>
    <t>y</t>
  </si>
  <si>
    <t>Arbustos</t>
  </si>
  <si>
    <t xml:space="preserve">Suelo </t>
  </si>
  <si>
    <t>Abr-8-2014</t>
  </si>
  <si>
    <t>Huesillo</t>
  </si>
  <si>
    <t>cafecillo</t>
  </si>
  <si>
    <t>Limonario</t>
  </si>
  <si>
    <t>Chaperno</t>
  </si>
  <si>
    <t>Guamo</t>
  </si>
  <si>
    <t>Sirin</t>
  </si>
  <si>
    <t>DAP (cm)</t>
  </si>
  <si>
    <t>Altura (m)</t>
  </si>
  <si>
    <t>Anono</t>
  </si>
  <si>
    <t>Paterno</t>
  </si>
  <si>
    <t>Cafecillo</t>
  </si>
  <si>
    <t>Anona</t>
  </si>
  <si>
    <t>huesillo</t>
  </si>
  <si>
    <t>Cola de Coche</t>
  </si>
  <si>
    <t>Chaparro</t>
  </si>
  <si>
    <t>Cedrillo Blanco</t>
  </si>
  <si>
    <t xml:space="preserve">chaperno </t>
  </si>
  <si>
    <t>Tamarindo</t>
  </si>
  <si>
    <t>Icaco</t>
  </si>
  <si>
    <t>Bolitri</t>
  </si>
  <si>
    <t>icaco</t>
  </si>
  <si>
    <t xml:space="preserve">Tango </t>
  </si>
  <si>
    <t>Sangre de drago</t>
  </si>
  <si>
    <t>mecate Blanco</t>
  </si>
  <si>
    <t>Hoja Ancha</t>
  </si>
  <si>
    <t>Cañamito</t>
  </si>
  <si>
    <t>Desconocida</t>
  </si>
  <si>
    <t>Negrito</t>
  </si>
  <si>
    <t>Oreja de BruJo</t>
  </si>
  <si>
    <t>Nufle Blanco</t>
  </si>
  <si>
    <t>Indio Desnudo</t>
  </si>
  <si>
    <t>Guano</t>
  </si>
  <si>
    <t>Achote</t>
  </si>
  <si>
    <t>Guayabillo</t>
  </si>
  <si>
    <t>sin nombre</t>
  </si>
  <si>
    <t>Liquidambar</t>
  </si>
  <si>
    <t>palo de chico</t>
  </si>
  <si>
    <t>s N</t>
  </si>
  <si>
    <t>Hoja Ahcha</t>
  </si>
  <si>
    <t>Chico</t>
  </si>
  <si>
    <t>Achiotillo</t>
  </si>
  <si>
    <t>indio desnudo</t>
  </si>
  <si>
    <t xml:space="preserve">Achiotillo </t>
  </si>
  <si>
    <t>Naranjo</t>
  </si>
  <si>
    <t>Irayol</t>
  </si>
  <si>
    <t>Plumajillo</t>
  </si>
  <si>
    <t>Oreja de Burro</t>
  </si>
  <si>
    <t>chino</t>
  </si>
  <si>
    <t xml:space="preserve">Chino </t>
  </si>
  <si>
    <t>Cirilo</t>
  </si>
  <si>
    <t>SIERRA CARAL</t>
  </si>
  <si>
    <t xml:space="preserve">FINCA </t>
  </si>
  <si>
    <t>SC1</t>
  </si>
  <si>
    <t>SC2</t>
  </si>
  <si>
    <t>SC4</t>
  </si>
  <si>
    <t>Grados</t>
  </si>
  <si>
    <t>Orientacion</t>
  </si>
  <si>
    <t>N</t>
  </si>
  <si>
    <t>REFERENCIA</t>
  </si>
  <si>
    <t>LA QUEBRADA</t>
  </si>
  <si>
    <t>SC3</t>
  </si>
  <si>
    <t>QUEBRADA LA JUETERA</t>
  </si>
  <si>
    <t xml:space="preserve">SENDERO 1,000 MTS EL NARANJO </t>
  </si>
  <si>
    <t>Nor Este</t>
  </si>
  <si>
    <t>SC5</t>
  </si>
  <si>
    <t>SC6</t>
  </si>
  <si>
    <t>NS</t>
  </si>
  <si>
    <t>CUMBRE LOS NARANJOS</t>
  </si>
  <si>
    <t>FINCA LA FIRMEZA</t>
  </si>
  <si>
    <t>1,000 MTS PA LA PRESA</t>
  </si>
  <si>
    <t>LA PACAYERA</t>
  </si>
  <si>
    <t>BRECHA</t>
  </si>
  <si>
    <t>SC7</t>
  </si>
  <si>
    <t>FINCA SANTA ELISA</t>
  </si>
  <si>
    <t>LOS ZAPOTES</t>
  </si>
  <si>
    <t>SC8</t>
  </si>
  <si>
    <t>Abr-9-2014</t>
  </si>
  <si>
    <t>MEDIA FALDA</t>
  </si>
  <si>
    <t>SC9</t>
  </si>
  <si>
    <t>SERCA DEL ESQUINERO DE LA FINCA</t>
  </si>
  <si>
    <t>SC10</t>
  </si>
  <si>
    <t>Zapote</t>
  </si>
  <si>
    <t>lancetillo</t>
  </si>
  <si>
    <t>Macico</t>
  </si>
  <si>
    <t>Chichicaste</t>
  </si>
  <si>
    <t>Capulin</t>
  </si>
  <si>
    <t>Pacaya</t>
  </si>
  <si>
    <t>Wiscoyol</t>
  </si>
  <si>
    <t>Coquillo</t>
  </si>
  <si>
    <t>Coturro</t>
  </si>
  <si>
    <t>Guamo de Montaña</t>
  </si>
  <si>
    <t>Garrapato</t>
  </si>
  <si>
    <t>Manguillo</t>
  </si>
  <si>
    <t>Laguin</t>
  </si>
  <si>
    <t>Manzana Rosa</t>
  </si>
  <si>
    <t>Iralyol hoja ancha</t>
  </si>
  <si>
    <t>No</t>
  </si>
  <si>
    <t>Jocotillo</t>
  </si>
  <si>
    <t>Castaño</t>
  </si>
  <si>
    <t>Hoja Blanca</t>
  </si>
  <si>
    <t>Dulce quemado</t>
  </si>
  <si>
    <t>Tabacon</t>
  </si>
  <si>
    <t>Ixcanal</t>
  </si>
  <si>
    <t>Amate</t>
  </si>
  <si>
    <t>Bastamajimo</t>
  </si>
  <si>
    <t>Irayol de montaña</t>
  </si>
  <si>
    <t>Aras</t>
  </si>
  <si>
    <t>Cortez</t>
  </si>
  <si>
    <t>petatillo</t>
  </si>
  <si>
    <t>cañamito</t>
  </si>
  <si>
    <t>garrapato</t>
  </si>
  <si>
    <t>Ichoso</t>
  </si>
  <si>
    <t>hoja ancha</t>
  </si>
  <si>
    <t>frijolillo</t>
  </si>
  <si>
    <t>naranjo</t>
  </si>
  <si>
    <t>macico</t>
  </si>
  <si>
    <t>Palo Blanco</t>
  </si>
  <si>
    <t>zapotillo</t>
  </si>
  <si>
    <t>N/a</t>
  </si>
  <si>
    <t>Caoba</t>
  </si>
  <si>
    <t>Yaro conte</t>
  </si>
  <si>
    <t>negrito</t>
  </si>
  <si>
    <t>palo blanco</t>
  </si>
  <si>
    <t>jocote</t>
  </si>
  <si>
    <t>cedrilo</t>
  </si>
  <si>
    <t>achotillo</t>
  </si>
  <si>
    <t>tamarindo</t>
  </si>
  <si>
    <t>seliyon</t>
  </si>
  <si>
    <t>chaparro</t>
  </si>
  <si>
    <t>Jocote de mico</t>
  </si>
  <si>
    <t>mano de león</t>
  </si>
  <si>
    <t>zapoton</t>
  </si>
  <si>
    <t>tambor</t>
  </si>
  <si>
    <t>hoja blanca</t>
  </si>
  <si>
    <t>mano de leon</t>
  </si>
  <si>
    <t>jocote de mico</t>
  </si>
  <si>
    <t>Ramon</t>
  </si>
  <si>
    <t>irayo</t>
  </si>
  <si>
    <t>amate</t>
  </si>
  <si>
    <t>sapuyulo</t>
  </si>
  <si>
    <t>capulin</t>
  </si>
  <si>
    <t>Cedrillo</t>
  </si>
  <si>
    <t>irayol</t>
  </si>
  <si>
    <t>yaro blanco</t>
  </si>
  <si>
    <t>guamo</t>
  </si>
  <si>
    <t>cacao</t>
  </si>
  <si>
    <t>yaro</t>
  </si>
  <si>
    <t>celiyon</t>
  </si>
  <si>
    <t>nufle</t>
  </si>
  <si>
    <t>jocote fraile</t>
  </si>
  <si>
    <t>cola de pava</t>
  </si>
  <si>
    <t>anona</t>
  </si>
  <si>
    <t>lloron</t>
  </si>
  <si>
    <t>guarumo</t>
  </si>
  <si>
    <t>barillo</t>
  </si>
  <si>
    <t>chivo</t>
  </si>
  <si>
    <t>sangro blanco</t>
  </si>
  <si>
    <t>zapote</t>
  </si>
  <si>
    <t>pito</t>
  </si>
  <si>
    <t>lagarto</t>
  </si>
  <si>
    <t>tamarindillo</t>
  </si>
  <si>
    <t>cedrillo</t>
  </si>
  <si>
    <t>blanco</t>
  </si>
  <si>
    <t>garrapato blanco</t>
  </si>
  <si>
    <t>marillo</t>
  </si>
  <si>
    <t>ixcanal</t>
  </si>
  <si>
    <t>sangre blanco</t>
  </si>
  <si>
    <t>SC11</t>
  </si>
  <si>
    <t>EL CUSUCO</t>
  </si>
  <si>
    <t>TEQUERA</t>
  </si>
  <si>
    <t>SC12</t>
  </si>
  <si>
    <t>TROCOPAZ</t>
  </si>
  <si>
    <t>SC13</t>
  </si>
  <si>
    <t>GARITA #2 CAMINO A BONANZA</t>
  </si>
  <si>
    <t>SC14</t>
  </si>
  <si>
    <t>SC15</t>
  </si>
  <si>
    <t>AREA CASA PATRONAL</t>
  </si>
  <si>
    <t>POZA DEL HUMO</t>
  </si>
  <si>
    <t>SC16</t>
  </si>
  <si>
    <t>SC17</t>
  </si>
  <si>
    <t>SC18</t>
  </si>
  <si>
    <t>SC19</t>
  </si>
  <si>
    <t>SC20</t>
  </si>
  <si>
    <t>SC21</t>
  </si>
  <si>
    <t>SC22</t>
  </si>
  <si>
    <t>SC23</t>
  </si>
  <si>
    <t>SC24</t>
  </si>
  <si>
    <t>CRUCE DESVIO DEL RIO</t>
  </si>
  <si>
    <t>DESVIO SANTA ROSITA LA VEGONA</t>
  </si>
  <si>
    <t>SENDERO ANFIBIOS MUESTREO DE AVES</t>
  </si>
  <si>
    <t>QUEBRADA LA MASACUATA</t>
  </si>
  <si>
    <t>ABAJO TROCOPASS LA ZOMPOPERA</t>
  </si>
  <si>
    <t>NOR W</t>
  </si>
  <si>
    <t>FILO DE LOS HOTIOS</t>
  </si>
  <si>
    <t>EL BARRIL</t>
  </si>
  <si>
    <t>EL CRUCE</t>
  </si>
  <si>
    <t>LA ZOMPOPERA</t>
  </si>
  <si>
    <t>LA CASCADA</t>
  </si>
  <si>
    <t>SC25</t>
  </si>
  <si>
    <t>SC26</t>
  </si>
  <si>
    <t>SANGRE DE DRAGO</t>
  </si>
  <si>
    <t>mancuernillo</t>
  </si>
  <si>
    <t>laurel</t>
  </si>
  <si>
    <t>carboncillo</t>
  </si>
  <si>
    <t>franelo</t>
  </si>
  <si>
    <t>Teca</t>
  </si>
  <si>
    <t>teca</t>
  </si>
  <si>
    <t>hoja Blanca</t>
  </si>
  <si>
    <t>Caulote</t>
  </si>
  <si>
    <t>tecuaz</t>
  </si>
  <si>
    <t>xaro</t>
  </si>
  <si>
    <t>Cuturro</t>
  </si>
  <si>
    <t>guano blanco</t>
  </si>
  <si>
    <t>ichoso</t>
  </si>
  <si>
    <t>zorra</t>
  </si>
  <si>
    <t>nufio</t>
  </si>
  <si>
    <t>afico</t>
  </si>
  <si>
    <t>raja bien</t>
  </si>
  <si>
    <t>santa maria</t>
  </si>
  <si>
    <t>corozo</t>
  </si>
  <si>
    <t>caleyon</t>
  </si>
  <si>
    <t>manguito</t>
  </si>
  <si>
    <t>Mancuernillo</t>
  </si>
  <si>
    <t>Zapuyulo</t>
  </si>
  <si>
    <t>chile de Pajaro</t>
  </si>
  <si>
    <t>Cirin Color</t>
  </si>
  <si>
    <t>San Juan</t>
  </si>
  <si>
    <t>Cocillo</t>
  </si>
  <si>
    <t>Espino</t>
  </si>
  <si>
    <t>mano leon</t>
  </si>
  <si>
    <t>Boteyon</t>
  </si>
  <si>
    <t>manguillo</t>
  </si>
  <si>
    <t>limonaria</t>
  </si>
  <si>
    <t>cortez</t>
  </si>
  <si>
    <t>soro blanco</t>
  </si>
  <si>
    <t>ixoso</t>
  </si>
  <si>
    <t>san juan</t>
  </si>
  <si>
    <t>ixoco</t>
  </si>
  <si>
    <t>aleyon</t>
  </si>
  <si>
    <t>chito</t>
  </si>
  <si>
    <t>icoso</t>
  </si>
  <si>
    <t>zapotillo blanco</t>
  </si>
  <si>
    <t>saleyon</t>
  </si>
  <si>
    <t>cinchito</t>
  </si>
  <si>
    <t>aguacatillo</t>
  </si>
  <si>
    <t>amapola redonda</t>
  </si>
  <si>
    <t>ceiba</t>
  </si>
  <si>
    <t>tocon vvo</t>
  </si>
  <si>
    <t>cola de pavo</t>
  </si>
  <si>
    <t>coleyon</t>
  </si>
  <si>
    <t>xilo</t>
  </si>
  <si>
    <t>bolitrin</t>
  </si>
  <si>
    <t>chicozapote</t>
  </si>
  <si>
    <t>sangro</t>
  </si>
  <si>
    <t>salomo</t>
  </si>
  <si>
    <t>tango</t>
  </si>
  <si>
    <t>bastamajamo</t>
  </si>
  <si>
    <t>Guano de Montaña</t>
  </si>
  <si>
    <t>guano colorado</t>
  </si>
  <si>
    <t>mantequilo</t>
  </si>
  <si>
    <t>boletri</t>
  </si>
  <si>
    <t>contolio</t>
  </si>
  <si>
    <t>macico blanco</t>
  </si>
  <si>
    <t>Cirin</t>
  </si>
  <si>
    <t>Zapotillo</t>
  </si>
  <si>
    <t>huesito</t>
  </si>
  <si>
    <t>leche verde</t>
  </si>
  <si>
    <t>cirin</t>
  </si>
  <si>
    <t>TAMARINDO</t>
  </si>
  <si>
    <t>castaño</t>
  </si>
  <si>
    <t>shupte</t>
  </si>
  <si>
    <t>manzanillo</t>
  </si>
  <si>
    <t>guano</t>
  </si>
  <si>
    <t>sobre de chivo</t>
  </si>
  <si>
    <t>semillon</t>
  </si>
  <si>
    <t>sangre de chivo</t>
  </si>
  <si>
    <t>Boltri</t>
  </si>
  <si>
    <t>sangre drago</t>
  </si>
  <si>
    <t>panelo</t>
  </si>
  <si>
    <t>sangre rojo</t>
  </si>
  <si>
    <t>Cebillon</t>
  </si>
  <si>
    <t>mazizo</t>
  </si>
  <si>
    <t>hichazo</t>
  </si>
  <si>
    <t>husillo</t>
  </si>
  <si>
    <t>jocotillo</t>
  </si>
  <si>
    <t>itaco</t>
  </si>
  <si>
    <t>chaperno</t>
  </si>
  <si>
    <t>sunso de montaña</t>
  </si>
  <si>
    <t>cebillon</t>
  </si>
  <si>
    <t>amarillo</t>
  </si>
  <si>
    <t>rajabien</t>
  </si>
  <si>
    <t>sangor</t>
  </si>
  <si>
    <t>mapola</t>
  </si>
  <si>
    <t>palo chino</t>
  </si>
  <si>
    <t>tmarindo</t>
  </si>
  <si>
    <t>cojon</t>
  </si>
  <si>
    <t>palo viejo</t>
  </si>
  <si>
    <t>granillo</t>
  </si>
  <si>
    <t>cerel</t>
  </si>
  <si>
    <t>izote</t>
  </si>
  <si>
    <t>camote</t>
  </si>
  <si>
    <t>hormigo</t>
  </si>
  <si>
    <t>nance</t>
  </si>
  <si>
    <t>Pendiente</t>
  </si>
  <si>
    <t>No.</t>
  </si>
  <si>
    <t>BOSQUE/SITIO</t>
  </si>
  <si>
    <t>Tipo de Uso</t>
  </si>
  <si>
    <t>Colector</t>
  </si>
  <si>
    <t>P. Tot. H. Campo (kg)</t>
  </si>
  <si>
    <t>P. Tot. H. Muestra (g)</t>
  </si>
  <si>
    <t>Materia Seca (g)</t>
  </si>
  <si>
    <t>Biomasa total (kg)</t>
  </si>
  <si>
    <t xml:space="preserve">Carbono Tot (kg) </t>
  </si>
  <si>
    <t>ID PARC</t>
  </si>
  <si>
    <t>Maleza</t>
  </si>
  <si>
    <t>Hojarasca</t>
  </si>
  <si>
    <t>Especie</t>
  </si>
  <si>
    <t>clasif</t>
  </si>
  <si>
    <t>tC/ha</t>
  </si>
  <si>
    <t>B. Hum</t>
  </si>
  <si>
    <t>Coordenadas UTM-wgs84</t>
  </si>
  <si>
    <t>Referencia / Tipo USO</t>
  </si>
  <si>
    <t>Altura</t>
  </si>
  <si>
    <t>Arboles</t>
  </si>
  <si>
    <t>Arboles (con raíz)</t>
  </si>
  <si>
    <t>Arbustos (con raíz)</t>
  </si>
  <si>
    <t>TOTAL PARCELA</t>
  </si>
  <si>
    <t>Carbono (tC/ha)</t>
  </si>
  <si>
    <t>A. Quilo</t>
  </si>
  <si>
    <t>J. Franco</t>
  </si>
  <si>
    <t xml:space="preserve"> Area muestreada (ha)</t>
  </si>
  <si>
    <t>Area Muest (ha)</t>
  </si>
  <si>
    <t>Peso final Lab (g)</t>
  </si>
  <si>
    <t>CERRO SARSTUN/Rsarstún</t>
  </si>
  <si>
    <t>CERRO SARSTUN</t>
  </si>
  <si>
    <t>B. muy Hum</t>
  </si>
  <si>
    <t>CST 1</t>
  </si>
  <si>
    <t>Pallo de Chico</t>
  </si>
  <si>
    <t>CST 2</t>
  </si>
  <si>
    <t>CST 3</t>
  </si>
  <si>
    <t>Zompopero</t>
  </si>
  <si>
    <t>NE</t>
  </si>
  <si>
    <t>E. López</t>
  </si>
  <si>
    <t>CST 4</t>
  </si>
  <si>
    <t>Cerro Muerto</t>
  </si>
  <si>
    <t>W</t>
  </si>
  <si>
    <t>CST 5</t>
  </si>
  <si>
    <t>Nacimiento</t>
  </si>
  <si>
    <t>CST 6</t>
  </si>
  <si>
    <t>Finca Sarstún Creek</t>
  </si>
  <si>
    <t xml:space="preserve">N </t>
  </si>
  <si>
    <t>CST 7</t>
  </si>
  <si>
    <t>Terreno Fundaeco, al otro lado de la brecha</t>
  </si>
  <si>
    <t>CST 8</t>
  </si>
  <si>
    <t>Lindero Fundaeco/Comunidad Screek</t>
  </si>
  <si>
    <t>CST 9</t>
  </si>
  <si>
    <t>Bajando al Rio Sarstún Creek</t>
  </si>
  <si>
    <t>SE</t>
  </si>
  <si>
    <t>CST 10</t>
  </si>
  <si>
    <t>Cerro Mono</t>
  </si>
  <si>
    <t>CST 11</t>
  </si>
  <si>
    <t>Canoa</t>
  </si>
  <si>
    <t xml:space="preserve">S </t>
  </si>
  <si>
    <t>CST 12</t>
  </si>
  <si>
    <t>Cerro, enjambre avispas</t>
  </si>
  <si>
    <t>CST 13</t>
  </si>
  <si>
    <t>Quebrada</t>
  </si>
  <si>
    <t>CST1</t>
  </si>
  <si>
    <t>Pemex ché</t>
  </si>
  <si>
    <t>Desconocido</t>
  </si>
  <si>
    <t>tilix</t>
  </si>
  <si>
    <t>aguetsoli</t>
  </si>
  <si>
    <t>maite</t>
  </si>
  <si>
    <t>cabe</t>
  </si>
  <si>
    <t>chico</t>
  </si>
  <si>
    <t>rosul</t>
  </si>
  <si>
    <t>raxcuac</t>
  </si>
  <si>
    <t>lagarse</t>
  </si>
  <si>
    <t>palo de indio</t>
  </si>
  <si>
    <t>temet ché</t>
  </si>
  <si>
    <t>tzol</t>
  </si>
  <si>
    <t>guacolol</t>
  </si>
  <si>
    <t>checalté</t>
  </si>
  <si>
    <t>pomté</t>
  </si>
  <si>
    <t>ocolol</t>
  </si>
  <si>
    <t>caa ché</t>
  </si>
  <si>
    <t>picol</t>
  </si>
  <si>
    <t>CST2</t>
  </si>
  <si>
    <t>palo de sangre</t>
  </si>
  <si>
    <t>pataxté</t>
  </si>
  <si>
    <t>cocolol</t>
  </si>
  <si>
    <t>chicote</t>
  </si>
  <si>
    <t>ixaacab</t>
  </si>
  <si>
    <t>chem</t>
  </si>
  <si>
    <t>escoba</t>
  </si>
  <si>
    <t>poj</t>
  </si>
  <si>
    <t>poochic</t>
  </si>
  <si>
    <t>sere ché</t>
  </si>
  <si>
    <t>bajculche</t>
  </si>
  <si>
    <t>pajulche</t>
  </si>
  <si>
    <t>palo negro</t>
  </si>
  <si>
    <t>bolitri</t>
  </si>
  <si>
    <t>cacoch</t>
  </si>
  <si>
    <t>aache</t>
  </si>
  <si>
    <t>aacatche</t>
  </si>
  <si>
    <t>CST3</t>
  </si>
  <si>
    <t>armado</t>
  </si>
  <si>
    <t>subin</t>
  </si>
  <si>
    <t>manzano</t>
  </si>
  <si>
    <t>palo brujo</t>
  </si>
  <si>
    <t>guayaba</t>
  </si>
  <si>
    <t>tulché</t>
  </si>
  <si>
    <t>chunakté</t>
  </si>
  <si>
    <t>caimito</t>
  </si>
  <si>
    <t>charop</t>
  </si>
  <si>
    <t>costilla de lagarto</t>
  </si>
  <si>
    <t>CST4</t>
  </si>
  <si>
    <t>jacauché</t>
  </si>
  <si>
    <t>tuk uy</t>
  </si>
  <si>
    <t>aguacate de mico</t>
  </si>
  <si>
    <t>palo de brujo</t>
  </si>
  <si>
    <t>kojl</t>
  </si>
  <si>
    <t>semenche</t>
  </si>
  <si>
    <t>CST5</t>
  </si>
  <si>
    <t>cocoguate</t>
  </si>
  <si>
    <t>poj kric</t>
  </si>
  <si>
    <t>ana mahal</t>
  </si>
  <si>
    <t>cague</t>
  </si>
  <si>
    <t>tok colol</t>
  </si>
  <si>
    <t>porote</t>
  </si>
  <si>
    <t>carbon</t>
  </si>
  <si>
    <t>cacao che</t>
  </si>
  <si>
    <t xml:space="preserve">coj </t>
  </si>
  <si>
    <t>CST6</t>
  </si>
  <si>
    <t>poip</t>
  </si>
  <si>
    <t>rauxchuj che</t>
  </si>
  <si>
    <t>bach</t>
  </si>
  <si>
    <t>pojchic</t>
  </si>
  <si>
    <t>CST7</t>
  </si>
  <si>
    <t>atipolan</t>
  </si>
  <si>
    <t>cacauche</t>
  </si>
  <si>
    <t>palmito</t>
  </si>
  <si>
    <t>oocho</t>
  </si>
  <si>
    <t>pulché</t>
  </si>
  <si>
    <t>tzulté</t>
  </si>
  <si>
    <t>tzacumulba</t>
  </si>
  <si>
    <t>rojcolol</t>
  </si>
  <si>
    <t>CST8</t>
  </si>
  <si>
    <t>chineché</t>
  </si>
  <si>
    <t>ulché</t>
  </si>
  <si>
    <t>aataché</t>
  </si>
  <si>
    <t>canxán</t>
  </si>
  <si>
    <t>saacoch</t>
  </si>
  <si>
    <t>quiebra acha</t>
  </si>
  <si>
    <t>jurutchain</t>
  </si>
  <si>
    <t>capeeché</t>
  </si>
  <si>
    <t>caoba</t>
  </si>
  <si>
    <t>saculché</t>
  </si>
  <si>
    <t>CST9</t>
  </si>
  <si>
    <t>mujché</t>
  </si>
  <si>
    <t>choot</t>
  </si>
  <si>
    <t>mic ché</t>
  </si>
  <si>
    <t>roron</t>
  </si>
  <si>
    <t>mojon ché</t>
  </si>
  <si>
    <t>coj</t>
  </si>
  <si>
    <t>tuc uy</t>
  </si>
  <si>
    <t>chacalté</t>
  </si>
  <si>
    <t>ajo</t>
  </si>
  <si>
    <t>carete ché</t>
  </si>
  <si>
    <t>porsh</t>
  </si>
  <si>
    <t>cacikoj</t>
  </si>
  <si>
    <t>pollo</t>
  </si>
  <si>
    <t>cococuaj</t>
  </si>
  <si>
    <t>pemeshté</t>
  </si>
  <si>
    <t>CST10</t>
  </si>
  <si>
    <t>rumbo</t>
  </si>
  <si>
    <t>cojché</t>
  </si>
  <si>
    <t>china ché</t>
  </si>
  <si>
    <t>zorro</t>
  </si>
  <si>
    <t>cojté</t>
  </si>
  <si>
    <t>CST11</t>
  </si>
  <si>
    <t>acacia</t>
  </si>
  <si>
    <t>achotío</t>
  </si>
  <si>
    <t>cac ut</t>
  </si>
  <si>
    <t>guaytán</t>
  </si>
  <si>
    <t>CST12</t>
  </si>
  <si>
    <t>pos cul</t>
  </si>
  <si>
    <t>toj</t>
  </si>
  <si>
    <t xml:space="preserve">aguacate </t>
  </si>
  <si>
    <t>cagué</t>
  </si>
  <si>
    <t>CST13</t>
  </si>
  <si>
    <t>cocowaco</t>
  </si>
  <si>
    <t>hu</t>
  </si>
  <si>
    <t>lana esq</t>
  </si>
  <si>
    <t>chun</t>
  </si>
  <si>
    <t>Lancetillo</t>
  </si>
  <si>
    <t>wolwol</t>
  </si>
  <si>
    <t>chechén</t>
  </si>
  <si>
    <t>brujo</t>
  </si>
  <si>
    <t>pom té</t>
  </si>
  <si>
    <t>palo largo</t>
  </si>
  <si>
    <t>tul ché</t>
  </si>
  <si>
    <t>raxcuak</t>
  </si>
  <si>
    <t>tuut</t>
  </si>
  <si>
    <t>tzeot</t>
  </si>
  <si>
    <t>xinché</t>
  </si>
  <si>
    <t>cacauché</t>
  </si>
  <si>
    <t>chacop</t>
  </si>
  <si>
    <t>losam ché</t>
  </si>
  <si>
    <t>acacia sp</t>
  </si>
  <si>
    <t>colol</t>
  </si>
  <si>
    <t>lanres</t>
  </si>
  <si>
    <t>cera</t>
  </si>
  <si>
    <t>SIERRA SANTA CRUZ</t>
  </si>
  <si>
    <t>B. Húmedo</t>
  </si>
  <si>
    <t>SCZ1</t>
  </si>
  <si>
    <t>Arriba Rancho Quemado</t>
  </si>
  <si>
    <t>Fundaeco+CEAB</t>
  </si>
  <si>
    <t>SCZ2</t>
  </si>
  <si>
    <t>Jalauté-Piedra lindero</t>
  </si>
  <si>
    <t>S</t>
  </si>
  <si>
    <t>SCZ3</t>
  </si>
  <si>
    <t>RFH s. santa cruz/ cruce Raxik</t>
  </si>
  <si>
    <t>s.d.</t>
  </si>
  <si>
    <t>E</t>
  </si>
  <si>
    <t>SCZ4</t>
  </si>
  <si>
    <t>ondonada cruce, Raxik2</t>
  </si>
  <si>
    <t>SCZ5</t>
  </si>
  <si>
    <t>Jalauté-area protegida mynor capa</t>
  </si>
  <si>
    <t>NW</t>
  </si>
  <si>
    <t>SCZ6</t>
  </si>
  <si>
    <t>Jalauté-área protegida mynor capa, sendero el tamarindo</t>
  </si>
  <si>
    <t>SCZ7</t>
  </si>
  <si>
    <t>Fca. Mynor Capa, zona protegida-cardamomo</t>
  </si>
  <si>
    <t>SCZ8</t>
  </si>
  <si>
    <t>Chocón Nacional/Arenales, zona núcleo</t>
  </si>
  <si>
    <t>SCZ9</t>
  </si>
  <si>
    <t>Sendero piedra parada</t>
  </si>
  <si>
    <t>10/26_</t>
  </si>
  <si>
    <t>SCZ10</t>
  </si>
  <si>
    <t>chocon nacional/potrero guamil</t>
  </si>
  <si>
    <t>S.P.</t>
  </si>
  <si>
    <t>SCZ11</t>
  </si>
  <si>
    <t>la ceiba</t>
  </si>
  <si>
    <t>SCZ12</t>
  </si>
  <si>
    <t>Canelo, Fca Chocón</t>
  </si>
  <si>
    <t>SCZ13</t>
  </si>
  <si>
    <t>Chechén, Fca Chocón</t>
  </si>
  <si>
    <t>SW</t>
  </si>
  <si>
    <t>SCZ14</t>
  </si>
  <si>
    <t>Sector Jacaute</t>
  </si>
  <si>
    <t>SCZ15</t>
  </si>
  <si>
    <t>Cola de Pava, Jacaute</t>
  </si>
  <si>
    <t>SCZ16</t>
  </si>
  <si>
    <t>Sandre de Drago, Chocón</t>
  </si>
  <si>
    <t>SCZ17</t>
  </si>
  <si>
    <t>El Guano, Chocón</t>
  </si>
  <si>
    <t>SCZ18</t>
  </si>
  <si>
    <t>La Ceiba, Chocón</t>
  </si>
  <si>
    <t>SCZ19</t>
  </si>
  <si>
    <t>La Presa Maguilá</t>
  </si>
  <si>
    <t>SCZ20</t>
  </si>
  <si>
    <t>SCZ21</t>
  </si>
  <si>
    <t>Chocón Nac, orilla potrero</t>
  </si>
  <si>
    <t>SCZ22</t>
  </si>
  <si>
    <t>Chocón Nac,Maguilá</t>
  </si>
  <si>
    <t>SCZ23</t>
  </si>
  <si>
    <t>Chait</t>
  </si>
  <si>
    <t>Mecate falso</t>
  </si>
  <si>
    <t>Jocote jobo</t>
  </si>
  <si>
    <t>jobo</t>
  </si>
  <si>
    <t>Sp.</t>
  </si>
  <si>
    <t>huele de noche</t>
  </si>
  <si>
    <t>huevo de toro</t>
  </si>
  <si>
    <t>tecate blanco</t>
  </si>
  <si>
    <t>mecate blanco</t>
  </si>
  <si>
    <t>mecate</t>
  </si>
  <si>
    <t>jocote jobo</t>
  </si>
  <si>
    <t>paterna</t>
  </si>
  <si>
    <t>mecate falso</t>
  </si>
  <si>
    <t>cualote</t>
  </si>
  <si>
    <t>caulote</t>
  </si>
  <si>
    <t>mango</t>
  </si>
  <si>
    <t>majagua</t>
  </si>
  <si>
    <t>sp</t>
  </si>
  <si>
    <t>chico zpote</t>
  </si>
  <si>
    <t>marío</t>
  </si>
  <si>
    <t>canshán</t>
  </si>
  <si>
    <t>guapinol</t>
  </si>
  <si>
    <t>zapote rojo</t>
  </si>
  <si>
    <t>sangre</t>
  </si>
  <si>
    <t>santa maría</t>
  </si>
  <si>
    <t xml:space="preserve">jocote </t>
  </si>
  <si>
    <t>jobillo</t>
  </si>
  <si>
    <t xml:space="preserve">laurel </t>
  </si>
  <si>
    <t xml:space="preserve">pinto </t>
  </si>
  <si>
    <t>chico zapote</t>
  </si>
  <si>
    <t xml:space="preserve">cola de pavo </t>
  </si>
  <si>
    <t>zapotio rojo</t>
  </si>
  <si>
    <t>frijolio</t>
  </si>
  <si>
    <t>Naranjo (Canshán)</t>
  </si>
  <si>
    <t xml:space="preserve">tango </t>
  </si>
  <si>
    <t>manquillo</t>
  </si>
  <si>
    <t>zapotío rojo</t>
  </si>
  <si>
    <t>palo de vaca</t>
  </si>
  <si>
    <t>palo mecate</t>
  </si>
  <si>
    <t>zapotío blanco</t>
  </si>
  <si>
    <t>frijolío</t>
  </si>
  <si>
    <t>guayaba de montaña</t>
  </si>
  <si>
    <t>barrillo</t>
  </si>
  <si>
    <t>Aguacatillo</t>
  </si>
  <si>
    <t>Naranjo (cashan)</t>
  </si>
  <si>
    <t>zapotillo rojo</t>
  </si>
  <si>
    <t>florido</t>
  </si>
  <si>
    <t>amte</t>
  </si>
  <si>
    <t>desconocida</t>
  </si>
  <si>
    <t>espinillo</t>
  </si>
  <si>
    <t>copalton</t>
  </si>
  <si>
    <t>p. blanco</t>
  </si>
  <si>
    <t>palo jiote</t>
  </si>
  <si>
    <t>Frijolillo</t>
  </si>
  <si>
    <t>palo estrella</t>
  </si>
  <si>
    <t>guayabo</t>
  </si>
  <si>
    <t>palo liso</t>
  </si>
  <si>
    <t>Mecate liso</t>
  </si>
  <si>
    <t>mecate liso</t>
  </si>
  <si>
    <t>quebrajozo (chicle)</t>
  </si>
  <si>
    <t>palo de agua</t>
  </si>
  <si>
    <t>vaca</t>
  </si>
  <si>
    <t>cabo de acha</t>
  </si>
  <si>
    <t>palo ajo</t>
  </si>
  <si>
    <t xml:space="preserve">vaca </t>
  </si>
  <si>
    <t>amapola</t>
  </si>
  <si>
    <t>cola de coche</t>
  </si>
  <si>
    <t>Majagua</t>
  </si>
  <si>
    <t>puntero</t>
  </si>
  <si>
    <t>sp rama1</t>
  </si>
  <si>
    <t>sp rama2</t>
  </si>
  <si>
    <t>jaboncillo rama 1</t>
  </si>
  <si>
    <t>jaboncillo rama2</t>
  </si>
  <si>
    <t>poshte</t>
  </si>
  <si>
    <t>boitri</t>
  </si>
  <si>
    <t>llorón</t>
  </si>
  <si>
    <t>terciopelo</t>
  </si>
  <si>
    <t>tamarindo de montaña</t>
  </si>
  <si>
    <t>salamo</t>
  </si>
  <si>
    <t>Palo de jiote</t>
  </si>
  <si>
    <t>ajito de montaña</t>
  </si>
  <si>
    <t>zaporillo</t>
  </si>
  <si>
    <t>Palo de Lion</t>
  </si>
  <si>
    <t>cuero de sapo</t>
  </si>
  <si>
    <t>sangre de drago</t>
  </si>
  <si>
    <t>pata de macho</t>
  </si>
  <si>
    <t>limoncillo</t>
  </si>
  <si>
    <t>guayaba de mico</t>
  </si>
  <si>
    <t>caspirol</t>
  </si>
  <si>
    <t>ramón</t>
  </si>
  <si>
    <t>zapotillo colorado</t>
  </si>
  <si>
    <t>canelo</t>
  </si>
  <si>
    <t xml:space="preserve">lagarto </t>
  </si>
  <si>
    <t>palo de jiote</t>
  </si>
  <si>
    <t xml:space="preserve">zapotillo </t>
  </si>
  <si>
    <t>sombra de chivo</t>
  </si>
  <si>
    <t>naranja de montaña</t>
  </si>
  <si>
    <t>overo</t>
  </si>
  <si>
    <t>izote de montaña</t>
  </si>
  <si>
    <t>palo amarillo</t>
  </si>
  <si>
    <t>zapotillo de montaña</t>
  </si>
  <si>
    <t xml:space="preserve">llorón </t>
  </si>
  <si>
    <t>sapuyul</t>
  </si>
  <si>
    <t>celión</t>
  </si>
  <si>
    <t>zapotillo morado</t>
  </si>
  <si>
    <t>jaboncillo</t>
  </si>
  <si>
    <t>morro de montaña</t>
  </si>
  <si>
    <t>medallo</t>
  </si>
  <si>
    <t>palo de macho</t>
  </si>
  <si>
    <t>quemador</t>
  </si>
  <si>
    <t>escobo</t>
  </si>
  <si>
    <t>molinillo</t>
  </si>
  <si>
    <t>botoncillo de montaña</t>
  </si>
  <si>
    <t>papaturro</t>
  </si>
  <si>
    <t>aceituno</t>
  </si>
  <si>
    <t>majahva</t>
  </si>
  <si>
    <t>blanquita</t>
  </si>
  <si>
    <t>arenillo</t>
  </si>
  <si>
    <t>palo de lion</t>
  </si>
  <si>
    <t>kanalé</t>
  </si>
  <si>
    <t>palo de celion</t>
  </si>
  <si>
    <t>tempisque</t>
  </si>
  <si>
    <t>jocotillo de montaña</t>
  </si>
  <si>
    <t>jocotillo blanco</t>
  </si>
  <si>
    <t>capuyulo</t>
  </si>
  <si>
    <t>mangle de montaña</t>
  </si>
  <si>
    <t>paleto negro</t>
  </si>
  <si>
    <t>huevo de ratón</t>
  </si>
  <si>
    <t>ramon</t>
  </si>
  <si>
    <t>cola de marrano</t>
  </si>
  <si>
    <t>maicillo</t>
  </si>
  <si>
    <t>cordoncillo</t>
  </si>
  <si>
    <t>achiote de montaña</t>
  </si>
  <si>
    <t>palo de leche</t>
  </si>
  <si>
    <t>pie de colola</t>
  </si>
  <si>
    <t>rozul</t>
  </si>
  <si>
    <t>irayol de montaña</t>
  </si>
  <si>
    <t>chichipín</t>
  </si>
  <si>
    <t>Laurel</t>
  </si>
  <si>
    <t>Jocote Jobo</t>
  </si>
  <si>
    <t>Costilla de Danto</t>
  </si>
  <si>
    <t>timbre</t>
  </si>
  <si>
    <t>pie de danto</t>
  </si>
  <si>
    <t>copal</t>
  </si>
  <si>
    <t>S.D.</t>
  </si>
  <si>
    <t>SCZ0</t>
  </si>
  <si>
    <t>ojoj</t>
  </si>
  <si>
    <t>lobo</t>
  </si>
  <si>
    <t>bayal</t>
  </si>
  <si>
    <t>Botoncillo</t>
  </si>
  <si>
    <t>capullul</t>
  </si>
  <si>
    <t>TAPON CREEK/Rsarstún</t>
  </si>
  <si>
    <t>TAPON CREEK</t>
  </si>
  <si>
    <t>RST1</t>
  </si>
  <si>
    <t>Costado la brecha Guaira-Cocoli</t>
  </si>
  <si>
    <t>RST2</t>
  </si>
  <si>
    <t xml:space="preserve">Nacimiento Rio Tapón </t>
  </si>
  <si>
    <t>RST3</t>
  </si>
  <si>
    <t>Hacia centro de la Finca</t>
  </si>
  <si>
    <t>RST4</t>
  </si>
  <si>
    <t>Centro de finca, hacia mojón</t>
  </si>
  <si>
    <t>RST5</t>
  </si>
  <si>
    <t>RST6</t>
  </si>
  <si>
    <t>RST7</t>
  </si>
  <si>
    <t>RST8</t>
  </si>
  <si>
    <t>Centro , costado guarra</t>
  </si>
  <si>
    <t>RST9</t>
  </si>
  <si>
    <t>centro, orilla guira</t>
  </si>
  <si>
    <t>15 y 22</t>
  </si>
  <si>
    <t>nw y ne</t>
  </si>
  <si>
    <t>RST10</t>
  </si>
  <si>
    <t>cerca lindero guira</t>
  </si>
  <si>
    <t>24 170</t>
  </si>
  <si>
    <t>SUR</t>
  </si>
  <si>
    <t>RST11</t>
  </si>
  <si>
    <t>cerro chiclero</t>
  </si>
  <si>
    <t>sur</t>
  </si>
  <si>
    <t>RST12</t>
  </si>
  <si>
    <t>este</t>
  </si>
  <si>
    <t>RST13</t>
  </si>
  <si>
    <t>RST14</t>
  </si>
  <si>
    <t>RST15</t>
  </si>
  <si>
    <t>RST16</t>
  </si>
  <si>
    <t>norte</t>
  </si>
  <si>
    <t>RST17</t>
  </si>
  <si>
    <t>Cerro chiclero, buscando borde finca Tatín</t>
  </si>
  <si>
    <t>oeste</t>
  </si>
  <si>
    <t>RST18</t>
  </si>
  <si>
    <t>Camino Tatín</t>
  </si>
  <si>
    <t>RST19</t>
  </si>
  <si>
    <t>camino taponcito</t>
  </si>
  <si>
    <t>RST20</t>
  </si>
  <si>
    <t>RST21</t>
  </si>
  <si>
    <t>RST22</t>
  </si>
  <si>
    <t>cachito</t>
  </si>
  <si>
    <t>naranja</t>
  </si>
  <si>
    <t>desconocido</t>
  </si>
  <si>
    <t xml:space="preserve">nance </t>
  </si>
  <si>
    <t>ocoso</t>
  </si>
  <si>
    <t xml:space="preserve">chechén </t>
  </si>
  <si>
    <t>chico blanco</t>
  </si>
  <si>
    <t>palo rosa</t>
  </si>
  <si>
    <t>majunche</t>
  </si>
  <si>
    <t>ganzo</t>
  </si>
  <si>
    <t>guajolote</t>
  </si>
  <si>
    <t>guayabón</t>
  </si>
  <si>
    <t>zapotón</t>
  </si>
  <si>
    <t>carbonocillo</t>
  </si>
  <si>
    <t>nopal</t>
  </si>
  <si>
    <t>mico blanco</t>
  </si>
  <si>
    <t>palo de pavo</t>
  </si>
  <si>
    <t>zapote mico</t>
  </si>
  <si>
    <t>copalcon</t>
  </si>
  <si>
    <t xml:space="preserve">caulote </t>
  </si>
  <si>
    <t>zorrillo</t>
  </si>
  <si>
    <t>chacup</t>
  </si>
  <si>
    <t>tamagas</t>
  </si>
  <si>
    <t>choc colol</t>
  </si>
  <si>
    <t>caguate</t>
  </si>
  <si>
    <t>tenelté</t>
  </si>
  <si>
    <t>sotzol</t>
  </si>
  <si>
    <t>dulce quemado</t>
  </si>
  <si>
    <t>itch malaya</t>
  </si>
  <si>
    <t>pupté</t>
  </si>
  <si>
    <t>pimiento</t>
  </si>
  <si>
    <t>chucutchú</t>
  </si>
  <si>
    <t>palo de burro</t>
  </si>
  <si>
    <t>poj chic</t>
  </si>
  <si>
    <t>cahué</t>
  </si>
  <si>
    <t>Mapola</t>
  </si>
  <si>
    <t>Dulce Quemado</t>
  </si>
  <si>
    <t>Zorrillo</t>
  </si>
  <si>
    <t>Nance</t>
  </si>
  <si>
    <t>Guayabón</t>
  </si>
  <si>
    <t>Temetché</t>
  </si>
  <si>
    <t>Jocote Fray</t>
  </si>
  <si>
    <t>Palo de Rosa</t>
  </si>
  <si>
    <t>Hoja ancha</t>
  </si>
  <si>
    <t>Aguacatío</t>
  </si>
  <si>
    <t>Guayabo</t>
  </si>
  <si>
    <t>Chechén</t>
  </si>
  <si>
    <t>Rosul</t>
  </si>
  <si>
    <t>P. Asil</t>
  </si>
  <si>
    <t>Arenoso</t>
  </si>
  <si>
    <t>??</t>
  </si>
  <si>
    <t>Guarumo</t>
  </si>
  <si>
    <t>Chicozapote</t>
  </si>
  <si>
    <t>Izote de montaña</t>
  </si>
  <si>
    <t>Patashte</t>
  </si>
  <si>
    <t>majao de montaña</t>
  </si>
  <si>
    <t>palo de nance</t>
  </si>
  <si>
    <t>palo de guamo</t>
  </si>
  <si>
    <t>palo naranjo</t>
  </si>
  <si>
    <t>icaco ceniz</t>
  </si>
  <si>
    <t>palo naranja</t>
  </si>
  <si>
    <t>palo achotío</t>
  </si>
  <si>
    <t>Palo de gas</t>
  </si>
  <si>
    <t>palo de achiote</t>
  </si>
  <si>
    <t>palo de corozo</t>
  </si>
  <si>
    <t>palo de icaco</t>
  </si>
  <si>
    <t>aguacatío</t>
  </si>
  <si>
    <t>arenoso</t>
  </si>
  <si>
    <t>palo arenoso</t>
  </si>
  <si>
    <t>tamajaño</t>
  </si>
  <si>
    <t>palo de zapotío</t>
  </si>
  <si>
    <t>palo de cabra</t>
  </si>
  <si>
    <t>palo carboncillo</t>
  </si>
  <si>
    <t>palo cedrillo</t>
  </si>
  <si>
    <t>Guayabío</t>
  </si>
  <si>
    <t>zapotío</t>
  </si>
  <si>
    <t>palo de ternero</t>
  </si>
  <si>
    <t>chul</t>
  </si>
  <si>
    <t>palo leche</t>
  </si>
  <si>
    <t>cawe</t>
  </si>
  <si>
    <t>zapotio</t>
  </si>
  <si>
    <t>Santa María</t>
  </si>
  <si>
    <t>Zapotío</t>
  </si>
  <si>
    <t>Chico polca</t>
  </si>
  <si>
    <t>Palo chechén</t>
  </si>
  <si>
    <t>bolutri</t>
  </si>
  <si>
    <t>achiote</t>
  </si>
  <si>
    <t>canchita</t>
  </si>
  <si>
    <t>pataxte</t>
  </si>
  <si>
    <t>cafecio</t>
  </si>
  <si>
    <t>palo de negro</t>
  </si>
  <si>
    <t>palo de fuego</t>
  </si>
  <si>
    <t>cafecío</t>
  </si>
  <si>
    <t>pablo blanco</t>
  </si>
  <si>
    <t>pialiote</t>
  </si>
  <si>
    <t>palo cachito negro</t>
  </si>
  <si>
    <t>santa marío</t>
  </si>
  <si>
    <t>selión</t>
  </si>
  <si>
    <t>p. rojo</t>
  </si>
  <si>
    <t>Palo de leche</t>
  </si>
  <si>
    <t>palo de plato</t>
  </si>
  <si>
    <t>achotio</t>
  </si>
  <si>
    <t>cipres</t>
  </si>
  <si>
    <t>chechen</t>
  </si>
  <si>
    <t>chajomche</t>
  </si>
  <si>
    <t>q acha blancho</t>
  </si>
  <si>
    <t>chichipote</t>
  </si>
  <si>
    <t>ayote</t>
  </si>
  <si>
    <t>palo de cedrillo</t>
  </si>
  <si>
    <t>palo de aguacatío</t>
  </si>
  <si>
    <t>palo de chino</t>
  </si>
  <si>
    <t>palo zapote</t>
  </si>
  <si>
    <t>palo de naranja</t>
  </si>
  <si>
    <t>palo corozo</t>
  </si>
  <si>
    <t>palo lagarto</t>
  </si>
  <si>
    <t>palo santa maría</t>
  </si>
  <si>
    <t>cacho de cabra</t>
  </si>
  <si>
    <t>palo nance</t>
  </si>
  <si>
    <t>Palo blanco</t>
  </si>
  <si>
    <t>palo sangre</t>
  </si>
  <si>
    <t>palo tamarindo</t>
  </si>
  <si>
    <t>palo gas</t>
  </si>
  <si>
    <t>palo estamajaño</t>
  </si>
  <si>
    <t>palo coche</t>
  </si>
  <si>
    <t>palo chechén</t>
  </si>
  <si>
    <t>palo de cague</t>
  </si>
  <si>
    <t>palo chicote</t>
  </si>
  <si>
    <t>aguacatio</t>
  </si>
  <si>
    <t>ecote</t>
  </si>
  <si>
    <t>palo san juan</t>
  </si>
  <si>
    <t>guama</t>
  </si>
  <si>
    <t>Escoba</t>
  </si>
  <si>
    <t>guayabio</t>
  </si>
  <si>
    <t>cacao de montaña</t>
  </si>
  <si>
    <t>cañamite</t>
  </si>
  <si>
    <t>malayeta</t>
  </si>
  <si>
    <t>palo rojo</t>
  </si>
  <si>
    <t>copalpon</t>
  </si>
  <si>
    <t>banano</t>
  </si>
  <si>
    <t>pata de cabra</t>
  </si>
  <si>
    <t>quiebracacho</t>
  </si>
  <si>
    <t>guayabon</t>
  </si>
  <si>
    <t>quiebra acha blanco</t>
  </si>
  <si>
    <t>baberio</t>
  </si>
  <si>
    <t>palo chico zapote</t>
  </si>
  <si>
    <t>quiebra hacha blanca</t>
  </si>
  <si>
    <t>caobillo</t>
  </si>
  <si>
    <t>czapote mico</t>
  </si>
  <si>
    <t>mapolia</t>
  </si>
  <si>
    <t>palo de guana</t>
  </si>
  <si>
    <t>palo de barillo</t>
  </si>
  <si>
    <t>palo de naranjo</t>
  </si>
  <si>
    <t>palo de guama</t>
  </si>
  <si>
    <t>palo santa marí</t>
  </si>
  <si>
    <t>azapotillo</t>
  </si>
  <si>
    <t>cayamita</t>
  </si>
  <si>
    <t>palo de tanga</t>
  </si>
  <si>
    <t>palo de tamarindo</t>
  </si>
  <si>
    <t>palo de jocote</t>
  </si>
  <si>
    <t>palo de chicote</t>
  </si>
  <si>
    <t>ternera</t>
  </si>
  <si>
    <t>cacagua</t>
  </si>
  <si>
    <t>icaco de montaña</t>
  </si>
  <si>
    <t>palo de ajo</t>
  </si>
  <si>
    <t>palo de china</t>
  </si>
  <si>
    <t>Palo lagarto</t>
  </si>
  <si>
    <t>pimentío</t>
  </si>
  <si>
    <t>cafecío blanco</t>
  </si>
  <si>
    <t>Limoncillo</t>
  </si>
  <si>
    <t>Ajio</t>
  </si>
  <si>
    <t>palo ternero</t>
  </si>
  <si>
    <t>Naranjo fino</t>
  </si>
  <si>
    <t>naranjo fino</t>
  </si>
  <si>
    <t>huevo de gato</t>
  </si>
  <si>
    <t>lencetillo</t>
  </si>
  <si>
    <t>palo de chivo</t>
  </si>
  <si>
    <t>Bosque húmedo</t>
  </si>
  <si>
    <t xml:space="preserve"> MONTAÑA CHICLERA / FUNDAECO</t>
  </si>
  <si>
    <t>Parque Municipal Montaña Chiclera</t>
  </si>
  <si>
    <t>Carrizal</t>
  </si>
  <si>
    <t>MC2a</t>
  </si>
  <si>
    <t>Bosque 1</t>
  </si>
  <si>
    <t>Carrizal/"Reforestación"</t>
  </si>
  <si>
    <t>MC3a</t>
  </si>
  <si>
    <t>Pegado a brecha Bosque 2</t>
  </si>
  <si>
    <t>Guamil/Reg Nat</t>
  </si>
  <si>
    <t>MC5a</t>
  </si>
  <si>
    <t>Brecha Antigua 1</t>
  </si>
  <si>
    <t>Bosque/lancetillo</t>
  </si>
  <si>
    <t>MC6</t>
  </si>
  <si>
    <t>MC8a</t>
  </si>
  <si>
    <t>Cima Brecha Antigua</t>
  </si>
  <si>
    <t>Potreros/maiz</t>
  </si>
  <si>
    <t>MC9</t>
  </si>
  <si>
    <t>Area de arrendamiento MC</t>
  </si>
  <si>
    <t>B. Secundario</t>
  </si>
  <si>
    <t>MC10a</t>
  </si>
  <si>
    <t>Presa de la Nueva</t>
  </si>
  <si>
    <t>Maiz/cerco vivo</t>
  </si>
  <si>
    <t>MC11</t>
  </si>
  <si>
    <t>MC12a</t>
  </si>
  <si>
    <t>Sitio antiguo de monotoreo de aves</t>
  </si>
  <si>
    <t>Guamil</t>
  </si>
  <si>
    <t>MC13a</t>
  </si>
  <si>
    <t>MW</t>
  </si>
  <si>
    <t>MC15</t>
  </si>
  <si>
    <t>MC16</t>
  </si>
  <si>
    <t>MC17</t>
  </si>
  <si>
    <t>MC17a</t>
  </si>
  <si>
    <t>huevo de rata</t>
  </si>
  <si>
    <t>jocotio</t>
  </si>
  <si>
    <t>palo de jote</t>
  </si>
  <si>
    <t>palo de mayo</t>
  </si>
  <si>
    <t>huecito</t>
  </si>
  <si>
    <t>palo de chapa</t>
  </si>
  <si>
    <t>chico macho</t>
  </si>
  <si>
    <t>plumajillo</t>
  </si>
  <si>
    <t>Pimiento</t>
  </si>
  <si>
    <t>Palo Chapa</t>
  </si>
  <si>
    <t>tabacon</t>
  </si>
  <si>
    <t>guayabillo</t>
  </si>
  <si>
    <t>naranjillo</t>
  </si>
  <si>
    <t>S/N</t>
  </si>
  <si>
    <t>quemado</t>
  </si>
  <si>
    <t>pico de macho</t>
  </si>
  <si>
    <t>niño desnudo</t>
  </si>
  <si>
    <t>CEIBO</t>
  </si>
  <si>
    <t>tamajay</t>
  </si>
  <si>
    <t>celillon</t>
  </si>
  <si>
    <t>jitote</t>
  </si>
  <si>
    <t>serin blanco</t>
  </si>
  <si>
    <t>frijoll</t>
  </si>
  <si>
    <t>patecio</t>
  </si>
  <si>
    <t>MC09</t>
  </si>
  <si>
    <t>Huevo de Rata</t>
  </si>
  <si>
    <t>huevo de Rata</t>
  </si>
  <si>
    <t>llama del bosque</t>
  </si>
  <si>
    <t>MC17A</t>
  </si>
  <si>
    <t>Zorra</t>
  </si>
  <si>
    <t>chico Zapote</t>
  </si>
  <si>
    <t>MC3A</t>
  </si>
  <si>
    <t>s/n</t>
  </si>
  <si>
    <t>zunzo</t>
  </si>
  <si>
    <t>camshan</t>
  </si>
  <si>
    <t>lecheverde</t>
  </si>
  <si>
    <t>isote</t>
  </si>
  <si>
    <t>zunso</t>
  </si>
  <si>
    <t>hawai</t>
  </si>
  <si>
    <t>cuje</t>
  </si>
  <si>
    <t>palo vaca</t>
  </si>
  <si>
    <t>palacio</t>
  </si>
  <si>
    <t>cirin blanco</t>
  </si>
  <si>
    <t>MC10A</t>
  </si>
  <si>
    <t>pimientillo</t>
  </si>
  <si>
    <t>zapotilo</t>
  </si>
  <si>
    <t>pata macho</t>
  </si>
  <si>
    <t>vastamajai</t>
  </si>
  <si>
    <t>Madre cacao</t>
  </si>
  <si>
    <t>MC8A</t>
  </si>
  <si>
    <t>Pata de Macho</t>
  </si>
  <si>
    <t>MC12A</t>
  </si>
  <si>
    <t>Pata de macho</t>
  </si>
  <si>
    <t xml:space="preserve">naranjo </t>
  </si>
  <si>
    <t>san pedro</t>
  </si>
  <si>
    <t>Árboles</t>
  </si>
  <si>
    <t>citin de guamil</t>
  </si>
  <si>
    <t>palito</t>
  </si>
  <si>
    <t>NADA</t>
  </si>
  <si>
    <t>Palacio</t>
  </si>
  <si>
    <t>MC17J</t>
  </si>
  <si>
    <t>jacobo</t>
  </si>
  <si>
    <t>Madre Cacao</t>
  </si>
  <si>
    <t>Vejuco</t>
  </si>
  <si>
    <t>ID Parcela</t>
  </si>
  <si>
    <t>BIOTOPO DEL QUETZAL</t>
  </si>
  <si>
    <t>B. Nuboso</t>
  </si>
  <si>
    <t>BQ1</t>
  </si>
  <si>
    <t>Biotopo</t>
  </si>
  <si>
    <t>J.Franco</t>
  </si>
  <si>
    <t>BQ2</t>
  </si>
  <si>
    <t>BQ3</t>
  </si>
  <si>
    <t>BQ4</t>
  </si>
  <si>
    <t>BQ5</t>
  </si>
  <si>
    <t>BQ6</t>
  </si>
  <si>
    <t>Hacia cruce a Geomaya</t>
  </si>
  <si>
    <t>BQ7</t>
  </si>
  <si>
    <t>El Encinón</t>
  </si>
  <si>
    <t>BQ8</t>
  </si>
  <si>
    <t>Tocón podrido, camino a Geomaya</t>
  </si>
  <si>
    <t>INFO?</t>
  </si>
  <si>
    <t>BQ9</t>
  </si>
  <si>
    <t>Camino GEOMAYA al Pino</t>
  </si>
  <si>
    <t>BQ10</t>
  </si>
  <si>
    <t>Pluviometro/area de trampeo</t>
  </si>
  <si>
    <t>LATIF</t>
  </si>
  <si>
    <t>Chut - Chipe Negro</t>
  </si>
  <si>
    <t>Palma</t>
  </si>
  <si>
    <t>tem che´</t>
  </si>
  <si>
    <t>nogal</t>
  </si>
  <si>
    <t>sano</t>
  </si>
  <si>
    <t>yaje</t>
  </si>
  <si>
    <t>ixim che´</t>
  </si>
  <si>
    <t>pata de chunto</t>
  </si>
  <si>
    <t>cabo de hacha</t>
  </si>
  <si>
    <t>membrillo</t>
  </si>
  <si>
    <t>helecho</t>
  </si>
  <si>
    <t>palo colorado</t>
  </si>
  <si>
    <t>encino</t>
  </si>
  <si>
    <t>puro</t>
  </si>
  <si>
    <t>almendra</t>
  </si>
  <si>
    <t>cipresillo</t>
  </si>
  <si>
    <t>CONIF</t>
  </si>
  <si>
    <t>carreton</t>
  </si>
  <si>
    <t>frutillo</t>
  </si>
  <si>
    <t>palo banco</t>
  </si>
  <si>
    <t>quiebra hacha</t>
  </si>
  <si>
    <t>palo de nigua</t>
  </si>
  <si>
    <t>sana rojo</t>
  </si>
  <si>
    <t>pinabete de montaña</t>
  </si>
  <si>
    <t>chipe canche</t>
  </si>
  <si>
    <t>pamac</t>
  </si>
  <si>
    <t>arbol flor de hoja</t>
  </si>
  <si>
    <t>enc</t>
  </si>
  <si>
    <t>palo de moco</t>
  </si>
  <si>
    <t>injerto de montaña</t>
  </si>
  <si>
    <t>clavelillo</t>
  </si>
  <si>
    <t>aguacate de montaña</t>
  </si>
  <si>
    <t>Chipe negro</t>
  </si>
  <si>
    <t>n/a</t>
  </si>
  <si>
    <t>Biomasa GT (kg)</t>
  </si>
  <si>
    <t>COUNTRY DELIGHT</t>
  </si>
  <si>
    <t>Bosque Nub</t>
  </si>
  <si>
    <t>CD1</t>
  </si>
  <si>
    <t>Country Delight</t>
  </si>
  <si>
    <t>Encino</t>
  </si>
  <si>
    <t>CD2</t>
  </si>
  <si>
    <t>B. secundario</t>
  </si>
  <si>
    <t>CD3</t>
  </si>
  <si>
    <t>Nacimiento Agua</t>
  </si>
  <si>
    <t>A.Quilo</t>
  </si>
  <si>
    <t>CD4</t>
  </si>
  <si>
    <t>Lindero con Comunidad Portezuelo - Estrada</t>
  </si>
  <si>
    <t>Aguacatio</t>
  </si>
  <si>
    <t>Siete camisas</t>
  </si>
  <si>
    <t>Pata de chunto</t>
  </si>
  <si>
    <t>Chut negro</t>
  </si>
  <si>
    <t>Pino</t>
  </si>
  <si>
    <t xml:space="preserve">CONIF </t>
  </si>
  <si>
    <t>Palo de moco</t>
  </si>
  <si>
    <t>Duraznillo</t>
  </si>
  <si>
    <t>Gamusa</t>
  </si>
  <si>
    <t>Granadillo</t>
  </si>
  <si>
    <t>Mano de León</t>
  </si>
  <si>
    <t>Pita de Caja</t>
  </si>
  <si>
    <t>Pimientillo</t>
  </si>
  <si>
    <t>guachipilin</t>
  </si>
  <si>
    <t>pino</t>
  </si>
  <si>
    <t>Copalchi</t>
  </si>
  <si>
    <t>Montebello</t>
  </si>
  <si>
    <t>B. Nuboso Mixto interv</t>
  </si>
  <si>
    <t>MB1</t>
  </si>
  <si>
    <t>Bosque Mixto Intervenido</t>
  </si>
  <si>
    <t>Palo Sano</t>
  </si>
  <si>
    <t>Posada Quetzal</t>
  </si>
  <si>
    <t>PQ1</t>
  </si>
  <si>
    <t>Bosque Natural, cerca Biotopo</t>
  </si>
  <si>
    <t>PQ2</t>
  </si>
  <si>
    <t>Plantacion de Pino Cerca Carretera</t>
  </si>
  <si>
    <t>PQ3</t>
  </si>
  <si>
    <t>Reforestacion 2008</t>
  </si>
  <si>
    <t>PQ4</t>
  </si>
  <si>
    <t>BOsque Natural</t>
  </si>
  <si>
    <t>PQ5</t>
  </si>
  <si>
    <t>Bosque de Encino</t>
  </si>
  <si>
    <t>PQ6</t>
  </si>
  <si>
    <t>orilla de carretera P. Tecunumanis</t>
  </si>
  <si>
    <t>PQ7</t>
  </si>
  <si>
    <t>plantacion de Pino Maximinoi</t>
  </si>
  <si>
    <t xml:space="preserve">LATIF </t>
  </si>
  <si>
    <t>pata de Chunto</t>
  </si>
  <si>
    <t>Chut</t>
  </si>
  <si>
    <t>chut</t>
  </si>
  <si>
    <t>Cuje</t>
  </si>
  <si>
    <t>Arrayan</t>
  </si>
  <si>
    <t>estoraque</t>
  </si>
  <si>
    <t>palo sano</t>
  </si>
  <si>
    <t>PALO QUITA CACA</t>
  </si>
  <si>
    <t>HELECHO</t>
  </si>
  <si>
    <t>Cipres</t>
  </si>
  <si>
    <t>Pino Tec</t>
  </si>
  <si>
    <t xml:space="preserve">Pino </t>
  </si>
  <si>
    <t xml:space="preserve">pino </t>
  </si>
  <si>
    <t>Helecho</t>
  </si>
  <si>
    <t>B. Nub. RAM TZUL</t>
  </si>
  <si>
    <t>RAM TZUL</t>
  </si>
  <si>
    <t>Pino-ciprés</t>
  </si>
  <si>
    <t>Rtz1</t>
  </si>
  <si>
    <t>Rtz2</t>
  </si>
  <si>
    <t>B. Latifoliado interv</t>
  </si>
  <si>
    <t>Rtz3</t>
  </si>
  <si>
    <t>Cerca de la quebrada, otro lado de la carretera</t>
  </si>
  <si>
    <t>ciprés</t>
  </si>
  <si>
    <t>tabacón</t>
  </si>
  <si>
    <t>chut (chipe negro)</t>
  </si>
  <si>
    <t>oreja de burro</t>
  </si>
  <si>
    <t>capulín</t>
  </si>
  <si>
    <t>arrayán</t>
  </si>
  <si>
    <t>madera de santo</t>
  </si>
  <si>
    <t>carretón</t>
  </si>
  <si>
    <t>mata palo</t>
  </si>
  <si>
    <t>Arrayán</t>
  </si>
  <si>
    <t>B. Nub. RIO ESCONDIDO</t>
  </si>
  <si>
    <t>RIO ESCONDIDO</t>
  </si>
  <si>
    <t>B. Mixto</t>
  </si>
  <si>
    <t>RE1</t>
  </si>
  <si>
    <t>pasado el puente</t>
  </si>
  <si>
    <t>RE2</t>
  </si>
  <si>
    <t>A. Quilo, J. Franco</t>
  </si>
  <si>
    <t>roble</t>
  </si>
  <si>
    <t xml:space="preserve">Desconocida </t>
  </si>
  <si>
    <t xml:space="preserve">Coordenadas UTM-wgs84 </t>
  </si>
  <si>
    <t>Altura (msnm)</t>
  </si>
  <si>
    <t>PN LAS VICTORIAS</t>
  </si>
  <si>
    <t>Rodal Liquidambar</t>
  </si>
  <si>
    <t>PNV1</t>
  </si>
  <si>
    <t>PN Las Victorias</t>
  </si>
  <si>
    <t>B. Mixto Pino-Ciprés</t>
  </si>
  <si>
    <t>PNV2</t>
  </si>
  <si>
    <t>Dom Liquidambar</t>
  </si>
  <si>
    <t>PNV3</t>
  </si>
  <si>
    <t>Ciprés</t>
  </si>
  <si>
    <t>PNV4</t>
  </si>
  <si>
    <t>B. Mixto, dom Pino</t>
  </si>
  <si>
    <t>PNV5</t>
  </si>
  <si>
    <t>Cerca ruta, send Caracol</t>
  </si>
  <si>
    <t>ubicarlo manualmente</t>
  </si>
  <si>
    <t>PNV6</t>
  </si>
  <si>
    <t>Cerca Níspero, send Caracol-Montaña</t>
  </si>
  <si>
    <t>revisar GPS LV11</t>
  </si>
  <si>
    <t>PNV7</t>
  </si>
  <si>
    <t>Send Montaña-Caracol, mojon privado, arriba INAB</t>
  </si>
  <si>
    <t>PNV8</t>
  </si>
  <si>
    <t>Fabrica municiones EG</t>
  </si>
  <si>
    <t>PNV9</t>
  </si>
  <si>
    <t>A.Quilo / J. Franco</t>
  </si>
  <si>
    <t>PNV10</t>
  </si>
  <si>
    <t>El Cerro Mirador</t>
  </si>
  <si>
    <t>PNV11</t>
  </si>
  <si>
    <t>Entrada a la Fábrica municiones EG</t>
  </si>
  <si>
    <t>PNV12</t>
  </si>
  <si>
    <t>por la fábrica</t>
  </si>
  <si>
    <t>REV GPS</t>
  </si>
  <si>
    <t>PNV13</t>
  </si>
  <si>
    <t>por la bala</t>
  </si>
  <si>
    <t>B. Latif secundario</t>
  </si>
  <si>
    <t>PNV14</t>
  </si>
  <si>
    <t>Postes de Energia Electrica</t>
  </si>
  <si>
    <t>Cotou</t>
  </si>
  <si>
    <t>Aguacate</t>
  </si>
  <si>
    <t>Nogal</t>
  </si>
  <si>
    <t>Palo de caballo</t>
  </si>
  <si>
    <t>Roble</t>
  </si>
  <si>
    <t>Rustriata</t>
  </si>
  <si>
    <t>palo balso</t>
  </si>
  <si>
    <t>cacsis</t>
  </si>
  <si>
    <t>tulche´</t>
  </si>
  <si>
    <t>Palo brujo (lam che´)</t>
  </si>
  <si>
    <t>aal</t>
  </si>
  <si>
    <t>cheer</t>
  </si>
  <si>
    <t>aguacate</t>
  </si>
  <si>
    <t>lam che´</t>
  </si>
  <si>
    <t>Guayaba</t>
  </si>
  <si>
    <t>Coyou</t>
  </si>
  <si>
    <t>saculaj</t>
  </si>
  <si>
    <t>che ej</t>
  </si>
  <si>
    <t>oisca</t>
  </si>
  <si>
    <t>sacumha´</t>
  </si>
  <si>
    <t>Pimienta de montaña</t>
  </si>
  <si>
    <t>Tul che´</t>
  </si>
  <si>
    <t>loazam</t>
  </si>
  <si>
    <t>tacsis</t>
  </si>
  <si>
    <t>saculja</t>
  </si>
  <si>
    <t>cotou</t>
  </si>
  <si>
    <t>Raxcuac</t>
  </si>
  <si>
    <t>Pata de Chunto</t>
  </si>
  <si>
    <t xml:space="preserve">PNV5 </t>
  </si>
  <si>
    <t>Pata de Caballo</t>
  </si>
  <si>
    <t>Che´ej</t>
  </si>
  <si>
    <t>pimienta de montaña</t>
  </si>
  <si>
    <t>jou</t>
  </si>
  <si>
    <t>SENAHÚ</t>
  </si>
  <si>
    <t>Coop Seritquiché, Senahú</t>
  </si>
  <si>
    <t>SS1</t>
  </si>
  <si>
    <t>Senahú</t>
  </si>
  <si>
    <t xml:space="preserve">B. Hum </t>
  </si>
  <si>
    <t>SS2</t>
  </si>
  <si>
    <t>SS3</t>
  </si>
  <si>
    <t>SS4</t>
  </si>
  <si>
    <t>B. Sec. Hum</t>
  </si>
  <si>
    <t>SS5</t>
  </si>
  <si>
    <t>Seyolojche´</t>
  </si>
  <si>
    <t>SS6</t>
  </si>
  <si>
    <t>Secoyouté</t>
  </si>
  <si>
    <t>SS7</t>
  </si>
  <si>
    <t>Cerca terreno Rudy Buler</t>
  </si>
  <si>
    <t>Choot quiche´</t>
  </si>
  <si>
    <t>Choochoc</t>
  </si>
  <si>
    <t>Juucuc Che´</t>
  </si>
  <si>
    <t>un che´</t>
  </si>
  <si>
    <t>Cedro de montaña</t>
  </si>
  <si>
    <t>sanicillo</t>
  </si>
  <si>
    <t>cul che´</t>
  </si>
  <si>
    <t>jum che´</t>
  </si>
  <si>
    <t>pipaal</t>
  </si>
  <si>
    <t>xoc</t>
  </si>
  <si>
    <t>lobac</t>
  </si>
  <si>
    <t>sac mooch</t>
  </si>
  <si>
    <t>muj</t>
  </si>
  <si>
    <t>Oomash</t>
  </si>
  <si>
    <t>quic che´</t>
  </si>
  <si>
    <t>canou</t>
  </si>
  <si>
    <t>cubuac</t>
  </si>
  <si>
    <t>cibas</t>
  </si>
  <si>
    <t>aabas</t>
  </si>
  <si>
    <t>ut</t>
  </si>
  <si>
    <t>jac one</t>
  </si>
  <si>
    <t>is pirea</t>
  </si>
  <si>
    <t>carrache´</t>
  </si>
  <si>
    <t>ohoch</t>
  </si>
  <si>
    <t>wabon</t>
  </si>
  <si>
    <t>chacci</t>
  </si>
  <si>
    <t>saj che</t>
  </si>
  <si>
    <t>oo che´</t>
  </si>
  <si>
    <t>sanabo</t>
  </si>
  <si>
    <t>tioback</t>
  </si>
  <si>
    <t>ubabac</t>
  </si>
  <si>
    <t>iobac</t>
  </si>
  <si>
    <t>tuc che´</t>
  </si>
  <si>
    <t>tulul che´</t>
  </si>
  <si>
    <t>temp</t>
  </si>
  <si>
    <t>tipal</t>
  </si>
  <si>
    <t>toc che´</t>
  </si>
  <si>
    <t xml:space="preserve">choc </t>
  </si>
  <si>
    <t>ooa che´</t>
  </si>
  <si>
    <t>tul che´</t>
  </si>
  <si>
    <t>conoca</t>
  </si>
  <si>
    <t>raxcuac quiche´</t>
  </si>
  <si>
    <t>japas</t>
  </si>
  <si>
    <t>chool</t>
  </si>
  <si>
    <t>puubac</t>
  </si>
  <si>
    <t>tapsis</t>
  </si>
  <si>
    <t>rawanchoc</t>
  </si>
  <si>
    <t>chuuche´</t>
  </si>
  <si>
    <t>ruxche´</t>
  </si>
  <si>
    <t>puovaj</t>
  </si>
  <si>
    <t>curalbaj</t>
  </si>
  <si>
    <t>ixan</t>
  </si>
  <si>
    <t>sis</t>
  </si>
  <si>
    <t>tioloj che´</t>
  </si>
  <si>
    <t>naache´</t>
  </si>
  <si>
    <t>shok</t>
  </si>
  <si>
    <t>sacsib</t>
  </si>
  <si>
    <t>sac che´</t>
  </si>
  <si>
    <t>obistil che´</t>
  </si>
  <si>
    <t>ixpirac</t>
  </si>
  <si>
    <t>pubobac</t>
  </si>
  <si>
    <t>ixcata</t>
  </si>
  <si>
    <t>oobac</t>
  </si>
  <si>
    <t>oom</t>
  </si>
  <si>
    <t>xootquiche</t>
  </si>
  <si>
    <t>CARDAMOMO</t>
  </si>
  <si>
    <t>Tiococ</t>
  </si>
  <si>
    <t>Lolté</t>
  </si>
  <si>
    <t>Raxcuac Qui che´</t>
  </si>
  <si>
    <t>Sacsib</t>
  </si>
  <si>
    <t>Ixbirá</t>
  </si>
  <si>
    <t>Tolosh</t>
  </si>
  <si>
    <t>Carbono (tC/ha/parc)</t>
  </si>
  <si>
    <t xml:space="preserve">No. </t>
  </si>
  <si>
    <t>AB (m2)</t>
  </si>
  <si>
    <t>AB</t>
  </si>
  <si>
    <t>Test DAP(&gt;=10 DEJAR)</t>
  </si>
  <si>
    <t>Test ALTURA(&gt;=5m DEJAR)</t>
  </si>
  <si>
    <t>TEST</t>
  </si>
  <si>
    <t>Etiquetas de fila</t>
  </si>
  <si>
    <t>Total general</t>
  </si>
  <si>
    <t>DEJAR</t>
  </si>
  <si>
    <t>Suma de Carbono (tC/ha)</t>
  </si>
  <si>
    <t>DEPURAR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</si>
</sst>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"/>
    <numFmt numFmtId="167" formatCode="dd/mm/yyyy;@"/>
    <numFmt numFmtId="168" formatCode="#,##0.000"/>
    <numFmt numFmtId="169" formatCode="#,##0.0"/>
  </numFmts>
  <fonts count="1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C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27">
    <xf numFmtId="0" fontId="0" fillId="0" borderId="0" xfId="0"/>
    <xf numFmtId="0" fontId="0" fillId="0" borderId="6" xfId="0" applyBorder="1"/>
    <xf numFmtId="0" fontId="0" fillId="0" borderId="6" xfId="0" applyFill="1" applyBorder="1"/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6" xfId="0" applyFont="1" applyBorder="1"/>
    <xf numFmtId="16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/>
    <xf numFmtId="0" fontId="5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6" xfId="0" applyNumberFormat="1" applyFill="1" applyBorder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165" fontId="1" fillId="5" borderId="8" xfId="0" applyNumberFormat="1" applyFont="1" applyFill="1" applyBorder="1" applyAlignment="1">
      <alignment horizontal="center"/>
    </xf>
    <xf numFmtId="165" fontId="1" fillId="5" borderId="9" xfId="0" applyNumberFormat="1" applyFont="1" applyFill="1" applyBorder="1" applyAlignment="1">
      <alignment horizontal="center"/>
    </xf>
    <xf numFmtId="165" fontId="1" fillId="5" borderId="0" xfId="0" applyNumberFormat="1" applyFont="1" applyFill="1" applyBorder="1" applyAlignment="1">
      <alignment horizontal="center"/>
    </xf>
    <xf numFmtId="165" fontId="1" fillId="6" borderId="0" xfId="0" applyNumberFormat="1" applyFont="1" applyFill="1" applyBorder="1" applyAlignment="1">
      <alignment horizontal="center"/>
    </xf>
    <xf numFmtId="165" fontId="1" fillId="6" borderId="9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8" fontId="0" fillId="0" borderId="0" xfId="0" applyNumberFormat="1" applyBorder="1"/>
    <xf numFmtId="168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6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" fontId="0" fillId="0" borderId="6" xfId="0" applyNumberFormat="1" applyBorder="1"/>
    <xf numFmtId="4" fontId="7" fillId="0" borderId="6" xfId="0" applyNumberFormat="1" applyFont="1" applyBorder="1"/>
    <xf numFmtId="4" fontId="1" fillId="9" borderId="1" xfId="0" applyNumberFormat="1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 wrapText="1"/>
    </xf>
    <xf numFmtId="4" fontId="3" fillId="10" borderId="2" xfId="0" applyNumberFormat="1" applyFont="1" applyFill="1" applyBorder="1" applyAlignment="1">
      <alignment horizontal="center"/>
    </xf>
    <xf numFmtId="4" fontId="3" fillId="10" borderId="5" xfId="0" applyNumberFormat="1" applyFont="1" applyFill="1" applyBorder="1" applyAlignment="1">
      <alignment horizontal="center" wrapText="1"/>
    </xf>
    <xf numFmtId="4" fontId="1" fillId="11" borderId="3" xfId="0" applyNumberFormat="1" applyFont="1" applyFill="1" applyBorder="1" applyAlignment="1">
      <alignment horizontal="center"/>
    </xf>
    <xf numFmtId="4" fontId="1" fillId="11" borderId="12" xfId="0" applyNumberFormat="1" applyFont="1" applyFill="1" applyBorder="1" applyAlignment="1">
      <alignment horizontal="center"/>
    </xf>
    <xf numFmtId="4" fontId="1" fillId="12" borderId="1" xfId="0" applyNumberFormat="1" applyFont="1" applyFill="1" applyBorder="1" applyAlignment="1">
      <alignment horizontal="center"/>
    </xf>
    <xf numFmtId="4" fontId="1" fillId="13" borderId="1" xfId="0" applyNumberFormat="1" applyFont="1" applyFill="1" applyBorder="1" applyAlignment="1">
      <alignment horizontal="center"/>
    </xf>
    <xf numFmtId="4" fontId="0" fillId="0" borderId="0" xfId="0" applyNumberFormat="1"/>
    <xf numFmtId="0" fontId="5" fillId="5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/>
    <xf numFmtId="166" fontId="1" fillId="5" borderId="0" xfId="0" applyNumberFormat="1" applyFont="1" applyFill="1" applyBorder="1" applyAlignment="1">
      <alignment horizontal="center"/>
    </xf>
    <xf numFmtId="166" fontId="3" fillId="5" borderId="0" xfId="0" applyNumberFormat="1" applyFont="1" applyFill="1" applyBorder="1" applyAlignment="1">
      <alignment horizontal="center" wrapText="1"/>
    </xf>
    <xf numFmtId="0" fontId="5" fillId="5" borderId="0" xfId="0" applyFont="1" applyFill="1" applyAlignment="1">
      <alignment horizontal="center"/>
    </xf>
    <xf numFmtId="168" fontId="5" fillId="5" borderId="0" xfId="0" applyNumberFormat="1" applyFont="1" applyFill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68" fontId="5" fillId="0" borderId="0" xfId="0" applyNumberFormat="1" applyFont="1"/>
    <xf numFmtId="0" fontId="5" fillId="5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left" wrapText="1"/>
    </xf>
    <xf numFmtId="0" fontId="5" fillId="5" borderId="0" xfId="0" applyFont="1" applyFill="1" applyAlignment="1">
      <alignment wrapText="1"/>
    </xf>
    <xf numFmtId="168" fontId="5" fillId="5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5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7" xfId="0" applyNumberForma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5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/>
    <xf numFmtId="0" fontId="0" fillId="0" borderId="0" xfId="0" applyFill="1" applyBorder="1" applyAlignment="1">
      <alignment horizontal="left"/>
    </xf>
    <xf numFmtId="2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left" vertical="center"/>
    </xf>
    <xf numFmtId="166" fontId="11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6" xfId="0" applyFill="1" applyBorder="1" applyAlignment="1">
      <alignment horizontal="center"/>
    </xf>
    <xf numFmtId="17" fontId="0" fillId="4" borderId="6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 applyBorder="1"/>
    <xf numFmtId="16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6" fontId="0" fillId="0" borderId="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0" fillId="0" borderId="6" xfId="0" applyFill="1" applyBorder="1" applyAlignment="1">
      <alignment horizontal="right"/>
    </xf>
    <xf numFmtId="164" fontId="10" fillId="0" borderId="0" xfId="0" applyNumberFormat="1" applyFont="1" applyAlignment="1">
      <alignment horizontal="center"/>
    </xf>
    <xf numFmtId="0" fontId="1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6" fontId="0" fillId="0" borderId="0" xfId="0" applyNumberFormat="1" applyAlignment="1">
      <alignment horizontal="center" wrapText="1"/>
    </xf>
    <xf numFmtId="0" fontId="0" fillId="0" borderId="0" xfId="0" applyAlignment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/>
    <xf numFmtId="164" fontId="3" fillId="5" borderId="0" xfId="1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wrapText="1"/>
    </xf>
    <xf numFmtId="164" fontId="10" fillId="0" borderId="0" xfId="1" applyNumberFormat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6" xfId="0" applyNumberFormat="1" applyBorder="1"/>
    <xf numFmtId="165" fontId="0" fillId="0" borderId="6" xfId="0" applyNumberFormat="1" applyFill="1" applyBorder="1"/>
    <xf numFmtId="165" fontId="7" fillId="0" borderId="6" xfId="0" applyNumberFormat="1" applyFont="1" applyBorder="1"/>
    <xf numFmtId="2" fontId="0" fillId="0" borderId="6" xfId="0" applyNumberFormat="1" applyBorder="1"/>
    <xf numFmtId="168" fontId="7" fillId="0" borderId="6" xfId="0" applyNumberFormat="1" applyFont="1" applyBorder="1"/>
    <xf numFmtId="168" fontId="13" fillId="0" borderId="6" xfId="0" applyNumberFormat="1" applyFont="1" applyBorder="1"/>
    <xf numFmtId="2" fontId="7" fillId="0" borderId="6" xfId="0" applyNumberFormat="1" applyFont="1" applyBorder="1"/>
    <xf numFmtId="0" fontId="9" fillId="0" borderId="6" xfId="0" applyFont="1" applyFill="1" applyBorder="1"/>
    <xf numFmtId="0" fontId="5" fillId="14" borderId="6" xfId="0" applyFont="1" applyFill="1" applyBorder="1"/>
    <xf numFmtId="168" fontId="5" fillId="14" borderId="6" xfId="0" applyNumberFormat="1" applyFont="1" applyFill="1" applyBorder="1"/>
    <xf numFmtId="168" fontId="0" fillId="0" borderId="6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0" fillId="0" borderId="9" xfId="0" applyBorder="1"/>
    <xf numFmtId="165" fontId="0" fillId="0" borderId="9" xfId="0" applyNumberFormat="1" applyBorder="1"/>
    <xf numFmtId="165" fontId="0" fillId="0" borderId="8" xfId="0" applyNumberFormat="1" applyBorder="1"/>
    <xf numFmtId="0" fontId="0" fillId="0" borderId="14" xfId="0" applyBorder="1"/>
    <xf numFmtId="0" fontId="0" fillId="0" borderId="15" xfId="0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2" fontId="8" fillId="0" borderId="6" xfId="0" applyNumberFormat="1" applyFont="1" applyBorder="1"/>
    <xf numFmtId="168" fontId="5" fillId="15" borderId="0" xfId="0" applyNumberFormat="1" applyFont="1" applyFill="1"/>
    <xf numFmtId="0" fontId="0" fillId="0" borderId="0" xfId="0" applyNumberForma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8" fontId="5" fillId="15" borderId="0" xfId="0" applyNumberFormat="1" applyFont="1" applyFill="1" applyAlignment="1">
      <alignment horizontal="center" wrapText="1"/>
    </xf>
    <xf numFmtId="2" fontId="0" fillId="0" borderId="7" xfId="0" applyNumberFormat="1" applyFill="1" applyBorder="1" applyAlignment="1">
      <alignment horizontal="center" vertical="center"/>
    </xf>
    <xf numFmtId="0" fontId="0" fillId="0" borderId="5" xfId="0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4" fontId="8" fillId="0" borderId="6" xfId="0" applyNumberFormat="1" applyFont="1" applyBorder="1"/>
    <xf numFmtId="2" fontId="8" fillId="0" borderId="0" xfId="0" applyNumberFormat="1" applyFont="1" applyFill="1" applyAlignment="1">
      <alignment horizontal="center"/>
    </xf>
    <xf numFmtId="2" fontId="0" fillId="0" borderId="15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166" fontId="11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8" fontId="11" fillId="0" borderId="0" xfId="0" applyNumberFormat="1" applyFont="1" applyBorder="1"/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5" fontId="0" fillId="0" borderId="18" xfId="0" applyNumberFormat="1" applyBorder="1"/>
    <xf numFmtId="165" fontId="0" fillId="0" borderId="17" xfId="0" applyNumberFormat="1" applyBorder="1"/>
    <xf numFmtId="165" fontId="0" fillId="0" borderId="16" xfId="0" applyNumberFormat="1" applyBorder="1"/>
    <xf numFmtId="2" fontId="0" fillId="0" borderId="8" xfId="0" applyNumberFormat="1" applyFill="1" applyBorder="1" applyAlignment="1">
      <alignment horizontal="center"/>
    </xf>
    <xf numFmtId="2" fontId="0" fillId="16" borderId="9" xfId="0" applyNumberFormat="1" applyFill="1" applyBorder="1" applyAlignment="1">
      <alignment horizontal="center"/>
    </xf>
    <xf numFmtId="0" fontId="8" fillId="16" borderId="9" xfId="0" applyFont="1" applyFill="1" applyBorder="1"/>
    <xf numFmtId="165" fontId="0" fillId="0" borderId="8" xfId="0" applyNumberFormat="1" applyFill="1" applyBorder="1" applyAlignment="1">
      <alignment horizontal="center"/>
    </xf>
    <xf numFmtId="165" fontId="0" fillId="16" borderId="9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8" fillId="16" borderId="9" xfId="0" applyNumberFormat="1" applyFont="1" applyFill="1" applyBorder="1" applyAlignment="1">
      <alignment horizontal="center"/>
    </xf>
    <xf numFmtId="0" fontId="9" fillId="0" borderId="15" xfId="0" applyFont="1" applyBorder="1"/>
    <xf numFmtId="0" fontId="0" fillId="0" borderId="0" xfId="0" applyFont="1" applyBorder="1" applyAlignment="1">
      <alignment horizontal="left"/>
    </xf>
    <xf numFmtId="2" fontId="0" fillId="0" borderId="0" xfId="0" applyNumberFormat="1" applyFill="1" applyAlignment="1">
      <alignment horizontal="center"/>
    </xf>
    <xf numFmtId="2" fontId="0" fillId="0" borderId="13" xfId="0" applyNumberFormat="1" applyFill="1" applyBorder="1" applyAlignment="1">
      <alignment horizontal="center" vertical="center"/>
    </xf>
    <xf numFmtId="0" fontId="0" fillId="0" borderId="2" xfId="0" applyBorder="1"/>
    <xf numFmtId="0" fontId="5" fillId="5" borderId="6" xfId="0" applyFont="1" applyFill="1" applyBorder="1" applyAlignment="1">
      <alignment horizontal="center"/>
    </xf>
    <xf numFmtId="0" fontId="5" fillId="5" borderId="6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1" fillId="5" borderId="6" xfId="0" applyFont="1" applyFill="1" applyBorder="1" applyAlignment="1"/>
    <xf numFmtId="0" fontId="1" fillId="5" borderId="6" xfId="0" applyFont="1" applyFill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Border="1"/>
    <xf numFmtId="0" fontId="16" fillId="0" borderId="6" xfId="0" applyFont="1" applyFill="1" applyBorder="1"/>
    <xf numFmtId="0" fontId="0" fillId="0" borderId="0" xfId="0" applyBorder="1" applyAlignment="1">
      <alignment horizontal="right"/>
    </xf>
    <xf numFmtId="167" fontId="0" fillId="0" borderId="6" xfId="0" applyNumberFormat="1" applyBorder="1" applyAlignment="1">
      <alignment horizontal="right"/>
    </xf>
    <xf numFmtId="15" fontId="0" fillId="0" borderId="6" xfId="0" applyNumberFormat="1" applyFill="1" applyBorder="1" applyAlignment="1">
      <alignment horizontal="right"/>
    </xf>
    <xf numFmtId="15" fontId="0" fillId="0" borderId="6" xfId="0" applyNumberFormat="1" applyBorder="1" applyAlignment="1">
      <alignment horizontal="right"/>
    </xf>
    <xf numFmtId="0" fontId="5" fillId="5" borderId="6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0" fillId="4" borderId="0" xfId="0" applyFill="1" applyAlignment="1">
      <alignment horizontal="center"/>
    </xf>
    <xf numFmtId="2" fontId="0" fillId="4" borderId="0" xfId="0" applyNumberFormat="1" applyFill="1" applyBorder="1" applyAlignment="1">
      <alignment horizontal="left" vertical="center"/>
    </xf>
    <xf numFmtId="166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4" fontId="8" fillId="0" borderId="6" xfId="0" applyNumberFormat="1" applyFont="1" applyBorder="1" applyAlignment="1">
      <alignment horizontal="right"/>
    </xf>
    <xf numFmtId="4" fontId="18" fillId="0" borderId="6" xfId="0" applyNumberFormat="1" applyFont="1" applyBorder="1"/>
    <xf numFmtId="0" fontId="0" fillId="0" borderId="21" xfId="0" applyBorder="1"/>
    <xf numFmtId="0" fontId="0" fillId="0" borderId="21" xfId="0" applyFill="1" applyBorder="1"/>
    <xf numFmtId="15" fontId="0" fillId="0" borderId="21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21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166" fontId="0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/>
    </xf>
    <xf numFmtId="0" fontId="3" fillId="0" borderId="0" xfId="0" applyFont="1"/>
    <xf numFmtId="0" fontId="0" fillId="0" borderId="5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9" xfId="0" applyFill="1" applyBorder="1" applyAlignment="1">
      <alignment horizontal="left" vertical="center"/>
    </xf>
    <xf numFmtId="0" fontId="0" fillId="0" borderId="9" xfId="0" applyFill="1" applyBorder="1"/>
    <xf numFmtId="0" fontId="9" fillId="0" borderId="9" xfId="0" applyFont="1" applyFill="1" applyBorder="1"/>
    <xf numFmtId="0" fontId="0" fillId="0" borderId="15" xfId="0" applyFill="1" applyBorder="1"/>
    <xf numFmtId="0" fontId="0" fillId="0" borderId="1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4" fontId="0" fillId="0" borderId="6" xfId="0" applyNumberFormat="1" applyFill="1" applyBorder="1"/>
    <xf numFmtId="0" fontId="8" fillId="0" borderId="6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169" fontId="3" fillId="5" borderId="0" xfId="1" applyNumberFormat="1" applyFont="1" applyFill="1" applyBorder="1" applyAlignment="1">
      <alignment horizontal="center" wrapText="1"/>
    </xf>
    <xf numFmtId="169" fontId="0" fillId="0" borderId="0" xfId="0" applyNumberFormat="1" applyFill="1" applyBorder="1" applyAlignment="1">
      <alignment horizontal="center" vertical="center"/>
    </xf>
    <xf numFmtId="169" fontId="0" fillId="0" borderId="0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8" fontId="5" fillId="14" borderId="6" xfId="0" applyNumberFormat="1" applyFont="1" applyFill="1" applyBorder="1" applyAlignment="1">
      <alignment horizontal="center"/>
    </xf>
    <xf numFmtId="168" fontId="5" fillId="4" borderId="0" xfId="0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8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right"/>
    </xf>
    <xf numFmtId="0" fontId="1" fillId="5" borderId="20" xfId="0" applyFont="1" applyFill="1" applyBorder="1" applyAlignment="1">
      <alignment horizontal="right"/>
    </xf>
    <xf numFmtId="165" fontId="5" fillId="6" borderId="5" xfId="0" applyNumberFormat="1" applyFont="1" applyFill="1" applyBorder="1" applyAlignment="1">
      <alignment horizontal="center"/>
    </xf>
    <xf numFmtId="165" fontId="5" fillId="6" borderId="2" xfId="0" applyNumberFormat="1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65" fontId="5" fillId="5" borderId="7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5" fillId="5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4" fontId="2" fillId="3" borderId="5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gerGo" refreshedDate="42426.21269108796" createdVersion="5" refreshedVersion="5" minRefreshableVersion="3" recordCount="5574">
  <cacheSource type="worksheet">
    <worksheetSource ref="A1:M5575" sheet="Arboles"/>
  </cacheSource>
  <cacheFields count="13">
    <cacheField name="ID PARC" numFmtId="0">
      <sharedItems count="145">
        <s v="SC1"/>
        <s v="SC2"/>
        <s v="SC3"/>
        <s v="SC4"/>
        <s v="SC5"/>
        <s v="SC6"/>
        <s v="SC7"/>
        <s v="SC8"/>
        <s v="SC9"/>
        <s v="SC10"/>
        <s v="SC11"/>
        <s v="SC12"/>
        <s v="SC13"/>
        <s v="SC14"/>
        <s v="SC15"/>
        <s v="SC16"/>
        <s v="SC17"/>
        <s v="SC18"/>
        <s v="SC19"/>
        <s v="SC20"/>
        <s v="SC21"/>
        <s v="SC22"/>
        <s v="SC23"/>
        <s v="SC24"/>
        <s v="SC25"/>
        <s v="SC26"/>
        <s v="CST1"/>
        <s v="CST2"/>
        <s v="CST3"/>
        <s v="CST4"/>
        <s v="CST5"/>
        <s v="CST6"/>
        <s v="CST7"/>
        <s v="CST8"/>
        <s v="CST9"/>
        <s v="CST10"/>
        <s v="CST11"/>
        <s v="CST12"/>
        <s v="CST13"/>
        <s v="SCZ1"/>
        <s v="SCZ2"/>
        <s v="SCZ3"/>
        <s v="SCZ4"/>
        <s v="SCZ5"/>
        <s v="SCZ6"/>
        <s v="SCZ7"/>
        <s v="SCZ8"/>
        <s v="SCZ9"/>
        <s v="SCZ10"/>
        <s v="SCZ11"/>
        <s v="SCZ12"/>
        <s v="SCZ13"/>
        <s v="SCZ14"/>
        <s v="SCZ15"/>
        <s v="SCZ16"/>
        <s v="SCZ17"/>
        <s v="SCZ18"/>
        <s v="SCZ19"/>
        <s v="SCZ20"/>
        <s v="SCZ21"/>
        <s v="SCZ22"/>
        <s v="SCZ23"/>
        <s v="RST1"/>
        <s v="RST2"/>
        <s v="RST3"/>
        <s v="RST4"/>
        <s v="RST5"/>
        <s v="RST6"/>
        <s v="RST7"/>
        <s v="RST8"/>
        <s v="RST9"/>
        <s v="RST10"/>
        <s v="RST11"/>
        <s v="RST12"/>
        <s v="RST13"/>
        <s v="RST14"/>
        <s v="RST15"/>
        <s v="RST16"/>
        <s v="RST17"/>
        <s v="RST18"/>
        <s v="RST19"/>
        <s v="RST20"/>
        <s v="RST21"/>
        <s v="RST22"/>
        <s v="MC2a"/>
        <s v="MC3a"/>
        <s v="MC5a"/>
        <s v="MC6"/>
        <s v="MC16"/>
        <s v="MC13a"/>
        <s v="MC15"/>
        <s v="MC09"/>
        <s v="MC17A"/>
        <s v="MC17"/>
        <s v="MC10A"/>
        <s v="MC11"/>
        <s v="MC8A"/>
        <s v="MC12A"/>
        <s v="BQ1"/>
        <s v="BQ2"/>
        <s v="BQ3"/>
        <s v="BQ4"/>
        <s v="BQ5"/>
        <s v="BQ6"/>
        <s v="BQ7"/>
        <s v="BQ8"/>
        <s v="BQ9"/>
        <s v="BQ10"/>
        <s v="CD1"/>
        <s v="CD2"/>
        <s v="CD3"/>
        <s v="CD4"/>
        <s v="MB1"/>
        <s v="PQ1"/>
        <s v="PQ2"/>
        <s v="PQ3"/>
        <s v="PQ4"/>
        <s v="PQ5"/>
        <s v="PQ6"/>
        <s v="PQ7"/>
        <s v="Rtz1"/>
        <s v="Rtz2"/>
        <s v="Rtz3"/>
        <s v="RE1"/>
        <s v="RE2"/>
        <s v="PNV1"/>
        <s v="PNV2"/>
        <s v="PNV3"/>
        <s v="PNV4"/>
        <s v="PNV5"/>
        <s v="PNV6"/>
        <s v="PNV7"/>
        <s v="PNV8"/>
        <s v="PNV9"/>
        <s v="PNV10"/>
        <s v="PNV11"/>
        <s v="PNV12"/>
        <s v="PNV13"/>
        <s v="PNV14"/>
        <s v="SS1"/>
        <s v="SS2"/>
        <s v="SS4"/>
        <s v="SS5"/>
        <s v="SS6"/>
        <s v="SS7"/>
      </sharedItems>
    </cacheField>
    <cacheField name="No" numFmtId="0">
      <sharedItems containsString="0" containsBlank="1" containsNumber="1" containsInteger="1" minValue="1" maxValue="119"/>
    </cacheField>
    <cacheField name="Especie" numFmtId="0">
      <sharedItems containsBlank="1"/>
    </cacheField>
    <cacheField name="DAP (cm)" numFmtId="0">
      <sharedItems containsString="0" containsBlank="1" containsNumber="1" minValue="10" maxValue="210"/>
    </cacheField>
    <cacheField name="Altura (m)" numFmtId="0">
      <sharedItems containsSemiMixedTypes="0" containsString="0" containsNumber="1" minValue="0.4" maxValue="110"/>
    </cacheField>
    <cacheField name="AB (m2)" numFmtId="169">
      <sharedItems containsSemiMixedTypes="0" containsString="0" containsNumber="1" minValue="0" maxValue="34636.14"/>
    </cacheField>
    <cacheField name=" Area muestreada (ha)" numFmtId="0">
      <sharedItems containsSemiMixedTypes="0" containsString="0" containsNumber="1" minValue="2.8270000000000001E-3" maxValue="0.125"/>
    </cacheField>
    <cacheField name="clasif" numFmtId="0">
      <sharedItems/>
    </cacheField>
    <cacheField name="Biomasa GT (kg)" numFmtId="168">
      <sharedItems containsSemiMixedTypes="0" containsString="0" containsNumber="1" minValue="0" maxValue="46815.344179321357"/>
    </cacheField>
    <cacheField name="Carbono (tC/ha)" numFmtId="168">
      <sharedItems containsSemiMixedTypes="0" containsString="0" containsNumber="1" minValue="0" maxValue="234.07672089660679"/>
    </cacheField>
    <cacheField name="Test DAP(&gt;=10 DEJAR)" numFmtId="168">
      <sharedItems/>
    </cacheField>
    <cacheField name="Test ALTURA(&gt;=5m DEJAR)" numFmtId="168">
      <sharedItems/>
    </cacheField>
    <cacheField name="TEST" numFmtId="168">
      <sharedItems count="2">
        <s v="DEJAR"/>
        <s v="DEPUR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4">
  <r>
    <x v="0"/>
    <n v="1"/>
    <s v="Anono"/>
    <n v="19"/>
    <n v="10"/>
    <n v="283.52940000000001"/>
    <n v="0.1"/>
    <s v="LATIF"/>
    <n v="152.50261995629924"/>
    <n v="0.76251309978149617"/>
    <s v="DEJAR"/>
    <s v="DEJAR"/>
    <x v="0"/>
  </r>
  <r>
    <x v="0"/>
    <n v="2"/>
    <s v="Paterno"/>
    <n v="18.5"/>
    <n v="18"/>
    <n v="268.80315000000002"/>
    <n v="0.1"/>
    <s v="LATIF"/>
    <n v="143.11059777395243"/>
    <n v="0.71555298886976215"/>
    <s v="DEJAR"/>
    <s v="DEJAR"/>
    <x v="0"/>
  </r>
  <r>
    <x v="0"/>
    <n v="3"/>
    <s v="Cafecillo"/>
    <n v="62.3"/>
    <n v="40"/>
    <n v="3048.3651659999996"/>
    <n v="0.1"/>
    <s v="LATIF"/>
    <n v="2585.4462502495539"/>
    <n v="12.92723125124777"/>
    <s v="DEJAR"/>
    <s v="DEJAR"/>
    <x v="0"/>
  </r>
  <r>
    <x v="0"/>
    <n v="4"/>
    <s v="Anona"/>
    <n v="12.5"/>
    <n v="10"/>
    <n v="122.71875"/>
    <n v="0.1"/>
    <s v="LATIF"/>
    <n v="56.214880852526136"/>
    <n v="0.28107440426263064"/>
    <s v="DEJAR"/>
    <s v="DEJAR"/>
    <x v="0"/>
  </r>
  <r>
    <x v="0"/>
    <n v="5"/>
    <s v="huesillo"/>
    <n v="12"/>
    <n v="8"/>
    <n v="113.0976"/>
    <n v="0.1"/>
    <s v="LATIF"/>
    <n v="51.002868362482175"/>
    <n v="0.25501434181241084"/>
    <s v="DEJAR"/>
    <s v="DEJAR"/>
    <x v="0"/>
  </r>
  <r>
    <x v="0"/>
    <n v="6"/>
    <s v="Chaperno"/>
    <n v="20.5"/>
    <n v="12"/>
    <n v="330.06434999999999"/>
    <n v="0.1"/>
    <s v="LATIF"/>
    <n v="182.78213876481104"/>
    <n v="0.9139106938240551"/>
    <s v="DEJAR"/>
    <s v="DEJAR"/>
    <x v="0"/>
  </r>
  <r>
    <x v="0"/>
    <n v="7"/>
    <s v="Cola de Coche"/>
    <n v="68.2"/>
    <n v="40"/>
    <n v="3653.0838960000005"/>
    <n v="0.1"/>
    <s v="LATIF"/>
    <n v="3207.7366355703539"/>
    <n v="16.03868317785177"/>
    <s v="DEJAR"/>
    <s v="DEJAR"/>
    <x v="0"/>
  </r>
  <r>
    <x v="0"/>
    <n v="8"/>
    <s v="Chaparro"/>
    <n v="23.5"/>
    <n v="18"/>
    <n v="433.73714999999999"/>
    <n v="0.1"/>
    <s v="LATIF"/>
    <n v="253.10998017593391"/>
    <n v="1.2655499008796693"/>
    <s v="DEJAR"/>
    <s v="DEJAR"/>
    <x v="0"/>
  </r>
  <r>
    <x v="0"/>
    <n v="9"/>
    <s v="Cedrillo Blanco"/>
    <n v="25.2"/>
    <n v="15"/>
    <n v="498.76041599999996"/>
    <n v="0.1"/>
    <s v="LATIF"/>
    <n v="298.95616403987509"/>
    <n v="1.4947808201993753"/>
    <s v="DEJAR"/>
    <s v="DEJAR"/>
    <x v="0"/>
  </r>
  <r>
    <x v="0"/>
    <n v="10"/>
    <s v="chaperno "/>
    <n v="35.5"/>
    <n v="40"/>
    <n v="989.80034999999998"/>
    <n v="0.1"/>
    <s v="LATIF"/>
    <n v="676.6126158333492"/>
    <n v="3.383063079166746"/>
    <s v="DEJAR"/>
    <s v="DEJAR"/>
    <x v="0"/>
  </r>
  <r>
    <x v="0"/>
    <n v="11"/>
    <s v="Tamarindo"/>
    <n v="16.3"/>
    <n v="50"/>
    <n v="208.67292599999999"/>
    <n v="0.1"/>
    <s v="LATIF"/>
    <n v="105.83189836648944"/>
    <n v="0.52915949183244715"/>
    <s v="DEJAR"/>
    <s v="DEJAR"/>
    <x v="0"/>
  </r>
  <r>
    <x v="0"/>
    <n v="12"/>
    <s v="Anona"/>
    <n v="27.2"/>
    <n v="16"/>
    <n v="581.07033599999988"/>
    <n v="0.1"/>
    <s v="LATIF"/>
    <n v="358.64488216223202"/>
    <n v="1.7932244108111599"/>
    <s v="DEJAR"/>
    <s v="DEJAR"/>
    <x v="0"/>
  </r>
  <r>
    <x v="0"/>
    <n v="13"/>
    <s v="Icaco"/>
    <n v="28.5"/>
    <n v="30"/>
    <n v="637.94114999999999"/>
    <n v="0.1"/>
    <s v="LATIF"/>
    <n v="400.85987036295842"/>
    <n v="2.004299351814792"/>
    <s v="DEJAR"/>
    <s v="DEJAR"/>
    <x v="0"/>
  </r>
  <r>
    <x v="0"/>
    <n v="14"/>
    <s v="Bolitri"/>
    <n v="31.5"/>
    <n v="25"/>
    <n v="779.31314999999995"/>
    <n v="0.1"/>
    <s v="LATIF"/>
    <n v="508.85435701385597"/>
    <n v="2.5442717850692795"/>
    <s v="DEJAR"/>
    <s v="DEJAR"/>
    <x v="0"/>
  </r>
  <r>
    <x v="0"/>
    <n v="15"/>
    <s v="Icaco"/>
    <n v="15.2"/>
    <n v="10"/>
    <n v="181.45881599999998"/>
    <n v="0.1"/>
    <s v="LATIF"/>
    <n v="89.596556735240128"/>
    <n v="0.44798278367620059"/>
    <s v="DEJAR"/>
    <s v="DEJAR"/>
    <x v="0"/>
  </r>
  <r>
    <x v="0"/>
    <n v="16"/>
    <s v="Tango "/>
    <n v="12.3"/>
    <n v="40"/>
    <n v="118.82316600000001"/>
    <n v="0.1"/>
    <s v="LATIF"/>
    <n v="54.094740476621482"/>
    <n v="0.27047370238310736"/>
    <s v="DEJAR"/>
    <s v="DEJAR"/>
    <x v="0"/>
  </r>
  <r>
    <x v="0"/>
    <n v="17"/>
    <s v="Icaco"/>
    <n v="25.3"/>
    <n v="25"/>
    <n v="502.72668600000003"/>
    <n v="0.1"/>
    <s v="LATIF"/>
    <n v="301.79156892707778"/>
    <n v="1.5089578446353886"/>
    <s v="DEJAR"/>
    <s v="DEJAR"/>
    <x v="0"/>
  </r>
  <r>
    <x v="0"/>
    <n v="18"/>
    <s v="Icaco"/>
    <n v="21.5"/>
    <n v="15"/>
    <n v="363.05115000000001"/>
    <n v="0.1"/>
    <s v="LATIF"/>
    <n v="204.75555973317921"/>
    <n v="1.023777798665896"/>
    <s v="DEJAR"/>
    <s v="DEJAR"/>
    <x v="0"/>
  </r>
  <r>
    <x v="0"/>
    <n v="19"/>
    <s v="huesillo"/>
    <n v="43.5"/>
    <n v="15"/>
    <n v="1486.1731500000001"/>
    <n v="0.1"/>
    <s v="LATIF"/>
    <n v="1098.2743434316055"/>
    <n v="5.4913717171580272"/>
    <s v="DEJAR"/>
    <s v="DEJAR"/>
    <x v="0"/>
  </r>
  <r>
    <x v="0"/>
    <n v="20"/>
    <s v="Sangre de drago"/>
    <n v="35.5"/>
    <n v="30"/>
    <n v="989.80034999999998"/>
    <n v="0.1"/>
    <s v="LATIF"/>
    <n v="676.6126158333492"/>
    <n v="3.383063079166746"/>
    <s v="DEJAR"/>
    <s v="DEJAR"/>
    <x v="0"/>
  </r>
  <r>
    <x v="0"/>
    <n v="21"/>
    <s v="Cafecillo"/>
    <n v="15.5"/>
    <n v="10"/>
    <n v="188.69235"/>
    <n v="0.1"/>
    <s v="LATIF"/>
    <n v="93.869134877908024"/>
    <n v="0.46934567438954011"/>
    <s v="DEJAR"/>
    <s v="DEJAR"/>
    <x v="0"/>
  </r>
  <r>
    <x v="0"/>
    <n v="22"/>
    <s v="mecate Blanco"/>
    <n v="15.3"/>
    <n v="10"/>
    <n v="183.85428600000003"/>
    <n v="0.1"/>
    <s v="LATIF"/>
    <n v="91.007918546358496"/>
    <n v="0.45503959273179245"/>
    <s v="DEJAR"/>
    <s v="DEJAR"/>
    <x v="0"/>
  </r>
  <r>
    <x v="1"/>
    <n v="1"/>
    <s v="Guano"/>
    <n v="53"/>
    <n v="20"/>
    <n v="2206.1886"/>
    <n v="0.1"/>
    <s v="LATIF"/>
    <n v="1758.6689149646609"/>
    <n v="8.793344574823303"/>
    <s v="DEJAR"/>
    <s v="DEJAR"/>
    <x v="0"/>
  </r>
  <r>
    <x v="1"/>
    <n v="2"/>
    <s v="Sirin"/>
    <n v="14"/>
    <n v="13"/>
    <n v="153.9384"/>
    <n v="0.1"/>
    <s v="LATIF"/>
    <n v="73.64833681845144"/>
    <n v="0.36824168409225716"/>
    <s v="DEJAR"/>
    <s v="DEJAR"/>
    <x v="0"/>
  </r>
  <r>
    <x v="1"/>
    <n v="3"/>
    <s v="huesillo"/>
    <n v="16"/>
    <n v="16.07"/>
    <n v="201.0624"/>
    <n v="0.1"/>
    <s v="LATIF"/>
    <n v="101.24820425273758"/>
    <n v="0.50624102126368786"/>
    <s v="DEJAR"/>
    <s v="DEJAR"/>
    <x v="0"/>
  </r>
  <r>
    <x v="1"/>
    <n v="4"/>
    <s v="Achote"/>
    <n v="13"/>
    <n v="16.07"/>
    <n v="132.73259999999999"/>
    <n v="0.1"/>
    <s v="LATIF"/>
    <n v="61.723483588461484"/>
    <n v="0.3086174179423074"/>
    <s v="DEJAR"/>
    <s v="DEJAR"/>
    <x v="0"/>
  </r>
  <r>
    <x v="1"/>
    <n v="5"/>
    <s v="Guayabillo"/>
    <n v="21"/>
    <n v="10"/>
    <n v="346.3614"/>
    <n v="0.1"/>
    <s v="LATIF"/>
    <n v="193.587905296"/>
    <n v="0.96793952648000003"/>
    <s v="DEJAR"/>
    <s v="DEJAR"/>
    <x v="0"/>
  </r>
  <r>
    <x v="1"/>
    <n v="6"/>
    <s v="Sirin"/>
    <n v="12"/>
    <n v="16.07"/>
    <n v="113.0976"/>
    <n v="0.1"/>
    <s v="LATIF"/>
    <n v="51.002868362482175"/>
    <n v="0.25501434181241084"/>
    <s v="DEJAR"/>
    <s v="DEJAR"/>
    <x v="0"/>
  </r>
  <r>
    <x v="1"/>
    <n v="7"/>
    <s v="sin nombre"/>
    <n v="23"/>
    <n v="25"/>
    <n v="415.47660000000002"/>
    <n v="0.1"/>
    <s v="LATIF"/>
    <n v="240.46242571758225"/>
    <n v="1.2023121285879113"/>
    <s v="DEJAR"/>
    <s v="DEJAR"/>
    <x v="0"/>
  </r>
  <r>
    <x v="1"/>
    <n v="8"/>
    <s v="Liquidambar"/>
    <n v="40"/>
    <n v="30"/>
    <n v="1256.6399999999999"/>
    <n v="0.1"/>
    <s v="LATIF"/>
    <n v="899.25180732127308"/>
    <n v="4.4962590366063653"/>
    <s v="DEJAR"/>
    <s v="DEJAR"/>
    <x v="0"/>
  </r>
  <r>
    <x v="1"/>
    <n v="9"/>
    <s v="Cola de Coche"/>
    <n v="14"/>
    <n v="16.07"/>
    <n v="153.9384"/>
    <n v="0.1"/>
    <s v="LATIF"/>
    <n v="73.64833681845144"/>
    <n v="0.36824168409225716"/>
    <s v="DEJAR"/>
    <s v="DEJAR"/>
    <x v="0"/>
  </r>
  <r>
    <x v="1"/>
    <n v="10"/>
    <s v="Cola de Coche"/>
    <n v="13"/>
    <n v="10"/>
    <n v="132.73259999999999"/>
    <n v="0.1"/>
    <s v="LATIF"/>
    <n v="61.723483588461484"/>
    <n v="0.3086174179423074"/>
    <s v="DEJAR"/>
    <s v="DEJAR"/>
    <x v="0"/>
  </r>
  <r>
    <x v="1"/>
    <n v="11"/>
    <s v="Nufle Blanco"/>
    <n v="12"/>
    <n v="8"/>
    <n v="113.0976"/>
    <n v="0.1"/>
    <s v="LATIF"/>
    <n v="51.002868362482175"/>
    <n v="0.25501434181241084"/>
    <s v="DEJAR"/>
    <s v="DEJAR"/>
    <x v="0"/>
  </r>
  <r>
    <x v="1"/>
    <n v="12"/>
    <s v="Cola de Coche"/>
    <n v="23"/>
    <n v="16.07"/>
    <n v="415.47660000000002"/>
    <n v="0.1"/>
    <s v="LATIF"/>
    <n v="240.46242571758225"/>
    <n v="1.2023121285879113"/>
    <s v="DEJAR"/>
    <s v="DEJAR"/>
    <x v="0"/>
  </r>
  <r>
    <x v="1"/>
    <n v="13"/>
    <s v="Achote"/>
    <n v="12"/>
    <n v="13"/>
    <n v="113.0976"/>
    <n v="0.1"/>
    <s v="LATIF"/>
    <n v="51.002868362482175"/>
    <n v="0.25501434181241084"/>
    <s v="DEJAR"/>
    <s v="DEJAR"/>
    <x v="0"/>
  </r>
  <r>
    <x v="1"/>
    <n v="14"/>
    <s v="Icaco"/>
    <n v="14.5"/>
    <n v="16.07"/>
    <n v="165.13034999999999"/>
    <n v="0.1"/>
    <s v="LATIF"/>
    <n v="80.073268525573738"/>
    <n v="0.40036634262786869"/>
    <s v="DEJAR"/>
    <s v="DEJAR"/>
    <x v="0"/>
  </r>
  <r>
    <x v="1"/>
    <n v="15"/>
    <s v="palo de chico"/>
    <n v="21"/>
    <n v="15"/>
    <n v="346.3614"/>
    <n v="0.1"/>
    <s v="LATIF"/>
    <n v="193.587905296"/>
    <n v="0.96793952648000003"/>
    <s v="DEJAR"/>
    <s v="DEJAR"/>
    <x v="0"/>
  </r>
  <r>
    <x v="1"/>
    <n v="16"/>
    <s v="s N"/>
    <n v="15.4"/>
    <n v="8"/>
    <n v="186.26546400000001"/>
    <n v="0.1"/>
    <s v="LATIF"/>
    <n v="92.432100570318667"/>
    <n v="0.46216050285159332"/>
    <s v="DEJAR"/>
    <s v="DEJAR"/>
    <x v="0"/>
  </r>
  <r>
    <x v="1"/>
    <n v="17"/>
    <s v="Hoja Ahcha"/>
    <n v="17.3"/>
    <n v="11"/>
    <n v="235.06236600000003"/>
    <n v="0.1"/>
    <s v="LATIF"/>
    <n v="121.96931273174864"/>
    <n v="0.60984656365874323"/>
    <s v="DEJAR"/>
    <s v="DEJAR"/>
    <x v="0"/>
  </r>
  <r>
    <x v="1"/>
    <n v="18"/>
    <s v="Cola de Coche"/>
    <n v="17.3"/>
    <n v="15"/>
    <n v="235.06236600000003"/>
    <n v="0.1"/>
    <s v="LATIF"/>
    <n v="121.96931273174864"/>
    <n v="0.60984656365874323"/>
    <s v="DEJAR"/>
    <s v="DEJAR"/>
    <x v="0"/>
  </r>
  <r>
    <x v="1"/>
    <n v="19"/>
    <s v="Chico"/>
    <n v="26"/>
    <n v="20"/>
    <n v="530.93039999999996"/>
    <n v="0.1"/>
    <s v="LATIF"/>
    <n v="322.0760520178971"/>
    <n v="1.6103802600894852"/>
    <s v="DEJAR"/>
    <s v="DEJAR"/>
    <x v="0"/>
  </r>
  <r>
    <x v="1"/>
    <n v="20"/>
    <s v="Cola de Coche"/>
    <n v="117.5"/>
    <n v="16.07"/>
    <n v="10843.428749999999"/>
    <n v="0.1"/>
    <s v="LATIF"/>
    <n v="11730.357952768996"/>
    <n v="58.651789763844974"/>
    <s v="DEJAR"/>
    <s v="DEJAR"/>
    <x v="0"/>
  </r>
  <r>
    <x v="1"/>
    <n v="21"/>
    <s v="Cañamito"/>
    <n v="12"/>
    <n v="16.07"/>
    <n v="113.0976"/>
    <n v="0.1"/>
    <s v="LATIF"/>
    <n v="51.002868362482175"/>
    <n v="0.25501434181241084"/>
    <s v="DEJAR"/>
    <s v="DEJAR"/>
    <x v="0"/>
  </r>
  <r>
    <x v="1"/>
    <n v="22"/>
    <s v="Achiotillo"/>
    <n v="24"/>
    <n v="14"/>
    <n v="452.3904"/>
    <n v="0.1"/>
    <s v="LATIF"/>
    <n v="266.13537552905672"/>
    <n v="1.3306768776452833"/>
    <s v="DEJAR"/>
    <s v="DEJAR"/>
    <x v="0"/>
  </r>
  <r>
    <x v="1"/>
    <n v="23"/>
    <s v="Cola de Coche"/>
    <n v="53.5"/>
    <n v="37"/>
    <n v="2248.0111499999998"/>
    <n v="0.1"/>
    <s v="LATIF"/>
    <n v="1798.4726278734806"/>
    <n v="8.9923631393674022"/>
    <s v="DEJAR"/>
    <s v="DEJAR"/>
    <x v="0"/>
  </r>
  <r>
    <x v="1"/>
    <n v="24"/>
    <s v="indio desnudo"/>
    <n v="22.7"/>
    <n v="15"/>
    <n v="404.70876599999997"/>
    <n v="0.1"/>
    <s v="LATIF"/>
    <n v="233.05396725657332"/>
    <n v="1.1652698362828666"/>
    <s v="DEJAR"/>
    <s v="DEJAR"/>
    <x v="0"/>
  </r>
  <r>
    <x v="1"/>
    <n v="25"/>
    <s v="Achiotillo "/>
    <n v="18"/>
    <n v="20"/>
    <n v="254.46959999999999"/>
    <n v="0.1"/>
    <s v="LATIF"/>
    <n v="134.06329154071116"/>
    <n v="0.67031645770355586"/>
    <s v="DEJAR"/>
    <s v="DEJAR"/>
    <x v="0"/>
  </r>
  <r>
    <x v="1"/>
    <n v="26"/>
    <s v="Naranjo"/>
    <n v="33"/>
    <n v="18"/>
    <n v="855.30060000000003"/>
    <n v="0.1"/>
    <s v="LATIF"/>
    <n v="568.52356444302654"/>
    <n v="2.8426178222151326"/>
    <s v="DEJAR"/>
    <s v="DEJAR"/>
    <x v="0"/>
  </r>
  <r>
    <x v="1"/>
    <n v="27"/>
    <s v="Hoja Ancha"/>
    <n v="20"/>
    <n v="16.07"/>
    <n v="314.15999999999997"/>
    <n v="0.1"/>
    <s v="LATIF"/>
    <n v="172.33493090633354"/>
    <n v="0.86167465453166758"/>
    <s v="DEJAR"/>
    <s v="DEJAR"/>
    <x v="0"/>
  </r>
  <r>
    <x v="1"/>
    <n v="28"/>
    <s v="huesillo"/>
    <n v="13"/>
    <n v="16.07"/>
    <n v="132.73259999999999"/>
    <n v="0.1"/>
    <s v="LATIF"/>
    <n v="61.723483588461484"/>
    <n v="0.3086174179423074"/>
    <s v="DEJAR"/>
    <s v="DEJAR"/>
    <x v="0"/>
  </r>
  <r>
    <x v="1"/>
    <n v="29"/>
    <s v="Hoja Ancha"/>
    <n v="24"/>
    <n v="25"/>
    <n v="452.3904"/>
    <n v="0.1"/>
    <s v="LATIF"/>
    <n v="266.13537552905672"/>
    <n v="1.3306768776452833"/>
    <s v="DEJAR"/>
    <s v="DEJAR"/>
    <x v="0"/>
  </r>
  <r>
    <x v="1"/>
    <n v="30"/>
    <s v="Guayabillo"/>
    <n v="17"/>
    <n v="16.07"/>
    <n v="226.98060000000001"/>
    <n v="0.1"/>
    <s v="LATIF"/>
    <n v="116.98835060940742"/>
    <n v="0.58494175304703711"/>
    <s v="DEJAR"/>
    <s v="DEJAR"/>
    <x v="0"/>
  </r>
  <r>
    <x v="1"/>
    <n v="31"/>
    <s v="Irayol"/>
    <n v="14"/>
    <n v="15"/>
    <n v="153.9384"/>
    <n v="0.1"/>
    <s v="LATIF"/>
    <n v="73.64833681845144"/>
    <n v="0.36824168409225716"/>
    <s v="DEJAR"/>
    <s v="DEJAR"/>
    <x v="0"/>
  </r>
  <r>
    <x v="1"/>
    <n v="32"/>
    <s v="Plumajillo"/>
    <n v="14"/>
    <n v="5"/>
    <n v="153.9384"/>
    <n v="0.1"/>
    <s v="LATIF"/>
    <n v="73.64833681845144"/>
    <n v="0.36824168409225716"/>
    <s v="DEJAR"/>
    <s v="DEJAR"/>
    <x v="0"/>
  </r>
  <r>
    <x v="1"/>
    <n v="33"/>
    <s v="Oreja de Burro"/>
    <n v="27.3"/>
    <n v="25"/>
    <n v="585.35076600000002"/>
    <n v="0.1"/>
    <s v="LATIF"/>
    <n v="361.79564948465594"/>
    <n v="1.8089782474232796"/>
    <s v="DEJAR"/>
    <s v="DEJAR"/>
    <x v="0"/>
  </r>
  <r>
    <x v="1"/>
    <n v="34"/>
    <s v="Achiotillo "/>
    <n v="13"/>
    <n v="15"/>
    <n v="132.73259999999999"/>
    <n v="0.1"/>
    <s v="LATIF"/>
    <n v="61.723483588461484"/>
    <n v="0.3086174179423074"/>
    <s v="DEJAR"/>
    <s v="DEJAR"/>
    <x v="0"/>
  </r>
  <r>
    <x v="1"/>
    <n v="35"/>
    <s v="chino"/>
    <n v="13"/>
    <n v="5"/>
    <n v="132.73259999999999"/>
    <n v="0.1"/>
    <s v="LATIF"/>
    <n v="61.723483588461484"/>
    <n v="0.3086174179423074"/>
    <s v="DEJAR"/>
    <s v="DEJAR"/>
    <x v="0"/>
  </r>
  <r>
    <x v="1"/>
    <n v="36"/>
    <s v="Achiotillo"/>
    <n v="21"/>
    <n v="15"/>
    <n v="346.3614"/>
    <n v="0.1"/>
    <s v="LATIF"/>
    <n v="193.587905296"/>
    <n v="0.96793952648000003"/>
    <s v="DEJAR"/>
    <s v="DEJAR"/>
    <x v="0"/>
  </r>
  <r>
    <x v="1"/>
    <n v="37"/>
    <s v="Chino "/>
    <n v="22.5"/>
    <n v="12"/>
    <n v="397.60874999999999"/>
    <n v="0.1"/>
    <s v="LATIF"/>
    <n v="228.1896084504572"/>
    <n v="1.140948042252286"/>
    <s v="DEJAR"/>
    <s v="DEJAR"/>
    <x v="0"/>
  </r>
  <r>
    <x v="1"/>
    <n v="38"/>
    <s v="Cirilo"/>
    <n v="16"/>
    <n v="16.07"/>
    <n v="201.0624"/>
    <n v="0.1"/>
    <s v="LATIF"/>
    <n v="101.24820425273758"/>
    <n v="0.50624102126368786"/>
    <s v="DEJAR"/>
    <s v="DEJAR"/>
    <x v="0"/>
  </r>
  <r>
    <x v="1"/>
    <n v="39"/>
    <s v="Achiotillo"/>
    <n v="21"/>
    <n v="15"/>
    <n v="346.3614"/>
    <n v="0.1"/>
    <s v="LATIF"/>
    <n v="193.587905296"/>
    <n v="0.96793952648000003"/>
    <s v="DEJAR"/>
    <s v="DEJAR"/>
    <x v="0"/>
  </r>
  <r>
    <x v="2"/>
    <n v="1"/>
    <s v="Jocotillo"/>
    <n v="15"/>
    <n v="12"/>
    <n v="176.715"/>
    <n v="0.1"/>
    <s v="LATIF"/>
    <n v="86.812164819560579"/>
    <n v="0.43406082409780289"/>
    <s v="DEJAR"/>
    <s v="DEJAR"/>
    <x v="0"/>
  </r>
  <r>
    <x v="2"/>
    <n v="2"/>
    <s v="Jocotillo"/>
    <n v="13"/>
    <n v="11"/>
    <n v="132.73259999999999"/>
    <n v="0.1"/>
    <s v="LATIF"/>
    <n v="61.723483588461484"/>
    <n v="0.3086174179423074"/>
    <s v="DEJAR"/>
    <s v="DEJAR"/>
    <x v="0"/>
  </r>
  <r>
    <x v="2"/>
    <n v="3"/>
    <s v="Jocotillo"/>
    <n v="13"/>
    <n v="9"/>
    <n v="132.73259999999999"/>
    <n v="0.1"/>
    <s v="LATIF"/>
    <n v="61.723483588461484"/>
    <n v="0.3086174179423074"/>
    <s v="DEJAR"/>
    <s v="DEJAR"/>
    <x v="0"/>
  </r>
  <r>
    <x v="2"/>
    <n v="4"/>
    <s v="Castaño"/>
    <n v="12"/>
    <n v="15"/>
    <n v="113.0976"/>
    <n v="0.1"/>
    <s v="LATIF"/>
    <n v="51.002868362482175"/>
    <n v="0.25501434181241084"/>
    <s v="DEJAR"/>
    <s v="DEJAR"/>
    <x v="0"/>
  </r>
  <r>
    <x v="2"/>
    <n v="5"/>
    <s v="Jocotillo"/>
    <n v="24"/>
    <n v="10"/>
    <n v="452.3904"/>
    <n v="0.1"/>
    <s v="LATIF"/>
    <n v="266.13537552905672"/>
    <n v="1.3306768776452833"/>
    <s v="DEJAR"/>
    <s v="DEJAR"/>
    <x v="0"/>
  </r>
  <r>
    <x v="2"/>
    <n v="6"/>
    <s v="Manguillo"/>
    <n v="25"/>
    <n v="7"/>
    <n v="490.875"/>
    <n v="0.1"/>
    <s v="LATIF"/>
    <n v="293.3319028192812"/>
    <n v="1.4666595140964058"/>
    <s v="DEJAR"/>
    <s v="DEJAR"/>
    <x v="0"/>
  </r>
  <r>
    <x v="2"/>
    <n v="7"/>
    <s v="Naranjo"/>
    <n v="10"/>
    <n v="8"/>
    <n v="78.539999999999992"/>
    <n v="0.1"/>
    <s v="LATIF"/>
    <n v="33.026709725455305"/>
    <n v="0.16513354862727653"/>
    <s v="DEJAR"/>
    <s v="DEJAR"/>
    <x v="0"/>
  </r>
  <r>
    <x v="2"/>
    <n v="8"/>
    <s v="Hoja Blanca"/>
    <n v="10"/>
    <n v="7"/>
    <n v="78.539999999999992"/>
    <n v="0.1"/>
    <s v="LATIF"/>
    <n v="33.026709725455305"/>
    <n v="0.16513354862727653"/>
    <s v="DEJAR"/>
    <s v="DEJAR"/>
    <x v="0"/>
  </r>
  <r>
    <x v="2"/>
    <n v="9"/>
    <s v="Manguillo"/>
    <n v="11"/>
    <n v="6"/>
    <n v="95.0334"/>
    <n v="0.1"/>
    <s v="LATIF"/>
    <n v="41.450062373780455"/>
    <n v="0.20725031186890225"/>
    <s v="DEJAR"/>
    <s v="DEJAR"/>
    <x v="0"/>
  </r>
  <r>
    <x v="2"/>
    <n v="10"/>
    <s v="Manguillo"/>
    <n v="25.5"/>
    <n v="12"/>
    <n v="510.70634999999999"/>
    <n v="0.1"/>
    <s v="LATIF"/>
    <n v="307.50904523936521"/>
    <n v="1.5375452261968261"/>
    <s v="DEJAR"/>
    <s v="DEJAR"/>
    <x v="0"/>
  </r>
  <r>
    <x v="2"/>
    <n v="11"/>
    <s v="Zapote"/>
    <n v="40"/>
    <n v="35"/>
    <n v="1256.6399999999999"/>
    <n v="0.1"/>
    <s v="LATIF"/>
    <n v="899.25180732127308"/>
    <n v="4.4962590366063653"/>
    <s v="DEJAR"/>
    <s v="DEJAR"/>
    <x v="0"/>
  </r>
  <r>
    <x v="2"/>
    <n v="12"/>
    <s v="Irayol"/>
    <n v="24"/>
    <n v="9"/>
    <n v="452.3904"/>
    <n v="0.1"/>
    <s v="LATIF"/>
    <n v="266.13537552905672"/>
    <n v="1.3306768776452833"/>
    <s v="DEJAR"/>
    <s v="DEJAR"/>
    <x v="0"/>
  </r>
  <r>
    <x v="2"/>
    <n v="13"/>
    <s v="Guamo"/>
    <n v="10"/>
    <n v="6"/>
    <n v="78.539999999999992"/>
    <n v="0.1"/>
    <s v="LATIF"/>
    <n v="33.026709725455305"/>
    <n v="0.16513354862727653"/>
    <s v="DEJAR"/>
    <s v="DEJAR"/>
    <x v="0"/>
  </r>
  <r>
    <x v="2"/>
    <n v="14"/>
    <s v="Dulce quemado"/>
    <n v="47"/>
    <n v="25"/>
    <n v="1734.9485999999999"/>
    <n v="0.1"/>
    <s v="LATIF"/>
    <n v="1320.7398287000169"/>
    <n v="6.6036991435000845"/>
    <s v="DEJAR"/>
    <s v="DEJAR"/>
    <x v="0"/>
  </r>
  <r>
    <x v="2"/>
    <n v="15"/>
    <s v="Plumajillo"/>
    <n v="33"/>
    <n v="13"/>
    <n v="855.30060000000003"/>
    <n v="0.1"/>
    <s v="LATIF"/>
    <n v="568.52356444302654"/>
    <n v="2.8426178222151326"/>
    <s v="DEJAR"/>
    <s v="DEJAR"/>
    <x v="0"/>
  </r>
  <r>
    <x v="2"/>
    <n v="16"/>
    <s v="Manguillo"/>
    <n v="19"/>
    <n v="14"/>
    <n v="283.52940000000001"/>
    <n v="0.1"/>
    <s v="LATIF"/>
    <n v="152.50261995629924"/>
    <n v="0.76251309978149617"/>
    <s v="DEJAR"/>
    <s v="DEJAR"/>
    <x v="0"/>
  </r>
  <r>
    <x v="2"/>
    <n v="17"/>
    <s v="Naranjo"/>
    <n v="32"/>
    <n v="30"/>
    <n v="804.24959999999999"/>
    <n v="0.1"/>
    <s v="LATIF"/>
    <n v="528.31791084648671"/>
    <n v="2.6415895542324335"/>
    <s v="DEJAR"/>
    <s v="DEJAR"/>
    <x v="0"/>
  </r>
  <r>
    <x v="2"/>
    <n v="18"/>
    <s v="Irayol"/>
    <n v="20"/>
    <n v="11"/>
    <n v="314.15999999999997"/>
    <n v="0.1"/>
    <s v="LATIF"/>
    <n v="172.33493090633354"/>
    <n v="0.86167465453166758"/>
    <s v="DEJAR"/>
    <s v="DEJAR"/>
    <x v="0"/>
  </r>
  <r>
    <x v="2"/>
    <n v="19"/>
    <s v="Tabacon"/>
    <n v="23"/>
    <n v="18"/>
    <n v="415.47660000000002"/>
    <n v="0.1"/>
    <s v="LATIF"/>
    <n v="240.46242571758225"/>
    <n v="1.2023121285879113"/>
    <s v="DEJAR"/>
    <s v="DEJAR"/>
    <x v="0"/>
  </r>
  <r>
    <x v="2"/>
    <n v="20"/>
    <s v="Ixcanal"/>
    <n v="13"/>
    <n v="8"/>
    <n v="132.73259999999999"/>
    <n v="0.1"/>
    <s v="LATIF"/>
    <n v="61.723483588461484"/>
    <n v="0.3086174179423074"/>
    <s v="DEJAR"/>
    <s v="DEJAR"/>
    <x v="0"/>
  </r>
  <r>
    <x v="2"/>
    <n v="21"/>
    <s v="Manguillo"/>
    <n v="13"/>
    <n v="7"/>
    <n v="132.73259999999999"/>
    <n v="0.1"/>
    <s v="LATIF"/>
    <n v="61.723483588461484"/>
    <n v="0.3086174179423074"/>
    <s v="DEJAR"/>
    <s v="DEJAR"/>
    <x v="0"/>
  </r>
  <r>
    <x v="2"/>
    <n v="22"/>
    <s v="Amate"/>
    <n v="23"/>
    <n v="17"/>
    <n v="415.47660000000002"/>
    <n v="0.1"/>
    <s v="LATIF"/>
    <n v="240.46242571758225"/>
    <n v="1.2023121285879113"/>
    <s v="DEJAR"/>
    <s v="DEJAR"/>
    <x v="0"/>
  </r>
  <r>
    <x v="2"/>
    <n v="23"/>
    <s v="Guamo"/>
    <n v="15"/>
    <n v="15"/>
    <n v="176.715"/>
    <n v="0.1"/>
    <s v="LATIF"/>
    <n v="86.812164819560579"/>
    <n v="0.43406082409780289"/>
    <s v="DEJAR"/>
    <s v="DEJAR"/>
    <x v="0"/>
  </r>
  <r>
    <x v="2"/>
    <n v="24"/>
    <s v="Manguillo"/>
    <n v="17.399999999999999"/>
    <n v="12"/>
    <n v="237.78770399999993"/>
    <n v="0.1"/>
    <s v="LATIF"/>
    <n v="123.65647101732969"/>
    <n v="0.61828235508664842"/>
    <s v="DEJAR"/>
    <s v="DEJAR"/>
    <x v="0"/>
  </r>
  <r>
    <x v="3"/>
    <n v="1"/>
    <s v="Bastamajimo"/>
    <n v="20"/>
    <n v="18"/>
    <n v="314.15999999999997"/>
    <n v="0.1"/>
    <s v="LATIF"/>
    <n v="172.33493090633354"/>
    <n v="0.86167465453166758"/>
    <s v="DEJAR"/>
    <s v="DEJAR"/>
    <x v="0"/>
  </r>
  <r>
    <x v="3"/>
    <n v="2"/>
    <s v="Irayol de montaña"/>
    <n v="32"/>
    <n v="39"/>
    <n v="804.24959999999999"/>
    <n v="0.1"/>
    <s v="LATIF"/>
    <n v="528.31791084648671"/>
    <n v="2.6415895542324335"/>
    <s v="DEJAR"/>
    <s v="DEJAR"/>
    <x v="0"/>
  </r>
  <r>
    <x v="3"/>
    <n v="3"/>
    <s v="Naranjo"/>
    <n v="27"/>
    <n v="15"/>
    <n v="572.5566"/>
    <n v="0.1"/>
    <s v="LATIF"/>
    <n v="352.39128142743209"/>
    <n v="1.7619564071371603"/>
    <s v="DEJAR"/>
    <s v="DEJAR"/>
    <x v="0"/>
  </r>
  <r>
    <x v="3"/>
    <n v="4"/>
    <s v="Bastamajimo"/>
    <n v="22"/>
    <n v="15"/>
    <n v="380.1336"/>
    <n v="0.1"/>
    <s v="LATIF"/>
    <n v="216.2883827856152"/>
    <n v="1.0814419139280758"/>
    <s v="DEJAR"/>
    <s v="DEJAR"/>
    <x v="0"/>
  </r>
  <r>
    <x v="3"/>
    <n v="5"/>
    <s v="Sirin"/>
    <n v="25"/>
    <n v="12"/>
    <n v="490.875"/>
    <n v="0.1"/>
    <s v="LATIF"/>
    <n v="293.3319028192812"/>
    <n v="1.4666595140964058"/>
    <s v="DEJAR"/>
    <s v="DEJAR"/>
    <x v="0"/>
  </r>
  <r>
    <x v="3"/>
    <n v="6"/>
    <s v="Sirin"/>
    <n v="25"/>
    <n v="20"/>
    <n v="490.875"/>
    <n v="0.1"/>
    <s v="LATIF"/>
    <n v="293.3319028192812"/>
    <n v="1.4666595140964058"/>
    <s v="DEJAR"/>
    <s v="DEJAR"/>
    <x v="0"/>
  </r>
  <r>
    <x v="3"/>
    <n v="7"/>
    <s v="Sirin"/>
    <n v="14.5"/>
    <n v="12"/>
    <n v="165.13034999999999"/>
    <n v="0.1"/>
    <s v="LATIF"/>
    <n v="80.073268525573738"/>
    <n v="0.40036634262786869"/>
    <s v="DEJAR"/>
    <s v="DEJAR"/>
    <x v="0"/>
  </r>
  <r>
    <x v="3"/>
    <n v="8"/>
    <s v="Aras"/>
    <n v="25.5"/>
    <n v="20"/>
    <n v="510.70634999999999"/>
    <n v="0.1"/>
    <s v="LATIF"/>
    <n v="307.50904523936521"/>
    <n v="1.5375452261968261"/>
    <s v="DEJAR"/>
    <s v="DEJAR"/>
    <x v="0"/>
  </r>
  <r>
    <x v="3"/>
    <n v="9"/>
    <s v="Irayol"/>
    <n v="23.5"/>
    <n v="20"/>
    <n v="433.73714999999999"/>
    <n v="0.1"/>
    <s v="LATIF"/>
    <n v="253.10998017593391"/>
    <n v="1.2655499008796693"/>
    <s v="DEJAR"/>
    <s v="DEJAR"/>
    <x v="0"/>
  </r>
  <r>
    <x v="3"/>
    <n v="10"/>
    <s v="Hoja Ancha"/>
    <n v="20.3"/>
    <n v="10"/>
    <n v="323.655486"/>
    <n v="0.1"/>
    <s v="LATIF"/>
    <n v="178.56041669147731"/>
    <n v="0.89280208345738654"/>
    <s v="DEJAR"/>
    <s v="DEJAR"/>
    <x v="0"/>
  </r>
  <r>
    <x v="3"/>
    <n v="11"/>
    <s v="Sirin"/>
    <n v="13.5"/>
    <n v="10"/>
    <n v="143.13915"/>
    <n v="0.1"/>
    <s v="LATIF"/>
    <n v="67.533172179763213"/>
    <n v="0.33766586089881601"/>
    <s v="DEJAR"/>
    <s v="DEJAR"/>
    <x v="0"/>
  </r>
  <r>
    <x v="3"/>
    <n v="12"/>
    <s v="Jocotillo"/>
    <n v="22.7"/>
    <n v="13"/>
    <n v="404.70876599999997"/>
    <n v="0.1"/>
    <s v="LATIF"/>
    <n v="233.05396725657332"/>
    <n v="1.1652698362828666"/>
    <s v="DEJAR"/>
    <s v="DEJAR"/>
    <x v="0"/>
  </r>
  <r>
    <x v="3"/>
    <n v="13"/>
    <s v="Cortez"/>
    <n v="84.5"/>
    <n v="35"/>
    <n v="5607.9523499999996"/>
    <n v="0.1"/>
    <s v="LATIF"/>
    <n v="5346.1057325185175"/>
    <n v="26.730528662592587"/>
    <s v="DEJAR"/>
    <s v="DEJAR"/>
    <x v="0"/>
  </r>
  <r>
    <x v="3"/>
    <n v="14"/>
    <s v="Jocotillo"/>
    <n v="21.3"/>
    <n v="10"/>
    <n v="356.32812600000005"/>
    <n v="0.1"/>
    <s v="LATIF"/>
    <n v="200.24486037888198"/>
    <n v="1.0012243018944098"/>
    <s v="DEJAR"/>
    <s v="DEJAR"/>
    <x v="0"/>
  </r>
  <r>
    <x v="3"/>
    <n v="15"/>
    <s v="petatillo"/>
    <n v="19.2"/>
    <n v="25"/>
    <n v="289.529856"/>
    <n v="0.1"/>
    <s v="LATIF"/>
    <n v="156.35674508199583"/>
    <n v="0.78178372540997909"/>
    <s v="DEJAR"/>
    <s v="DEJAR"/>
    <x v="0"/>
  </r>
  <r>
    <x v="3"/>
    <n v="16"/>
    <s v="cañamito"/>
    <n v="14.5"/>
    <n v="10"/>
    <n v="165.13034999999999"/>
    <n v="0.1"/>
    <s v="LATIF"/>
    <n v="80.073268525573738"/>
    <n v="0.40036634262786869"/>
    <s v="DEJAR"/>
    <s v="DEJAR"/>
    <x v="0"/>
  </r>
  <r>
    <x v="3"/>
    <n v="17"/>
    <s v="garrapato"/>
    <n v="20"/>
    <n v="15"/>
    <n v="314.15999999999997"/>
    <n v="0.1"/>
    <s v="LATIF"/>
    <n v="172.33493090633354"/>
    <n v="0.86167465453166758"/>
    <s v="DEJAR"/>
    <s v="DEJAR"/>
    <x v="0"/>
  </r>
  <r>
    <x v="3"/>
    <n v="18"/>
    <s v="Ichoso"/>
    <n v="11"/>
    <n v="15"/>
    <n v="95.0334"/>
    <n v="0.1"/>
    <s v="LATIF"/>
    <n v="41.450062373780455"/>
    <n v="0.20725031186890225"/>
    <s v="DEJAR"/>
    <s v="DEJAR"/>
    <x v="0"/>
  </r>
  <r>
    <x v="3"/>
    <n v="19"/>
    <s v="hoja ancha"/>
    <n v="21.5"/>
    <n v="23"/>
    <n v="363.05115000000001"/>
    <n v="0.1"/>
    <s v="LATIF"/>
    <n v="204.75555973317921"/>
    <n v="1.023777798665896"/>
    <s v="DEJAR"/>
    <s v="DEJAR"/>
    <x v="0"/>
  </r>
  <r>
    <x v="3"/>
    <n v="20"/>
    <s v="huesillo"/>
    <n v="13.5"/>
    <n v="10"/>
    <n v="143.13915"/>
    <n v="0.1"/>
    <s v="LATIF"/>
    <n v="67.533172179763213"/>
    <n v="0.33766586089881601"/>
    <s v="DEJAR"/>
    <s v="DEJAR"/>
    <x v="0"/>
  </r>
  <r>
    <x v="3"/>
    <n v="21"/>
    <s v="Cola de Coche"/>
    <n v="23.4"/>
    <n v="30"/>
    <n v="430.05362399999996"/>
    <n v="0.1"/>
    <s v="LATIF"/>
    <n v="250.55034073982807"/>
    <n v="1.2527517036991402"/>
    <s v="DEJAR"/>
    <s v="DEJAR"/>
    <x v="0"/>
  </r>
  <r>
    <x v="3"/>
    <n v="22"/>
    <s v="Cola de Coche"/>
    <n v="13"/>
    <n v="25"/>
    <n v="132.73259999999999"/>
    <n v="0.1"/>
    <s v="LATIF"/>
    <n v="61.723483588461484"/>
    <n v="0.3086174179423074"/>
    <s v="DEJAR"/>
    <s v="DEJAR"/>
    <x v="0"/>
  </r>
  <r>
    <x v="3"/>
    <n v="23"/>
    <s v="Tamarindo"/>
    <n v="25.5"/>
    <n v="20"/>
    <n v="510.70634999999999"/>
    <n v="0.1"/>
    <s v="LATIF"/>
    <n v="307.50904523936521"/>
    <n v="1.5375452261968261"/>
    <s v="DEJAR"/>
    <s v="DEJAR"/>
    <x v="0"/>
  </r>
  <r>
    <x v="3"/>
    <n v="24"/>
    <s v="Sirin"/>
    <n v="27.5"/>
    <n v="25"/>
    <n v="593.95875000000001"/>
    <n v="0.1"/>
    <s v="LATIF"/>
    <n v="368.14523060732495"/>
    <n v="1.8407261530366248"/>
    <s v="DEJAR"/>
    <s v="DEJAR"/>
    <x v="0"/>
  </r>
  <r>
    <x v="3"/>
    <n v="25"/>
    <s v="Sirin"/>
    <n v="21.3"/>
    <n v="12"/>
    <n v="356.32812600000005"/>
    <n v="0.1"/>
    <s v="LATIF"/>
    <n v="200.24486037888198"/>
    <n v="1.0012243018944098"/>
    <s v="DEJAR"/>
    <s v="DEJAR"/>
    <x v="0"/>
  </r>
  <r>
    <x v="3"/>
    <n v="26"/>
    <s v="Sangre de drago"/>
    <n v="65.5"/>
    <n v="35"/>
    <n v="3369.5623500000002"/>
    <n v="0.1"/>
    <s v="LATIF"/>
    <n v="2913.2959852612967"/>
    <n v="14.566479926306483"/>
    <s v="DEJAR"/>
    <s v="DEJAR"/>
    <x v="0"/>
  </r>
  <r>
    <x v="3"/>
    <n v="27"/>
    <s v="Sirin"/>
    <n v="19.399999999999999"/>
    <n v="20"/>
    <n v="295.59314399999994"/>
    <n v="0.1"/>
    <s v="LATIF"/>
    <n v="160.26681665423646"/>
    <n v="0.80133408327118238"/>
    <s v="DEJAR"/>
    <s v="DEJAR"/>
    <x v="0"/>
  </r>
  <r>
    <x v="3"/>
    <n v="28"/>
    <s v="frijolillo"/>
    <n v="41.3"/>
    <n v="30"/>
    <n v="1339.6489259999998"/>
    <n v="0.1"/>
    <s v="LATIF"/>
    <n v="970.48408334379917"/>
    <n v="4.8524204167189957"/>
    <s v="DEJAR"/>
    <s v="DEJAR"/>
    <x v="0"/>
  </r>
  <r>
    <x v="3"/>
    <n v="29"/>
    <s v="hoja ancha"/>
    <n v="30.5"/>
    <n v="20"/>
    <n v="730.61834999999996"/>
    <n v="0.1"/>
    <s v="LATIF"/>
    <n v="471.19298861035389"/>
    <n v="2.3559649430517693"/>
    <s v="DEJAR"/>
    <s v="DEJAR"/>
    <x v="0"/>
  </r>
  <r>
    <x v="3"/>
    <n v="30"/>
    <s v="Bastamajimo"/>
    <n v="31.4"/>
    <n v="40"/>
    <n v="774.37298399999997"/>
    <n v="0.1"/>
    <s v="LATIF"/>
    <n v="505.01246167150646"/>
    <n v="2.5250623083575321"/>
    <s v="DEJAR"/>
    <s v="DEJAR"/>
    <x v="0"/>
  </r>
  <r>
    <x v="3"/>
    <n v="31"/>
    <s v="Hoja Ancha"/>
    <n v="12"/>
    <n v="15"/>
    <n v="113.0976"/>
    <n v="0.1"/>
    <s v="LATIF"/>
    <n v="51.002868362482175"/>
    <n v="0.25501434181241084"/>
    <s v="DEJAR"/>
    <s v="DEJAR"/>
    <x v="0"/>
  </r>
  <r>
    <x v="3"/>
    <n v="32"/>
    <s v="Sirin"/>
    <n v="11"/>
    <n v="10"/>
    <n v="95.0334"/>
    <n v="0.1"/>
    <s v="LATIF"/>
    <n v="41.450062373780455"/>
    <n v="0.20725031186890225"/>
    <s v="DEJAR"/>
    <s v="DEJAR"/>
    <x v="0"/>
  </r>
  <r>
    <x v="3"/>
    <n v="33"/>
    <s v="naranjo"/>
    <n v="27.5"/>
    <n v="18"/>
    <n v="593.95875000000001"/>
    <n v="0.1"/>
    <s v="LATIF"/>
    <n v="368.14523060732495"/>
    <n v="1.8407261530366248"/>
    <s v="DEJAR"/>
    <s v="DEJAR"/>
    <x v="0"/>
  </r>
  <r>
    <x v="3"/>
    <n v="34"/>
    <s v="icaco"/>
    <n v="33.5"/>
    <n v="25"/>
    <n v="881.41515000000004"/>
    <n v="0.1"/>
    <s v="LATIF"/>
    <n v="589.27071356225565"/>
    <n v="2.9463535678112782"/>
    <s v="DEJAR"/>
    <s v="DEJAR"/>
    <x v="0"/>
  </r>
  <r>
    <x v="3"/>
    <n v="35"/>
    <s v="Sirin"/>
    <n v="17"/>
    <n v="12"/>
    <n v="226.98060000000001"/>
    <n v="0.1"/>
    <s v="LATIF"/>
    <n v="116.98835060940742"/>
    <n v="0.58494175304703711"/>
    <s v="DEJAR"/>
    <s v="DEJAR"/>
    <x v="0"/>
  </r>
  <r>
    <x v="3"/>
    <n v="36"/>
    <s v="Sirin"/>
    <n v="18.5"/>
    <n v="15"/>
    <n v="268.80315000000002"/>
    <n v="0.1"/>
    <s v="LATIF"/>
    <n v="143.11059777395243"/>
    <n v="0.71555298886976215"/>
    <s v="DEJAR"/>
    <s v="DEJAR"/>
    <x v="0"/>
  </r>
  <r>
    <x v="3"/>
    <n v="37"/>
    <s v="macico"/>
    <n v="29.5"/>
    <n v="35"/>
    <n v="683.49434999999994"/>
    <n v="0.1"/>
    <s v="LATIF"/>
    <n v="435.20189998017889"/>
    <n v="2.1760094999008941"/>
    <s v="DEJAR"/>
    <s v="DEJAR"/>
    <x v="0"/>
  </r>
  <r>
    <x v="3"/>
    <n v="38"/>
    <s v="Cola de Coche"/>
    <n v="18.5"/>
    <n v="25"/>
    <n v="268.80315000000002"/>
    <n v="0.1"/>
    <s v="LATIF"/>
    <n v="143.11059777395243"/>
    <n v="0.71555298886976215"/>
    <s v="DEJAR"/>
    <s v="DEJAR"/>
    <x v="0"/>
  </r>
  <r>
    <x v="3"/>
    <n v="39"/>
    <s v="hoja ancha"/>
    <n v="12.5"/>
    <n v="10"/>
    <n v="122.71875"/>
    <n v="0.1"/>
    <s v="LATIF"/>
    <n v="56.214880852526136"/>
    <n v="0.28107440426263064"/>
    <s v="DEJAR"/>
    <s v="DEJAR"/>
    <x v="0"/>
  </r>
  <r>
    <x v="4"/>
    <n v="1"/>
    <s v="Ichoso"/>
    <n v="20"/>
    <n v="25"/>
    <n v="314.15999999999997"/>
    <n v="0.1"/>
    <s v="LATIF"/>
    <n v="172.33493090633354"/>
    <n v="0.86167465453166758"/>
    <s v="DEJAR"/>
    <s v="DEJAR"/>
    <x v="0"/>
  </r>
  <r>
    <x v="4"/>
    <n v="2"/>
    <s v="Cirilo"/>
    <n v="20"/>
    <n v="25"/>
    <n v="314.15999999999997"/>
    <n v="0.1"/>
    <s v="LATIF"/>
    <n v="172.33493090633354"/>
    <n v="0.86167465453166758"/>
    <s v="DEJAR"/>
    <s v="DEJAR"/>
    <x v="0"/>
  </r>
  <r>
    <x v="4"/>
    <n v="3"/>
    <s v="Palo Blanco"/>
    <n v="34"/>
    <n v="44"/>
    <n v="907.92240000000004"/>
    <n v="0.1"/>
    <s v="LATIF"/>
    <n v="610.45073780325674"/>
    <n v="3.0522536890162835"/>
    <s v="DEJAR"/>
    <s v="DEJAR"/>
    <x v="0"/>
  </r>
  <r>
    <x v="4"/>
    <n v="4"/>
    <s v="huesillo"/>
    <n v="19"/>
    <n v="30"/>
    <n v="283.52940000000001"/>
    <n v="0.1"/>
    <s v="LATIF"/>
    <n v="152.50261995629924"/>
    <n v="0.76251309978149617"/>
    <s v="DEJAR"/>
    <s v="DEJAR"/>
    <x v="0"/>
  </r>
  <r>
    <x v="4"/>
    <n v="5"/>
    <s v="zapotillo"/>
    <n v="29"/>
    <n v="25.2"/>
    <n v="660.52139999999997"/>
    <n v="0.1"/>
    <s v="LATIF"/>
    <n v="417.82609631752575"/>
    <n v="2.0891304815876288"/>
    <s v="DEJAR"/>
    <s v="DEJAR"/>
    <x v="0"/>
  </r>
  <r>
    <x v="4"/>
    <n v="6"/>
    <s v="Nufle Blanco"/>
    <n v="31"/>
    <n v="25.2"/>
    <n v="754.76940000000002"/>
    <n v="0.1"/>
    <s v="LATIF"/>
    <n v="489.81357840055307"/>
    <n v="2.4490678920027653"/>
    <s v="DEJAR"/>
    <s v="DEJAR"/>
    <x v="0"/>
  </r>
  <r>
    <x v="4"/>
    <n v="7"/>
    <s v="Tamarindo"/>
    <n v="11.3"/>
    <n v="8"/>
    <n v="100.28772600000001"/>
    <n v="0.1"/>
    <s v="LATIF"/>
    <n v="44.195526320155821"/>
    <n v="0.2209776316007791"/>
    <s v="DEJAR"/>
    <s v="DEJAR"/>
    <x v="0"/>
  </r>
  <r>
    <x v="4"/>
    <n v="8"/>
    <s v="N/a"/>
    <n v="22"/>
    <n v="32"/>
    <n v="380.1336"/>
    <n v="0.1"/>
    <s v="LATIF"/>
    <n v="216.2883827856152"/>
    <n v="1.0814419139280758"/>
    <s v="DEJAR"/>
    <s v="DEJAR"/>
    <x v="0"/>
  </r>
  <r>
    <x v="4"/>
    <n v="9"/>
    <s v="Caoba"/>
    <n v="19"/>
    <n v="25.2"/>
    <n v="283.52940000000001"/>
    <n v="0.1"/>
    <s v="LATIF"/>
    <n v="152.50261995629924"/>
    <n v="0.76251309978149617"/>
    <s v="DEJAR"/>
    <s v="DEJAR"/>
    <x v="0"/>
  </r>
  <r>
    <x v="4"/>
    <n v="10"/>
    <s v="Yaro conte"/>
    <n v="14.3"/>
    <n v="30"/>
    <n v="160.60644600000001"/>
    <n v="0.1"/>
    <s v="LATIF"/>
    <n v="77.46585312120348"/>
    <n v="0.38732926560601738"/>
    <s v="DEJAR"/>
    <s v="DEJAR"/>
    <x v="0"/>
  </r>
  <r>
    <x v="4"/>
    <n v="11"/>
    <s v="negrito"/>
    <n v="13.4"/>
    <n v="5"/>
    <n v="141.02642399999999"/>
    <n v="0.1"/>
    <s v="LATIF"/>
    <n v="66.346935398031491"/>
    <n v="0.33173467699015746"/>
    <s v="DEJAR"/>
    <s v="DEJAR"/>
    <x v="0"/>
  </r>
  <r>
    <x v="4"/>
    <n v="12"/>
    <s v="palo blanco"/>
    <n v="65"/>
    <n v="50"/>
    <n v="3318.3150000000001"/>
    <n v="0.1"/>
    <s v="LATIF"/>
    <n v="2860.5689751200016"/>
    <n v="14.302844875600007"/>
    <s v="DEJAR"/>
    <s v="DEJAR"/>
    <x v="0"/>
  </r>
  <r>
    <x v="4"/>
    <n v="13"/>
    <s v="jocote"/>
    <n v="38"/>
    <n v="18"/>
    <n v="1134.1176"/>
    <n v="0.1"/>
    <s v="LATIF"/>
    <n v="795.76587227964853"/>
    <n v="3.9788293613982426"/>
    <s v="DEJAR"/>
    <s v="DEJAR"/>
    <x v="0"/>
  </r>
  <r>
    <x v="4"/>
    <n v="14"/>
    <s v="cedrilo"/>
    <n v="25"/>
    <n v="20"/>
    <n v="490.875"/>
    <n v="0.1"/>
    <s v="LATIF"/>
    <n v="293.3319028192812"/>
    <n v="1.4666595140964058"/>
    <s v="DEJAR"/>
    <s v="DEJAR"/>
    <x v="0"/>
  </r>
  <r>
    <x v="4"/>
    <n v="15"/>
    <s v="negrito"/>
    <n v="39"/>
    <n v="25"/>
    <n v="1194.5934"/>
    <n v="0.1"/>
    <s v="LATIF"/>
    <n v="846.59112411251863"/>
    <n v="4.2329556205625929"/>
    <s v="DEJAR"/>
    <s v="DEJAR"/>
    <x v="0"/>
  </r>
  <r>
    <x v="4"/>
    <n v="16"/>
    <s v="Dulce quemado"/>
    <n v="31.2"/>
    <n v="25.2"/>
    <n v="764.53977599999996"/>
    <n v="0.1"/>
    <s v="LATIF"/>
    <n v="497.3793217771194"/>
    <n v="2.4868966088855968"/>
    <s v="DEJAR"/>
    <s v="DEJAR"/>
    <x v="0"/>
  </r>
  <r>
    <x v="4"/>
    <n v="17"/>
    <s v="macico"/>
    <n v="19"/>
    <n v="25"/>
    <n v="283.52940000000001"/>
    <n v="0.1"/>
    <s v="LATIF"/>
    <n v="152.50261995629924"/>
    <n v="0.76251309978149617"/>
    <s v="DEJAR"/>
    <s v="DEJAR"/>
    <x v="0"/>
  </r>
  <r>
    <x v="4"/>
    <n v="18"/>
    <s v="achotillo"/>
    <n v="73"/>
    <n v="25.2"/>
    <n v="4185.3966"/>
    <n v="0.1"/>
    <s v="LATIF"/>
    <n v="3772.2805096514808"/>
    <n v="18.861402548257402"/>
    <s v="DEJAR"/>
    <s v="DEJAR"/>
    <x v="0"/>
  </r>
  <r>
    <x v="4"/>
    <n v="19"/>
    <s v="tamarindo"/>
    <n v="51"/>
    <n v="40"/>
    <n v="2042.8253999999999"/>
    <n v="0.1"/>
    <s v="LATIF"/>
    <n v="1604.5967189869084"/>
    <n v="8.0229835949345407"/>
    <s v="DEJAR"/>
    <s v="DEJAR"/>
    <x v="0"/>
  </r>
  <r>
    <x v="4"/>
    <n v="20"/>
    <s v="Plumajillo"/>
    <n v="10.199999999999999"/>
    <n v="7"/>
    <n v="81.713015999999996"/>
    <n v="0.1"/>
    <s v="LATIF"/>
    <n v="34.622936944330348"/>
    <n v="0.17311468472165173"/>
    <s v="DEJAR"/>
    <s v="DEJAR"/>
    <x v="0"/>
  </r>
  <r>
    <x v="4"/>
    <n v="21"/>
    <s v="negrito"/>
    <n v="17.399999999999999"/>
    <n v="12"/>
    <n v="237.78770399999993"/>
    <n v="0.1"/>
    <s v="LATIF"/>
    <n v="123.65647101732969"/>
    <n v="0.61828235508664842"/>
    <s v="DEJAR"/>
    <s v="DEJAR"/>
    <x v="0"/>
  </r>
  <r>
    <x v="4"/>
    <n v="22"/>
    <s v="seliyon"/>
    <n v="93"/>
    <n v="50"/>
    <n v="6792.9246000000003"/>
    <n v="0.1"/>
    <s v="LATIF"/>
    <n v="6718.2181535395084"/>
    <n v="33.591090767697537"/>
    <s v="DEJAR"/>
    <s v="DEJAR"/>
    <x v="0"/>
  </r>
  <r>
    <x v="4"/>
    <n v="23"/>
    <s v="negrito"/>
    <n v="23"/>
    <n v="8"/>
    <n v="415.47660000000002"/>
    <n v="0.1"/>
    <s v="LATIF"/>
    <n v="240.46242571758225"/>
    <n v="1.2023121285879113"/>
    <s v="DEJAR"/>
    <s v="DEJAR"/>
    <x v="0"/>
  </r>
  <r>
    <x v="4"/>
    <n v="24"/>
    <s v="macico"/>
    <n v="30"/>
    <n v="40"/>
    <n v="706.86"/>
    <n v="0.1"/>
    <s v="LATIF"/>
    <n v="452.98997539791907"/>
    <n v="2.2649498769895953"/>
    <s v="DEJAR"/>
    <s v="DEJAR"/>
    <x v="0"/>
  </r>
  <r>
    <x v="4"/>
    <n v="25"/>
    <s v="chaparro"/>
    <n v="23"/>
    <n v="10"/>
    <n v="415.47660000000002"/>
    <n v="0.1"/>
    <s v="LATIF"/>
    <n v="240.46242571758225"/>
    <n v="1.2023121285879113"/>
    <s v="DEJAR"/>
    <s v="DEJAR"/>
    <x v="0"/>
  </r>
  <r>
    <x v="5"/>
    <n v="1"/>
    <s v="Jocote de mico"/>
    <n v="29"/>
    <n v="19"/>
    <n v="660.52139999999997"/>
    <n v="0.1"/>
    <s v="LATIF"/>
    <n v="417.82609631752575"/>
    <n v="2.0891304815876288"/>
    <s v="DEJAR"/>
    <s v="DEJAR"/>
    <x v="0"/>
  </r>
  <r>
    <x v="5"/>
    <n v="2"/>
    <s v="mano de león"/>
    <n v="21"/>
    <n v="13"/>
    <n v="346.3614"/>
    <n v="0.1"/>
    <s v="LATIF"/>
    <n v="193.587905296"/>
    <n v="0.96793952648000003"/>
    <s v="DEJAR"/>
    <s v="DEJAR"/>
    <x v="0"/>
  </r>
  <r>
    <x v="5"/>
    <n v="3"/>
    <s v="jocote"/>
    <n v="16.8"/>
    <n v="25.6"/>
    <n v="221.67129600000001"/>
    <n v="0.1"/>
    <s v="LATIF"/>
    <n v="113.734503348727"/>
    <n v="0.56867251674363495"/>
    <s v="DEJAR"/>
    <s v="DEJAR"/>
    <x v="0"/>
  </r>
  <r>
    <x v="5"/>
    <n v="5"/>
    <m/>
    <n v="20"/>
    <n v="14"/>
    <n v="314.15999999999997"/>
    <n v="0.1"/>
    <s v="LATIF"/>
    <n v="172.33493090633354"/>
    <n v="0.86167465453166758"/>
    <s v="DEJAR"/>
    <s v="DEJAR"/>
    <x v="0"/>
  </r>
  <r>
    <x v="5"/>
    <n v="6"/>
    <s v="tambor"/>
    <n v="25"/>
    <n v="20"/>
    <n v="490.875"/>
    <n v="0.1"/>
    <s v="LATIF"/>
    <n v="293.3319028192812"/>
    <n v="1.4666595140964058"/>
    <s v="DEJAR"/>
    <s v="DEJAR"/>
    <x v="0"/>
  </r>
  <r>
    <x v="5"/>
    <n v="7"/>
    <s v="hoja blanca"/>
    <n v="14"/>
    <n v="6"/>
    <n v="153.9384"/>
    <n v="0.1"/>
    <s v="LATIF"/>
    <n v="73.64833681845144"/>
    <n v="0.36824168409225716"/>
    <s v="DEJAR"/>
    <s v="DEJAR"/>
    <x v="0"/>
  </r>
  <r>
    <x v="5"/>
    <n v="8"/>
    <m/>
    <n v="19"/>
    <n v="25.6"/>
    <n v="283.52940000000001"/>
    <n v="0.1"/>
    <s v="LATIF"/>
    <n v="152.50261995629924"/>
    <n v="0.76251309978149617"/>
    <s v="DEJAR"/>
    <s v="DEJAR"/>
    <x v="0"/>
  </r>
  <r>
    <x v="5"/>
    <n v="9"/>
    <s v="mano de leon"/>
    <n v="24"/>
    <n v="7"/>
    <n v="452.3904"/>
    <n v="0.1"/>
    <s v="LATIF"/>
    <n v="266.13537552905672"/>
    <n v="1.3306768776452833"/>
    <s v="DEJAR"/>
    <s v="DEJAR"/>
    <x v="0"/>
  </r>
  <r>
    <x v="5"/>
    <n v="10"/>
    <s v="mano de leon"/>
    <n v="12"/>
    <n v="7"/>
    <n v="113.0976"/>
    <n v="0.1"/>
    <s v="LATIF"/>
    <n v="51.002868362482175"/>
    <n v="0.25501434181241084"/>
    <s v="DEJAR"/>
    <s v="DEJAR"/>
    <x v="0"/>
  </r>
  <r>
    <x v="5"/>
    <n v="11"/>
    <s v="jocote de mico"/>
    <n v="22"/>
    <n v="10"/>
    <n v="380.1336"/>
    <n v="0.1"/>
    <s v="LATIF"/>
    <n v="216.2883827856152"/>
    <n v="1.0814419139280758"/>
    <s v="DEJAR"/>
    <s v="DEJAR"/>
    <x v="0"/>
  </r>
  <r>
    <x v="5"/>
    <n v="12"/>
    <s v="zapotillo"/>
    <n v="105"/>
    <n v="43"/>
    <n v="8659.0349999999999"/>
    <n v="0.1"/>
    <s v="LATIF"/>
    <n v="8971.8130548245354"/>
    <n v="44.859065274122671"/>
    <s v="DEJAR"/>
    <s v="DEJAR"/>
    <x v="0"/>
  </r>
  <r>
    <x v="5"/>
    <n v="14"/>
    <s v="Amate"/>
    <n v="17"/>
    <n v="10"/>
    <n v="226.98060000000001"/>
    <n v="0.1"/>
    <s v="LATIF"/>
    <n v="116.98835060940742"/>
    <n v="0.58494175304703711"/>
    <s v="DEJAR"/>
    <s v="DEJAR"/>
    <x v="0"/>
  </r>
  <r>
    <x v="5"/>
    <n v="15"/>
    <s v="jocote"/>
    <n v="25"/>
    <n v="32"/>
    <n v="490.875"/>
    <n v="0.1"/>
    <s v="LATIF"/>
    <n v="293.3319028192812"/>
    <n v="1.4666595140964058"/>
    <s v="DEJAR"/>
    <s v="DEJAR"/>
    <x v="0"/>
  </r>
  <r>
    <x v="5"/>
    <n v="16"/>
    <s v="cañamito"/>
    <n v="17"/>
    <n v="11"/>
    <n v="226.98060000000001"/>
    <n v="0.1"/>
    <s v="LATIF"/>
    <n v="116.98835060940742"/>
    <n v="0.58494175304703711"/>
    <s v="DEJAR"/>
    <s v="DEJAR"/>
    <x v="0"/>
  </r>
  <r>
    <x v="5"/>
    <n v="17"/>
    <m/>
    <n v="21"/>
    <n v="25.6"/>
    <n v="346.3614"/>
    <n v="0.1"/>
    <s v="LATIF"/>
    <n v="193.587905296"/>
    <n v="0.96793952648000003"/>
    <s v="DEJAR"/>
    <s v="DEJAR"/>
    <x v="0"/>
  </r>
  <r>
    <x v="5"/>
    <n v="18"/>
    <s v="Ramon"/>
    <n v="32"/>
    <n v="23"/>
    <n v="804.24959999999999"/>
    <n v="0.1"/>
    <s v="LATIF"/>
    <n v="528.31791084648671"/>
    <n v="2.6415895542324335"/>
    <s v="DEJAR"/>
    <s v="DEJAR"/>
    <x v="0"/>
  </r>
  <r>
    <x v="5"/>
    <n v="19"/>
    <s v="Palo Blanco"/>
    <m/>
    <n v="11"/>
    <n v="0"/>
    <n v="0.1"/>
    <s v="LATIF"/>
    <n v="0"/>
    <n v="0"/>
    <s v="DEPURAR"/>
    <s v="DEJAR"/>
    <x v="1"/>
  </r>
  <r>
    <x v="5"/>
    <n v="20"/>
    <s v="irayo"/>
    <n v="39"/>
    <n v="20"/>
    <n v="1194.5934"/>
    <n v="0.1"/>
    <s v="LATIF"/>
    <n v="846.59112411251863"/>
    <n v="4.2329556205625929"/>
    <s v="DEJAR"/>
    <s v="DEJAR"/>
    <x v="0"/>
  </r>
  <r>
    <x v="5"/>
    <n v="21"/>
    <s v="amate"/>
    <n v="28"/>
    <n v="25"/>
    <n v="615.75360000000001"/>
    <n v="0.1"/>
    <s v="LATIF"/>
    <n v="384.30049927715726"/>
    <n v="1.9215024963857863"/>
    <s v="DEJAR"/>
    <s v="DEJAR"/>
    <x v="0"/>
  </r>
  <r>
    <x v="5"/>
    <n v="22"/>
    <s v="sapuyulo"/>
    <n v="21"/>
    <n v="20"/>
    <n v="346.3614"/>
    <n v="0.1"/>
    <s v="LATIF"/>
    <n v="193.587905296"/>
    <n v="0.96793952648000003"/>
    <s v="DEJAR"/>
    <s v="DEJAR"/>
    <x v="0"/>
  </r>
  <r>
    <x v="5"/>
    <n v="23"/>
    <s v="capulin"/>
    <n v="30"/>
    <n v="25"/>
    <n v="706.86"/>
    <n v="0.1"/>
    <s v="LATIF"/>
    <n v="452.98997539791907"/>
    <n v="2.2649498769895953"/>
    <s v="DEJAR"/>
    <s v="DEJAR"/>
    <x v="0"/>
  </r>
  <r>
    <x v="5"/>
    <n v="24"/>
    <s v="Cedrillo"/>
    <n v="45"/>
    <n v="30"/>
    <n v="1590.4349999999999"/>
    <n v="0.1"/>
    <s v="LATIF"/>
    <n v="1190.7041522680991"/>
    <n v="5.9535207613404948"/>
    <s v="DEJAR"/>
    <s v="DEJAR"/>
    <x v="0"/>
  </r>
  <r>
    <x v="5"/>
    <n v="25"/>
    <s v="capulin"/>
    <n v="30"/>
    <n v="29"/>
    <n v="706.86"/>
    <n v="0.1"/>
    <s v="LATIF"/>
    <n v="452.98997539791907"/>
    <n v="2.2649498769895953"/>
    <s v="DEJAR"/>
    <s v="DEJAR"/>
    <x v="0"/>
  </r>
  <r>
    <x v="5"/>
    <n v="26"/>
    <s v="capulin"/>
    <n v="30"/>
    <n v="12"/>
    <n v="706.86"/>
    <n v="0.1"/>
    <s v="LATIF"/>
    <n v="452.98997539791907"/>
    <n v="2.2649498769895953"/>
    <s v="DEJAR"/>
    <s v="DEJAR"/>
    <x v="0"/>
  </r>
  <r>
    <x v="5"/>
    <n v="27"/>
    <s v="Sangre de drago"/>
    <n v="30"/>
    <n v="10"/>
    <n v="706.86"/>
    <n v="0.1"/>
    <s v="LATIF"/>
    <n v="452.98997539791907"/>
    <n v="2.2649498769895953"/>
    <s v="DEJAR"/>
    <s v="DEJAR"/>
    <x v="0"/>
  </r>
  <r>
    <x v="5"/>
    <n v="28"/>
    <s v="irayol"/>
    <n v="13"/>
    <n v="7"/>
    <n v="132.73259999999999"/>
    <n v="0.1"/>
    <s v="LATIF"/>
    <n v="61.723483588461484"/>
    <n v="0.3086174179423074"/>
    <s v="DEJAR"/>
    <s v="DEJAR"/>
    <x v="0"/>
  </r>
  <r>
    <x v="5"/>
    <n v="29"/>
    <s v="Sangre de drago"/>
    <n v="164"/>
    <n v="44"/>
    <n v="21124.118399999999"/>
    <n v="0.1"/>
    <s v="LATIF"/>
    <n v="25969.152078660689"/>
    <n v="129.84576039330344"/>
    <s v="DEJAR"/>
    <s v="DEJAR"/>
    <x v="0"/>
  </r>
  <r>
    <x v="5"/>
    <n v="30"/>
    <s v="yaro blanco"/>
    <n v="28"/>
    <n v="7"/>
    <n v="615.75360000000001"/>
    <n v="0.1"/>
    <s v="LATIF"/>
    <n v="384.30049927715726"/>
    <n v="1.9215024963857863"/>
    <s v="DEJAR"/>
    <s v="DEJAR"/>
    <x v="0"/>
  </r>
  <r>
    <x v="5"/>
    <n v="31"/>
    <s v="yaro blanco"/>
    <n v="27"/>
    <n v="20"/>
    <n v="572.5566"/>
    <n v="0.1"/>
    <s v="LATIF"/>
    <n v="352.39128142743209"/>
    <n v="1.7619564071371603"/>
    <s v="DEJAR"/>
    <s v="DEJAR"/>
    <x v="0"/>
  </r>
  <r>
    <x v="5"/>
    <n v="32"/>
    <s v="huesillo"/>
    <n v="13"/>
    <n v="7"/>
    <n v="132.73259999999999"/>
    <n v="0.1"/>
    <s v="LATIF"/>
    <n v="61.723483588461484"/>
    <n v="0.3086174179423074"/>
    <s v="DEJAR"/>
    <s v="DEJAR"/>
    <x v="0"/>
  </r>
  <r>
    <x v="5"/>
    <n v="33"/>
    <s v="guamo"/>
    <n v="35"/>
    <n v="20"/>
    <n v="962.11500000000001"/>
    <n v="0.1"/>
    <s v="LATIF"/>
    <n v="654.11925553640299"/>
    <n v="3.270596277682015"/>
    <s v="DEJAR"/>
    <s v="DEJAR"/>
    <x v="0"/>
  </r>
  <r>
    <x v="6"/>
    <n v="1"/>
    <s v="cacao"/>
    <n v="19"/>
    <n v="8"/>
    <n v="283.52940000000001"/>
    <n v="0.1"/>
    <s v="LATIF"/>
    <n v="152.50261995629924"/>
    <n v="0.76251309978149617"/>
    <s v="DEJAR"/>
    <s v="DEJAR"/>
    <x v="0"/>
  </r>
  <r>
    <x v="6"/>
    <n v="2"/>
    <s v="Bolitri"/>
    <n v="23"/>
    <n v="25"/>
    <n v="415.47660000000002"/>
    <n v="0.1"/>
    <s v="LATIF"/>
    <n v="240.46242571758225"/>
    <n v="1.2023121285879113"/>
    <s v="DEJAR"/>
    <s v="DEJAR"/>
    <x v="0"/>
  </r>
  <r>
    <x v="6"/>
    <n v="3"/>
    <s v="yaro"/>
    <n v="15"/>
    <n v="12"/>
    <n v="176.715"/>
    <n v="0.1"/>
    <s v="LATIF"/>
    <n v="86.812164819560579"/>
    <n v="0.43406082409780289"/>
    <s v="DEJAR"/>
    <s v="DEJAR"/>
    <x v="0"/>
  </r>
  <r>
    <x v="6"/>
    <n v="4"/>
    <s v="jocote"/>
    <n v="33"/>
    <n v="25"/>
    <n v="855.30060000000003"/>
    <n v="0.1"/>
    <s v="LATIF"/>
    <n v="568.52356444302654"/>
    <n v="2.8426178222151326"/>
    <s v="DEJAR"/>
    <s v="DEJAR"/>
    <x v="0"/>
  </r>
  <r>
    <x v="6"/>
    <n v="5"/>
    <s v="cacao"/>
    <n v="17"/>
    <n v="18"/>
    <n v="226.98060000000001"/>
    <n v="0.1"/>
    <s v="LATIF"/>
    <n v="116.98835060940742"/>
    <n v="0.58494175304703711"/>
    <s v="DEJAR"/>
    <s v="DEJAR"/>
    <x v="0"/>
  </r>
  <r>
    <x v="6"/>
    <n v="6"/>
    <s v="celiyon"/>
    <n v="68"/>
    <n v="35"/>
    <n v="3631.6896000000002"/>
    <n v="0.1"/>
    <s v="LATIF"/>
    <n v="3185.3607760375917"/>
    <n v="15.926803880187958"/>
    <s v="DEJAR"/>
    <s v="DEJAR"/>
    <x v="0"/>
  </r>
  <r>
    <x v="6"/>
    <n v="7"/>
    <s v="irayol"/>
    <n v="13"/>
    <n v="18"/>
    <n v="132.73259999999999"/>
    <n v="0.1"/>
    <s v="LATIF"/>
    <n v="61.723483588461484"/>
    <n v="0.3086174179423074"/>
    <s v="DEJAR"/>
    <s v="DEJAR"/>
    <x v="0"/>
  </r>
  <r>
    <x v="6"/>
    <n v="8"/>
    <s v="nufle"/>
    <n v="10"/>
    <n v="6"/>
    <n v="78.539999999999992"/>
    <n v="0.1"/>
    <s v="LATIF"/>
    <n v="33.026709725455305"/>
    <n v="0.16513354862727653"/>
    <s v="DEJAR"/>
    <s v="DEJAR"/>
    <x v="0"/>
  </r>
  <r>
    <x v="6"/>
    <n v="9"/>
    <s v="jocote fraile"/>
    <n v="57"/>
    <n v="25"/>
    <n v="2551.7646"/>
    <n v="0.1"/>
    <s v="LATIF"/>
    <n v="2091.7057326142717"/>
    <n v="10.458528663071357"/>
    <s v="DEJAR"/>
    <s v="DEJAR"/>
    <x v="0"/>
  </r>
  <r>
    <x v="6"/>
    <n v="10"/>
    <s v="nufle"/>
    <n v="15"/>
    <n v="7"/>
    <n v="176.715"/>
    <n v="0.1"/>
    <s v="LATIF"/>
    <n v="86.812164819560579"/>
    <n v="0.43406082409780289"/>
    <s v="DEJAR"/>
    <s v="DEJAR"/>
    <x v="0"/>
  </r>
  <r>
    <x v="6"/>
    <n v="11"/>
    <s v="nufle"/>
    <n v="11"/>
    <n v="5"/>
    <n v="95.0334"/>
    <n v="0.1"/>
    <s v="LATIF"/>
    <n v="41.450062373780455"/>
    <n v="0.20725031186890225"/>
    <s v="DEJAR"/>
    <s v="DEJAR"/>
    <x v="0"/>
  </r>
  <r>
    <x v="6"/>
    <n v="12"/>
    <s v="cola de pava"/>
    <n v="100"/>
    <n v="42"/>
    <n v="7854"/>
    <n v="0.1"/>
    <s v="LATIF"/>
    <n v="7986.8459785420209"/>
    <n v="39.9342298927101"/>
    <s v="DEJAR"/>
    <s v="DEJAR"/>
    <x v="0"/>
  </r>
  <r>
    <x v="6"/>
    <n v="13"/>
    <s v="Manguillo"/>
    <n v="62"/>
    <n v="25"/>
    <n v="3019.0776000000001"/>
    <n v="0.1"/>
    <s v="LATIF"/>
    <n v="2555.8703816500024"/>
    <n v="12.77935190825001"/>
    <s v="DEJAR"/>
    <s v="DEJAR"/>
    <x v="0"/>
  </r>
  <r>
    <x v="6"/>
    <n v="14"/>
    <s v="huesillo"/>
    <n v="19"/>
    <n v="12"/>
    <n v="283.52940000000001"/>
    <n v="0.1"/>
    <s v="LATIF"/>
    <n v="152.50261995629924"/>
    <n v="0.76251309978149617"/>
    <s v="DEJAR"/>
    <s v="DEJAR"/>
    <x v="0"/>
  </r>
  <r>
    <x v="6"/>
    <n v="15"/>
    <s v="irayol"/>
    <n v="19"/>
    <n v="8"/>
    <n v="283.52940000000001"/>
    <n v="0.1"/>
    <s v="LATIF"/>
    <n v="152.50261995629924"/>
    <n v="0.76251309978149617"/>
    <s v="DEJAR"/>
    <s v="DEJAR"/>
    <x v="0"/>
  </r>
  <r>
    <x v="6"/>
    <n v="16"/>
    <s v="cola de pava"/>
    <n v="14.5"/>
    <n v="6"/>
    <n v="165.13034999999999"/>
    <n v="0.1"/>
    <s v="LATIF"/>
    <n v="80.073268525573738"/>
    <n v="0.40036634262786869"/>
    <s v="DEJAR"/>
    <s v="DEJAR"/>
    <x v="0"/>
  </r>
  <r>
    <x v="6"/>
    <n v="17"/>
    <s v="yaro"/>
    <n v="50"/>
    <n v="48"/>
    <n v="1963.5"/>
    <n v="0.1"/>
    <s v="LATIF"/>
    <n v="1530.6197203780737"/>
    <n v="7.6530986018903677"/>
    <s v="DEJAR"/>
    <s v="DEJAR"/>
    <x v="0"/>
  </r>
  <r>
    <x v="6"/>
    <n v="18"/>
    <s v="nufle"/>
    <n v="11"/>
    <n v="6"/>
    <n v="95.0334"/>
    <n v="0.1"/>
    <s v="LATIF"/>
    <n v="41.450062373780455"/>
    <n v="0.20725031186890225"/>
    <s v="DEJAR"/>
    <s v="DEJAR"/>
    <x v="0"/>
  </r>
  <r>
    <x v="6"/>
    <n v="19"/>
    <s v="anona"/>
    <n v="18"/>
    <n v="12"/>
    <n v="254.46959999999999"/>
    <n v="0.1"/>
    <s v="LATIF"/>
    <n v="134.06329154071116"/>
    <n v="0.67031645770355586"/>
    <s v="DEJAR"/>
    <s v="DEJAR"/>
    <x v="0"/>
  </r>
  <r>
    <x v="6"/>
    <n v="20"/>
    <s v="yaro"/>
    <n v="28"/>
    <n v="25"/>
    <n v="615.75360000000001"/>
    <n v="0.1"/>
    <s v="LATIF"/>
    <n v="384.30049927715726"/>
    <n v="1.9215024963857863"/>
    <s v="DEJAR"/>
    <s v="DEJAR"/>
    <x v="0"/>
  </r>
  <r>
    <x v="6"/>
    <n v="21"/>
    <s v="Cafecillo"/>
    <n v="11"/>
    <n v="5"/>
    <n v="95.0334"/>
    <n v="0.1"/>
    <s v="LATIF"/>
    <n v="41.450062373780455"/>
    <n v="0.20725031186890225"/>
    <s v="DEJAR"/>
    <s v="DEJAR"/>
    <x v="0"/>
  </r>
  <r>
    <x v="6"/>
    <n v="22"/>
    <s v="amate"/>
    <n v="76"/>
    <n v="32"/>
    <n v="4536.4704000000002"/>
    <n v="0.1"/>
    <s v="LATIF"/>
    <n v="4152.3438985274488"/>
    <n v="20.761719492637244"/>
    <s v="DEJAR"/>
    <s v="DEJAR"/>
    <x v="0"/>
  </r>
  <r>
    <x v="6"/>
    <n v="23"/>
    <s v="anona"/>
    <n v="30.5"/>
    <n v="12"/>
    <n v="730.61834999999996"/>
    <n v="0.1"/>
    <s v="LATIF"/>
    <n v="471.19298861035389"/>
    <n v="2.3559649430517693"/>
    <s v="DEJAR"/>
    <s v="DEJAR"/>
    <x v="0"/>
  </r>
  <r>
    <x v="6"/>
    <n v="24"/>
    <s v="lloron"/>
    <n v="20"/>
    <n v="15"/>
    <n v="314.15999999999997"/>
    <n v="0.1"/>
    <s v="LATIF"/>
    <n v="172.33493090633354"/>
    <n v="0.86167465453166758"/>
    <s v="DEJAR"/>
    <s v="DEJAR"/>
    <x v="0"/>
  </r>
  <r>
    <x v="6"/>
    <n v="25"/>
    <s v="zapotillo"/>
    <n v="35"/>
    <n v="20"/>
    <n v="962.11500000000001"/>
    <n v="0.1"/>
    <s v="LATIF"/>
    <n v="654.11925553640299"/>
    <n v="3.270596277682015"/>
    <s v="DEJAR"/>
    <s v="DEJAR"/>
    <x v="0"/>
  </r>
  <r>
    <x v="6"/>
    <n v="26"/>
    <s v="guarumo"/>
    <n v="27"/>
    <n v="20"/>
    <n v="572.5566"/>
    <n v="0.1"/>
    <s v="LATIF"/>
    <n v="352.39128142743209"/>
    <n v="1.7619564071371603"/>
    <s v="DEJAR"/>
    <s v="DEJAR"/>
    <x v="0"/>
  </r>
  <r>
    <x v="6"/>
    <n v="27"/>
    <s v="hoja blanca"/>
    <n v="12"/>
    <n v="15"/>
    <n v="113.0976"/>
    <n v="0.1"/>
    <s v="LATIF"/>
    <n v="51.002868362482175"/>
    <n v="0.25501434181241084"/>
    <s v="DEJAR"/>
    <s v="DEJAR"/>
    <x v="0"/>
  </r>
  <r>
    <x v="6"/>
    <n v="28"/>
    <s v="Castaño"/>
    <n v="176"/>
    <n v="65"/>
    <n v="24328.5504"/>
    <n v="0.1"/>
    <s v="LATIF"/>
    <n v="30729.621304160744"/>
    <n v="153.64810652080371"/>
    <s v="DEJAR"/>
    <s v="DEJAR"/>
    <x v="0"/>
  </r>
  <r>
    <x v="7"/>
    <n v="1"/>
    <s v="Ramon"/>
    <n v="34"/>
    <n v="15"/>
    <n v="907.92240000000004"/>
    <n v="0.1"/>
    <s v="LATIF"/>
    <n v="610.45073780325674"/>
    <n v="3.0522536890162835"/>
    <s v="DEJAR"/>
    <s v="DEJAR"/>
    <x v="0"/>
  </r>
  <r>
    <x v="7"/>
    <n v="2"/>
    <s v="zapotillo"/>
    <n v="12"/>
    <n v="11"/>
    <n v="113.0976"/>
    <n v="0.1"/>
    <s v="LATIF"/>
    <n v="51.002868362482175"/>
    <n v="0.25501434181241084"/>
    <s v="DEJAR"/>
    <s v="DEJAR"/>
    <x v="0"/>
  </r>
  <r>
    <x v="7"/>
    <n v="3"/>
    <s v="irayol"/>
    <n v="13"/>
    <n v="7"/>
    <n v="132.73259999999999"/>
    <n v="0.1"/>
    <s v="LATIF"/>
    <n v="61.723483588461484"/>
    <n v="0.3086174179423074"/>
    <s v="DEJAR"/>
    <s v="DEJAR"/>
    <x v="0"/>
  </r>
  <r>
    <x v="7"/>
    <n v="4"/>
    <s v="irayol"/>
    <n v="18"/>
    <n v="9"/>
    <n v="254.46959999999999"/>
    <n v="0.1"/>
    <s v="LATIF"/>
    <n v="134.06329154071116"/>
    <n v="0.67031645770355586"/>
    <s v="DEJAR"/>
    <s v="DEJAR"/>
    <x v="0"/>
  </r>
  <r>
    <x v="7"/>
    <n v="5"/>
    <s v="irayol"/>
    <n v="30"/>
    <n v="14"/>
    <n v="706.86"/>
    <n v="0.1"/>
    <s v="LATIF"/>
    <n v="452.98997539791907"/>
    <n v="2.2649498769895953"/>
    <s v="DEJAR"/>
    <s v="DEJAR"/>
    <x v="0"/>
  </r>
  <r>
    <x v="7"/>
    <n v="6"/>
    <s v="tambor"/>
    <n v="32"/>
    <n v="14"/>
    <n v="804.24959999999999"/>
    <n v="0.1"/>
    <s v="LATIF"/>
    <n v="528.31791084648671"/>
    <n v="2.6415895542324335"/>
    <s v="DEJAR"/>
    <s v="DEJAR"/>
    <x v="0"/>
  </r>
  <r>
    <x v="7"/>
    <n v="7"/>
    <s v="zapotillo"/>
    <n v="12"/>
    <n v="12"/>
    <n v="113.0976"/>
    <n v="0.1"/>
    <s v="LATIF"/>
    <n v="51.002868362482175"/>
    <n v="0.25501434181241084"/>
    <s v="DEJAR"/>
    <s v="DEJAR"/>
    <x v="0"/>
  </r>
  <r>
    <x v="7"/>
    <n v="8"/>
    <s v="irayol"/>
    <n v="16"/>
    <n v="9"/>
    <n v="201.0624"/>
    <n v="0.1"/>
    <s v="LATIF"/>
    <n v="101.24820425273758"/>
    <n v="0.50624102126368786"/>
    <s v="DEJAR"/>
    <s v="DEJAR"/>
    <x v="0"/>
  </r>
  <r>
    <x v="7"/>
    <n v="9"/>
    <s v="barillo"/>
    <n v="14"/>
    <n v="12"/>
    <n v="153.9384"/>
    <n v="0.1"/>
    <s v="LATIF"/>
    <n v="73.64833681845144"/>
    <n v="0.36824168409225716"/>
    <s v="DEJAR"/>
    <s v="DEJAR"/>
    <x v="0"/>
  </r>
  <r>
    <x v="7"/>
    <n v="10"/>
    <s v="chivo"/>
    <n v="14"/>
    <n v="25"/>
    <n v="153.9384"/>
    <n v="0.1"/>
    <s v="LATIF"/>
    <n v="73.64833681845144"/>
    <n v="0.36824168409225716"/>
    <s v="DEJAR"/>
    <s v="DEJAR"/>
    <x v="0"/>
  </r>
  <r>
    <x v="7"/>
    <n v="11"/>
    <s v="irayol"/>
    <n v="27"/>
    <n v="14"/>
    <n v="572.5566"/>
    <n v="0.1"/>
    <s v="LATIF"/>
    <n v="352.39128142743209"/>
    <n v="1.7619564071371603"/>
    <s v="DEJAR"/>
    <s v="DEJAR"/>
    <x v="0"/>
  </r>
  <r>
    <x v="7"/>
    <n v="12"/>
    <s v="sangro blanco"/>
    <n v="34"/>
    <n v="6"/>
    <n v="907.92240000000004"/>
    <n v="0.1"/>
    <s v="LATIF"/>
    <n v="610.45073780325674"/>
    <n v="3.0522536890162835"/>
    <s v="DEJAR"/>
    <s v="DEJAR"/>
    <x v="0"/>
  </r>
  <r>
    <x v="7"/>
    <n v="13"/>
    <s v="zapote"/>
    <n v="70"/>
    <n v="35"/>
    <n v="3848.46"/>
    <n v="0.1"/>
    <s v="LATIF"/>
    <n v="3413.2251636463757"/>
    <n v="17.066125818231878"/>
    <s v="DEJAR"/>
    <s v="DEJAR"/>
    <x v="0"/>
  </r>
  <r>
    <x v="7"/>
    <n v="14"/>
    <s v="zapotillo"/>
    <n v="56"/>
    <n v="30"/>
    <n v="2463.0144"/>
    <n v="0.1"/>
    <s v="LATIF"/>
    <n v="2005.2981523361668"/>
    <n v="10.026490761680835"/>
    <s v="DEJAR"/>
    <s v="DEJAR"/>
    <x v="0"/>
  </r>
  <r>
    <x v="7"/>
    <n v="15"/>
    <s v="pito"/>
    <n v="18"/>
    <n v="7"/>
    <n v="254.46959999999999"/>
    <n v="0.1"/>
    <s v="LATIF"/>
    <n v="134.06329154071116"/>
    <n v="0.67031645770355586"/>
    <s v="DEJAR"/>
    <s v="DEJAR"/>
    <x v="0"/>
  </r>
  <r>
    <x v="7"/>
    <n v="16"/>
    <s v="Sangre de drago"/>
    <n v="18"/>
    <n v="25"/>
    <n v="254.46959999999999"/>
    <n v="0.1"/>
    <s v="LATIF"/>
    <n v="134.06329154071116"/>
    <n v="0.67031645770355586"/>
    <s v="DEJAR"/>
    <s v="DEJAR"/>
    <x v="0"/>
  </r>
  <r>
    <x v="7"/>
    <n v="17"/>
    <s v="lagarto"/>
    <n v="18"/>
    <n v="11"/>
    <n v="254.46959999999999"/>
    <n v="0.1"/>
    <s v="LATIF"/>
    <n v="134.06329154071116"/>
    <n v="0.67031645770355586"/>
    <s v="DEJAR"/>
    <s v="DEJAR"/>
    <x v="0"/>
  </r>
  <r>
    <x v="7"/>
    <n v="18"/>
    <s v="lagarto"/>
    <n v="11"/>
    <n v="11"/>
    <n v="95.0334"/>
    <n v="0.1"/>
    <s v="LATIF"/>
    <n v="41.450062373780455"/>
    <n v="0.20725031186890225"/>
    <s v="DEJAR"/>
    <s v="DEJAR"/>
    <x v="0"/>
  </r>
  <r>
    <x v="7"/>
    <n v="19"/>
    <s v="zapotillo"/>
    <n v="51"/>
    <n v="14"/>
    <n v="2042.8253999999999"/>
    <n v="0.1"/>
    <s v="LATIF"/>
    <n v="1604.5967189869084"/>
    <n v="8.0229835949345407"/>
    <s v="DEJAR"/>
    <s v="DEJAR"/>
    <x v="0"/>
  </r>
  <r>
    <x v="7"/>
    <n v="20"/>
    <s v="tamarindillo"/>
    <n v="18"/>
    <n v="12"/>
    <n v="254.46959999999999"/>
    <n v="0.1"/>
    <s v="LATIF"/>
    <n v="134.06329154071116"/>
    <n v="0.67031645770355586"/>
    <s v="DEJAR"/>
    <s v="DEJAR"/>
    <x v="0"/>
  </r>
  <r>
    <x v="7"/>
    <n v="21"/>
    <s v="zapotillo"/>
    <n v="12"/>
    <n v="7"/>
    <n v="113.0976"/>
    <n v="0.1"/>
    <s v="LATIF"/>
    <n v="51.002868362482175"/>
    <n v="0.25501434181241084"/>
    <s v="DEJAR"/>
    <s v="DEJAR"/>
    <x v="0"/>
  </r>
  <r>
    <x v="7"/>
    <n v="22"/>
    <s v="nufle"/>
    <n v="10"/>
    <n v="8"/>
    <n v="78.539999999999992"/>
    <n v="0.1"/>
    <s v="LATIF"/>
    <n v="33.026709725455305"/>
    <n v="0.16513354862727653"/>
    <s v="DEJAR"/>
    <s v="DEJAR"/>
    <x v="0"/>
  </r>
  <r>
    <x v="7"/>
    <n v="23"/>
    <s v="amate"/>
    <n v="37"/>
    <n v="11"/>
    <n v="1075.2126000000001"/>
    <n v="0.1"/>
    <s v="LATIF"/>
    <n v="746.75785703016243"/>
    <n v="3.7337892851508117"/>
    <s v="DEJAR"/>
    <s v="DEJAR"/>
    <x v="0"/>
  </r>
  <r>
    <x v="8"/>
    <n v="1"/>
    <s v="huesillo"/>
    <n v="11.5"/>
    <n v="6"/>
    <n v="103.86915"/>
    <n v="0.1"/>
    <s v="LATIF"/>
    <n v="46.082838181946165"/>
    <n v="0.23041419090973084"/>
    <s v="DEJAR"/>
    <s v="DEJAR"/>
    <x v="0"/>
  </r>
  <r>
    <x v="8"/>
    <n v="2"/>
    <s v="achotillo"/>
    <n v="20"/>
    <n v="9"/>
    <n v="314.15999999999997"/>
    <n v="0.1"/>
    <s v="LATIF"/>
    <n v="172.33493090633354"/>
    <n v="0.86167465453166758"/>
    <s v="DEJAR"/>
    <s v="DEJAR"/>
    <x v="0"/>
  </r>
  <r>
    <x v="8"/>
    <n v="3"/>
    <s v="seliyon"/>
    <n v="34"/>
    <n v="30"/>
    <n v="907.92240000000004"/>
    <n v="0.1"/>
    <s v="LATIF"/>
    <n v="610.45073780325674"/>
    <n v="3.0522536890162835"/>
    <s v="DEJAR"/>
    <s v="DEJAR"/>
    <x v="0"/>
  </r>
  <r>
    <x v="8"/>
    <n v="4"/>
    <s v="tamarindo"/>
    <n v="56"/>
    <n v="45"/>
    <n v="2463.0144"/>
    <n v="0.1"/>
    <s v="LATIF"/>
    <n v="2005.2981523361668"/>
    <n v="10.026490761680835"/>
    <s v="DEJAR"/>
    <s v="DEJAR"/>
    <x v="0"/>
  </r>
  <r>
    <x v="8"/>
    <n v="5"/>
    <s v="yaro"/>
    <n v="130"/>
    <n v="25"/>
    <n v="13273.26"/>
    <n v="0.1"/>
    <s v="LATIF"/>
    <n v="14926.583991506332"/>
    <n v="74.632919957531655"/>
    <s v="DEJAR"/>
    <s v="DEJAR"/>
    <x v="0"/>
  </r>
  <r>
    <x v="8"/>
    <n v="6"/>
    <s v="cedrillo"/>
    <n v="22"/>
    <n v="22"/>
    <n v="380.1336"/>
    <n v="0.1"/>
    <s v="LATIF"/>
    <n v="216.2883827856152"/>
    <n v="1.0814419139280758"/>
    <s v="DEJAR"/>
    <s v="DEJAR"/>
    <x v="0"/>
  </r>
  <r>
    <x v="8"/>
    <n v="7"/>
    <s v="Cafecillo"/>
    <n v="12"/>
    <n v="5"/>
    <n v="113.0976"/>
    <n v="0.1"/>
    <s v="LATIF"/>
    <n v="51.002868362482175"/>
    <n v="0.25501434181241084"/>
    <s v="DEJAR"/>
    <s v="DEJAR"/>
    <x v="0"/>
  </r>
  <r>
    <x v="8"/>
    <n v="8"/>
    <s v="Manguillo"/>
    <n v="13"/>
    <n v="7"/>
    <n v="132.73259999999999"/>
    <n v="0.1"/>
    <s v="LATIF"/>
    <n v="61.723483588461484"/>
    <n v="0.3086174179423074"/>
    <s v="DEJAR"/>
    <s v="DEJAR"/>
    <x v="0"/>
  </r>
  <r>
    <x v="8"/>
    <n v="9"/>
    <s v="naranjo"/>
    <n v="82"/>
    <n v="40"/>
    <n v="5281.0295999999998"/>
    <n v="0.1"/>
    <s v="LATIF"/>
    <n v="4976.7951454037375"/>
    <n v="24.883975727018683"/>
    <s v="DEJAR"/>
    <s v="DEJAR"/>
    <x v="0"/>
  </r>
  <r>
    <x v="8"/>
    <n v="10"/>
    <s v="Manguillo"/>
    <n v="16"/>
    <n v="14"/>
    <n v="201.0624"/>
    <n v="0.1"/>
    <s v="LATIF"/>
    <n v="101.24820425273758"/>
    <n v="0.50624102126368786"/>
    <s v="DEJAR"/>
    <s v="DEJAR"/>
    <x v="0"/>
  </r>
  <r>
    <x v="8"/>
    <n v="11"/>
    <s v="Manguillo"/>
    <n v="13"/>
    <n v="8"/>
    <n v="132.73259999999999"/>
    <n v="0.1"/>
    <s v="LATIF"/>
    <n v="61.723483588461484"/>
    <n v="0.3086174179423074"/>
    <s v="DEJAR"/>
    <s v="DEJAR"/>
    <x v="0"/>
  </r>
  <r>
    <x v="8"/>
    <n v="12"/>
    <s v="huesillo"/>
    <n v="23.5"/>
    <n v="14"/>
    <n v="433.73714999999999"/>
    <n v="0.1"/>
    <s v="LATIF"/>
    <n v="253.10998017593391"/>
    <n v="1.2655499008796693"/>
    <s v="DEJAR"/>
    <s v="DEJAR"/>
    <x v="0"/>
  </r>
  <r>
    <x v="8"/>
    <n v="13"/>
    <s v="chino"/>
    <n v="26"/>
    <n v="7"/>
    <n v="530.93039999999996"/>
    <n v="0.1"/>
    <s v="LATIF"/>
    <n v="322.0760520178971"/>
    <n v="1.6103802600894852"/>
    <s v="DEJAR"/>
    <s v="DEJAR"/>
    <x v="0"/>
  </r>
  <r>
    <x v="8"/>
    <n v="14"/>
    <s v="irayol"/>
    <n v="25"/>
    <n v="23"/>
    <n v="490.875"/>
    <n v="0.1"/>
    <s v="LATIF"/>
    <n v="293.3319028192812"/>
    <n v="1.4666595140964058"/>
    <s v="DEJAR"/>
    <s v="DEJAR"/>
    <x v="0"/>
  </r>
  <r>
    <x v="8"/>
    <n v="15"/>
    <s v="Cafecillo"/>
    <n v="14"/>
    <n v="9"/>
    <n v="153.9384"/>
    <n v="0.1"/>
    <s v="LATIF"/>
    <n v="73.64833681845144"/>
    <n v="0.36824168409225716"/>
    <s v="DEJAR"/>
    <s v="DEJAR"/>
    <x v="0"/>
  </r>
  <r>
    <x v="8"/>
    <n v="16"/>
    <s v="tamarindo"/>
    <n v="85"/>
    <n v="30"/>
    <n v="5674.5150000000003"/>
    <n v="0.1"/>
    <s v="LATIF"/>
    <n v="5421.813979830069"/>
    <n v="27.109069899150342"/>
    <s v="DEJAR"/>
    <s v="DEJAR"/>
    <x v="0"/>
  </r>
  <r>
    <x v="8"/>
    <n v="17"/>
    <s v="achotillo"/>
    <n v="12"/>
    <n v="9"/>
    <n v="113.0976"/>
    <n v="0.1"/>
    <s v="LATIF"/>
    <n v="51.002868362482175"/>
    <n v="0.25501434181241084"/>
    <s v="DEJAR"/>
    <s v="DEJAR"/>
    <x v="0"/>
  </r>
  <r>
    <x v="8"/>
    <n v="18"/>
    <s v="achotillo"/>
    <n v="25"/>
    <n v="10"/>
    <n v="490.875"/>
    <n v="0.1"/>
    <s v="LATIF"/>
    <n v="293.3319028192812"/>
    <n v="1.4666595140964058"/>
    <s v="DEJAR"/>
    <s v="DEJAR"/>
    <x v="0"/>
  </r>
  <r>
    <x v="8"/>
    <n v="19"/>
    <s v="tamarindo"/>
    <n v="120"/>
    <n v="35"/>
    <n v="11309.76"/>
    <n v="0.1"/>
    <s v="LATIF"/>
    <n v="12334.018661296808"/>
    <n v="61.670093306484034"/>
    <s v="DEJAR"/>
    <s v="DEJAR"/>
    <x v="0"/>
  </r>
  <r>
    <x v="8"/>
    <n v="20"/>
    <s v="huesillo"/>
    <n v="21"/>
    <n v="6"/>
    <n v="346.3614"/>
    <n v="0.1"/>
    <s v="LATIF"/>
    <n v="193.587905296"/>
    <n v="0.96793952648000003"/>
    <s v="DEJAR"/>
    <s v="DEJAR"/>
    <x v="0"/>
  </r>
  <r>
    <x v="8"/>
    <n v="21"/>
    <s v="celiyon"/>
    <n v="22"/>
    <n v="25"/>
    <n v="380.1336"/>
    <n v="0.1"/>
    <s v="LATIF"/>
    <n v="216.2883827856152"/>
    <n v="1.0814419139280758"/>
    <s v="DEJAR"/>
    <s v="DEJAR"/>
    <x v="0"/>
  </r>
  <r>
    <x v="8"/>
    <n v="22"/>
    <s v="celiyon"/>
    <n v="44"/>
    <n v="42"/>
    <n v="1520.5344"/>
    <n v="0.1"/>
    <s v="LATIF"/>
    <n v="1128.6029947595007"/>
    <n v="5.6430149737975031"/>
    <s v="DEJAR"/>
    <s v="DEJAR"/>
    <x v="0"/>
  </r>
  <r>
    <x v="8"/>
    <n v="23"/>
    <s v="celiyon"/>
    <n v="44"/>
    <n v="40"/>
    <n v="1520.5344"/>
    <n v="0.1"/>
    <s v="LATIF"/>
    <n v="1128.6029947595007"/>
    <n v="5.6430149737975031"/>
    <s v="DEJAR"/>
    <s v="DEJAR"/>
    <x v="0"/>
  </r>
  <r>
    <x v="8"/>
    <n v="24"/>
    <s v="blanco"/>
    <n v="18"/>
    <n v="14"/>
    <n v="254.46959999999999"/>
    <n v="0.1"/>
    <s v="LATIF"/>
    <n v="134.06329154071116"/>
    <n v="0.67031645770355586"/>
    <s v="DEJAR"/>
    <s v="DEJAR"/>
    <x v="0"/>
  </r>
  <r>
    <x v="8"/>
    <n v="25"/>
    <s v="Guayabillo"/>
    <n v="16"/>
    <n v="14"/>
    <n v="201.0624"/>
    <n v="0.1"/>
    <s v="LATIF"/>
    <n v="101.24820425273758"/>
    <n v="0.50624102126368786"/>
    <s v="DEJAR"/>
    <s v="DEJAR"/>
    <x v="0"/>
  </r>
  <r>
    <x v="8"/>
    <n v="26"/>
    <s v="celiyon"/>
    <n v="50"/>
    <n v="18"/>
    <n v="1963.5"/>
    <n v="0.1"/>
    <s v="LATIF"/>
    <n v="1530.6197203780737"/>
    <n v="7.6530986018903677"/>
    <s v="DEJAR"/>
    <s v="DEJAR"/>
    <x v="0"/>
  </r>
  <r>
    <x v="8"/>
    <n v="27"/>
    <s v="negrito"/>
    <n v="11"/>
    <n v="5"/>
    <n v="95.0334"/>
    <n v="0.1"/>
    <s v="LATIF"/>
    <n v="41.450062373780455"/>
    <n v="0.20725031186890225"/>
    <s v="DEJAR"/>
    <s v="DEJAR"/>
    <x v="0"/>
  </r>
  <r>
    <x v="8"/>
    <n v="28"/>
    <s v="huesillo"/>
    <n v="18"/>
    <n v="15"/>
    <n v="254.46959999999999"/>
    <n v="0.1"/>
    <s v="LATIF"/>
    <n v="134.06329154071116"/>
    <n v="0.67031645770355586"/>
    <s v="DEJAR"/>
    <s v="DEJAR"/>
    <x v="0"/>
  </r>
  <r>
    <x v="8"/>
    <n v="29"/>
    <s v="Plumajillo"/>
    <n v="16"/>
    <n v="6"/>
    <n v="201.0624"/>
    <n v="0.1"/>
    <s v="LATIF"/>
    <n v="101.24820425273758"/>
    <n v="0.50624102126368786"/>
    <s v="DEJAR"/>
    <s v="DEJAR"/>
    <x v="0"/>
  </r>
  <r>
    <x v="8"/>
    <n v="30"/>
    <s v="huesillo"/>
    <n v="25"/>
    <n v="16.41"/>
    <n v="490.875"/>
    <n v="0.1"/>
    <s v="LATIF"/>
    <n v="293.3319028192812"/>
    <n v="1.4666595140964058"/>
    <s v="DEJAR"/>
    <s v="DEJAR"/>
    <x v="0"/>
  </r>
  <r>
    <x v="8"/>
    <n v="31"/>
    <s v="garrapato blanco"/>
    <n v="22"/>
    <n v="15"/>
    <n v="380.1336"/>
    <n v="0.1"/>
    <s v="LATIF"/>
    <n v="216.2883827856152"/>
    <n v="1.0814419139280758"/>
    <s v="DEJAR"/>
    <s v="DEJAR"/>
    <x v="0"/>
  </r>
  <r>
    <x v="8"/>
    <n v="32"/>
    <s v="celiyon"/>
    <n v="30.5"/>
    <n v="22"/>
    <n v="730.61834999999996"/>
    <n v="0.1"/>
    <s v="LATIF"/>
    <n v="471.19298861035389"/>
    <n v="2.3559649430517693"/>
    <s v="DEJAR"/>
    <s v="DEJAR"/>
    <x v="0"/>
  </r>
  <r>
    <x v="8"/>
    <n v="33"/>
    <s v="Cafecillo"/>
    <n v="13"/>
    <n v="10"/>
    <n v="132.73259999999999"/>
    <n v="0.1"/>
    <s v="LATIF"/>
    <n v="61.723483588461484"/>
    <n v="0.3086174179423074"/>
    <s v="DEJAR"/>
    <s v="DEJAR"/>
    <x v="0"/>
  </r>
  <r>
    <x v="8"/>
    <n v="34"/>
    <s v="Cafecillo"/>
    <n v="14.5"/>
    <n v="7"/>
    <n v="165.13034999999999"/>
    <n v="0.1"/>
    <s v="LATIF"/>
    <n v="80.073268525573738"/>
    <n v="0.40036634262786869"/>
    <s v="DEJAR"/>
    <s v="DEJAR"/>
    <x v="0"/>
  </r>
  <r>
    <x v="8"/>
    <n v="35"/>
    <s v="Cafecillo"/>
    <n v="11"/>
    <n v="3"/>
    <n v="95.0334"/>
    <n v="0.1"/>
    <s v="LATIF"/>
    <n v="41.450062373780455"/>
    <n v="0.20725031186890225"/>
    <s v="DEJAR"/>
    <s v="DEPURAR"/>
    <x v="1"/>
  </r>
  <r>
    <x v="8"/>
    <n v="36"/>
    <s v="zapotillo"/>
    <n v="11"/>
    <n v="7"/>
    <n v="95.0334"/>
    <n v="0.1"/>
    <s v="LATIF"/>
    <n v="41.450062373780455"/>
    <n v="0.20725031186890225"/>
    <s v="DEJAR"/>
    <s v="DEJAR"/>
    <x v="0"/>
  </r>
  <r>
    <x v="8"/>
    <n v="37"/>
    <s v="marillo"/>
    <n v="11"/>
    <n v="6"/>
    <n v="95.0334"/>
    <n v="0.1"/>
    <s v="LATIF"/>
    <n v="41.450062373780455"/>
    <n v="0.20725031186890225"/>
    <s v="DEJAR"/>
    <s v="DEJAR"/>
    <x v="0"/>
  </r>
  <r>
    <x v="8"/>
    <n v="38"/>
    <s v="Cafecillo"/>
    <n v="11"/>
    <n v="5"/>
    <n v="95.0334"/>
    <n v="0.1"/>
    <s v="LATIF"/>
    <n v="41.450062373780455"/>
    <n v="0.20725031186890225"/>
    <s v="DEJAR"/>
    <s v="DEJAR"/>
    <x v="0"/>
  </r>
  <r>
    <x v="9"/>
    <n v="1"/>
    <s v="Cafecillo"/>
    <n v="10"/>
    <n v="6"/>
    <n v="78.539999999999992"/>
    <n v="0.1"/>
    <s v="LATIF"/>
    <n v="33.026709725455305"/>
    <n v="0.16513354862727653"/>
    <s v="DEJAR"/>
    <s v="DEJAR"/>
    <x v="0"/>
  </r>
  <r>
    <x v="9"/>
    <n v="2"/>
    <s v="Bolitri"/>
    <n v="33"/>
    <n v="30"/>
    <n v="855.30060000000003"/>
    <n v="0.1"/>
    <s v="LATIF"/>
    <n v="568.52356444302654"/>
    <n v="2.8426178222151326"/>
    <s v="DEJAR"/>
    <s v="DEJAR"/>
    <x v="0"/>
  </r>
  <r>
    <x v="9"/>
    <n v="3"/>
    <s v="huesillo"/>
    <n v="11"/>
    <n v="6"/>
    <n v="95.0334"/>
    <n v="0.1"/>
    <s v="LATIF"/>
    <n v="41.450062373780455"/>
    <n v="0.20725031186890225"/>
    <s v="DEJAR"/>
    <s v="DEJAR"/>
    <x v="0"/>
  </r>
  <r>
    <x v="9"/>
    <n v="4"/>
    <s v="huesillo"/>
    <n v="13.5"/>
    <n v="7"/>
    <n v="143.13915"/>
    <n v="0.1"/>
    <s v="LATIF"/>
    <n v="67.533172179763213"/>
    <n v="0.33766586089881601"/>
    <s v="DEJAR"/>
    <s v="DEJAR"/>
    <x v="0"/>
  </r>
  <r>
    <x v="9"/>
    <n v="5"/>
    <s v="huesillo"/>
    <n v="11"/>
    <n v="5"/>
    <n v="95.0334"/>
    <n v="0.1"/>
    <s v="LATIF"/>
    <n v="41.450062373780455"/>
    <n v="0.20725031186890225"/>
    <s v="DEJAR"/>
    <s v="DEJAR"/>
    <x v="0"/>
  </r>
  <r>
    <x v="9"/>
    <n v="6"/>
    <s v="huesillo"/>
    <n v="13"/>
    <n v="6"/>
    <n v="132.73259999999999"/>
    <n v="0.1"/>
    <s v="LATIF"/>
    <n v="61.723483588461484"/>
    <n v="0.3086174179423074"/>
    <s v="DEJAR"/>
    <s v="DEJAR"/>
    <x v="0"/>
  </r>
  <r>
    <x v="9"/>
    <n v="7"/>
    <s v="huesillo"/>
    <n v="15"/>
    <n v="7"/>
    <n v="176.715"/>
    <n v="0.1"/>
    <s v="LATIF"/>
    <n v="86.812164819560579"/>
    <n v="0.43406082409780289"/>
    <s v="DEJAR"/>
    <s v="DEJAR"/>
    <x v="0"/>
  </r>
  <r>
    <x v="9"/>
    <n v="8"/>
    <s v="Manguillo"/>
    <n v="17"/>
    <n v="17"/>
    <n v="226.98060000000001"/>
    <n v="0.1"/>
    <s v="LATIF"/>
    <n v="116.98835060940742"/>
    <n v="0.58494175304703711"/>
    <s v="DEJAR"/>
    <s v="DEJAR"/>
    <x v="0"/>
  </r>
  <r>
    <x v="9"/>
    <n v="9"/>
    <s v="huesillo"/>
    <n v="11"/>
    <n v="5"/>
    <n v="95.0334"/>
    <n v="0.1"/>
    <s v="LATIF"/>
    <n v="41.450062373780455"/>
    <n v="0.20725031186890225"/>
    <s v="DEJAR"/>
    <s v="DEJAR"/>
    <x v="0"/>
  </r>
  <r>
    <x v="9"/>
    <n v="10"/>
    <s v="huesillo"/>
    <n v="12.5"/>
    <n v="10"/>
    <n v="122.71875"/>
    <n v="0.1"/>
    <s v="LATIF"/>
    <n v="56.214880852526136"/>
    <n v="0.28107440426263064"/>
    <s v="DEJAR"/>
    <s v="DEJAR"/>
    <x v="0"/>
  </r>
  <r>
    <x v="9"/>
    <n v="11"/>
    <s v="huesillo"/>
    <n v="11"/>
    <n v="5"/>
    <n v="95.0334"/>
    <n v="0.1"/>
    <s v="LATIF"/>
    <n v="41.450062373780455"/>
    <n v="0.20725031186890225"/>
    <s v="DEJAR"/>
    <s v="DEJAR"/>
    <x v="0"/>
  </r>
  <r>
    <x v="9"/>
    <n v="12"/>
    <s v="huesillo"/>
    <n v="12"/>
    <n v="6"/>
    <n v="113.0976"/>
    <n v="0.1"/>
    <s v="LATIF"/>
    <n v="51.002868362482175"/>
    <n v="0.25501434181241084"/>
    <s v="DEJAR"/>
    <s v="DEJAR"/>
    <x v="0"/>
  </r>
  <r>
    <x v="9"/>
    <n v="13"/>
    <s v="huesillo"/>
    <n v="11"/>
    <n v="6"/>
    <n v="95.0334"/>
    <n v="0.1"/>
    <s v="LATIF"/>
    <n v="41.450062373780455"/>
    <n v="0.20725031186890225"/>
    <s v="DEJAR"/>
    <s v="DEJAR"/>
    <x v="0"/>
  </r>
  <r>
    <x v="9"/>
    <n v="14"/>
    <s v="huesillo"/>
    <n v="13"/>
    <n v="5"/>
    <n v="132.73259999999999"/>
    <n v="0.1"/>
    <s v="LATIF"/>
    <n v="61.723483588461484"/>
    <n v="0.3086174179423074"/>
    <s v="DEJAR"/>
    <s v="DEJAR"/>
    <x v="0"/>
  </r>
  <r>
    <x v="9"/>
    <n v="15"/>
    <s v="Bastamajimo"/>
    <n v="45"/>
    <n v="25"/>
    <n v="1590.4349999999999"/>
    <n v="0.1"/>
    <s v="LATIF"/>
    <n v="1190.7041522680991"/>
    <n v="5.9535207613404948"/>
    <s v="DEJAR"/>
    <s v="DEJAR"/>
    <x v="0"/>
  </r>
  <r>
    <x v="9"/>
    <n v="16"/>
    <s v="Manguillo"/>
    <n v="41.8"/>
    <n v="23"/>
    <n v="1372.2822959999999"/>
    <n v="0.1"/>
    <s v="LATIF"/>
    <n v="998.72331561670649"/>
    <n v="4.9936165780835324"/>
    <s v="DEJAR"/>
    <s v="DEJAR"/>
    <x v="0"/>
  </r>
  <r>
    <x v="9"/>
    <n v="17"/>
    <s v="nufle"/>
    <n v="21"/>
    <n v="10"/>
    <n v="346.3614"/>
    <n v="0.1"/>
    <s v="LATIF"/>
    <n v="193.587905296"/>
    <n v="0.96793952648000003"/>
    <s v="DEJAR"/>
    <s v="DEJAR"/>
    <x v="0"/>
  </r>
  <r>
    <x v="9"/>
    <n v="18"/>
    <s v="Manguillo"/>
    <n v="27"/>
    <n v="23"/>
    <n v="572.5566"/>
    <n v="0.1"/>
    <s v="LATIF"/>
    <n v="352.39128142743209"/>
    <n v="1.7619564071371603"/>
    <s v="DEJAR"/>
    <s v="DEJAR"/>
    <x v="0"/>
  </r>
  <r>
    <x v="9"/>
    <n v="19"/>
    <s v="huesillo"/>
    <n v="15"/>
    <n v="10"/>
    <n v="176.715"/>
    <n v="0.1"/>
    <s v="LATIF"/>
    <n v="86.812164819560579"/>
    <n v="0.43406082409780289"/>
    <s v="DEJAR"/>
    <s v="DEJAR"/>
    <x v="0"/>
  </r>
  <r>
    <x v="9"/>
    <n v="20"/>
    <s v="achotillo"/>
    <n v="22"/>
    <n v="13"/>
    <n v="380.1336"/>
    <n v="0.1"/>
    <s v="LATIF"/>
    <n v="216.2883827856152"/>
    <n v="1.0814419139280758"/>
    <s v="DEJAR"/>
    <s v="DEJAR"/>
    <x v="0"/>
  </r>
  <r>
    <x v="9"/>
    <n v="21"/>
    <s v="tamarindo"/>
    <n v="13"/>
    <n v="12"/>
    <n v="132.73259999999999"/>
    <n v="0.1"/>
    <s v="LATIF"/>
    <n v="61.723483588461484"/>
    <n v="0.3086174179423074"/>
    <s v="DEJAR"/>
    <s v="DEJAR"/>
    <x v="0"/>
  </r>
  <r>
    <x v="9"/>
    <n v="22"/>
    <s v="Sangre de drago"/>
    <n v="62.5"/>
    <n v="42"/>
    <n v="3067.96875"/>
    <n v="0.1"/>
    <s v="LATIF"/>
    <n v="2605.2733053593388"/>
    <n v="13.026366526796693"/>
    <s v="DEJAR"/>
    <s v="DEJAR"/>
    <x v="0"/>
  </r>
  <r>
    <x v="9"/>
    <n v="23"/>
    <s v="huesillo"/>
    <n v="16"/>
    <n v="9"/>
    <n v="201.0624"/>
    <n v="0.1"/>
    <s v="LATIF"/>
    <n v="101.24820425273758"/>
    <n v="0.50624102126368786"/>
    <s v="DEJAR"/>
    <s v="DEJAR"/>
    <x v="0"/>
  </r>
  <r>
    <x v="9"/>
    <n v="24"/>
    <s v="guarumo"/>
    <n v="27"/>
    <n v="25"/>
    <n v="572.5566"/>
    <n v="0.1"/>
    <s v="LATIF"/>
    <n v="352.39128142743209"/>
    <n v="1.7619564071371603"/>
    <s v="DEJAR"/>
    <s v="DEJAR"/>
    <x v="0"/>
  </r>
  <r>
    <x v="9"/>
    <n v="25"/>
    <s v="huesillo"/>
    <n v="25"/>
    <n v="11"/>
    <n v="490.875"/>
    <n v="0.1"/>
    <s v="LATIF"/>
    <n v="293.3319028192812"/>
    <n v="1.4666595140964058"/>
    <s v="DEJAR"/>
    <s v="DEJAR"/>
    <x v="0"/>
  </r>
  <r>
    <x v="9"/>
    <n v="26"/>
    <s v="ixcanal"/>
    <n v="13"/>
    <n v="12"/>
    <n v="132.73259999999999"/>
    <n v="0.1"/>
    <s v="LATIF"/>
    <n v="61.723483588461484"/>
    <n v="0.3086174179423074"/>
    <s v="DEJAR"/>
    <s v="DEJAR"/>
    <x v="0"/>
  </r>
  <r>
    <x v="9"/>
    <n v="27"/>
    <s v="anona"/>
    <n v="17"/>
    <n v="20"/>
    <n v="226.98060000000001"/>
    <n v="0.1"/>
    <s v="LATIF"/>
    <n v="116.98835060940742"/>
    <n v="0.58494175304703711"/>
    <s v="DEJAR"/>
    <s v="DEJAR"/>
    <x v="0"/>
  </r>
  <r>
    <x v="9"/>
    <n v="28"/>
    <s v="huesillo"/>
    <n v="12"/>
    <n v="5"/>
    <n v="113.0976"/>
    <n v="0.1"/>
    <s v="LATIF"/>
    <n v="51.002868362482175"/>
    <n v="0.25501434181241084"/>
    <s v="DEJAR"/>
    <s v="DEJAR"/>
    <x v="0"/>
  </r>
  <r>
    <x v="9"/>
    <n v="29"/>
    <s v="Cirilo"/>
    <n v="26"/>
    <n v="12"/>
    <n v="530.93039999999996"/>
    <n v="0.1"/>
    <s v="LATIF"/>
    <n v="322.0760520178971"/>
    <n v="1.6103802600894852"/>
    <s v="DEJAR"/>
    <s v="DEJAR"/>
    <x v="0"/>
  </r>
  <r>
    <x v="9"/>
    <n v="30"/>
    <s v="amate"/>
    <n v="16"/>
    <n v="12.87"/>
    <n v="201.0624"/>
    <n v="0.1"/>
    <s v="LATIF"/>
    <n v="101.24820425273758"/>
    <n v="0.50624102126368786"/>
    <s v="DEJAR"/>
    <s v="DEJAR"/>
    <x v="0"/>
  </r>
  <r>
    <x v="9"/>
    <n v="31"/>
    <s v="guarumo"/>
    <n v="27"/>
    <n v="12.87"/>
    <n v="572.5566"/>
    <n v="0.1"/>
    <s v="LATIF"/>
    <n v="352.39128142743209"/>
    <n v="1.7619564071371603"/>
    <s v="DEJAR"/>
    <s v="DEJAR"/>
    <x v="0"/>
  </r>
  <r>
    <x v="9"/>
    <n v="32"/>
    <s v="Dulce quemado"/>
    <n v="85"/>
    <n v="12.87"/>
    <n v="5674.5150000000003"/>
    <n v="0.1"/>
    <s v="LATIF"/>
    <n v="5421.813979830069"/>
    <n v="27.109069899150342"/>
    <s v="DEJAR"/>
    <s v="DEJAR"/>
    <x v="0"/>
  </r>
  <r>
    <x v="9"/>
    <n v="33"/>
    <s v="guarumo"/>
    <n v="18"/>
    <n v="15"/>
    <n v="254.46959999999999"/>
    <n v="0.1"/>
    <s v="LATIF"/>
    <n v="134.06329154071116"/>
    <n v="0.67031645770355586"/>
    <s v="DEJAR"/>
    <s v="DEJAR"/>
    <x v="0"/>
  </r>
  <r>
    <x v="9"/>
    <n v="34"/>
    <s v="zapotillo"/>
    <n v="16"/>
    <n v="12"/>
    <n v="201.0624"/>
    <n v="0.1"/>
    <s v="LATIF"/>
    <n v="101.24820425273758"/>
    <n v="0.50624102126368786"/>
    <s v="DEJAR"/>
    <s v="DEJAR"/>
    <x v="0"/>
  </r>
  <r>
    <x v="9"/>
    <n v="35"/>
    <s v="zapotillo"/>
    <n v="41"/>
    <n v="12"/>
    <n v="1320.2574"/>
    <n v="0.1"/>
    <s v="LATIF"/>
    <n v="953.76583125588297"/>
    <n v="4.7688291562794145"/>
    <s v="DEJAR"/>
    <s v="DEJAR"/>
    <x v="0"/>
  </r>
  <r>
    <x v="9"/>
    <n v="36"/>
    <s v="sangre blanco"/>
    <n v="73"/>
    <n v="12.87"/>
    <n v="4185.3966"/>
    <n v="0.1"/>
    <s v="LATIF"/>
    <n v="3772.2805096514808"/>
    <n v="18.861402548257402"/>
    <s v="DEJAR"/>
    <s v="DEJAR"/>
    <x v="0"/>
  </r>
  <r>
    <x v="10"/>
    <n v="1"/>
    <s v="mancuernillo"/>
    <n v="32"/>
    <n v="20"/>
    <n v="804.24959999999999"/>
    <n v="0.1"/>
    <s v="LATIF"/>
    <n v="528.31791084648671"/>
    <n v="2.6415895542324335"/>
    <s v="DEJAR"/>
    <s v="DEJAR"/>
    <x v="0"/>
  </r>
  <r>
    <x v="10"/>
    <n v="2"/>
    <s v="tambor"/>
    <n v="32"/>
    <n v="18"/>
    <n v="804.24959999999999"/>
    <n v="0.1"/>
    <s v="LATIF"/>
    <n v="528.31791084648671"/>
    <n v="2.6415895542324335"/>
    <s v="DEJAR"/>
    <s v="DEJAR"/>
    <x v="0"/>
  </r>
  <r>
    <x v="10"/>
    <n v="3"/>
    <s v="jocote"/>
    <n v="32"/>
    <n v="15"/>
    <n v="804.24959999999999"/>
    <n v="0.1"/>
    <s v="LATIF"/>
    <n v="528.31791084648671"/>
    <n v="2.6415895542324335"/>
    <s v="DEJAR"/>
    <s v="DEJAR"/>
    <x v="0"/>
  </r>
  <r>
    <x v="10"/>
    <n v="4"/>
    <s v="irayol"/>
    <n v="21"/>
    <n v="8"/>
    <n v="346.3614"/>
    <n v="0.1"/>
    <s v="LATIF"/>
    <n v="193.587905296"/>
    <n v="0.96793952648000003"/>
    <s v="DEJAR"/>
    <s v="DEJAR"/>
    <x v="0"/>
  </r>
  <r>
    <x v="10"/>
    <n v="5"/>
    <s v="Plumajillo"/>
    <n v="17"/>
    <n v="22"/>
    <n v="226.98060000000001"/>
    <n v="0.1"/>
    <s v="LATIF"/>
    <n v="116.98835060940742"/>
    <n v="0.58494175304703711"/>
    <s v="DEJAR"/>
    <s v="DEJAR"/>
    <x v="0"/>
  </r>
  <r>
    <x v="10"/>
    <n v="6"/>
    <s v="Manguillo"/>
    <n v="26"/>
    <n v="12"/>
    <n v="530.93039999999996"/>
    <n v="0.1"/>
    <s v="LATIF"/>
    <n v="322.0760520178971"/>
    <n v="1.6103802600894852"/>
    <s v="DEJAR"/>
    <s v="DEJAR"/>
    <x v="0"/>
  </r>
  <r>
    <x v="10"/>
    <n v="7"/>
    <s v="laurel"/>
    <n v="95"/>
    <n v="40"/>
    <n v="7088.2349999999997"/>
    <n v="0.1"/>
    <s v="LATIF"/>
    <n v="7067.7194142207773"/>
    <n v="35.338597071103884"/>
    <s v="DEJAR"/>
    <s v="DEJAR"/>
    <x v="0"/>
  </r>
  <r>
    <x v="10"/>
    <n v="8"/>
    <s v="Manguillo"/>
    <n v="29"/>
    <n v="13"/>
    <n v="660.52139999999997"/>
    <n v="0.1"/>
    <s v="LATIF"/>
    <n v="417.82609631752575"/>
    <n v="2.0891304815876288"/>
    <s v="DEJAR"/>
    <s v="DEJAR"/>
    <x v="0"/>
  </r>
  <r>
    <x v="10"/>
    <n v="9"/>
    <s v="mecate Blanco"/>
    <n v="13"/>
    <n v="11"/>
    <n v="132.73259999999999"/>
    <n v="0.1"/>
    <s v="LATIF"/>
    <n v="61.723483588461484"/>
    <n v="0.3086174179423074"/>
    <s v="DEJAR"/>
    <s v="DEJAR"/>
    <x v="0"/>
  </r>
  <r>
    <x v="10"/>
    <n v="10"/>
    <s v="guarumo"/>
    <n v="19"/>
    <n v="25"/>
    <n v="283.52940000000001"/>
    <n v="0.1"/>
    <s v="LATIF"/>
    <n v="152.50261995629924"/>
    <n v="0.76251309978149617"/>
    <s v="DEJAR"/>
    <s v="DEJAR"/>
    <x v="0"/>
  </r>
  <r>
    <x v="10"/>
    <n v="11"/>
    <s v="carboncillo"/>
    <n v="63"/>
    <n v="50"/>
    <n v="3117.2525999999998"/>
    <n v="0.1"/>
    <s v="LATIF"/>
    <n v="2655.2260635815082"/>
    <n v="13.276130317907541"/>
    <s v="DEJAR"/>
    <s v="DEJAR"/>
    <x v="0"/>
  </r>
  <r>
    <x v="10"/>
    <n v="12"/>
    <s v="mecate Blanco"/>
    <n v="13.5"/>
    <n v="12"/>
    <n v="143.13915"/>
    <n v="0.1"/>
    <s v="LATIF"/>
    <n v="67.533172179763213"/>
    <n v="0.33766586089881601"/>
    <s v="DEJAR"/>
    <s v="DEJAR"/>
    <x v="0"/>
  </r>
  <r>
    <x v="10"/>
    <n v="13"/>
    <s v="Sangre de drago"/>
    <n v="65"/>
    <n v="48"/>
    <n v="3318.3150000000001"/>
    <n v="0.1"/>
    <s v="LATIF"/>
    <n v="2860.5689751200016"/>
    <n v="14.302844875600007"/>
    <s v="DEJAR"/>
    <s v="DEJAR"/>
    <x v="0"/>
  </r>
  <r>
    <x v="10"/>
    <n v="14"/>
    <s v="Manguillo"/>
    <n v="13"/>
    <n v="8"/>
    <n v="132.73259999999999"/>
    <n v="0.1"/>
    <s v="LATIF"/>
    <n v="61.723483588461484"/>
    <n v="0.3086174179423074"/>
    <s v="DEJAR"/>
    <s v="DEJAR"/>
    <x v="0"/>
  </r>
  <r>
    <x v="10"/>
    <n v="15"/>
    <s v="Cafecillo"/>
    <n v="16.5"/>
    <n v="7"/>
    <n v="213.82515000000001"/>
    <n v="0.1"/>
    <s v="LATIF"/>
    <n v="108.95331919183752"/>
    <n v="0.54476659595918764"/>
    <s v="DEJAR"/>
    <s v="DEJAR"/>
    <x v="0"/>
  </r>
  <r>
    <x v="10"/>
    <n v="16"/>
    <s v="Manguillo"/>
    <n v="12.5"/>
    <n v="9"/>
    <n v="122.71875"/>
    <n v="0.1"/>
    <s v="LATIF"/>
    <n v="56.214880852526136"/>
    <n v="0.28107440426263064"/>
    <s v="DEJAR"/>
    <s v="DEJAR"/>
    <x v="0"/>
  </r>
  <r>
    <x v="10"/>
    <n v="17"/>
    <s v="franelo"/>
    <n v="31"/>
    <n v="18"/>
    <n v="754.76940000000002"/>
    <n v="0.1"/>
    <s v="LATIF"/>
    <n v="489.81357840055307"/>
    <n v="2.4490678920027653"/>
    <s v="DEJAR"/>
    <s v="DEJAR"/>
    <x v="0"/>
  </r>
  <r>
    <x v="10"/>
    <n v="18"/>
    <s v="carboncillo"/>
    <n v="18"/>
    <n v="18"/>
    <n v="254.46959999999999"/>
    <n v="0.1"/>
    <s v="LATIF"/>
    <n v="134.06329154071116"/>
    <n v="0.67031645770355586"/>
    <s v="DEJAR"/>
    <s v="DEJAR"/>
    <x v="0"/>
  </r>
  <r>
    <x v="10"/>
    <n v="19"/>
    <s v="guamo"/>
    <n v="16"/>
    <n v="14"/>
    <n v="201.0624"/>
    <n v="0.1"/>
    <s v="LATIF"/>
    <n v="101.24820425273758"/>
    <n v="0.50624102126368786"/>
    <s v="DEJAR"/>
    <s v="DEJAR"/>
    <x v="0"/>
  </r>
  <r>
    <x v="10"/>
    <n v="20"/>
    <s v="hoja blanca"/>
    <n v="18"/>
    <n v="16"/>
    <n v="254.46959999999999"/>
    <n v="0.1"/>
    <s v="LATIF"/>
    <n v="134.06329154071116"/>
    <n v="0.67031645770355586"/>
    <s v="DEJAR"/>
    <s v="DEJAR"/>
    <x v="0"/>
  </r>
  <r>
    <x v="10"/>
    <n v="21"/>
    <m/>
    <n v="20"/>
    <n v="14"/>
    <n v="314.15999999999997"/>
    <n v="0.1"/>
    <s v="LATIF"/>
    <n v="172.33493090633354"/>
    <n v="0.86167465453166758"/>
    <s v="DEJAR"/>
    <s v="DEJAR"/>
    <x v="0"/>
  </r>
  <r>
    <x v="10"/>
    <n v="22"/>
    <s v="guarumo"/>
    <n v="20"/>
    <n v="22"/>
    <n v="314.15999999999997"/>
    <n v="0.1"/>
    <s v="LATIF"/>
    <n v="172.33493090633354"/>
    <n v="0.86167465453166758"/>
    <s v="DEJAR"/>
    <s v="DEJAR"/>
    <x v="0"/>
  </r>
  <r>
    <x v="10"/>
    <n v="23"/>
    <s v="guamo"/>
    <n v="14"/>
    <n v="7"/>
    <n v="153.9384"/>
    <n v="0.1"/>
    <s v="LATIF"/>
    <n v="73.64833681845144"/>
    <n v="0.36824168409225716"/>
    <s v="DEJAR"/>
    <s v="DEJAR"/>
    <x v="0"/>
  </r>
  <r>
    <x v="10"/>
    <n v="24"/>
    <s v="garrapato"/>
    <n v="16"/>
    <n v="9"/>
    <n v="201.0624"/>
    <n v="0.1"/>
    <s v="LATIF"/>
    <n v="101.24820425273758"/>
    <n v="0.50624102126368786"/>
    <s v="DEJAR"/>
    <s v="DEJAR"/>
    <x v="0"/>
  </r>
  <r>
    <x v="10"/>
    <n v="25"/>
    <s v="zapotillo"/>
    <n v="16"/>
    <n v="8"/>
    <n v="201.0624"/>
    <n v="0.1"/>
    <s v="LATIF"/>
    <n v="101.24820425273758"/>
    <n v="0.50624102126368786"/>
    <s v="DEJAR"/>
    <s v="DEJAR"/>
    <x v="0"/>
  </r>
  <r>
    <x v="10"/>
    <n v="26"/>
    <s v="zapotillo"/>
    <n v="12"/>
    <n v="7"/>
    <n v="113.0976"/>
    <n v="0.1"/>
    <s v="LATIF"/>
    <n v="51.002868362482175"/>
    <n v="0.25501434181241084"/>
    <s v="DEJAR"/>
    <s v="DEJAR"/>
    <x v="0"/>
  </r>
  <r>
    <x v="11"/>
    <n v="1"/>
    <s v="Teca"/>
    <n v="21"/>
    <n v="15"/>
    <n v="346.3614"/>
    <n v="0.1"/>
    <s v="LATIF"/>
    <n v="193.587905296"/>
    <n v="0.96793952648000003"/>
    <s v="DEJAR"/>
    <s v="DEJAR"/>
    <x v="0"/>
  </r>
  <r>
    <x v="11"/>
    <n v="2"/>
    <s v="Teca"/>
    <n v="14"/>
    <n v="12"/>
    <n v="153.9384"/>
    <n v="0.1"/>
    <s v="LATIF"/>
    <n v="73.64833681845144"/>
    <n v="0.36824168409225716"/>
    <s v="DEJAR"/>
    <s v="DEJAR"/>
    <x v="0"/>
  </r>
  <r>
    <x v="11"/>
    <n v="3"/>
    <s v="Teca"/>
    <n v="18"/>
    <n v="13"/>
    <n v="254.46959999999999"/>
    <n v="0.1"/>
    <s v="LATIF"/>
    <n v="134.06329154071116"/>
    <n v="0.67031645770355586"/>
    <s v="DEJAR"/>
    <s v="DEJAR"/>
    <x v="0"/>
  </r>
  <r>
    <x v="11"/>
    <n v="4"/>
    <s v="Teca"/>
    <n v="19"/>
    <n v="7"/>
    <n v="283.52940000000001"/>
    <n v="0.1"/>
    <s v="LATIF"/>
    <n v="152.50261995629924"/>
    <n v="0.76251309978149617"/>
    <s v="DEJAR"/>
    <s v="DEJAR"/>
    <x v="0"/>
  </r>
  <r>
    <x v="11"/>
    <n v="5"/>
    <s v="Teca"/>
    <n v="17"/>
    <n v="8"/>
    <n v="226.98060000000001"/>
    <n v="0.1"/>
    <s v="LATIF"/>
    <n v="116.98835060940742"/>
    <n v="0.58494175304703711"/>
    <s v="DEJAR"/>
    <s v="DEJAR"/>
    <x v="0"/>
  </r>
  <r>
    <x v="11"/>
    <n v="6"/>
    <s v="Teca"/>
    <n v="18"/>
    <n v="16"/>
    <n v="254.46959999999999"/>
    <n v="0.1"/>
    <s v="LATIF"/>
    <n v="134.06329154071116"/>
    <n v="0.67031645770355586"/>
    <s v="DEJAR"/>
    <s v="DEJAR"/>
    <x v="0"/>
  </r>
  <r>
    <x v="11"/>
    <n v="7"/>
    <s v="Teca"/>
    <n v="13"/>
    <n v="9"/>
    <n v="132.73259999999999"/>
    <n v="0.1"/>
    <s v="LATIF"/>
    <n v="61.723483588461484"/>
    <n v="0.3086174179423074"/>
    <s v="DEJAR"/>
    <s v="DEJAR"/>
    <x v="0"/>
  </r>
  <r>
    <x v="11"/>
    <n v="8"/>
    <s v="Teca"/>
    <n v="25"/>
    <n v="15"/>
    <n v="490.875"/>
    <n v="0.1"/>
    <s v="LATIF"/>
    <n v="293.3319028192812"/>
    <n v="1.4666595140964058"/>
    <s v="DEJAR"/>
    <s v="DEJAR"/>
    <x v="0"/>
  </r>
  <r>
    <x v="11"/>
    <n v="9"/>
    <s v="Teca"/>
    <n v="22"/>
    <n v="15"/>
    <n v="380.1336"/>
    <n v="0.1"/>
    <s v="LATIF"/>
    <n v="216.2883827856152"/>
    <n v="1.0814419139280758"/>
    <s v="DEJAR"/>
    <s v="DEJAR"/>
    <x v="0"/>
  </r>
  <r>
    <x v="11"/>
    <n v="10"/>
    <s v="Teca"/>
    <n v="21"/>
    <n v="16"/>
    <n v="346.3614"/>
    <n v="0.1"/>
    <s v="LATIF"/>
    <n v="193.587905296"/>
    <n v="0.96793952648000003"/>
    <s v="DEJAR"/>
    <s v="DEJAR"/>
    <x v="0"/>
  </r>
  <r>
    <x v="11"/>
    <n v="11"/>
    <s v="Teca"/>
    <n v="11"/>
    <n v="8"/>
    <n v="95.0334"/>
    <n v="0.1"/>
    <s v="LATIF"/>
    <n v="41.450062373780455"/>
    <n v="0.20725031186890225"/>
    <s v="DEJAR"/>
    <s v="DEJAR"/>
    <x v="0"/>
  </r>
  <r>
    <x v="11"/>
    <n v="12"/>
    <s v="Teca"/>
    <n v="11"/>
    <n v="6"/>
    <n v="95.0334"/>
    <n v="0.1"/>
    <s v="LATIF"/>
    <n v="41.450062373780455"/>
    <n v="0.20725031186890225"/>
    <s v="DEJAR"/>
    <s v="DEJAR"/>
    <x v="0"/>
  </r>
  <r>
    <x v="11"/>
    <n v="13"/>
    <s v="Teca"/>
    <n v="23"/>
    <n v="12"/>
    <n v="415.47660000000002"/>
    <n v="0.1"/>
    <s v="LATIF"/>
    <n v="240.46242571758225"/>
    <n v="1.2023121285879113"/>
    <s v="DEJAR"/>
    <s v="DEJAR"/>
    <x v="0"/>
  </r>
  <r>
    <x v="11"/>
    <n v="14"/>
    <s v="Teca"/>
    <n v="24"/>
    <n v="15"/>
    <n v="452.3904"/>
    <n v="0.1"/>
    <s v="LATIF"/>
    <n v="266.13537552905672"/>
    <n v="1.3306768776452833"/>
    <s v="DEJAR"/>
    <s v="DEJAR"/>
    <x v="0"/>
  </r>
  <r>
    <x v="11"/>
    <n v="15"/>
    <s v="Teca"/>
    <n v="19"/>
    <n v="8"/>
    <n v="283.52940000000001"/>
    <n v="0.1"/>
    <s v="LATIF"/>
    <n v="152.50261995629924"/>
    <n v="0.76251309978149617"/>
    <s v="DEJAR"/>
    <s v="DEJAR"/>
    <x v="0"/>
  </r>
  <r>
    <x v="11"/>
    <n v="16"/>
    <s v="Teca"/>
    <n v="18"/>
    <n v="15"/>
    <n v="254.46959999999999"/>
    <n v="0.1"/>
    <s v="LATIF"/>
    <n v="134.06329154071116"/>
    <n v="0.67031645770355586"/>
    <s v="DEJAR"/>
    <s v="DEJAR"/>
    <x v="0"/>
  </r>
  <r>
    <x v="11"/>
    <n v="17"/>
    <s v="Teca"/>
    <n v="25"/>
    <n v="12"/>
    <n v="490.875"/>
    <n v="0.1"/>
    <s v="LATIF"/>
    <n v="293.3319028192812"/>
    <n v="1.4666595140964058"/>
    <s v="DEJAR"/>
    <s v="DEJAR"/>
    <x v="0"/>
  </r>
  <r>
    <x v="11"/>
    <n v="18"/>
    <s v="Teca"/>
    <n v="28"/>
    <n v="16"/>
    <n v="615.75360000000001"/>
    <n v="0.1"/>
    <s v="LATIF"/>
    <n v="384.30049927715726"/>
    <n v="1.9215024963857863"/>
    <s v="DEJAR"/>
    <s v="DEJAR"/>
    <x v="0"/>
  </r>
  <r>
    <x v="11"/>
    <n v="19"/>
    <s v="Teca"/>
    <n v="23"/>
    <n v="12"/>
    <n v="415.47660000000002"/>
    <n v="0.1"/>
    <s v="LATIF"/>
    <n v="240.46242571758225"/>
    <n v="1.2023121285879113"/>
    <s v="DEJAR"/>
    <s v="DEJAR"/>
    <x v="0"/>
  </r>
  <r>
    <x v="11"/>
    <n v="20"/>
    <s v="Teca"/>
    <n v="20"/>
    <n v="14"/>
    <n v="314.15999999999997"/>
    <n v="0.1"/>
    <s v="LATIF"/>
    <n v="172.33493090633354"/>
    <n v="0.86167465453166758"/>
    <s v="DEJAR"/>
    <s v="DEJAR"/>
    <x v="0"/>
  </r>
  <r>
    <x v="11"/>
    <n v="21"/>
    <s v="Teca"/>
    <n v="16"/>
    <n v="12"/>
    <n v="201.0624"/>
    <n v="0.1"/>
    <s v="LATIF"/>
    <n v="101.24820425273758"/>
    <n v="0.50624102126368786"/>
    <s v="DEJAR"/>
    <s v="DEJAR"/>
    <x v="0"/>
  </r>
  <r>
    <x v="11"/>
    <n v="22"/>
    <s v="Teca"/>
    <n v="12"/>
    <n v="9"/>
    <n v="113.0976"/>
    <n v="0.1"/>
    <s v="LATIF"/>
    <n v="51.002868362482175"/>
    <n v="0.25501434181241084"/>
    <s v="DEJAR"/>
    <s v="DEJAR"/>
    <x v="0"/>
  </r>
  <r>
    <x v="11"/>
    <n v="23"/>
    <s v="Teca"/>
    <n v="20"/>
    <n v="11"/>
    <n v="314.15999999999997"/>
    <n v="0.1"/>
    <s v="LATIF"/>
    <n v="172.33493090633354"/>
    <n v="0.86167465453166758"/>
    <s v="DEJAR"/>
    <s v="DEJAR"/>
    <x v="0"/>
  </r>
  <r>
    <x v="11"/>
    <n v="24"/>
    <s v="Teca"/>
    <n v="22"/>
    <n v="6"/>
    <n v="380.1336"/>
    <n v="0.1"/>
    <s v="LATIF"/>
    <n v="216.2883827856152"/>
    <n v="1.0814419139280758"/>
    <s v="DEJAR"/>
    <s v="DEJAR"/>
    <x v="0"/>
  </r>
  <r>
    <x v="11"/>
    <n v="25"/>
    <s v="Teca"/>
    <n v="22"/>
    <n v="19"/>
    <n v="380.1336"/>
    <n v="0.1"/>
    <s v="LATIF"/>
    <n v="216.2883827856152"/>
    <n v="1.0814419139280758"/>
    <s v="DEJAR"/>
    <s v="DEJAR"/>
    <x v="0"/>
  </r>
  <r>
    <x v="11"/>
    <n v="26"/>
    <s v="Teca"/>
    <n v="19"/>
    <n v="7"/>
    <n v="283.52940000000001"/>
    <n v="0.1"/>
    <s v="LATIF"/>
    <n v="152.50261995629924"/>
    <n v="0.76251309978149617"/>
    <s v="DEJAR"/>
    <s v="DEJAR"/>
    <x v="0"/>
  </r>
  <r>
    <x v="11"/>
    <n v="27"/>
    <s v="Teca"/>
    <n v="11"/>
    <n v="5"/>
    <n v="95.0334"/>
    <n v="0.1"/>
    <s v="LATIF"/>
    <n v="41.450062373780455"/>
    <n v="0.20725031186890225"/>
    <s v="DEJAR"/>
    <s v="DEJAR"/>
    <x v="0"/>
  </r>
  <r>
    <x v="11"/>
    <n v="28"/>
    <s v="Teca"/>
    <n v="12"/>
    <n v="9"/>
    <n v="113.0976"/>
    <n v="0.1"/>
    <s v="LATIF"/>
    <n v="51.002868362482175"/>
    <n v="0.25501434181241084"/>
    <s v="DEJAR"/>
    <s v="DEJAR"/>
    <x v="0"/>
  </r>
  <r>
    <x v="11"/>
    <n v="29"/>
    <s v="Teca"/>
    <n v="29"/>
    <n v="11"/>
    <n v="660.52139999999997"/>
    <n v="0.1"/>
    <s v="LATIF"/>
    <n v="417.82609631752575"/>
    <n v="2.0891304815876288"/>
    <s v="DEJAR"/>
    <s v="DEJAR"/>
    <x v="0"/>
  </r>
  <r>
    <x v="11"/>
    <n v="30"/>
    <s v="Teca"/>
    <n v="17"/>
    <n v="12"/>
    <n v="226.98060000000001"/>
    <n v="0.1"/>
    <s v="LATIF"/>
    <n v="116.98835060940742"/>
    <n v="0.58494175304703711"/>
    <s v="DEJAR"/>
    <s v="DEJAR"/>
    <x v="0"/>
  </r>
  <r>
    <x v="11"/>
    <n v="31"/>
    <s v="Teca"/>
    <n v="10"/>
    <n v="9"/>
    <n v="78.539999999999992"/>
    <n v="0.1"/>
    <s v="LATIF"/>
    <n v="33.026709725455305"/>
    <n v="0.16513354862727653"/>
    <s v="DEJAR"/>
    <s v="DEJAR"/>
    <x v="0"/>
  </r>
  <r>
    <x v="11"/>
    <n v="32"/>
    <s v="Teca"/>
    <n v="22"/>
    <n v="12"/>
    <n v="380.1336"/>
    <n v="0.1"/>
    <s v="LATIF"/>
    <n v="216.2883827856152"/>
    <n v="1.0814419139280758"/>
    <s v="DEJAR"/>
    <s v="DEJAR"/>
    <x v="0"/>
  </r>
  <r>
    <x v="11"/>
    <n v="33"/>
    <s v="tambor"/>
    <n v="36"/>
    <n v="15"/>
    <n v="1017.8783999999999"/>
    <n v="0.1"/>
    <s v="LATIF"/>
    <n v="699.54858588098784"/>
    <n v="3.4977429294049394"/>
    <s v="DEJAR"/>
    <s v="DEJAR"/>
    <x v="0"/>
  </r>
  <r>
    <x v="11"/>
    <n v="34"/>
    <s v="Teca"/>
    <n v="20"/>
    <n v="14"/>
    <n v="314.15999999999997"/>
    <n v="0.1"/>
    <s v="LATIF"/>
    <n v="172.33493090633354"/>
    <n v="0.86167465453166758"/>
    <s v="DEJAR"/>
    <s v="DEJAR"/>
    <x v="0"/>
  </r>
  <r>
    <x v="11"/>
    <n v="35"/>
    <s v="Teca"/>
    <n v="21"/>
    <n v="7"/>
    <n v="346.3614"/>
    <n v="0.1"/>
    <s v="LATIF"/>
    <n v="193.587905296"/>
    <n v="0.96793952648000003"/>
    <s v="DEJAR"/>
    <s v="DEJAR"/>
    <x v="0"/>
  </r>
  <r>
    <x v="11"/>
    <n v="36"/>
    <s v="Teca"/>
    <n v="19.5"/>
    <n v="14"/>
    <n v="298.64834999999999"/>
    <n v="0.1"/>
    <s v="LATIF"/>
    <n v="162.24290203480425"/>
    <n v="0.81121451017402113"/>
    <s v="DEJAR"/>
    <s v="DEJAR"/>
    <x v="0"/>
  </r>
  <r>
    <x v="11"/>
    <n v="37"/>
    <s v="Teca"/>
    <n v="21"/>
    <n v="11"/>
    <n v="346.3614"/>
    <n v="0.1"/>
    <s v="LATIF"/>
    <n v="193.587905296"/>
    <n v="0.96793952648000003"/>
    <s v="DEJAR"/>
    <s v="DEJAR"/>
    <x v="0"/>
  </r>
  <r>
    <x v="11"/>
    <n v="38"/>
    <s v="teca"/>
    <n v="11"/>
    <n v="5"/>
    <n v="95.0334"/>
    <n v="0.1"/>
    <s v="LATIF"/>
    <n v="41.450062373780455"/>
    <n v="0.20725031186890225"/>
    <s v="DEJAR"/>
    <s v="DEJAR"/>
    <x v="0"/>
  </r>
  <r>
    <x v="12"/>
    <n v="1"/>
    <s v="Caulote"/>
    <n v="13"/>
    <n v="12"/>
    <n v="132.73259999999999"/>
    <n v="0.1"/>
    <s v="LATIF"/>
    <n v="61.723483588461484"/>
    <n v="0.3086174179423074"/>
    <s v="DEJAR"/>
    <s v="DEJAR"/>
    <x v="0"/>
  </r>
  <r>
    <x v="12"/>
    <n v="2"/>
    <s v="capulin"/>
    <n v="35"/>
    <n v="22"/>
    <n v="962.11500000000001"/>
    <n v="0.1"/>
    <s v="LATIF"/>
    <n v="654.11925553640299"/>
    <n v="3.270596277682015"/>
    <s v="DEJAR"/>
    <s v="DEJAR"/>
    <x v="0"/>
  </r>
  <r>
    <x v="12"/>
    <n v="3"/>
    <s v="capulin"/>
    <n v="34"/>
    <n v="30"/>
    <n v="907.92240000000004"/>
    <n v="0.1"/>
    <s v="LATIF"/>
    <n v="610.45073780325674"/>
    <n v="3.0522536890162835"/>
    <s v="DEJAR"/>
    <s v="DEJAR"/>
    <x v="0"/>
  </r>
  <r>
    <x v="12"/>
    <n v="4"/>
    <s v="tambor"/>
    <n v="11.5"/>
    <n v="25"/>
    <n v="103.86915"/>
    <n v="0.1"/>
    <s v="LATIF"/>
    <n v="46.082838181946165"/>
    <n v="0.23041419090973084"/>
    <s v="DEJAR"/>
    <s v="DEJAR"/>
    <x v="0"/>
  </r>
  <r>
    <x v="12"/>
    <n v="5"/>
    <s v="hoja blanca"/>
    <n v="13"/>
    <n v="10"/>
    <n v="132.73259999999999"/>
    <n v="0.1"/>
    <s v="LATIF"/>
    <n v="61.723483588461484"/>
    <n v="0.3086174179423074"/>
    <s v="DEJAR"/>
    <s v="DEJAR"/>
    <x v="0"/>
  </r>
  <r>
    <x v="12"/>
    <n v="6"/>
    <s v="tecuaz"/>
    <n v="13"/>
    <n v="11"/>
    <n v="132.73259999999999"/>
    <n v="0.1"/>
    <s v="LATIF"/>
    <n v="61.723483588461484"/>
    <n v="0.3086174179423074"/>
    <s v="DEJAR"/>
    <s v="DEJAR"/>
    <x v="0"/>
  </r>
  <r>
    <x v="12"/>
    <n v="7"/>
    <s v="hoja blanca"/>
    <n v="13"/>
    <n v="10"/>
    <n v="132.73259999999999"/>
    <n v="0.1"/>
    <s v="LATIF"/>
    <n v="61.723483588461484"/>
    <n v="0.3086174179423074"/>
    <s v="DEJAR"/>
    <s v="DEJAR"/>
    <x v="0"/>
  </r>
  <r>
    <x v="12"/>
    <n v="8"/>
    <s v="tecuaz"/>
    <n v="27"/>
    <n v="35"/>
    <n v="572.5566"/>
    <n v="0.1"/>
    <s v="LATIF"/>
    <n v="352.39128142743209"/>
    <n v="1.7619564071371603"/>
    <s v="DEJAR"/>
    <s v="DEJAR"/>
    <x v="0"/>
  </r>
  <r>
    <x v="12"/>
    <n v="9"/>
    <s v="hoja blanca"/>
    <n v="42"/>
    <n v="25"/>
    <n v="1385.4456"/>
    <n v="0.1"/>
    <s v="LATIF"/>
    <n v="1010.1508312762483"/>
    <n v="5.0507541563812408"/>
    <s v="DEJAR"/>
    <s v="DEJAR"/>
    <x v="0"/>
  </r>
  <r>
    <x v="12"/>
    <n v="10"/>
    <s v="hoja blanca"/>
    <n v="14"/>
    <n v="10"/>
    <n v="153.9384"/>
    <n v="0.1"/>
    <s v="LATIF"/>
    <n v="73.64833681845144"/>
    <n v="0.36824168409225716"/>
    <s v="DEJAR"/>
    <s v="DEJAR"/>
    <x v="0"/>
  </r>
  <r>
    <x v="12"/>
    <n v="11"/>
    <s v="mecate Blanco"/>
    <n v="80"/>
    <n v="40"/>
    <n v="5026.5599999999995"/>
    <n v="0.1"/>
    <s v="LATIF"/>
    <n v="4692.3383942985474"/>
    <n v="23.461691971492733"/>
    <s v="DEJAR"/>
    <s v="DEJAR"/>
    <x v="0"/>
  </r>
  <r>
    <x v="12"/>
    <n v="12"/>
    <s v="capulin"/>
    <n v="35"/>
    <n v="12"/>
    <n v="962.11500000000001"/>
    <n v="0.1"/>
    <s v="LATIF"/>
    <n v="654.11925553640299"/>
    <n v="3.270596277682015"/>
    <s v="DEJAR"/>
    <s v="DEJAR"/>
    <x v="0"/>
  </r>
  <r>
    <x v="12"/>
    <n v="13"/>
    <s v="amate"/>
    <n v="12"/>
    <n v="9"/>
    <n v="113.0976"/>
    <n v="0.1"/>
    <s v="LATIF"/>
    <n v="51.002868362482175"/>
    <n v="0.25501434181241084"/>
    <s v="DEJAR"/>
    <s v="DEJAR"/>
    <x v="0"/>
  </r>
  <r>
    <x v="12"/>
    <n v="14"/>
    <s v="guarumo"/>
    <n v="15"/>
    <n v="10"/>
    <n v="176.715"/>
    <n v="0.1"/>
    <s v="LATIF"/>
    <n v="86.812164819560579"/>
    <n v="0.43406082409780289"/>
    <s v="DEJAR"/>
    <s v="DEJAR"/>
    <x v="0"/>
  </r>
  <r>
    <x v="12"/>
    <n v="15"/>
    <s v="amate"/>
    <n v="12"/>
    <n v="9"/>
    <n v="113.0976"/>
    <n v="0.1"/>
    <s v="LATIF"/>
    <n v="51.002868362482175"/>
    <n v="0.25501434181241084"/>
    <s v="DEJAR"/>
    <s v="DEJAR"/>
    <x v="0"/>
  </r>
  <r>
    <x v="12"/>
    <n v="16"/>
    <s v="hoja blanca"/>
    <n v="14"/>
    <n v="13"/>
    <n v="153.9384"/>
    <n v="0.1"/>
    <s v="LATIF"/>
    <n v="73.64833681845144"/>
    <n v="0.36824168409225716"/>
    <s v="DEJAR"/>
    <s v="DEJAR"/>
    <x v="0"/>
  </r>
  <r>
    <x v="12"/>
    <n v="17"/>
    <s v="guarumo"/>
    <n v="16"/>
    <n v="12"/>
    <n v="201.0624"/>
    <n v="0.1"/>
    <s v="LATIF"/>
    <n v="101.24820425273758"/>
    <n v="0.50624102126368786"/>
    <s v="DEJAR"/>
    <s v="DEJAR"/>
    <x v="0"/>
  </r>
  <r>
    <x v="12"/>
    <n v="18"/>
    <s v="zapotillo"/>
    <n v="12"/>
    <n v="8"/>
    <n v="113.0976"/>
    <n v="0.1"/>
    <s v="LATIF"/>
    <n v="51.002868362482175"/>
    <n v="0.25501434181241084"/>
    <s v="DEJAR"/>
    <s v="DEJAR"/>
    <x v="0"/>
  </r>
  <r>
    <x v="12"/>
    <n v="19"/>
    <s v="tambor"/>
    <n v="35"/>
    <n v="25"/>
    <n v="962.11500000000001"/>
    <n v="0.1"/>
    <s v="LATIF"/>
    <n v="654.11925553640299"/>
    <n v="3.270596277682015"/>
    <s v="DEJAR"/>
    <s v="DEJAR"/>
    <x v="0"/>
  </r>
  <r>
    <x v="12"/>
    <n v="20"/>
    <s v="xaro"/>
    <n v="12"/>
    <n v="13"/>
    <n v="113.0976"/>
    <n v="0.1"/>
    <s v="LATIF"/>
    <n v="51.002868362482175"/>
    <n v="0.25501434181241084"/>
    <s v="DEJAR"/>
    <s v="DEJAR"/>
    <x v="0"/>
  </r>
  <r>
    <x v="12"/>
    <n v="21"/>
    <s v="tambor"/>
    <n v="12"/>
    <n v="14"/>
    <n v="113.0976"/>
    <n v="0.1"/>
    <s v="LATIF"/>
    <n v="51.002868362482175"/>
    <n v="0.25501434181241084"/>
    <s v="DEJAR"/>
    <s v="DEJAR"/>
    <x v="0"/>
  </r>
  <r>
    <x v="12"/>
    <n v="22"/>
    <s v="tambor"/>
    <n v="16"/>
    <n v="15"/>
    <n v="201.0624"/>
    <n v="0.1"/>
    <s v="LATIF"/>
    <n v="101.24820425273758"/>
    <n v="0.50624102126368786"/>
    <s v="DEJAR"/>
    <s v="DEJAR"/>
    <x v="0"/>
  </r>
  <r>
    <x v="12"/>
    <n v="23"/>
    <s v="capulin"/>
    <n v="18"/>
    <n v="25"/>
    <n v="254.46959999999999"/>
    <n v="0.1"/>
    <s v="LATIF"/>
    <n v="134.06329154071116"/>
    <n v="0.67031645770355586"/>
    <s v="DEJAR"/>
    <s v="DEJAR"/>
    <x v="0"/>
  </r>
  <r>
    <x v="12"/>
    <n v="24"/>
    <s v="capulin"/>
    <n v="16"/>
    <n v="20"/>
    <n v="201.0624"/>
    <n v="0.1"/>
    <s v="LATIF"/>
    <n v="101.24820425273758"/>
    <n v="0.50624102126368786"/>
    <s v="DEJAR"/>
    <s v="DEJAR"/>
    <x v="0"/>
  </r>
  <r>
    <x v="12"/>
    <n v="25"/>
    <s v="guarumo"/>
    <n v="19"/>
    <n v="22"/>
    <n v="283.52940000000001"/>
    <n v="0.1"/>
    <s v="LATIF"/>
    <n v="152.50261995629924"/>
    <n v="0.76251309978149617"/>
    <s v="DEJAR"/>
    <s v="DEJAR"/>
    <x v="0"/>
  </r>
  <r>
    <x v="12"/>
    <n v="26"/>
    <s v="capulin"/>
    <n v="35"/>
    <n v="40"/>
    <n v="962.11500000000001"/>
    <n v="0.1"/>
    <s v="LATIF"/>
    <n v="654.11925553640299"/>
    <n v="3.270596277682015"/>
    <s v="DEJAR"/>
    <s v="DEJAR"/>
    <x v="0"/>
  </r>
  <r>
    <x v="12"/>
    <n v="28"/>
    <s v="tambor"/>
    <n v="12"/>
    <n v="12"/>
    <n v="113.0976"/>
    <n v="0.1"/>
    <s v="LATIF"/>
    <n v="51.002868362482175"/>
    <n v="0.25501434181241084"/>
    <s v="DEJAR"/>
    <s v="DEJAR"/>
    <x v="0"/>
  </r>
  <r>
    <x v="12"/>
    <n v="29"/>
    <s v="capulin"/>
    <n v="37"/>
    <n v="20"/>
    <n v="1075.2126000000001"/>
    <n v="0.1"/>
    <s v="LATIF"/>
    <n v="746.75785703016243"/>
    <n v="3.7337892851508117"/>
    <s v="DEJAR"/>
    <s v="DEJAR"/>
    <x v="0"/>
  </r>
  <r>
    <x v="12"/>
    <n v="30"/>
    <s v="amate"/>
    <n v="10.5"/>
    <n v="10"/>
    <n v="86.590350000000001"/>
    <n v="0.1"/>
    <s v="LATIF"/>
    <n v="37.099684439743179"/>
    <n v="0.1854984221987159"/>
    <s v="DEJAR"/>
    <s v="DEJAR"/>
    <x v="0"/>
  </r>
  <r>
    <x v="12"/>
    <n v="31"/>
    <s v="tambor"/>
    <n v="17"/>
    <n v="13"/>
    <n v="226.98060000000001"/>
    <n v="0.1"/>
    <s v="LATIF"/>
    <n v="116.98835060940742"/>
    <n v="0.58494175304703711"/>
    <s v="DEJAR"/>
    <s v="DEJAR"/>
    <x v="0"/>
  </r>
  <r>
    <x v="12"/>
    <n v="32"/>
    <s v="huesillo"/>
    <n v="42"/>
    <n v="9"/>
    <n v="1385.4456"/>
    <n v="0.1"/>
    <s v="LATIF"/>
    <n v="1010.1508312762483"/>
    <n v="5.0507541563812408"/>
    <s v="DEJAR"/>
    <s v="DEJAR"/>
    <x v="0"/>
  </r>
  <r>
    <x v="12"/>
    <n v="33"/>
    <s v="huesillo"/>
    <n v="13"/>
    <n v="15"/>
    <n v="132.73259999999999"/>
    <n v="0.1"/>
    <s v="LATIF"/>
    <n v="61.723483588461484"/>
    <n v="0.3086174179423074"/>
    <s v="DEJAR"/>
    <s v="DEJAR"/>
    <x v="0"/>
  </r>
  <r>
    <x v="12"/>
    <n v="34"/>
    <s v="tecuaz"/>
    <n v="12"/>
    <n v="10"/>
    <n v="113.0976"/>
    <n v="0.1"/>
    <s v="LATIF"/>
    <n v="51.002868362482175"/>
    <n v="0.25501434181241084"/>
    <s v="DEJAR"/>
    <s v="DEJAR"/>
    <x v="0"/>
  </r>
  <r>
    <x v="12"/>
    <n v="35"/>
    <s v="capulin"/>
    <n v="31"/>
    <n v="25"/>
    <n v="754.76940000000002"/>
    <n v="0.1"/>
    <s v="LATIF"/>
    <n v="489.81357840055307"/>
    <n v="2.4490678920027653"/>
    <s v="DEJAR"/>
    <s v="DEJAR"/>
    <x v="0"/>
  </r>
  <r>
    <x v="13"/>
    <n v="1"/>
    <s v="Palo Blanco"/>
    <n v="24.1"/>
    <n v="20"/>
    <n v="456.16817400000002"/>
    <n v="0.1"/>
    <s v="LATIF"/>
    <n v="268.78606576952097"/>
    <n v="1.3439303288476048"/>
    <s v="DEJAR"/>
    <s v="DEJAR"/>
    <x v="0"/>
  </r>
  <r>
    <x v="13"/>
    <n v="2"/>
    <s v="Cafecillo"/>
    <n v="18.3"/>
    <n v="10"/>
    <n v="263.02260600000005"/>
    <n v="0.1"/>
    <s v="LATIF"/>
    <n v="139.45050980105873"/>
    <n v="0.69725254900529354"/>
    <s v="DEJAR"/>
    <s v="DEJAR"/>
    <x v="0"/>
  </r>
  <r>
    <x v="13"/>
    <n v="3"/>
    <s v="guano blanco"/>
    <n v="20"/>
    <n v="12"/>
    <n v="314.15999999999997"/>
    <n v="0.1"/>
    <s v="LATIF"/>
    <n v="172.33493090633354"/>
    <n v="0.86167465453166758"/>
    <s v="DEJAR"/>
    <s v="DEJAR"/>
    <x v="0"/>
  </r>
  <r>
    <x v="13"/>
    <n v="4"/>
    <s v="ichoso"/>
    <n v="25.2"/>
    <n v="25"/>
    <n v="498.76041599999996"/>
    <n v="0.1"/>
    <s v="LATIF"/>
    <n v="298.95616403987509"/>
    <n v="1.4947808201993753"/>
    <s v="DEJAR"/>
    <s v="DEJAR"/>
    <x v="0"/>
  </r>
  <r>
    <x v="13"/>
    <n v="5"/>
    <s v="naranjo"/>
    <n v="17"/>
    <n v="12"/>
    <n v="226.98060000000001"/>
    <n v="0.1"/>
    <s v="LATIF"/>
    <n v="116.98835060940742"/>
    <n v="0.58494175304703711"/>
    <s v="DEJAR"/>
    <s v="DEJAR"/>
    <x v="0"/>
  </r>
  <r>
    <x v="13"/>
    <n v="6"/>
    <s v="zorra"/>
    <n v="24"/>
    <n v="25"/>
    <n v="452.3904"/>
    <n v="0.1"/>
    <s v="LATIF"/>
    <n v="266.13537552905672"/>
    <n v="1.3306768776452833"/>
    <s v="DEJAR"/>
    <s v="DEJAR"/>
    <x v="0"/>
  </r>
  <r>
    <x v="13"/>
    <n v="7"/>
    <s v="ichoso"/>
    <n v="29.2"/>
    <n v="20"/>
    <n v="669.663456"/>
    <n v="0.1"/>
    <s v="LATIF"/>
    <n v="424.72711695464005"/>
    <n v="2.1236355847732002"/>
    <s v="DEJAR"/>
    <s v="DEJAR"/>
    <x v="0"/>
  </r>
  <r>
    <x v="13"/>
    <n v="8"/>
    <s v="chaparro"/>
    <n v="28"/>
    <n v="15"/>
    <n v="615.75360000000001"/>
    <n v="0.1"/>
    <s v="LATIF"/>
    <n v="384.30049927715726"/>
    <n v="1.9215024963857863"/>
    <s v="DEJAR"/>
    <s v="DEJAR"/>
    <x v="0"/>
  </r>
  <r>
    <x v="13"/>
    <n v="9"/>
    <s v="nufio"/>
    <n v="48.3"/>
    <n v="35"/>
    <n v="1832.2518059999998"/>
    <n v="0.1"/>
    <s v="LATIF"/>
    <n v="1409.4839505366456"/>
    <n v="7.0474197526832283"/>
    <s v="DEJAR"/>
    <s v="DEJAR"/>
    <x v="0"/>
  </r>
  <r>
    <x v="13"/>
    <n v="10"/>
    <s v="zorra"/>
    <n v="23.5"/>
    <n v="25"/>
    <n v="433.73714999999999"/>
    <n v="0.1"/>
    <s v="LATIF"/>
    <n v="253.10998017593391"/>
    <n v="1.2655499008796693"/>
    <s v="DEJAR"/>
    <s v="DEJAR"/>
    <x v="0"/>
  </r>
  <r>
    <x v="13"/>
    <n v="11"/>
    <s v="ichoso"/>
    <n v="23.2"/>
    <n v="15"/>
    <n v="422.73369600000001"/>
    <n v="0.1"/>
    <s v="LATIF"/>
    <n v="245.47630430811358"/>
    <n v="1.2273815215405679"/>
    <s v="DEJAR"/>
    <s v="DEJAR"/>
    <x v="0"/>
  </r>
  <r>
    <x v="13"/>
    <n v="12"/>
    <s v="guamo"/>
    <n v="24"/>
    <n v="15"/>
    <n v="452.3904"/>
    <n v="0.1"/>
    <s v="LATIF"/>
    <n v="266.13537552905672"/>
    <n v="1.3306768776452833"/>
    <s v="DEJAR"/>
    <s v="DEJAR"/>
    <x v="0"/>
  </r>
  <r>
    <x v="13"/>
    <n v="13"/>
    <s v="zorra"/>
    <n v="21.2"/>
    <n v="15"/>
    <n v="352.99017600000002"/>
    <n v="0.1"/>
    <s v="LATIF"/>
    <n v="198.01135573549809"/>
    <n v="0.99005677867749031"/>
    <s v="DEJAR"/>
    <s v="DEJAR"/>
    <x v="0"/>
  </r>
  <r>
    <x v="13"/>
    <n v="14"/>
    <s v="zorra"/>
    <n v="15"/>
    <n v="25"/>
    <n v="176.715"/>
    <n v="0.1"/>
    <s v="LATIF"/>
    <n v="86.812164819560579"/>
    <n v="0.43406082409780289"/>
    <s v="DEJAR"/>
    <s v="DEJAR"/>
    <x v="0"/>
  </r>
  <r>
    <x v="13"/>
    <n v="15"/>
    <s v="afico"/>
    <n v="38.1"/>
    <n v="22"/>
    <n v="1140.0944940000002"/>
    <n v="0.1"/>
    <s v="LATIF"/>
    <n v="800.76631931110751"/>
    <n v="4.0038315965555373"/>
    <s v="DEJAR"/>
    <s v="DEJAR"/>
    <x v="0"/>
  </r>
  <r>
    <x v="13"/>
    <n v="16"/>
    <s v="raja bien"/>
    <n v="56"/>
    <n v="30"/>
    <n v="2463.0144"/>
    <n v="0.1"/>
    <s v="LATIF"/>
    <n v="2005.2981523361668"/>
    <n v="10.026490761680835"/>
    <s v="DEJAR"/>
    <s v="DEJAR"/>
    <x v="0"/>
  </r>
  <r>
    <x v="13"/>
    <n v="17"/>
    <s v="jocote"/>
    <n v="51.1"/>
    <n v="30"/>
    <n v="2050.8443339999999"/>
    <n v="0.1"/>
    <s v="LATIF"/>
    <n v="1612.1060546888905"/>
    <n v="8.0605302734444528"/>
    <s v="DEJAR"/>
    <s v="DEJAR"/>
    <x v="0"/>
  </r>
  <r>
    <x v="13"/>
    <n v="18"/>
    <s v="chino"/>
    <n v="33.1"/>
    <n v="20"/>
    <n v="860.49209400000007"/>
    <n v="0.1"/>
    <s v="LATIF"/>
    <n v="572.63848341262656"/>
    <n v="2.8631924170631327"/>
    <s v="DEJAR"/>
    <s v="DEJAR"/>
    <x v="0"/>
  </r>
  <r>
    <x v="13"/>
    <n v="19"/>
    <s v="tecuaz"/>
    <n v="25.1"/>
    <n v="25"/>
    <n v="494.80985400000009"/>
    <n v="0.1"/>
    <s v="LATIF"/>
    <n v="296.13628322212236"/>
    <n v="1.4806814161106119"/>
    <s v="DEJAR"/>
    <s v="DEJAR"/>
    <x v="0"/>
  </r>
  <r>
    <x v="13"/>
    <n v="20"/>
    <s v="hoja ancha"/>
    <n v="17"/>
    <n v="8"/>
    <n v="226.98060000000001"/>
    <n v="0.1"/>
    <s v="LATIF"/>
    <n v="116.98835060940742"/>
    <n v="0.58494175304703711"/>
    <s v="DEJAR"/>
    <s v="DEJAR"/>
    <x v="0"/>
  </r>
  <r>
    <x v="13"/>
    <n v="21"/>
    <s v="zorra"/>
    <n v="21"/>
    <n v="20.420000000000002"/>
    <n v="346.3614"/>
    <n v="0.1"/>
    <s v="LATIF"/>
    <n v="193.587905296"/>
    <n v="0.96793952648000003"/>
    <s v="DEJAR"/>
    <s v="DEJAR"/>
    <x v="0"/>
  </r>
  <r>
    <x v="13"/>
    <n v="22"/>
    <s v="macico"/>
    <n v="102"/>
    <n v="22"/>
    <n v="8171.3015999999998"/>
    <n v="0.1"/>
    <s v="LATIF"/>
    <n v="8372.8614505611695"/>
    <n v="41.864307252805844"/>
    <s v="DEJAR"/>
    <s v="DEJAR"/>
    <x v="0"/>
  </r>
  <r>
    <x v="13"/>
    <n v="23"/>
    <s v="santa maria"/>
    <n v="15"/>
    <n v="12"/>
    <n v="176.715"/>
    <n v="0.1"/>
    <s v="LATIF"/>
    <n v="86.812164819560579"/>
    <n v="0.43406082409780289"/>
    <s v="DEJAR"/>
    <s v="DEJAR"/>
    <x v="0"/>
  </r>
  <r>
    <x v="13"/>
    <n v="24"/>
    <s v="achotillo"/>
    <n v="18"/>
    <n v="15"/>
    <n v="254.46959999999999"/>
    <n v="0.1"/>
    <s v="LATIF"/>
    <n v="134.06329154071116"/>
    <n v="0.67031645770355586"/>
    <s v="DEJAR"/>
    <s v="DEJAR"/>
    <x v="0"/>
  </r>
  <r>
    <x v="13"/>
    <n v="25"/>
    <s v="nufio"/>
    <n v="40.1"/>
    <n v="25"/>
    <n v="1262.9310540000001"/>
    <n v="0.1"/>
    <s v="LATIF"/>
    <n v="904.6195162876528"/>
    <n v="4.5230975814382637"/>
    <s v="DEJAR"/>
    <s v="DEJAR"/>
    <x v="0"/>
  </r>
  <r>
    <x v="13"/>
    <n v="26"/>
    <s v="corozo"/>
    <n v="50"/>
    <n v="20"/>
    <n v="1963.5"/>
    <n v="0.1"/>
    <s v="LATIF"/>
    <n v="1530.6197203780737"/>
    <n v="7.6530986018903677"/>
    <s v="DEJAR"/>
    <s v="DEJAR"/>
    <x v="0"/>
  </r>
  <r>
    <x v="13"/>
    <n v="27"/>
    <s v="caleyon"/>
    <n v="45.3"/>
    <n v="25"/>
    <n v="1611.7114859999997"/>
    <n v="0.1"/>
    <s v="LATIF"/>
    <n v="1209.7118499770827"/>
    <n v="6.0485592498854128"/>
    <s v="DEJAR"/>
    <s v="DEJAR"/>
    <x v="0"/>
  </r>
  <r>
    <x v="13"/>
    <n v="28"/>
    <s v="manguito"/>
    <n v="15"/>
    <n v="12"/>
    <n v="176.715"/>
    <n v="0.1"/>
    <s v="LATIF"/>
    <n v="86.812164819560579"/>
    <n v="0.43406082409780289"/>
    <s v="DEJAR"/>
    <s v="DEJAR"/>
    <x v="0"/>
  </r>
  <r>
    <x v="13"/>
    <n v="29"/>
    <s v="nufio"/>
    <n v="28"/>
    <n v="25"/>
    <n v="615.75360000000001"/>
    <n v="0.1"/>
    <s v="LATIF"/>
    <n v="384.30049927715726"/>
    <n v="1.9215024963857863"/>
    <s v="DEJAR"/>
    <s v="DEJAR"/>
    <x v="0"/>
  </r>
  <r>
    <x v="13"/>
    <n v="30"/>
    <s v="nufio"/>
    <n v="17"/>
    <n v="12"/>
    <n v="226.98060000000001"/>
    <n v="0.1"/>
    <s v="LATIF"/>
    <n v="116.98835060940742"/>
    <n v="0.58494175304703711"/>
    <s v="DEJAR"/>
    <s v="DEJAR"/>
    <x v="0"/>
  </r>
  <r>
    <x v="13"/>
    <n v="31"/>
    <s v="ichoso"/>
    <n v="20"/>
    <n v="15"/>
    <n v="314.15999999999997"/>
    <n v="0.1"/>
    <s v="LATIF"/>
    <n v="172.33493090633354"/>
    <n v="0.86167465453166758"/>
    <s v="DEJAR"/>
    <s v="DEJAR"/>
    <x v="0"/>
  </r>
  <r>
    <x v="13"/>
    <n v="32"/>
    <s v="negrito"/>
    <n v="31"/>
    <n v="20"/>
    <n v="754.76940000000002"/>
    <n v="0.1"/>
    <s v="LATIF"/>
    <n v="489.81357840055307"/>
    <n v="2.4490678920027653"/>
    <s v="DEJAR"/>
    <s v="DEJAR"/>
    <x v="0"/>
  </r>
  <r>
    <x v="13"/>
    <n v="33"/>
    <s v="carboncillo"/>
    <n v="18.5"/>
    <n v="20"/>
    <n v="268.80315000000002"/>
    <n v="0.1"/>
    <s v="LATIF"/>
    <n v="143.11059777395243"/>
    <n v="0.71555298886976215"/>
    <s v="DEJAR"/>
    <s v="DEJAR"/>
    <x v="0"/>
  </r>
  <r>
    <x v="13"/>
    <n v="34"/>
    <s v="zorra"/>
    <n v="22.2"/>
    <n v="30"/>
    <n v="387.07653599999998"/>
    <n v="0.1"/>
    <s v="LATIF"/>
    <n v="221.00448516417933"/>
    <n v="1.1050224258208967"/>
    <s v="DEJAR"/>
    <s v="DEJAR"/>
    <x v="0"/>
  </r>
  <r>
    <x v="13"/>
    <n v="35"/>
    <s v="Cafecillo"/>
    <n v="22.1"/>
    <n v="15"/>
    <n v="383.59721400000006"/>
    <n v="0.1"/>
    <s v="LATIF"/>
    <n v="218.63905302426821"/>
    <n v="1.093195265121341"/>
    <s v="DEJAR"/>
    <s v="DEJAR"/>
    <x v="0"/>
  </r>
  <r>
    <x v="13"/>
    <n v="36"/>
    <s v="ixcanal"/>
    <n v="15"/>
    <n v="15"/>
    <n v="176.715"/>
    <n v="0.1"/>
    <s v="LATIF"/>
    <n v="86.812164819560579"/>
    <n v="0.43406082409780289"/>
    <s v="DEJAR"/>
    <s v="DEJAR"/>
    <x v="0"/>
  </r>
  <r>
    <x v="13"/>
    <n v="37"/>
    <s v="caleyon"/>
    <n v="15.2"/>
    <n v="20"/>
    <n v="181.45881599999998"/>
    <n v="0.1"/>
    <s v="LATIF"/>
    <n v="89.596556735240128"/>
    <n v="0.44798278367620059"/>
    <s v="DEJAR"/>
    <s v="DEJAR"/>
    <x v="0"/>
  </r>
  <r>
    <x v="13"/>
    <n v="38"/>
    <s v="guarumo"/>
    <n v="28"/>
    <n v="30"/>
    <n v="615.75360000000001"/>
    <n v="0.1"/>
    <s v="LATIF"/>
    <n v="384.30049927715726"/>
    <n v="1.9215024963857863"/>
    <s v="DEJAR"/>
    <s v="DEJAR"/>
    <x v="0"/>
  </r>
  <r>
    <x v="13"/>
    <n v="39"/>
    <s v="macico"/>
    <n v="44"/>
    <n v="25"/>
    <n v="1520.5344"/>
    <n v="0.1"/>
    <s v="LATIF"/>
    <n v="1128.6029947595007"/>
    <n v="5.6430149737975031"/>
    <s v="DEJAR"/>
    <s v="DEJAR"/>
    <x v="0"/>
  </r>
  <r>
    <x v="13"/>
    <n v="40"/>
    <s v="amate"/>
    <n v="62.1"/>
    <n v="45"/>
    <n v="3028.8244140000002"/>
    <n v="0.1"/>
    <s v="LATIF"/>
    <n v="2565.7070606841789"/>
    <n v="12.828535303420892"/>
    <s v="DEJAR"/>
    <s v="DEJAR"/>
    <x v="0"/>
  </r>
  <r>
    <x v="13"/>
    <n v="41"/>
    <s v="huesillo"/>
    <n v="13"/>
    <n v="10"/>
    <n v="132.73259999999999"/>
    <n v="0.1"/>
    <s v="LATIF"/>
    <n v="61.723483588461484"/>
    <n v="0.3086174179423074"/>
    <s v="DEJAR"/>
    <s v="DEJAR"/>
    <x v="0"/>
  </r>
  <r>
    <x v="14"/>
    <n v="1"/>
    <s v="huesillo"/>
    <n v="18.5"/>
    <n v="10"/>
    <n v="268.80315000000002"/>
    <n v="0.1"/>
    <s v="LATIF"/>
    <n v="143.11059777395243"/>
    <n v="0.71555298886976215"/>
    <s v="DEJAR"/>
    <s v="DEJAR"/>
    <x v="0"/>
  </r>
  <r>
    <x v="14"/>
    <n v="2"/>
    <s v="huesillo"/>
    <n v="35.5"/>
    <n v="25"/>
    <n v="989.80034999999998"/>
    <n v="0.1"/>
    <s v="LATIF"/>
    <n v="676.6126158333492"/>
    <n v="3.383063079166746"/>
    <s v="DEJAR"/>
    <s v="DEJAR"/>
    <x v="0"/>
  </r>
  <r>
    <x v="14"/>
    <n v="3"/>
    <s v="Dulce quemado"/>
    <n v="60.5"/>
    <n v="35"/>
    <n v="2874.76035"/>
    <n v="0.1"/>
    <s v="LATIF"/>
    <n v="2410.9436640890781"/>
    <n v="12.054718320445389"/>
    <s v="DEJAR"/>
    <s v="DEJAR"/>
    <x v="0"/>
  </r>
  <r>
    <x v="14"/>
    <n v="4"/>
    <s v="nufio"/>
    <n v="48.3"/>
    <n v="35"/>
    <n v="1832.2518059999998"/>
    <n v="0.1"/>
    <s v="LATIF"/>
    <n v="1409.4839505366456"/>
    <n v="7.0474197526832283"/>
    <s v="DEJAR"/>
    <s v="DEJAR"/>
    <x v="0"/>
  </r>
  <r>
    <x v="14"/>
    <n v="5"/>
    <s v="sapuyulo"/>
    <n v="11.5"/>
    <n v="15"/>
    <n v="103.86915"/>
    <n v="0.1"/>
    <s v="LATIF"/>
    <n v="46.082838181946165"/>
    <n v="0.23041419090973084"/>
    <s v="DEJAR"/>
    <s v="DEJAR"/>
    <x v="0"/>
  </r>
  <r>
    <x v="14"/>
    <n v="6"/>
    <m/>
    <n v="24.2"/>
    <n v="35"/>
    <n v="459.961656"/>
    <n v="0.1"/>
    <s v="LATIF"/>
    <n v="271.45201661665863"/>
    <n v="1.357260083083293"/>
    <s v="DEJAR"/>
    <s v="DEJAR"/>
    <x v="0"/>
  </r>
  <r>
    <x v="14"/>
    <n v="7"/>
    <s v="nufio"/>
    <n v="44.7"/>
    <n v="20"/>
    <n v="1569.299886"/>
    <n v="0.1"/>
    <s v="LATIF"/>
    <n v="1171.8709645318349"/>
    <n v="5.8593548226591752"/>
    <s v="DEJAR"/>
    <s v="DEJAR"/>
    <x v="0"/>
  </r>
  <r>
    <x v="14"/>
    <n v="8"/>
    <s v="ichoso"/>
    <n v="24.3"/>
    <n v="23.14"/>
    <n v="463.77084600000001"/>
    <n v="0.1"/>
    <s v="LATIF"/>
    <n v="274.13325232414849"/>
    <n v="1.3706662616207423"/>
    <s v="DEJAR"/>
    <s v="DEJAR"/>
    <x v="0"/>
  </r>
  <r>
    <x v="14"/>
    <n v="9"/>
    <s v="tamarindo"/>
    <n v="29.5"/>
    <n v="20"/>
    <n v="683.49434999999994"/>
    <n v="0.1"/>
    <s v="LATIF"/>
    <n v="435.20189998017889"/>
    <n v="2.1760094999008941"/>
    <s v="DEJAR"/>
    <s v="DEJAR"/>
    <x v="0"/>
  </r>
  <r>
    <x v="14"/>
    <n v="10"/>
    <s v="Dulce quemado"/>
    <n v="29.3"/>
    <n v="30"/>
    <n v="674.25804600000004"/>
    <n v="0.1"/>
    <s v="LATIF"/>
    <n v="428.20225613549763"/>
    <n v="2.1410112806774881"/>
    <s v="DEJAR"/>
    <s v="DEJAR"/>
    <x v="0"/>
  </r>
  <r>
    <x v="14"/>
    <n v="11"/>
    <m/>
    <n v="32"/>
    <n v="25"/>
    <n v="804.24959999999999"/>
    <n v="0.1"/>
    <s v="LATIF"/>
    <n v="528.31791084648671"/>
    <n v="2.6415895542324335"/>
    <s v="DEJAR"/>
    <s v="DEJAR"/>
    <x v="0"/>
  </r>
  <r>
    <x v="14"/>
    <n v="12"/>
    <s v="tamarindo"/>
    <n v="25.2"/>
    <n v="8"/>
    <n v="498.76041599999996"/>
    <n v="0.1"/>
    <s v="LATIF"/>
    <n v="298.95616403987509"/>
    <n v="1.4947808201993753"/>
    <s v="DEJAR"/>
    <s v="DEJAR"/>
    <x v="0"/>
  </r>
  <r>
    <x v="14"/>
    <n v="13"/>
    <s v="capulin"/>
    <n v="25.5"/>
    <n v="25"/>
    <n v="510.70634999999999"/>
    <n v="0.1"/>
    <s v="LATIF"/>
    <n v="307.50904523936521"/>
    <n v="1.5375452261968261"/>
    <s v="DEJAR"/>
    <s v="DEJAR"/>
    <x v="0"/>
  </r>
  <r>
    <x v="14"/>
    <n v="14"/>
    <s v="huesillo"/>
    <n v="15.7"/>
    <n v="10"/>
    <n v="193.59324599999999"/>
    <n v="0.1"/>
    <s v="LATIF"/>
    <n v="96.781887987802477"/>
    <n v="0.48390943993901236"/>
    <s v="DEJAR"/>
    <s v="DEJAR"/>
    <x v="0"/>
  </r>
  <r>
    <x v="14"/>
    <n v="15"/>
    <s v="mecate Blanco"/>
    <n v="25.3"/>
    <n v="15"/>
    <n v="502.72668600000003"/>
    <n v="0.1"/>
    <s v="LATIF"/>
    <n v="301.79156892707778"/>
    <n v="1.5089578446353886"/>
    <s v="DEJAR"/>
    <s v="DEJAR"/>
    <x v="0"/>
  </r>
  <r>
    <x v="14"/>
    <n v="16"/>
    <s v="huesillo"/>
    <n v="13.2"/>
    <n v="6"/>
    <n v="136.84809599999997"/>
    <n v="0.1"/>
    <s v="LATIF"/>
    <n v="64.010980580278073"/>
    <n v="0.32005490290139033"/>
    <s v="DEJAR"/>
    <s v="DEJAR"/>
    <x v="0"/>
  </r>
  <r>
    <x v="14"/>
    <n v="17"/>
    <s v="capulin"/>
    <n v="28.3"/>
    <n v="25"/>
    <n v="629.01900599999999"/>
    <n v="0.1"/>
    <s v="LATIF"/>
    <n v="394.18745280934183"/>
    <n v="1.9709372640467089"/>
    <s v="DEJAR"/>
    <s v="DEJAR"/>
    <x v="0"/>
  </r>
  <r>
    <x v="14"/>
    <n v="18"/>
    <s v="capulin"/>
    <n v="27.8"/>
    <n v="25"/>
    <n v="606.98853600000007"/>
    <n v="0.1"/>
    <s v="LATIF"/>
    <n v="377.79005467107646"/>
    <n v="1.8889502733553822"/>
    <s v="DEJAR"/>
    <s v="DEJAR"/>
    <x v="0"/>
  </r>
  <r>
    <x v="14"/>
    <n v="19"/>
    <s v="ixcanal"/>
    <n v="16"/>
    <n v="15"/>
    <n v="201.0624"/>
    <n v="0.1"/>
    <s v="LATIF"/>
    <n v="101.24820425273758"/>
    <n v="0.50624102126368786"/>
    <s v="DEJAR"/>
    <s v="DEJAR"/>
    <x v="0"/>
  </r>
  <r>
    <x v="14"/>
    <n v="20"/>
    <s v="mecate Blanco"/>
    <n v="19"/>
    <n v="20"/>
    <n v="283.52940000000001"/>
    <n v="0.1"/>
    <s v="LATIF"/>
    <n v="152.50261995629924"/>
    <n v="0.76251309978149617"/>
    <s v="DEJAR"/>
    <s v="DEJAR"/>
    <x v="0"/>
  </r>
  <r>
    <x v="14"/>
    <n v="21"/>
    <s v="mecate Blanco"/>
    <n v="15"/>
    <n v="20"/>
    <n v="176.715"/>
    <n v="0.1"/>
    <s v="LATIF"/>
    <n v="86.812164819560579"/>
    <n v="0.43406082409780289"/>
    <s v="DEJAR"/>
    <s v="DEJAR"/>
    <x v="0"/>
  </r>
  <r>
    <x v="14"/>
    <n v="22"/>
    <s v="tambor"/>
    <n v="45.5"/>
    <n v="30"/>
    <n v="1625.97435"/>
    <n v="0.1"/>
    <s v="LATIF"/>
    <n v="1222.4808183928546"/>
    <n v="6.1124040919642724"/>
    <s v="DEJAR"/>
    <s v="DEJAR"/>
    <x v="0"/>
  </r>
  <r>
    <x v="14"/>
    <n v="23"/>
    <s v="capulin"/>
    <n v="32.5"/>
    <n v="35"/>
    <n v="829.57875000000001"/>
    <n v="0.1"/>
    <s v="LATIF"/>
    <n v="548.2068011056914"/>
    <n v="2.7410340055284568"/>
    <s v="DEJAR"/>
    <s v="DEJAR"/>
    <x v="0"/>
  </r>
  <r>
    <x v="14"/>
    <n v="24"/>
    <s v="mecate Blanco"/>
    <n v="27"/>
    <n v="20"/>
    <n v="572.5566"/>
    <n v="0.1"/>
    <s v="LATIF"/>
    <n v="352.39128142743209"/>
    <n v="1.7619564071371603"/>
    <s v="DEJAR"/>
    <s v="DEJAR"/>
    <x v="0"/>
  </r>
  <r>
    <x v="14"/>
    <n v="25"/>
    <s v="capulin"/>
    <n v="42.5"/>
    <n v="40"/>
    <n v="1418.6287500000001"/>
    <n v="0.1"/>
    <s v="LATIF"/>
    <n v="1039.0503861030206"/>
    <n v="5.195251930515103"/>
    <s v="DEJAR"/>
    <s v="DEJAR"/>
    <x v="0"/>
  </r>
  <r>
    <x v="14"/>
    <n v="26"/>
    <s v="capulin"/>
    <n v="32"/>
    <n v="35"/>
    <n v="804.24959999999999"/>
    <n v="0.1"/>
    <s v="LATIF"/>
    <n v="528.31791084648671"/>
    <n v="2.6415895542324335"/>
    <s v="DEJAR"/>
    <s v="DEJAR"/>
    <x v="0"/>
  </r>
  <r>
    <x v="14"/>
    <n v="27"/>
    <s v="mano leon"/>
    <n v="25"/>
    <n v="20"/>
    <n v="490.875"/>
    <n v="0.1"/>
    <s v="LATIF"/>
    <n v="293.3319028192812"/>
    <n v="1.4666595140964058"/>
    <s v="DEJAR"/>
    <s v="DEJAR"/>
    <x v="0"/>
  </r>
  <r>
    <x v="14"/>
    <n v="28"/>
    <s v="huesillo"/>
    <n v="15.1"/>
    <n v="12"/>
    <n v="179.07905399999999"/>
    <n v="0.1"/>
    <s v="LATIF"/>
    <n v="88.19798293668849"/>
    <n v="0.4409899146834424"/>
    <s v="DEJAR"/>
    <s v="DEJAR"/>
    <x v="0"/>
  </r>
  <r>
    <x v="14"/>
    <n v="29"/>
    <s v="mecate Blanco"/>
    <n v="30.9"/>
    <n v="37"/>
    <n v="749.9077739999999"/>
    <n v="0.1"/>
    <s v="LATIF"/>
    <n v="486.05592855201127"/>
    <n v="2.4302796427600559"/>
    <s v="DEJAR"/>
    <s v="DEJAR"/>
    <x v="0"/>
  </r>
  <r>
    <x v="15"/>
    <n v="1"/>
    <s v="Boteyon"/>
    <n v="67"/>
    <n v="45"/>
    <n v="3525.6606000000002"/>
    <n v="0.1"/>
    <s v="LATIF"/>
    <n v="3074.842409403137"/>
    <n v="15.374212047015684"/>
    <s v="DEJAR"/>
    <s v="DEJAR"/>
    <x v="0"/>
  </r>
  <r>
    <x v="15"/>
    <n v="2"/>
    <s v="manguillo"/>
    <n v="35"/>
    <n v="15"/>
    <n v="962.11500000000001"/>
    <n v="0.1"/>
    <s v="LATIF"/>
    <n v="654.11925553640299"/>
    <n v="3.270596277682015"/>
    <s v="DEJAR"/>
    <s v="DEJAR"/>
    <x v="0"/>
  </r>
  <r>
    <x v="15"/>
    <n v="3"/>
    <s v="limonaria"/>
    <n v="36"/>
    <n v="20"/>
    <n v="1017.8783999999999"/>
    <n v="0.1"/>
    <s v="LATIF"/>
    <n v="699.54858588098784"/>
    <n v="3.4977429294049394"/>
    <s v="DEJAR"/>
    <s v="DEJAR"/>
    <x v="0"/>
  </r>
  <r>
    <x v="15"/>
    <n v="4"/>
    <s v="negrito"/>
    <n v="39"/>
    <n v="30"/>
    <n v="1194.5934"/>
    <n v="0.1"/>
    <s v="LATIF"/>
    <n v="846.59112411251863"/>
    <n v="4.2329556205625929"/>
    <s v="DEJAR"/>
    <s v="DEJAR"/>
    <x v="0"/>
  </r>
  <r>
    <x v="15"/>
    <n v="5"/>
    <s v="ixcanal"/>
    <n v="52"/>
    <n v="45"/>
    <n v="2123.7215999999999"/>
    <n v="0.1"/>
    <s v="LATIF"/>
    <n v="1680.6080482279649"/>
    <n v="8.4030402411398235"/>
    <s v="DEJAR"/>
    <s v="DEJAR"/>
    <x v="0"/>
  </r>
  <r>
    <x v="15"/>
    <n v="6"/>
    <s v="cortez"/>
    <n v="56"/>
    <n v="30"/>
    <n v="2463.0144"/>
    <n v="0.1"/>
    <s v="LATIF"/>
    <n v="2005.2981523361668"/>
    <n v="10.026490761680835"/>
    <s v="DEJAR"/>
    <s v="DEJAR"/>
    <x v="0"/>
  </r>
  <r>
    <x v="15"/>
    <n v="7"/>
    <s v="tamarindo"/>
    <n v="32"/>
    <n v="30"/>
    <n v="804.24959999999999"/>
    <n v="0.1"/>
    <s v="LATIF"/>
    <n v="528.31791084648671"/>
    <n v="2.6415895542324335"/>
    <s v="DEJAR"/>
    <s v="DEJAR"/>
    <x v="0"/>
  </r>
  <r>
    <x v="15"/>
    <n v="8"/>
    <s v="nufio"/>
    <n v="35"/>
    <n v="25"/>
    <n v="962.11500000000001"/>
    <n v="0.1"/>
    <s v="LATIF"/>
    <n v="654.11925553640299"/>
    <n v="3.270596277682015"/>
    <s v="DEJAR"/>
    <s v="DEJAR"/>
    <x v="0"/>
  </r>
  <r>
    <x v="15"/>
    <n v="9"/>
    <s v="tamarindo"/>
    <n v="23.1"/>
    <n v="25"/>
    <n v="419.09729399999998"/>
    <n v="0.1"/>
    <s v="LATIF"/>
    <n v="242.96185772160155"/>
    <n v="1.2148092886080077"/>
    <s v="DEJAR"/>
    <s v="DEJAR"/>
    <x v="0"/>
  </r>
  <r>
    <x v="15"/>
    <n v="10"/>
    <s v="soro blanco"/>
    <n v="29.2"/>
    <n v="20"/>
    <n v="669.663456"/>
    <n v="0.1"/>
    <s v="LATIF"/>
    <n v="424.72711695464005"/>
    <n v="2.1236355847732002"/>
    <s v="DEJAR"/>
    <s v="DEJAR"/>
    <x v="0"/>
  </r>
  <r>
    <x v="15"/>
    <n v="11"/>
    <s v="nufio"/>
    <n v="20.5"/>
    <n v="15"/>
    <n v="330.06434999999999"/>
    <n v="0.1"/>
    <s v="LATIF"/>
    <n v="182.78213876481104"/>
    <n v="0.9139106938240551"/>
    <s v="DEJAR"/>
    <s v="DEJAR"/>
    <x v="0"/>
  </r>
  <r>
    <x v="15"/>
    <n v="12"/>
    <m/>
    <n v="51"/>
    <n v="25"/>
    <n v="2042.8253999999999"/>
    <n v="0.1"/>
    <s v="LATIF"/>
    <n v="1604.5967189869084"/>
    <n v="8.0229835949345407"/>
    <s v="DEJAR"/>
    <s v="DEJAR"/>
    <x v="0"/>
  </r>
  <r>
    <x v="15"/>
    <n v="13"/>
    <s v="ixoso"/>
    <n v="46"/>
    <n v="30"/>
    <n v="1661.9064000000001"/>
    <n v="0.1"/>
    <s v="LATIF"/>
    <n v="1254.7442923043911"/>
    <n v="6.2737214615219559"/>
    <s v="DEJAR"/>
    <s v="DEJAR"/>
    <x v="0"/>
  </r>
  <r>
    <x v="15"/>
    <n v="14"/>
    <s v="guano blanco"/>
    <n v="15"/>
    <n v="14"/>
    <n v="176.715"/>
    <n v="0.1"/>
    <s v="LATIF"/>
    <n v="86.812164819560579"/>
    <n v="0.43406082409780289"/>
    <s v="DEJAR"/>
    <s v="DEJAR"/>
    <x v="0"/>
  </r>
  <r>
    <x v="15"/>
    <n v="15"/>
    <s v="san juan"/>
    <n v="13.5"/>
    <n v="15"/>
    <n v="143.13915"/>
    <n v="0.1"/>
    <s v="LATIF"/>
    <n v="67.533172179763213"/>
    <n v="0.33766586089881601"/>
    <s v="DEJAR"/>
    <s v="DEJAR"/>
    <x v="0"/>
  </r>
  <r>
    <x v="15"/>
    <n v="16"/>
    <s v="ixoco"/>
    <n v="62"/>
    <n v="25"/>
    <n v="3019.0776000000001"/>
    <n v="0.1"/>
    <s v="LATIF"/>
    <n v="2555.8703816500024"/>
    <n v="12.77935190825001"/>
    <s v="DEJAR"/>
    <s v="DEJAR"/>
    <x v="0"/>
  </r>
  <r>
    <x v="15"/>
    <n v="17"/>
    <s v="Bastamajimo"/>
    <n v="30"/>
    <n v="27"/>
    <n v="706.86"/>
    <n v="0.1"/>
    <s v="LATIF"/>
    <n v="452.98997539791907"/>
    <n v="2.2649498769895953"/>
    <s v="DEJAR"/>
    <s v="DEJAR"/>
    <x v="0"/>
  </r>
  <r>
    <x v="15"/>
    <n v="18"/>
    <s v="limonaria"/>
    <n v="14.5"/>
    <n v="20"/>
    <n v="165.13034999999999"/>
    <n v="0.1"/>
    <s v="LATIF"/>
    <n v="80.073268525573738"/>
    <n v="0.40036634262786869"/>
    <s v="DEJAR"/>
    <s v="DEJAR"/>
    <x v="0"/>
  </r>
  <r>
    <x v="15"/>
    <n v="19"/>
    <s v="aleyon"/>
    <n v="36.1"/>
    <n v="40"/>
    <n v="1023.5411340000001"/>
    <n v="0.1"/>
    <s v="LATIF"/>
    <n v="704.18910290691565"/>
    <n v="3.5209455145345778"/>
    <s v="DEJAR"/>
    <s v="DEJAR"/>
    <x v="0"/>
  </r>
  <r>
    <x v="15"/>
    <n v="20"/>
    <s v="chito"/>
    <n v="21.5"/>
    <n v="20"/>
    <n v="363.05115000000001"/>
    <n v="0.1"/>
    <s v="LATIF"/>
    <n v="204.75555973317921"/>
    <n v="1.023777798665896"/>
    <s v="DEJAR"/>
    <s v="DEJAR"/>
    <x v="0"/>
  </r>
  <r>
    <x v="15"/>
    <n v="21"/>
    <s v="amate"/>
    <n v="30.2"/>
    <n v="25"/>
    <n v="716.31621599999994"/>
    <n v="0.1"/>
    <s v="LATIF"/>
    <n v="460.22123977300441"/>
    <n v="2.3011061988650217"/>
    <s v="DEJAR"/>
    <s v="DEJAR"/>
    <x v="0"/>
  </r>
  <r>
    <x v="15"/>
    <n v="22"/>
    <s v="jocote"/>
    <n v="35.4"/>
    <n v="20"/>
    <n v="984.23186399999986"/>
    <n v="0.1"/>
    <s v="LATIF"/>
    <n v="672.07861153311467"/>
    <n v="3.3603930576655729"/>
    <s v="DEJAR"/>
    <s v="DEJAR"/>
    <x v="0"/>
  </r>
  <r>
    <x v="15"/>
    <n v="23"/>
    <s v="icoso"/>
    <n v="35.4"/>
    <n v="20"/>
    <n v="984.23186399999986"/>
    <n v="0.1"/>
    <s v="LATIF"/>
    <n v="672.07861153311467"/>
    <n v="3.3603930576655729"/>
    <s v="DEJAR"/>
    <s v="DEJAR"/>
    <x v="0"/>
  </r>
  <r>
    <x v="15"/>
    <n v="24"/>
    <s v="amate"/>
    <n v="25.2"/>
    <n v="25"/>
    <n v="498.76041599999996"/>
    <n v="0.1"/>
    <s v="LATIF"/>
    <n v="298.95616403987509"/>
    <n v="1.4947808201993753"/>
    <s v="DEJAR"/>
    <s v="DEJAR"/>
    <x v="0"/>
  </r>
  <r>
    <x v="15"/>
    <n v="25"/>
    <s v="zapotillo blanco"/>
    <n v="36.700000000000003"/>
    <n v="15"/>
    <n v="1057.8474060000001"/>
    <n v="0.1"/>
    <s v="LATIF"/>
    <n v="732.40705697323824"/>
    <n v="3.662035284866191"/>
    <s v="DEJAR"/>
    <s v="DEJAR"/>
    <x v="0"/>
  </r>
  <r>
    <x v="15"/>
    <n v="26"/>
    <s v="saleyon"/>
    <n v="30.1"/>
    <n v="35"/>
    <n v="711.58025400000008"/>
    <n v="0.1"/>
    <s v="LATIF"/>
    <n v="456.59729818792431"/>
    <n v="2.2829864909396216"/>
    <s v="DEJAR"/>
    <s v="DEJAR"/>
    <x v="0"/>
  </r>
  <r>
    <x v="15"/>
    <n v="27"/>
    <s v="amate"/>
    <n v="68.5"/>
    <n v="45"/>
    <n v="3685.29315"/>
    <n v="0.1"/>
    <s v="LATIF"/>
    <n v="3241.4710220184052"/>
    <n v="16.207355110092024"/>
    <s v="DEJAR"/>
    <s v="DEJAR"/>
    <x v="0"/>
  </r>
  <r>
    <x v="15"/>
    <n v="28"/>
    <m/>
    <n v="12.3"/>
    <n v="12"/>
    <n v="118.82316600000001"/>
    <n v="0.1"/>
    <s v="LATIF"/>
    <n v="54.094740476621482"/>
    <n v="0.27047370238310736"/>
    <s v="DEJAR"/>
    <s v="DEJAR"/>
    <x v="0"/>
  </r>
  <r>
    <x v="15"/>
    <n v="29"/>
    <s v="anona"/>
    <n v="25"/>
    <n v="12"/>
    <n v="490.875"/>
    <n v="0.1"/>
    <s v="LATIF"/>
    <n v="293.3319028192812"/>
    <n v="1.4666595140964058"/>
    <s v="DEJAR"/>
    <s v="DEJAR"/>
    <x v="0"/>
  </r>
  <r>
    <x v="15"/>
    <n v="30"/>
    <s v="mancuernillo"/>
    <n v="18"/>
    <n v="12"/>
    <n v="254.46959999999999"/>
    <n v="0.1"/>
    <s v="LATIF"/>
    <n v="134.06329154071116"/>
    <n v="0.67031645770355586"/>
    <s v="DEJAR"/>
    <s v="DEJAR"/>
    <x v="0"/>
  </r>
  <r>
    <x v="15"/>
    <n v="31"/>
    <s v="cinchito"/>
    <n v="33"/>
    <n v="30"/>
    <n v="855.30060000000003"/>
    <n v="0.1"/>
    <s v="LATIF"/>
    <n v="568.52356444302654"/>
    <n v="2.8426178222151326"/>
    <s v="DEJAR"/>
    <s v="DEJAR"/>
    <x v="0"/>
  </r>
  <r>
    <x v="15"/>
    <n v="32"/>
    <s v="cinchito"/>
    <n v="46"/>
    <n v="25"/>
    <n v="1661.9064000000001"/>
    <n v="0.1"/>
    <s v="LATIF"/>
    <n v="1254.7442923043911"/>
    <n v="6.2737214615219559"/>
    <s v="DEJAR"/>
    <s v="DEJAR"/>
    <x v="0"/>
  </r>
  <r>
    <x v="15"/>
    <n v="33"/>
    <s v="cinchito"/>
    <n v="18.2"/>
    <n v="15"/>
    <n v="260.15589599999998"/>
    <n v="0.1"/>
    <s v="LATIF"/>
    <n v="137.64107738009031"/>
    <n v="0.68820538690045152"/>
    <s v="DEJAR"/>
    <s v="DEJAR"/>
    <x v="0"/>
  </r>
  <r>
    <x v="15"/>
    <n v="34"/>
    <s v="jocote"/>
    <n v="44"/>
    <n v="30"/>
    <n v="1520.5344"/>
    <n v="0.1"/>
    <s v="LATIF"/>
    <n v="1128.6029947595007"/>
    <n v="5.6430149737975031"/>
    <s v="DEJAR"/>
    <s v="DEJAR"/>
    <x v="0"/>
  </r>
  <r>
    <x v="15"/>
    <n v="35"/>
    <s v="tamarindo"/>
    <n v="25"/>
    <n v="18"/>
    <n v="490.875"/>
    <n v="0.1"/>
    <s v="LATIF"/>
    <n v="293.3319028192812"/>
    <n v="1.4666595140964058"/>
    <s v="DEJAR"/>
    <s v="DEJAR"/>
    <x v="0"/>
  </r>
  <r>
    <x v="15"/>
    <n v="36"/>
    <s v="lagarto"/>
    <n v="45.2"/>
    <n v="35"/>
    <n v="1604.6036160000001"/>
    <n v="0.1"/>
    <s v="LATIF"/>
    <n v="1203.356533220845"/>
    <n v="6.0167826661042243"/>
    <s v="DEJAR"/>
    <s v="DEJAR"/>
    <x v="0"/>
  </r>
  <r>
    <x v="15"/>
    <n v="37"/>
    <s v="ixcanal"/>
    <n v="26"/>
    <n v="25"/>
    <n v="530.93039999999996"/>
    <n v="0.1"/>
    <s v="LATIF"/>
    <n v="322.0760520178971"/>
    <n v="1.6103802600894852"/>
    <s v="DEJAR"/>
    <s v="DEJAR"/>
    <x v="0"/>
  </r>
  <r>
    <x v="15"/>
    <n v="38"/>
    <s v="aguacatillo"/>
    <n v="14"/>
    <n v="20"/>
    <n v="153.9384"/>
    <n v="0.1"/>
    <s v="LATIF"/>
    <n v="73.64833681845144"/>
    <n v="0.36824168409225716"/>
    <s v="DEJAR"/>
    <s v="DEJAR"/>
    <x v="0"/>
  </r>
  <r>
    <x v="15"/>
    <n v="39"/>
    <s v="chaparro"/>
    <n v="36"/>
    <n v="18"/>
    <n v="1017.8783999999999"/>
    <n v="0.1"/>
    <s v="LATIF"/>
    <n v="699.54858588098784"/>
    <n v="3.4977429294049394"/>
    <s v="DEJAR"/>
    <s v="DEJAR"/>
    <x v="0"/>
  </r>
  <r>
    <x v="15"/>
    <n v="40"/>
    <s v="guano blanco"/>
    <n v="27"/>
    <n v="15"/>
    <n v="572.5566"/>
    <n v="0.1"/>
    <s v="LATIF"/>
    <n v="352.39128142743209"/>
    <n v="1.7619564071371603"/>
    <s v="DEJAR"/>
    <s v="DEJAR"/>
    <x v="0"/>
  </r>
  <r>
    <x v="15"/>
    <n v="41"/>
    <s v="amapola redonda"/>
    <n v="20.2"/>
    <n v="15"/>
    <n v="320.47461599999997"/>
    <n v="0.1"/>
    <s v="LATIF"/>
    <n v="176.47100215542764"/>
    <n v="0.88235501077713807"/>
    <s v="DEJAR"/>
    <s v="DEJAR"/>
    <x v="0"/>
  </r>
  <r>
    <x v="15"/>
    <n v="42"/>
    <s v="ceiba"/>
    <n v="24.2"/>
    <n v="20"/>
    <n v="459.961656"/>
    <n v="0.1"/>
    <s v="LATIF"/>
    <n v="271.45201661665863"/>
    <n v="1.357260083083293"/>
    <s v="DEJAR"/>
    <s v="DEJAR"/>
    <x v="0"/>
  </r>
  <r>
    <x v="15"/>
    <n v="43"/>
    <s v="chino"/>
    <n v="40"/>
    <n v="25"/>
    <n v="1256.6399999999999"/>
    <n v="0.1"/>
    <s v="LATIF"/>
    <n v="899.25180732127308"/>
    <n v="4.4962590366063653"/>
    <s v="DEJAR"/>
    <s v="DEJAR"/>
    <x v="0"/>
  </r>
  <r>
    <x v="15"/>
    <n v="44"/>
    <s v="tocon vvo"/>
    <n v="17"/>
    <n v="10"/>
    <n v="226.98060000000001"/>
    <n v="0.1"/>
    <s v="LATIF"/>
    <n v="116.98835060940742"/>
    <n v="0.58494175304703711"/>
    <s v="DEJAR"/>
    <s v="DEJAR"/>
    <x v="0"/>
  </r>
  <r>
    <x v="16"/>
    <n v="1"/>
    <s v="amapola redonda"/>
    <n v="89.5"/>
    <n v="45"/>
    <n v="6291.2503500000003"/>
    <n v="0.1"/>
    <s v="LATIF"/>
    <n v="6131.1936365213869"/>
    <n v="30.655968182606934"/>
    <s v="DEJAR"/>
    <s v="DEJAR"/>
    <x v="0"/>
  </r>
  <r>
    <x v="16"/>
    <n v="2"/>
    <s v="cola de pavo"/>
    <n v="53.3"/>
    <n v="20"/>
    <n v="2231.2350059999999"/>
    <n v="0.1"/>
    <s v="LATIF"/>
    <n v="1782.4890860194882"/>
    <n v="8.9124454300974403"/>
    <s v="DEJAR"/>
    <s v="DEJAR"/>
    <x v="0"/>
  </r>
  <r>
    <x v="16"/>
    <n v="3"/>
    <s v="tamarindo"/>
    <n v="29.5"/>
    <n v="20"/>
    <n v="683.49434999999994"/>
    <n v="0.1"/>
    <s v="LATIF"/>
    <n v="435.20189998017889"/>
    <n v="2.1760094999008941"/>
    <s v="DEJAR"/>
    <s v="DEJAR"/>
    <x v="0"/>
  </r>
  <r>
    <x v="16"/>
    <n v="4"/>
    <s v="negrito"/>
    <n v="84.2"/>
    <n v="50"/>
    <n v="5568.2032559999998"/>
    <n v="0.1"/>
    <s v="LATIF"/>
    <n v="5300.9771552035545"/>
    <n v="26.504885776017773"/>
    <s v="DEJAR"/>
    <s v="DEJAR"/>
    <x v="0"/>
  </r>
  <r>
    <x v="16"/>
    <n v="5"/>
    <s v="coleyon"/>
    <n v="54.3"/>
    <n v="30"/>
    <n v="2315.7440459999998"/>
    <n v="0.1"/>
    <s v="LATIF"/>
    <n v="1863.2367916536823"/>
    <n v="9.3161839582684109"/>
    <s v="DEJAR"/>
    <s v="DEJAR"/>
    <x v="0"/>
  </r>
  <r>
    <x v="16"/>
    <n v="6"/>
    <s v="tamarindo"/>
    <n v="26.3"/>
    <n v="30"/>
    <n v="543.25332600000002"/>
    <n v="0.1"/>
    <s v="LATIF"/>
    <n v="331.00460476001751"/>
    <n v="1.6550230238000876"/>
    <s v="DEJAR"/>
    <s v="DEJAR"/>
    <x v="0"/>
  </r>
  <r>
    <x v="16"/>
    <n v="7"/>
    <s v="manguito"/>
    <n v="42.1"/>
    <n v="25"/>
    <n v="1392.0508139999999"/>
    <n v="0.1"/>
    <s v="LATIF"/>
    <n v="1015.8929060141173"/>
    <n v="5.0794645300705863"/>
    <s v="DEJAR"/>
    <s v="DEJAR"/>
    <x v="0"/>
  </r>
  <r>
    <x v="16"/>
    <n v="8"/>
    <s v="macico"/>
    <n v="21.3"/>
    <n v="25"/>
    <n v="356.32812600000005"/>
    <n v="0.1"/>
    <s v="LATIF"/>
    <n v="200.24486037888198"/>
    <n v="1.0012243018944098"/>
    <s v="DEJAR"/>
    <s v="DEJAR"/>
    <x v="0"/>
  </r>
  <r>
    <x v="16"/>
    <n v="9"/>
    <s v="huesillo"/>
    <n v="14"/>
    <n v="10"/>
    <n v="153.9384"/>
    <n v="0.1"/>
    <s v="LATIF"/>
    <n v="73.64833681845144"/>
    <n v="0.36824168409225716"/>
    <s v="DEJAR"/>
    <s v="DEJAR"/>
    <x v="0"/>
  </r>
  <r>
    <x v="16"/>
    <n v="10"/>
    <s v="chaparro"/>
    <n v="24.2"/>
    <n v="10"/>
    <n v="459.961656"/>
    <n v="0.1"/>
    <s v="LATIF"/>
    <n v="271.45201661665863"/>
    <n v="1.357260083083293"/>
    <s v="DEJAR"/>
    <s v="DEJAR"/>
    <x v="0"/>
  </r>
  <r>
    <x v="16"/>
    <n v="11"/>
    <s v="xilo"/>
    <n v="26.2"/>
    <n v="45"/>
    <n v="539.12997599999994"/>
    <n v="0.1"/>
    <s v="LATIF"/>
    <n v="328.01267071463769"/>
    <n v="1.6400633535731883"/>
    <s v="DEJAR"/>
    <s v="DEJAR"/>
    <x v="0"/>
  </r>
  <r>
    <x v="16"/>
    <n v="12"/>
    <s v="macico"/>
    <n v="29.1"/>
    <n v="22"/>
    <n v="665.08457400000009"/>
    <n v="0.1"/>
    <s v="LATIF"/>
    <n v="421.26840421437322"/>
    <n v="2.1063420210718662"/>
    <s v="DEJAR"/>
    <s v="DEJAR"/>
    <x v="0"/>
  </r>
  <r>
    <x v="16"/>
    <n v="13"/>
    <s v="mancuernillo"/>
    <n v="52"/>
    <n v="18"/>
    <n v="2123.7215999999999"/>
    <n v="0.1"/>
    <s v="LATIF"/>
    <n v="1680.6080482279649"/>
    <n v="8.4030402411398235"/>
    <s v="DEJAR"/>
    <s v="DEJAR"/>
    <x v="0"/>
  </r>
  <r>
    <x v="16"/>
    <n v="14"/>
    <s v="tambor"/>
    <n v="14"/>
    <n v="25"/>
    <n v="153.9384"/>
    <n v="0.1"/>
    <s v="LATIF"/>
    <n v="73.64833681845144"/>
    <n v="0.36824168409225716"/>
    <s v="DEJAR"/>
    <s v="DEJAR"/>
    <x v="0"/>
  </r>
  <r>
    <x v="16"/>
    <n v="15"/>
    <s v="negrito"/>
    <n v="83.2"/>
    <n v="8"/>
    <n v="5436.727296"/>
    <n v="0.1"/>
    <s v="LATIF"/>
    <n v="5152.1495283749164"/>
    <n v="25.760747641874584"/>
    <s v="DEJAR"/>
    <s v="DEJAR"/>
    <x v="0"/>
  </r>
  <r>
    <x v="16"/>
    <n v="16"/>
    <s v="bolitrin"/>
    <n v="23.2"/>
    <n v="50"/>
    <n v="422.73369600000001"/>
    <n v="0.1"/>
    <s v="LATIF"/>
    <n v="245.47630430811358"/>
    <n v="1.2273815215405679"/>
    <s v="DEJAR"/>
    <s v="DEJAR"/>
    <x v="0"/>
  </r>
  <r>
    <x v="16"/>
    <n v="17"/>
    <s v="zapotillo"/>
    <n v="34.5"/>
    <n v="15"/>
    <n v="934.82235000000003"/>
    <n v="0.1"/>
    <s v="LATIF"/>
    <n v="632.06610370323085"/>
    <n v="3.1603305185161537"/>
    <s v="DEJAR"/>
    <s v="DEJAR"/>
    <x v="0"/>
  </r>
  <r>
    <x v="16"/>
    <n v="18"/>
    <s v="macico"/>
    <n v="40"/>
    <n v="20"/>
    <n v="1256.6399999999999"/>
    <n v="0.1"/>
    <s v="LATIF"/>
    <n v="899.25180732127308"/>
    <n v="4.4962590366063653"/>
    <s v="DEJAR"/>
    <s v="DEJAR"/>
    <x v="0"/>
  </r>
  <r>
    <x v="16"/>
    <n v="19"/>
    <s v="cañamito"/>
    <n v="49"/>
    <n v="35"/>
    <n v="1885.7454"/>
    <n v="0.1"/>
    <s v="LATIF"/>
    <n v="1458.6616605664788"/>
    <n v="7.2933083028323935"/>
    <s v="DEJAR"/>
    <s v="DEJAR"/>
    <x v="0"/>
  </r>
  <r>
    <x v="16"/>
    <n v="20"/>
    <s v="chicozapote"/>
    <n v="17.5"/>
    <n v="35"/>
    <n v="240.52875"/>
    <n v="0.1"/>
    <s v="LATIF"/>
    <n v="125.35709774458586"/>
    <n v="0.62678548872292927"/>
    <s v="DEJAR"/>
    <s v="DEJAR"/>
    <x v="0"/>
  </r>
  <r>
    <x v="16"/>
    <n v="21"/>
    <s v="sangro"/>
    <n v="16.3"/>
    <n v="12"/>
    <n v="208.67292599999999"/>
    <n v="0.1"/>
    <s v="LATIF"/>
    <n v="105.83189836648944"/>
    <n v="0.52915949183244715"/>
    <s v="DEJAR"/>
    <s v="DEJAR"/>
    <x v="0"/>
  </r>
  <r>
    <x v="16"/>
    <n v="22"/>
    <s v="negrito"/>
    <n v="32.5"/>
    <n v="50"/>
    <n v="829.57875000000001"/>
    <n v="0.1"/>
    <s v="LATIF"/>
    <n v="548.2068011056914"/>
    <n v="2.7410340055284568"/>
    <s v="DEJAR"/>
    <s v="DEJAR"/>
    <x v="0"/>
  </r>
  <r>
    <x v="16"/>
    <n v="23"/>
    <s v="amate"/>
    <n v="44"/>
    <n v="15"/>
    <n v="1520.5344"/>
    <n v="0.1"/>
    <s v="LATIF"/>
    <n v="1128.6029947595007"/>
    <n v="5.6430149737975031"/>
    <s v="DEJAR"/>
    <s v="DEJAR"/>
    <x v="0"/>
  </r>
  <r>
    <x v="16"/>
    <n v="24"/>
    <s v="capulin"/>
    <n v="22.1"/>
    <n v="35"/>
    <n v="383.59721400000006"/>
    <n v="0.1"/>
    <s v="LATIF"/>
    <n v="218.63905302426821"/>
    <n v="1.093195265121341"/>
    <s v="DEJAR"/>
    <s v="DEJAR"/>
    <x v="0"/>
  </r>
  <r>
    <x v="16"/>
    <n v="25"/>
    <s v="carboncillo"/>
    <n v="56"/>
    <n v="15"/>
    <n v="2463.0144"/>
    <n v="0.1"/>
    <s v="LATIF"/>
    <n v="2005.2981523361668"/>
    <n v="10.026490761680835"/>
    <s v="DEJAR"/>
    <s v="DEJAR"/>
    <x v="0"/>
  </r>
  <r>
    <x v="16"/>
    <n v="26"/>
    <s v="Palo Blanco"/>
    <n v="16.5"/>
    <n v="40"/>
    <n v="213.82515000000001"/>
    <n v="0.1"/>
    <s v="LATIF"/>
    <n v="108.95331919183752"/>
    <n v="0.54476659595918764"/>
    <s v="DEJAR"/>
    <s v="DEJAR"/>
    <x v="0"/>
  </r>
  <r>
    <x v="16"/>
    <n v="27"/>
    <s v="Palo Blanco"/>
    <n v="20"/>
    <n v="12"/>
    <n v="314.15999999999997"/>
    <n v="0.1"/>
    <s v="LATIF"/>
    <n v="172.33493090633354"/>
    <n v="0.86167465453166758"/>
    <s v="DEJAR"/>
    <s v="DEJAR"/>
    <x v="0"/>
  </r>
  <r>
    <x v="16"/>
    <n v="28"/>
    <s v="huesillo"/>
    <n v="96"/>
    <n v="10"/>
    <n v="7238.2464"/>
    <n v="0.1"/>
    <s v="LATIF"/>
    <n v="7246.3384765262354"/>
    <n v="36.231692382631174"/>
    <s v="DEJAR"/>
    <s v="DEJAR"/>
    <x v="0"/>
  </r>
  <r>
    <x v="16"/>
    <n v="29"/>
    <s v="negrito"/>
    <n v="58.3"/>
    <n v="40"/>
    <n v="2669.488206"/>
    <n v="0.1"/>
    <s v="LATIF"/>
    <n v="2207.2115819617543"/>
    <n v="11.036057909808772"/>
    <s v="DEJAR"/>
    <s v="DEJAR"/>
    <x v="0"/>
  </r>
  <r>
    <x v="16"/>
    <n v="30"/>
    <s v="salomo"/>
    <n v="32"/>
    <n v="12"/>
    <n v="804.24959999999999"/>
    <n v="0.1"/>
    <s v="LATIF"/>
    <n v="528.31791084648671"/>
    <n v="2.6415895542324335"/>
    <s v="DEJAR"/>
    <s v="DEJAR"/>
    <x v="0"/>
  </r>
  <r>
    <x v="16"/>
    <n v="31"/>
    <s v="tango"/>
    <n v="16"/>
    <n v="23"/>
    <n v="201.0624"/>
    <n v="0.1"/>
    <s v="LATIF"/>
    <n v="101.24820425273758"/>
    <n v="0.50624102126368786"/>
    <s v="DEJAR"/>
    <s v="DEJAR"/>
    <x v="0"/>
  </r>
  <r>
    <x v="16"/>
    <n v="32"/>
    <s v="huesillo"/>
    <n v="42.2"/>
    <n v="27"/>
    <n v="1398.671736"/>
    <n v="0.1"/>
    <s v="LATIF"/>
    <n v="1021.6538816730628"/>
    <n v="5.1082694083653131"/>
    <s v="DEJAR"/>
    <s v="DEJAR"/>
    <x v="0"/>
  </r>
  <r>
    <x v="16"/>
    <n v="33"/>
    <s v="bastamajamo"/>
    <n v="26"/>
    <n v="10"/>
    <n v="530.93039999999996"/>
    <n v="0.1"/>
    <s v="LATIF"/>
    <n v="322.0760520178971"/>
    <n v="1.6103802600894852"/>
    <s v="DEJAR"/>
    <s v="DEJAR"/>
    <x v="0"/>
  </r>
  <r>
    <x v="17"/>
    <n v="1"/>
    <s v="Tamarindo"/>
    <n v="108"/>
    <n v="47"/>
    <n v="9160.9056"/>
    <n v="0.1"/>
    <s v="LATIF"/>
    <n v="9594.9157316036471"/>
    <n v="47.974578658018231"/>
    <s v="DEJAR"/>
    <s v="DEJAR"/>
    <x v="0"/>
  </r>
  <r>
    <x v="17"/>
    <n v="2"/>
    <s v="Guano de Montaña"/>
    <n v="19"/>
    <n v="15"/>
    <n v="283.52940000000001"/>
    <n v="0.1"/>
    <s v="LATIF"/>
    <n v="152.50261995629924"/>
    <n v="0.76251309978149617"/>
    <s v="DEJAR"/>
    <s v="DEJAR"/>
    <x v="0"/>
  </r>
  <r>
    <x v="17"/>
    <n v="3"/>
    <s v="zapotillo"/>
    <n v="17"/>
    <n v="12"/>
    <n v="226.98060000000001"/>
    <n v="0.1"/>
    <s v="LATIF"/>
    <n v="116.98835060940742"/>
    <n v="0.58494175304703711"/>
    <s v="DEJAR"/>
    <s v="DEJAR"/>
    <x v="0"/>
  </r>
  <r>
    <x v="17"/>
    <n v="4"/>
    <s v="tecuaz"/>
    <n v="16.3"/>
    <n v="15"/>
    <n v="208.67292599999999"/>
    <n v="0.1"/>
    <s v="LATIF"/>
    <n v="105.83189836648944"/>
    <n v="0.52915949183244715"/>
    <s v="DEJAR"/>
    <s v="DEJAR"/>
    <x v="0"/>
  </r>
  <r>
    <x v="17"/>
    <n v="5"/>
    <s v="tecuaz"/>
    <n v="20.2"/>
    <n v="15"/>
    <n v="320.47461599999997"/>
    <n v="0.1"/>
    <s v="LATIF"/>
    <n v="176.47100215542764"/>
    <n v="0.88235501077713807"/>
    <s v="DEJAR"/>
    <s v="DEJAR"/>
    <x v="0"/>
  </r>
  <r>
    <x v="17"/>
    <n v="6"/>
    <s v="tecuaz"/>
    <n v="20"/>
    <n v="20"/>
    <n v="314.15999999999997"/>
    <n v="0.1"/>
    <s v="LATIF"/>
    <n v="172.33493090633354"/>
    <n v="0.86167465453166758"/>
    <s v="DEJAR"/>
    <s v="DEJAR"/>
    <x v="0"/>
  </r>
  <r>
    <x v="17"/>
    <n v="7"/>
    <s v="tamarindo"/>
    <n v="130"/>
    <n v="50"/>
    <n v="13273.26"/>
    <n v="0.1"/>
    <s v="LATIF"/>
    <n v="14926.583991506332"/>
    <n v="74.632919957531655"/>
    <s v="DEJAR"/>
    <s v="DEJAR"/>
    <x v="0"/>
  </r>
  <r>
    <x v="17"/>
    <n v="8"/>
    <s v="tamarindillo"/>
    <n v="14.4"/>
    <n v="16"/>
    <n v="162.860544"/>
    <n v="0.1"/>
    <s v="LATIF"/>
    <n v="78.763298034370692"/>
    <n v="0.39381649017185344"/>
    <s v="DEJAR"/>
    <s v="DEJAR"/>
    <x v="0"/>
  </r>
  <r>
    <x v="17"/>
    <n v="9"/>
    <s v="guano colorado"/>
    <n v="15.7"/>
    <n v="15"/>
    <n v="193.59324599999999"/>
    <n v="0.1"/>
    <s v="LATIF"/>
    <n v="96.781887987802477"/>
    <n v="0.48390943993901236"/>
    <s v="DEJAR"/>
    <s v="DEJAR"/>
    <x v="0"/>
  </r>
  <r>
    <x v="17"/>
    <n v="10"/>
    <s v="carboncillo"/>
    <n v="14.5"/>
    <n v="20"/>
    <n v="165.13034999999999"/>
    <n v="0.1"/>
    <s v="LATIF"/>
    <n v="80.073268525573738"/>
    <n v="0.40036634262786869"/>
    <s v="DEJAR"/>
    <s v="DEJAR"/>
    <x v="0"/>
  </r>
  <r>
    <x v="17"/>
    <n v="11"/>
    <s v="achotillo"/>
    <n v="29.2"/>
    <n v="25"/>
    <n v="669.663456"/>
    <n v="0.1"/>
    <s v="LATIF"/>
    <n v="424.72711695464005"/>
    <n v="2.1236355847732002"/>
    <s v="DEJAR"/>
    <s v="DEJAR"/>
    <x v="0"/>
  </r>
  <r>
    <x v="17"/>
    <n v="12"/>
    <s v="mantequilo"/>
    <n v="28.2"/>
    <n v="12"/>
    <n v="624.58149600000002"/>
    <n v="0.1"/>
    <s v="LATIF"/>
    <n v="390.87560061103426"/>
    <n v="1.9543780030551712"/>
    <s v="DEJAR"/>
    <s v="DEJAR"/>
    <x v="0"/>
  </r>
  <r>
    <x v="17"/>
    <n v="13"/>
    <s v="san juan"/>
    <n v="53.3"/>
    <n v="40"/>
    <n v="2231.2350059999999"/>
    <n v="0.1"/>
    <s v="LATIF"/>
    <n v="1782.4890860194882"/>
    <n v="8.9124454300974403"/>
    <s v="DEJAR"/>
    <s v="DEJAR"/>
    <x v="0"/>
  </r>
  <r>
    <x v="17"/>
    <n v="14"/>
    <s v="macico"/>
    <n v="32.1"/>
    <n v="21.88"/>
    <n v="809.28401400000007"/>
    <n v="0.1"/>
    <s v="LATIF"/>
    <n v="532.26158046167473"/>
    <n v="2.6613079023083732"/>
    <s v="DEJAR"/>
    <s v="DEJAR"/>
    <x v="0"/>
  </r>
  <r>
    <x v="17"/>
    <n v="15"/>
    <s v="icaco"/>
    <n v="28"/>
    <n v="12"/>
    <n v="615.75360000000001"/>
    <n v="0.1"/>
    <s v="LATIF"/>
    <n v="384.30049927715726"/>
    <n v="1.9215024963857863"/>
    <s v="DEJAR"/>
    <s v="DEJAR"/>
    <x v="0"/>
  </r>
  <r>
    <x v="17"/>
    <n v="16"/>
    <s v="tecuaz"/>
    <n v="25.1"/>
    <n v="35"/>
    <n v="494.80985400000009"/>
    <n v="0.1"/>
    <s v="LATIF"/>
    <n v="296.13628322212236"/>
    <n v="1.4806814161106119"/>
    <s v="DEJAR"/>
    <s v="DEJAR"/>
    <x v="0"/>
  </r>
  <r>
    <x v="17"/>
    <n v="17"/>
    <s v="tecuaz"/>
    <n v="18.3"/>
    <n v="15"/>
    <n v="263.02260600000005"/>
    <n v="0.1"/>
    <s v="LATIF"/>
    <n v="139.45050980105873"/>
    <n v="0.69725254900529354"/>
    <s v="DEJAR"/>
    <s v="DEJAR"/>
    <x v="0"/>
  </r>
  <r>
    <x v="17"/>
    <n v="18"/>
    <s v="boletri"/>
    <n v="49"/>
    <n v="30"/>
    <n v="1885.7454"/>
    <n v="0.1"/>
    <s v="LATIF"/>
    <n v="1458.6616605664788"/>
    <n v="7.2933083028323935"/>
    <s v="DEJAR"/>
    <s v="DEJAR"/>
    <x v="0"/>
  </r>
  <r>
    <x v="17"/>
    <n v="19"/>
    <s v="mecate Blanco"/>
    <n v="28.3"/>
    <n v="20"/>
    <n v="629.01900599999999"/>
    <n v="0.1"/>
    <s v="LATIF"/>
    <n v="394.18745280934183"/>
    <n v="1.9709372640467089"/>
    <s v="DEJAR"/>
    <s v="DEJAR"/>
    <x v="0"/>
  </r>
  <r>
    <x v="17"/>
    <n v="20"/>
    <s v="icaco"/>
    <n v="16.7"/>
    <n v="12"/>
    <n v="219.04020599999998"/>
    <n v="0.1"/>
    <s v="LATIF"/>
    <n v="112.12752745610216"/>
    <n v="0.56063763728051075"/>
    <s v="DEJAR"/>
    <s v="DEJAR"/>
    <x v="0"/>
  </r>
  <r>
    <x v="17"/>
    <n v="21"/>
    <s v="chaparro"/>
    <n v="12.5"/>
    <n v="10"/>
    <n v="122.71875"/>
    <n v="0.1"/>
    <s v="LATIF"/>
    <n v="56.214880852526136"/>
    <n v="0.28107440426263064"/>
    <s v="DEJAR"/>
    <s v="DEJAR"/>
    <x v="0"/>
  </r>
  <r>
    <x v="17"/>
    <n v="22"/>
    <s v="guarumo"/>
    <n v="18"/>
    <n v="15"/>
    <n v="254.46959999999999"/>
    <n v="0.1"/>
    <s v="LATIF"/>
    <n v="134.06329154071116"/>
    <n v="0.67031645770355586"/>
    <s v="DEJAR"/>
    <s v="DEJAR"/>
    <x v="0"/>
  </r>
  <r>
    <x v="17"/>
    <n v="23"/>
    <s v="mecate Blanco"/>
    <n v="16.2"/>
    <n v="10"/>
    <n v="206.12037599999999"/>
    <n v="0.1"/>
    <s v="LATIF"/>
    <n v="104.29090634270933"/>
    <n v="0.52145453171354661"/>
    <s v="DEJAR"/>
    <s v="DEJAR"/>
    <x v="0"/>
  </r>
  <r>
    <x v="17"/>
    <n v="24"/>
    <s v="mecate Blanco"/>
    <n v="14"/>
    <n v="15"/>
    <n v="153.9384"/>
    <n v="0.1"/>
    <s v="LATIF"/>
    <n v="73.64833681845144"/>
    <n v="0.36824168409225716"/>
    <s v="DEJAR"/>
    <s v="DEJAR"/>
    <x v="0"/>
  </r>
  <r>
    <x v="17"/>
    <n v="25"/>
    <s v="tecuaz"/>
    <n v="22"/>
    <n v="10"/>
    <n v="380.1336"/>
    <n v="0.1"/>
    <s v="LATIF"/>
    <n v="216.2883827856152"/>
    <n v="1.0814419139280758"/>
    <s v="DEJAR"/>
    <s v="DEJAR"/>
    <x v="0"/>
  </r>
  <r>
    <x v="17"/>
    <n v="26"/>
    <s v="tecuaz"/>
    <n v="20"/>
    <n v="12"/>
    <n v="314.15999999999997"/>
    <n v="0.1"/>
    <s v="LATIF"/>
    <n v="172.33493090633354"/>
    <n v="0.86167465453166758"/>
    <s v="DEJAR"/>
    <s v="DEJAR"/>
    <x v="0"/>
  </r>
  <r>
    <x v="17"/>
    <n v="27"/>
    <s v="tecuaz"/>
    <n v="12.7"/>
    <n v="20"/>
    <n v="126.67716599999999"/>
    <n v="0.1"/>
    <s v="LATIF"/>
    <n v="58.382476924743543"/>
    <n v="0.29191238462371771"/>
    <s v="DEJAR"/>
    <s v="DEJAR"/>
    <x v="0"/>
  </r>
  <r>
    <x v="17"/>
    <n v="28"/>
    <s v="huesillo"/>
    <n v="23.3"/>
    <n v="15"/>
    <n v="426.385806"/>
    <n v="0.1"/>
    <s v="LATIF"/>
    <n v="248.0057903714372"/>
    <n v="1.2400289518571859"/>
    <s v="DEJAR"/>
    <s v="DEJAR"/>
    <x v="0"/>
  </r>
  <r>
    <x v="17"/>
    <n v="29"/>
    <s v="achotillo"/>
    <n v="64.5"/>
    <n v="46"/>
    <n v="3267.4603499999998"/>
    <n v="0.1"/>
    <s v="LATIF"/>
    <n v="2808.4001324125643"/>
    <n v="14.04200066206282"/>
    <s v="DEJAR"/>
    <s v="DEJAR"/>
    <x v="0"/>
  </r>
  <r>
    <x v="17"/>
    <n v="30"/>
    <s v="contolio"/>
    <n v="45"/>
    <n v="45"/>
    <n v="1590.4349999999999"/>
    <n v="0.1"/>
    <s v="LATIF"/>
    <n v="1190.7041522680991"/>
    <n v="5.9535207613404948"/>
    <s v="DEJAR"/>
    <s v="DEJAR"/>
    <x v="0"/>
  </r>
  <r>
    <x v="17"/>
    <n v="31"/>
    <s v="santa maria"/>
    <n v="38.4"/>
    <n v="30"/>
    <n v="1158.119424"/>
    <n v="0.1"/>
    <s v="LATIF"/>
    <n v="815.87687918171696"/>
    <n v="4.0793843959085843"/>
    <s v="DEJAR"/>
    <s v="DEJAR"/>
    <x v="0"/>
  </r>
  <r>
    <x v="17"/>
    <n v="32"/>
    <s v="macico blanco"/>
    <n v="21"/>
    <n v="18"/>
    <n v="346.3614"/>
    <n v="0.1"/>
    <s v="LATIF"/>
    <n v="193.587905296"/>
    <n v="0.96793952648000003"/>
    <s v="DEJAR"/>
    <s v="DEJAR"/>
    <x v="0"/>
  </r>
  <r>
    <x v="17"/>
    <n v="33"/>
    <s v="macico blanco"/>
    <n v="26.3"/>
    <n v="25"/>
    <n v="543.25332600000002"/>
    <n v="0.1"/>
    <s v="LATIF"/>
    <n v="331.00460476001751"/>
    <n v="1.6550230238000876"/>
    <s v="DEJAR"/>
    <s v="DEJAR"/>
    <x v="0"/>
  </r>
  <r>
    <x v="17"/>
    <n v="34"/>
    <s v="tecuaz"/>
    <n v="22.3"/>
    <n v="25"/>
    <n v="390.57156600000002"/>
    <n v="0.1"/>
    <s v="LATIF"/>
    <n v="223.38470478666676"/>
    <n v="1.1169235239333337"/>
    <s v="DEJAR"/>
    <s v="DEJAR"/>
    <x v="0"/>
  </r>
  <r>
    <x v="18"/>
    <n v="1"/>
    <s v="Cirin"/>
    <n v="19"/>
    <n v="11"/>
    <n v="283.52940000000001"/>
    <n v="0.1"/>
    <s v="LATIF"/>
    <n v="152.50261995629924"/>
    <n v="0.76251309978149617"/>
    <s v="DEJAR"/>
    <s v="DEJAR"/>
    <x v="0"/>
  </r>
  <r>
    <x v="18"/>
    <n v="2"/>
    <s v="Cafecillo"/>
    <n v="15"/>
    <n v="9"/>
    <n v="176.715"/>
    <n v="0.1"/>
    <s v="LATIF"/>
    <n v="86.812164819560579"/>
    <n v="0.43406082409780289"/>
    <s v="DEJAR"/>
    <s v="DEJAR"/>
    <x v="0"/>
  </r>
  <r>
    <x v="18"/>
    <n v="3"/>
    <s v="cola de pavo"/>
    <n v="71"/>
    <n v="33"/>
    <n v="3959.2013999999999"/>
    <n v="0.1"/>
    <s v="LATIF"/>
    <n v="3530.5965798379734"/>
    <n v="17.652982899189865"/>
    <s v="DEJAR"/>
    <s v="DEJAR"/>
    <x v="0"/>
  </r>
  <r>
    <x v="18"/>
    <n v="4"/>
    <s v="Cafecillo"/>
    <n v="13"/>
    <n v="9"/>
    <n v="132.73259999999999"/>
    <n v="0.1"/>
    <s v="LATIF"/>
    <n v="61.723483588461484"/>
    <n v="0.3086174179423074"/>
    <s v="DEJAR"/>
    <s v="DEJAR"/>
    <x v="0"/>
  </r>
  <r>
    <x v="18"/>
    <n v="5"/>
    <s v="Cafecillo"/>
    <n v="13.5"/>
    <n v="7"/>
    <n v="143.13915"/>
    <n v="0.1"/>
    <s v="LATIF"/>
    <n v="67.533172179763213"/>
    <n v="0.33766586089881601"/>
    <s v="DEJAR"/>
    <s v="DEJAR"/>
    <x v="0"/>
  </r>
  <r>
    <x v="18"/>
    <n v="6"/>
    <s v="negrito"/>
    <n v="13"/>
    <n v="12"/>
    <n v="132.73259999999999"/>
    <n v="0.1"/>
    <s v="LATIF"/>
    <n v="61.723483588461484"/>
    <n v="0.3086174179423074"/>
    <s v="DEJAR"/>
    <s v="DEJAR"/>
    <x v="0"/>
  </r>
  <r>
    <x v="18"/>
    <n v="7"/>
    <s v="Cafecillo"/>
    <n v="15"/>
    <n v="5"/>
    <n v="176.715"/>
    <n v="0.1"/>
    <s v="LATIF"/>
    <n v="86.812164819560579"/>
    <n v="0.43406082409780289"/>
    <s v="DEJAR"/>
    <s v="DEJAR"/>
    <x v="0"/>
  </r>
  <r>
    <x v="18"/>
    <n v="8"/>
    <s v="achotillo"/>
    <n v="19.5"/>
    <n v="13"/>
    <n v="298.64834999999999"/>
    <n v="0.1"/>
    <s v="LATIF"/>
    <n v="162.24290203480425"/>
    <n v="0.81121451017402113"/>
    <s v="DEJAR"/>
    <s v="DEJAR"/>
    <x v="0"/>
  </r>
  <r>
    <x v="18"/>
    <n v="9"/>
    <s v="manguillo"/>
    <n v="13"/>
    <n v="11"/>
    <n v="132.73259999999999"/>
    <n v="0.1"/>
    <s v="LATIF"/>
    <n v="61.723483588461484"/>
    <n v="0.3086174179423074"/>
    <s v="DEJAR"/>
    <s v="DEJAR"/>
    <x v="0"/>
  </r>
  <r>
    <x v="18"/>
    <n v="10"/>
    <s v="zapotillo"/>
    <n v="23"/>
    <n v="12"/>
    <n v="415.47660000000002"/>
    <n v="0.1"/>
    <s v="LATIF"/>
    <n v="240.46242571758225"/>
    <n v="1.2023121285879113"/>
    <s v="DEJAR"/>
    <s v="DEJAR"/>
    <x v="0"/>
  </r>
  <r>
    <x v="18"/>
    <n v="11"/>
    <s v="garrapato"/>
    <n v="60"/>
    <n v="40"/>
    <n v="2827.44"/>
    <n v="0.1"/>
    <s v="LATIF"/>
    <n v="2363.7230823297186"/>
    <n v="11.818615411648594"/>
    <s v="DEJAR"/>
    <s v="DEJAR"/>
    <x v="0"/>
  </r>
  <r>
    <x v="18"/>
    <n v="12"/>
    <s v="franelo"/>
    <n v="18"/>
    <n v="12"/>
    <n v="254.46959999999999"/>
    <n v="0.1"/>
    <s v="LATIF"/>
    <n v="134.06329154071116"/>
    <n v="0.67031645770355586"/>
    <s v="DEJAR"/>
    <s v="DEJAR"/>
    <x v="0"/>
  </r>
  <r>
    <x v="18"/>
    <n v="13"/>
    <s v="Cirin"/>
    <n v="14"/>
    <n v="12"/>
    <n v="153.9384"/>
    <n v="0.1"/>
    <s v="LATIF"/>
    <n v="73.64833681845144"/>
    <n v="0.36824168409225716"/>
    <s v="DEJAR"/>
    <s v="DEJAR"/>
    <x v="0"/>
  </r>
  <r>
    <x v="18"/>
    <n v="14"/>
    <s v="Zapotillo"/>
    <n v="17.5"/>
    <n v="25"/>
    <n v="240.52875"/>
    <n v="0.1"/>
    <s v="LATIF"/>
    <n v="125.35709774458586"/>
    <n v="0.62678548872292927"/>
    <s v="DEJAR"/>
    <s v="DEJAR"/>
    <x v="0"/>
  </r>
  <r>
    <x v="18"/>
    <n v="15"/>
    <s v="ixcanal"/>
    <n v="36"/>
    <n v="15"/>
    <n v="1017.8783999999999"/>
    <n v="0.1"/>
    <s v="LATIF"/>
    <n v="699.54858588098784"/>
    <n v="3.4977429294049394"/>
    <s v="DEJAR"/>
    <s v="DEJAR"/>
    <x v="0"/>
  </r>
  <r>
    <x v="18"/>
    <n v="16"/>
    <s v="tamarindillo"/>
    <n v="25"/>
    <n v="15"/>
    <n v="490.875"/>
    <n v="0.1"/>
    <s v="LATIF"/>
    <n v="293.3319028192812"/>
    <n v="1.4666595140964058"/>
    <s v="DEJAR"/>
    <s v="DEJAR"/>
    <x v="0"/>
  </r>
  <r>
    <x v="18"/>
    <n v="17"/>
    <s v="zapotillo"/>
    <n v="13"/>
    <n v="15"/>
    <n v="132.73259999999999"/>
    <n v="0.1"/>
    <s v="LATIF"/>
    <n v="61.723483588461484"/>
    <n v="0.3086174179423074"/>
    <s v="DEJAR"/>
    <s v="DEJAR"/>
    <x v="0"/>
  </r>
  <r>
    <x v="18"/>
    <n v="18"/>
    <s v="huesillo"/>
    <n v="15"/>
    <n v="13"/>
    <n v="176.715"/>
    <n v="0.1"/>
    <s v="LATIF"/>
    <n v="86.812164819560579"/>
    <n v="0.43406082409780289"/>
    <s v="DEJAR"/>
    <s v="DEJAR"/>
    <x v="0"/>
  </r>
  <r>
    <x v="18"/>
    <n v="19"/>
    <s v="zapotillo"/>
    <n v="16.5"/>
    <n v="5"/>
    <n v="213.82515000000001"/>
    <n v="0.1"/>
    <s v="LATIF"/>
    <n v="108.95331919183752"/>
    <n v="0.54476659595918764"/>
    <s v="DEJAR"/>
    <s v="DEJAR"/>
    <x v="0"/>
  </r>
  <r>
    <x v="18"/>
    <n v="20"/>
    <s v="nufle"/>
    <n v="12"/>
    <n v="8"/>
    <n v="113.0976"/>
    <n v="0.1"/>
    <s v="LATIF"/>
    <n v="51.002868362482175"/>
    <n v="0.25501434181241084"/>
    <s v="DEJAR"/>
    <s v="DEJAR"/>
    <x v="0"/>
  </r>
  <r>
    <x v="18"/>
    <n v="21"/>
    <s v="hoja blanca"/>
    <n v="10"/>
    <n v="6"/>
    <n v="78.539999999999992"/>
    <n v="0.1"/>
    <s v="LATIF"/>
    <n v="33.026709725455305"/>
    <n v="0.16513354862727653"/>
    <s v="DEJAR"/>
    <s v="DEJAR"/>
    <x v="0"/>
  </r>
  <r>
    <x v="18"/>
    <n v="22"/>
    <s v="hoja blanca"/>
    <n v="12"/>
    <n v="5"/>
    <n v="113.0976"/>
    <n v="0.1"/>
    <s v="LATIF"/>
    <n v="51.002868362482175"/>
    <n v="0.25501434181241084"/>
    <s v="DEJAR"/>
    <s v="DEJAR"/>
    <x v="0"/>
  </r>
  <r>
    <x v="18"/>
    <n v="23"/>
    <s v="huesito"/>
    <n v="12"/>
    <n v="7"/>
    <n v="113.0976"/>
    <n v="0.1"/>
    <s v="LATIF"/>
    <n v="51.002868362482175"/>
    <n v="0.25501434181241084"/>
    <s v="DEJAR"/>
    <s v="DEJAR"/>
    <x v="0"/>
  </r>
  <r>
    <x v="18"/>
    <n v="24"/>
    <s v="cañamito"/>
    <n v="14"/>
    <n v="11"/>
    <n v="153.9384"/>
    <n v="0.1"/>
    <s v="LATIF"/>
    <n v="73.64833681845144"/>
    <n v="0.36824168409225716"/>
    <s v="DEJAR"/>
    <s v="DEJAR"/>
    <x v="0"/>
  </r>
  <r>
    <x v="18"/>
    <n v="25"/>
    <s v="cañamito"/>
    <n v="16.8"/>
    <n v="8"/>
    <n v="221.67129600000001"/>
    <n v="0.1"/>
    <s v="LATIF"/>
    <n v="113.734503348727"/>
    <n v="0.56867251674363495"/>
    <s v="DEJAR"/>
    <s v="DEJAR"/>
    <x v="0"/>
  </r>
  <r>
    <x v="18"/>
    <n v="26"/>
    <s v="leche verde"/>
    <n v="12.3"/>
    <n v="6"/>
    <n v="118.82316600000001"/>
    <n v="0.1"/>
    <s v="LATIF"/>
    <n v="54.094740476621482"/>
    <n v="0.27047370238310736"/>
    <s v="DEJAR"/>
    <s v="DEJAR"/>
    <x v="0"/>
  </r>
  <r>
    <x v="18"/>
    <n v="27"/>
    <s v="cirin"/>
    <n v="12"/>
    <n v="5"/>
    <n v="113.0976"/>
    <n v="0.1"/>
    <s v="LATIF"/>
    <n v="51.002868362482175"/>
    <n v="0.25501434181241084"/>
    <s v="DEJAR"/>
    <s v="DEJAR"/>
    <x v="0"/>
  </r>
  <r>
    <x v="18"/>
    <n v="28"/>
    <s v="manguillo"/>
    <n v="16.8"/>
    <n v="7"/>
    <n v="221.67129600000001"/>
    <n v="0.1"/>
    <s v="LATIF"/>
    <n v="113.734503348727"/>
    <n v="0.56867251674363495"/>
    <s v="DEJAR"/>
    <s v="DEJAR"/>
    <x v="0"/>
  </r>
  <r>
    <x v="18"/>
    <n v="29"/>
    <s v="guarumo"/>
    <n v="20"/>
    <n v="11"/>
    <n v="314.15999999999997"/>
    <n v="0.1"/>
    <s v="LATIF"/>
    <n v="172.33493090633354"/>
    <n v="0.86167465453166758"/>
    <s v="DEJAR"/>
    <s v="DEJAR"/>
    <x v="0"/>
  </r>
  <r>
    <x v="18"/>
    <n v="30"/>
    <s v="Cafecillo"/>
    <n v="12.6"/>
    <n v="17"/>
    <n v="124.69010399999999"/>
    <n v="0.1"/>
    <s v="LATIF"/>
    <n v="57.292728748920624"/>
    <n v="0.28646364374460309"/>
    <s v="DEJAR"/>
    <s v="DEJAR"/>
    <x v="0"/>
  </r>
  <r>
    <x v="18"/>
    <n v="31"/>
    <s v="achotillo"/>
    <n v="19"/>
    <n v="6"/>
    <n v="283.52940000000001"/>
    <n v="0.1"/>
    <s v="LATIF"/>
    <n v="152.50261995629924"/>
    <n v="0.76251309978149617"/>
    <s v="DEJAR"/>
    <s v="DEJAR"/>
    <x v="0"/>
  </r>
  <r>
    <x v="18"/>
    <n v="32"/>
    <s v="Cirin"/>
    <n v="25"/>
    <n v="15"/>
    <n v="490.875"/>
    <n v="0.1"/>
    <s v="LATIF"/>
    <n v="293.3319028192812"/>
    <n v="1.4666595140964058"/>
    <s v="DEJAR"/>
    <s v="DEJAR"/>
    <x v="0"/>
  </r>
  <r>
    <x v="18"/>
    <n v="33"/>
    <s v="achotillo"/>
    <n v="15"/>
    <n v="11"/>
    <n v="176.715"/>
    <n v="0.1"/>
    <s v="LATIF"/>
    <n v="86.812164819560579"/>
    <n v="0.43406082409780289"/>
    <s v="DEJAR"/>
    <s v="DEJAR"/>
    <x v="0"/>
  </r>
  <r>
    <x v="18"/>
    <n v="34"/>
    <s v="huesito"/>
    <n v="21"/>
    <n v="12"/>
    <n v="346.3614"/>
    <n v="0.1"/>
    <s v="LATIF"/>
    <n v="193.587905296"/>
    <n v="0.96793952648000003"/>
    <s v="DEJAR"/>
    <s v="DEJAR"/>
    <x v="0"/>
  </r>
  <r>
    <x v="18"/>
    <n v="35"/>
    <s v="achotillo"/>
    <n v="13"/>
    <n v="12"/>
    <n v="132.73259999999999"/>
    <n v="0.1"/>
    <s v="LATIF"/>
    <n v="61.723483588461484"/>
    <n v="0.3086174179423074"/>
    <s v="DEJAR"/>
    <s v="DEJAR"/>
    <x v="0"/>
  </r>
  <r>
    <x v="18"/>
    <n v="36"/>
    <s v="achotillo"/>
    <n v="21"/>
    <n v="15"/>
    <n v="346.3614"/>
    <n v="0.1"/>
    <s v="LATIF"/>
    <n v="193.587905296"/>
    <n v="0.96793952648000003"/>
    <s v="DEJAR"/>
    <s v="DEJAR"/>
    <x v="0"/>
  </r>
  <r>
    <x v="18"/>
    <n v="37"/>
    <s v="achotillo"/>
    <n v="19"/>
    <n v="13"/>
    <n v="283.52940000000001"/>
    <n v="0.1"/>
    <s v="LATIF"/>
    <n v="152.50261995629924"/>
    <n v="0.76251309978149617"/>
    <s v="DEJAR"/>
    <s v="DEJAR"/>
    <x v="0"/>
  </r>
  <r>
    <x v="18"/>
    <n v="38"/>
    <s v="garrapato"/>
    <n v="80"/>
    <n v="25"/>
    <n v="5026.5599999999995"/>
    <n v="0.1"/>
    <s v="LATIF"/>
    <n v="4692.3383942985474"/>
    <n v="23.461691971492733"/>
    <s v="DEJAR"/>
    <s v="DEJAR"/>
    <x v="0"/>
  </r>
  <r>
    <x v="18"/>
    <n v="39"/>
    <s v="TAMARINDO"/>
    <n v="114"/>
    <n v="35"/>
    <n v="10207.0584"/>
    <n v="0.1"/>
    <s v="LATIF"/>
    <n v="10914.619285512032"/>
    <n v="54.573096427560159"/>
    <s v="DEJAR"/>
    <s v="DEJAR"/>
    <x v="0"/>
  </r>
  <r>
    <x v="18"/>
    <n v="40"/>
    <s v="achotillo"/>
    <n v="17.5"/>
    <n v="9"/>
    <n v="240.52875"/>
    <n v="0.1"/>
    <s v="LATIF"/>
    <n v="125.35709774458586"/>
    <n v="0.62678548872292927"/>
    <s v="DEJAR"/>
    <s v="DEJAR"/>
    <x v="0"/>
  </r>
  <r>
    <x v="18"/>
    <n v="41"/>
    <s v="manguillo"/>
    <n v="14"/>
    <n v="7"/>
    <n v="153.9384"/>
    <n v="0.1"/>
    <s v="LATIF"/>
    <n v="73.64833681845144"/>
    <n v="0.36824168409225716"/>
    <s v="DEJAR"/>
    <s v="DEJAR"/>
    <x v="0"/>
  </r>
  <r>
    <x v="18"/>
    <n v="42"/>
    <s v="garrapato"/>
    <n v="28.2"/>
    <n v="25"/>
    <n v="624.58149600000002"/>
    <n v="0.1"/>
    <s v="LATIF"/>
    <n v="390.87560061103426"/>
    <n v="1.9543780030551712"/>
    <s v="DEJAR"/>
    <s v="DEJAR"/>
    <x v="0"/>
  </r>
  <r>
    <x v="18"/>
    <n v="43"/>
    <s v="Cafecillo"/>
    <n v="14"/>
    <n v="15"/>
    <n v="153.9384"/>
    <n v="0.1"/>
    <s v="LATIF"/>
    <n v="73.64833681845144"/>
    <n v="0.36824168409225716"/>
    <s v="DEJAR"/>
    <s v="DEJAR"/>
    <x v="0"/>
  </r>
  <r>
    <x v="18"/>
    <n v="44"/>
    <s v="garrapato"/>
    <n v="41.5"/>
    <n v="25"/>
    <n v="1352.65515"/>
    <n v="0.1"/>
    <s v="LATIF"/>
    <n v="981.72336745010193"/>
    <n v="4.9086168372505092"/>
    <s v="DEJAR"/>
    <s v="DEJAR"/>
    <x v="0"/>
  </r>
  <r>
    <x v="18"/>
    <n v="45"/>
    <s v="cola de pavo"/>
    <n v="10.199999999999999"/>
    <n v="12"/>
    <n v="81.713015999999996"/>
    <n v="0.1"/>
    <s v="LATIF"/>
    <n v="34.622936944330348"/>
    <n v="0.17311468472165173"/>
    <s v="DEJAR"/>
    <s v="DEJAR"/>
    <x v="0"/>
  </r>
  <r>
    <x v="18"/>
    <n v="46"/>
    <s v="Cafecillo"/>
    <n v="11"/>
    <n v="9"/>
    <n v="95.0334"/>
    <n v="0.1"/>
    <s v="LATIF"/>
    <n v="41.450062373780455"/>
    <n v="0.20725031186890225"/>
    <s v="DEJAR"/>
    <s v="DEJAR"/>
    <x v="0"/>
  </r>
  <r>
    <x v="18"/>
    <n v="47"/>
    <s v="manguillo"/>
    <n v="11"/>
    <n v="7"/>
    <n v="95.0334"/>
    <n v="0.1"/>
    <s v="LATIF"/>
    <n v="41.450062373780455"/>
    <n v="0.20725031186890225"/>
    <s v="DEJAR"/>
    <s v="DEJAR"/>
    <x v="0"/>
  </r>
  <r>
    <x v="18"/>
    <n v="48"/>
    <s v="achotillo"/>
    <n v="15.5"/>
    <n v="13.28"/>
    <n v="188.69235"/>
    <n v="0.1"/>
    <s v="LATIF"/>
    <n v="93.869134877908024"/>
    <n v="0.46934567438954011"/>
    <s v="DEJAR"/>
    <s v="DEJAR"/>
    <x v="0"/>
  </r>
  <r>
    <x v="18"/>
    <n v="49"/>
    <s v="achotillo"/>
    <n v="21"/>
    <n v="15.8"/>
    <n v="346.3614"/>
    <n v="0.1"/>
    <s v="LATIF"/>
    <n v="193.587905296"/>
    <n v="0.96793952648000003"/>
    <s v="DEJAR"/>
    <s v="DEJAR"/>
    <x v="0"/>
  </r>
  <r>
    <x v="18"/>
    <n v="50"/>
    <s v="achotillo"/>
    <n v="28"/>
    <n v="18"/>
    <n v="615.75360000000001"/>
    <n v="0.1"/>
    <s v="LATIF"/>
    <n v="384.30049927715726"/>
    <n v="1.9215024963857863"/>
    <s v="DEJAR"/>
    <s v="DEJAR"/>
    <x v="0"/>
  </r>
  <r>
    <x v="18"/>
    <n v="51"/>
    <s v="Cafecillo"/>
    <n v="10.5"/>
    <n v="12"/>
    <n v="86.590350000000001"/>
    <n v="0.1"/>
    <s v="LATIF"/>
    <n v="37.099684439743179"/>
    <n v="0.1854984221987159"/>
    <s v="DEJAR"/>
    <s v="DEJAR"/>
    <x v="0"/>
  </r>
  <r>
    <x v="19"/>
    <n v="1"/>
    <s v="irayol"/>
    <n v="12"/>
    <n v="8"/>
    <n v="113.0976"/>
    <n v="0.1"/>
    <s v="LATIF"/>
    <n v="51.002868362482175"/>
    <n v="0.25501434181241084"/>
    <s v="DEJAR"/>
    <s v="DEJAR"/>
    <x v="0"/>
  </r>
  <r>
    <x v="19"/>
    <n v="2"/>
    <s v="Plumajillo"/>
    <n v="11.6"/>
    <n v="9"/>
    <n v="105.683424"/>
    <n v="0.1"/>
    <s v="LATIF"/>
    <n v="47.043710780074015"/>
    <n v="0.23521855390037005"/>
    <s v="DEJAR"/>
    <s v="DEJAR"/>
    <x v="0"/>
  </r>
  <r>
    <x v="19"/>
    <n v="3"/>
    <s v="irayol"/>
    <n v="11"/>
    <n v="6"/>
    <n v="95.0334"/>
    <n v="0.1"/>
    <s v="LATIF"/>
    <n v="41.450062373780455"/>
    <n v="0.20725031186890225"/>
    <s v="DEJAR"/>
    <s v="DEJAR"/>
    <x v="0"/>
  </r>
  <r>
    <x v="19"/>
    <n v="4"/>
    <s v="zapotillo"/>
    <n v="18.5"/>
    <n v="15"/>
    <n v="268.80315000000002"/>
    <n v="0.1"/>
    <s v="LATIF"/>
    <n v="143.11059777395243"/>
    <n v="0.71555298886976215"/>
    <s v="DEJAR"/>
    <s v="DEJAR"/>
    <x v="0"/>
  </r>
  <r>
    <x v="19"/>
    <n v="5"/>
    <s v="Cafecillo"/>
    <n v="39"/>
    <n v="25"/>
    <n v="1194.5934"/>
    <n v="0.1"/>
    <s v="LATIF"/>
    <n v="846.59112411251863"/>
    <n v="4.2329556205625929"/>
    <s v="DEJAR"/>
    <s v="DEJAR"/>
    <x v="0"/>
  </r>
  <r>
    <x v="19"/>
    <n v="6"/>
    <s v="castaño"/>
    <n v="73"/>
    <n v="30"/>
    <n v="4185.3966"/>
    <n v="0.1"/>
    <s v="LATIF"/>
    <n v="3772.2805096514808"/>
    <n v="18.861402548257402"/>
    <s v="DEJAR"/>
    <s v="DEJAR"/>
    <x v="0"/>
  </r>
  <r>
    <x v="19"/>
    <n v="7"/>
    <s v="castaño"/>
    <n v="170"/>
    <n v="45"/>
    <n v="22698.06"/>
    <n v="0.1"/>
    <s v="LATIF"/>
    <n v="28291.281370994297"/>
    <n v="141.45640685497148"/>
    <s v="DEJAR"/>
    <s v="DEJAR"/>
    <x v="0"/>
  </r>
  <r>
    <x v="19"/>
    <n v="8"/>
    <s v="mancuernillo"/>
    <n v="41.7"/>
    <n v="25"/>
    <n v="1365.7242060000003"/>
    <n v="0.1"/>
    <s v="LATIF"/>
    <n v="993.03784015815154"/>
    <n v="4.9651892007907579"/>
    <s v="DEJAR"/>
    <s v="DEJAR"/>
    <x v="0"/>
  </r>
  <r>
    <x v="19"/>
    <n v="9"/>
    <s v="irayol"/>
    <n v="36"/>
    <n v="30"/>
    <n v="1017.8783999999999"/>
    <n v="0.1"/>
    <s v="LATIF"/>
    <n v="699.54858588098784"/>
    <n v="3.4977429294049394"/>
    <s v="DEJAR"/>
    <s v="DEJAR"/>
    <x v="0"/>
  </r>
  <r>
    <x v="19"/>
    <n v="10"/>
    <s v="castaño"/>
    <n v="37.200000000000003"/>
    <n v="45"/>
    <n v="1086.8679360000001"/>
    <n v="0.1"/>
    <s v="LATIF"/>
    <n v="756.41496440273613"/>
    <n v="3.7820748220136804"/>
    <s v="DEJAR"/>
    <s v="DEJAR"/>
    <x v="0"/>
  </r>
  <r>
    <x v="19"/>
    <n v="11"/>
    <s v="castaño"/>
    <n v="32"/>
    <n v="25"/>
    <n v="804.24959999999999"/>
    <n v="0.1"/>
    <s v="LATIF"/>
    <n v="528.31791084648671"/>
    <n v="2.6415895542324335"/>
    <s v="DEJAR"/>
    <s v="DEJAR"/>
    <x v="0"/>
  </r>
  <r>
    <x v="19"/>
    <n v="12"/>
    <s v="mancuernillo"/>
    <n v="25"/>
    <n v="30"/>
    <n v="490.875"/>
    <n v="0.1"/>
    <s v="LATIF"/>
    <n v="293.3319028192812"/>
    <n v="1.4666595140964058"/>
    <s v="DEJAR"/>
    <s v="DEJAR"/>
    <x v="0"/>
  </r>
  <r>
    <x v="19"/>
    <n v="13"/>
    <s v="castaño"/>
    <n v="21.6"/>
    <n v="17"/>
    <n v="366.43622400000004"/>
    <n v="0.1"/>
    <s v="LATIF"/>
    <n v="207.03280670498896"/>
    <n v="1.0351640335249448"/>
    <s v="DEJAR"/>
    <s v="DEJAR"/>
    <x v="0"/>
  </r>
  <r>
    <x v="19"/>
    <n v="14"/>
    <s v="zapotillo"/>
    <n v="15"/>
    <n v="25"/>
    <n v="176.715"/>
    <n v="0.1"/>
    <s v="LATIF"/>
    <n v="86.812164819560579"/>
    <n v="0.43406082409780289"/>
    <s v="DEJAR"/>
    <s v="DEJAR"/>
    <x v="0"/>
  </r>
  <r>
    <x v="19"/>
    <n v="15"/>
    <s v="zapotillo"/>
    <n v="13"/>
    <n v="12"/>
    <n v="132.73259999999999"/>
    <n v="0.1"/>
    <s v="LATIF"/>
    <n v="61.723483588461484"/>
    <n v="0.3086174179423074"/>
    <s v="DEJAR"/>
    <s v="DEJAR"/>
    <x v="0"/>
  </r>
  <r>
    <x v="19"/>
    <n v="16"/>
    <s v="tamarindo"/>
    <n v="14"/>
    <n v="15"/>
    <n v="153.9384"/>
    <n v="0.1"/>
    <s v="LATIF"/>
    <n v="73.64833681845144"/>
    <n v="0.36824168409225716"/>
    <s v="DEJAR"/>
    <s v="DEJAR"/>
    <x v="0"/>
  </r>
  <r>
    <x v="19"/>
    <n v="17"/>
    <s v="Dulce quemado"/>
    <n v="17"/>
    <n v="8"/>
    <n v="226.98060000000001"/>
    <n v="0.1"/>
    <s v="LATIF"/>
    <n v="116.98835060940742"/>
    <n v="0.58494175304703711"/>
    <s v="DEJAR"/>
    <s v="DEJAR"/>
    <x v="0"/>
  </r>
  <r>
    <x v="19"/>
    <n v="18"/>
    <s v="castaño"/>
    <n v="33"/>
    <n v="8"/>
    <n v="855.30060000000003"/>
    <n v="0.1"/>
    <s v="LATIF"/>
    <n v="568.52356444302654"/>
    <n v="2.8426178222151326"/>
    <s v="DEJAR"/>
    <s v="DEJAR"/>
    <x v="0"/>
  </r>
  <r>
    <x v="19"/>
    <n v="19"/>
    <s v="Dulce quemado"/>
    <n v="30"/>
    <n v="12"/>
    <n v="706.86"/>
    <n v="0.1"/>
    <s v="LATIF"/>
    <n v="452.98997539791907"/>
    <n v="2.2649498769895953"/>
    <s v="DEJAR"/>
    <s v="DEJAR"/>
    <x v="0"/>
  </r>
  <r>
    <x v="19"/>
    <n v="20"/>
    <s v="carboncillo"/>
    <n v="18"/>
    <n v="17"/>
    <n v="254.46959999999999"/>
    <n v="0.1"/>
    <s v="LATIF"/>
    <n v="134.06329154071116"/>
    <n v="0.67031645770355586"/>
    <s v="DEJAR"/>
    <s v="DEJAR"/>
    <x v="0"/>
  </r>
  <r>
    <x v="19"/>
    <n v="21"/>
    <s v="shupte"/>
    <n v="33.700000000000003"/>
    <n v="15"/>
    <n v="891.97092600000019"/>
    <n v="0.1"/>
    <s v="LATIF"/>
    <n v="597.69063961308018"/>
    <n v="2.9884531980654008"/>
    <s v="DEJAR"/>
    <s v="DEJAR"/>
    <x v="0"/>
  </r>
  <r>
    <x v="19"/>
    <n v="22"/>
    <s v="carboncillo"/>
    <n v="19"/>
    <n v="45"/>
    <n v="283.52940000000001"/>
    <n v="0.1"/>
    <s v="LATIF"/>
    <n v="152.50261995629924"/>
    <n v="0.76251309978149617"/>
    <s v="DEJAR"/>
    <s v="DEJAR"/>
    <x v="0"/>
  </r>
  <r>
    <x v="19"/>
    <n v="23"/>
    <s v="castaño"/>
    <n v="90"/>
    <n v="45"/>
    <n v="6361.74"/>
    <n v="0.1"/>
    <s v="LATIF"/>
    <n v="6213.1504929432931"/>
    <n v="31.065752464716464"/>
    <s v="DEJAR"/>
    <s v="DEJAR"/>
    <x v="0"/>
  </r>
  <r>
    <x v="19"/>
    <n v="24"/>
    <s v="castaño"/>
    <n v="92"/>
    <n v="12"/>
    <n v="6647.6256000000003"/>
    <n v="0.1"/>
    <s v="LATIF"/>
    <n v="6547.3149677011188"/>
    <n v="32.736574838505589"/>
    <s v="DEJAR"/>
    <s v="DEJAR"/>
    <x v="0"/>
  </r>
  <r>
    <x v="19"/>
    <n v="25"/>
    <s v="manzanillo"/>
    <n v="14"/>
    <n v="18"/>
    <n v="153.9384"/>
    <n v="0.1"/>
    <s v="LATIF"/>
    <n v="73.64833681845144"/>
    <n v="0.36824168409225716"/>
    <s v="DEJAR"/>
    <s v="DEJAR"/>
    <x v="0"/>
  </r>
  <r>
    <x v="19"/>
    <n v="26"/>
    <s v="Sangre de drago"/>
    <n v="31"/>
    <n v="18"/>
    <n v="754.76940000000002"/>
    <n v="0.1"/>
    <s v="LATIF"/>
    <n v="489.81357840055307"/>
    <n v="2.4490678920027653"/>
    <s v="DEJAR"/>
    <s v="DEJAR"/>
    <x v="0"/>
  </r>
  <r>
    <x v="19"/>
    <n v="27"/>
    <s v="ixcanal"/>
    <n v="15"/>
    <n v="8"/>
    <n v="176.715"/>
    <n v="0.1"/>
    <s v="LATIF"/>
    <n v="86.812164819560579"/>
    <n v="0.43406082409780289"/>
    <s v="DEJAR"/>
    <s v="DEJAR"/>
    <x v="0"/>
  </r>
  <r>
    <x v="19"/>
    <n v="28"/>
    <s v="carboncillo"/>
    <n v="18.7"/>
    <n v="7"/>
    <n v="274.64652599999999"/>
    <n v="0.1"/>
    <s v="LATIF"/>
    <n v="146.82584096556667"/>
    <n v="0.73412920482783328"/>
    <s v="DEJAR"/>
    <s v="DEJAR"/>
    <x v="0"/>
  </r>
  <r>
    <x v="19"/>
    <n v="29"/>
    <s v="Cafecillo"/>
    <n v="10"/>
    <n v="12"/>
    <n v="78.539999999999992"/>
    <n v="0.1"/>
    <s v="LATIF"/>
    <n v="33.026709725455305"/>
    <n v="0.16513354862727653"/>
    <s v="DEJAR"/>
    <s v="DEJAR"/>
    <x v="0"/>
  </r>
  <r>
    <x v="19"/>
    <n v="30"/>
    <s v="manguillo"/>
    <n v="15"/>
    <n v="25"/>
    <n v="176.715"/>
    <n v="0.1"/>
    <s v="LATIF"/>
    <n v="86.812164819560579"/>
    <n v="0.43406082409780289"/>
    <s v="DEJAR"/>
    <s v="DEJAR"/>
    <x v="0"/>
  </r>
  <r>
    <x v="19"/>
    <n v="31"/>
    <s v="tamarindo"/>
    <n v="32"/>
    <n v="50"/>
    <n v="804.24959999999999"/>
    <n v="0.1"/>
    <s v="LATIF"/>
    <n v="528.31791084648671"/>
    <n v="2.6415895542324335"/>
    <s v="DEJAR"/>
    <s v="DEJAR"/>
    <x v="0"/>
  </r>
  <r>
    <x v="19"/>
    <n v="32"/>
    <s v="Sangre de drago"/>
    <n v="54"/>
    <n v="7"/>
    <n v="2290.2264"/>
    <n v="0.1"/>
    <s v="LATIF"/>
    <n v="1838.7943468066326"/>
    <n v="9.1939717340331626"/>
    <s v="DEJAR"/>
    <s v="DEJAR"/>
    <x v="0"/>
  </r>
  <r>
    <x v="19"/>
    <n v="33"/>
    <s v="carboncillo"/>
    <n v="12"/>
    <n v="10"/>
    <n v="113.0976"/>
    <n v="0.1"/>
    <s v="LATIF"/>
    <n v="51.002868362482175"/>
    <n v="0.25501434181241084"/>
    <s v="DEJAR"/>
    <s v="DEJAR"/>
    <x v="0"/>
  </r>
  <r>
    <x v="20"/>
    <n v="1"/>
    <s v="ichoso"/>
    <n v="26"/>
    <n v="15"/>
    <n v="530.93039999999996"/>
    <n v="0.1"/>
    <s v="LATIF"/>
    <n v="322.0760520178971"/>
    <n v="1.6103802600894852"/>
    <s v="DEJAR"/>
    <s v="DEJAR"/>
    <x v="0"/>
  </r>
  <r>
    <x v="20"/>
    <n v="2"/>
    <s v="tamarindo"/>
    <n v="16.5"/>
    <n v="14"/>
    <n v="213.82515000000001"/>
    <n v="0.1"/>
    <s v="LATIF"/>
    <n v="108.95331919183752"/>
    <n v="0.54476659595918764"/>
    <s v="DEJAR"/>
    <s v="DEJAR"/>
    <x v="0"/>
  </r>
  <r>
    <x v="20"/>
    <n v="3"/>
    <s v="huesillo"/>
    <n v="11"/>
    <n v="6"/>
    <n v="95.0334"/>
    <n v="0.1"/>
    <s v="LATIF"/>
    <n v="41.450062373780455"/>
    <n v="0.20725031186890225"/>
    <s v="DEJAR"/>
    <s v="DEJAR"/>
    <x v="0"/>
  </r>
  <r>
    <x v="20"/>
    <n v="4"/>
    <s v="mecate Blanco"/>
    <n v="43"/>
    <n v="30"/>
    <n v="1452.2046"/>
    <n v="0.1"/>
    <s v="LATIF"/>
    <n v="1068.4241794788302"/>
    <n v="5.3421208973941514"/>
    <s v="DEJAR"/>
    <s v="DEJAR"/>
    <x v="0"/>
  </r>
  <r>
    <x v="20"/>
    <n v="5"/>
    <s v="mecate Blanco"/>
    <n v="53"/>
    <n v="31"/>
    <n v="2206.1886"/>
    <n v="0.1"/>
    <s v="LATIF"/>
    <n v="1758.6689149646609"/>
    <n v="8.793344574823303"/>
    <s v="DEJAR"/>
    <s v="DEJAR"/>
    <x v="0"/>
  </r>
  <r>
    <x v="20"/>
    <n v="6"/>
    <s v="irayol"/>
    <n v="16"/>
    <n v="7"/>
    <n v="201.0624"/>
    <n v="0.1"/>
    <s v="LATIF"/>
    <n v="101.24820425273758"/>
    <n v="0.50624102126368786"/>
    <s v="DEJAR"/>
    <s v="DEJAR"/>
    <x v="0"/>
  </r>
  <r>
    <x v="20"/>
    <n v="7"/>
    <s v="huesillo"/>
    <n v="14.5"/>
    <n v="7"/>
    <n v="165.13034999999999"/>
    <n v="0.1"/>
    <s v="LATIF"/>
    <n v="80.073268525573738"/>
    <n v="0.40036634262786869"/>
    <s v="DEJAR"/>
    <s v="DEJAR"/>
    <x v="0"/>
  </r>
  <r>
    <x v="20"/>
    <n v="8"/>
    <s v="manguillo"/>
    <n v="19"/>
    <n v="5"/>
    <n v="283.52940000000001"/>
    <n v="0.1"/>
    <s v="LATIF"/>
    <n v="152.50261995629924"/>
    <n v="0.76251309978149617"/>
    <s v="DEJAR"/>
    <s v="DEJAR"/>
    <x v="0"/>
  </r>
  <r>
    <x v="20"/>
    <n v="9"/>
    <s v="Plumajillo"/>
    <n v="12.5"/>
    <n v="10"/>
    <n v="122.71875"/>
    <n v="0.1"/>
    <s v="LATIF"/>
    <n v="56.214880852526136"/>
    <n v="0.28107440426263064"/>
    <s v="DEJAR"/>
    <s v="DEJAR"/>
    <x v="0"/>
  </r>
  <r>
    <x v="20"/>
    <n v="10"/>
    <s v="ichoso"/>
    <n v="14"/>
    <n v="9"/>
    <n v="153.9384"/>
    <n v="0.1"/>
    <s v="LATIF"/>
    <n v="73.64833681845144"/>
    <n v="0.36824168409225716"/>
    <s v="DEJAR"/>
    <s v="DEJAR"/>
    <x v="0"/>
  </r>
  <r>
    <x v="20"/>
    <n v="11"/>
    <s v="tamarindo"/>
    <n v="23"/>
    <n v="25"/>
    <n v="415.47660000000002"/>
    <n v="0.1"/>
    <s v="LATIF"/>
    <n v="240.46242571758225"/>
    <n v="1.2023121285879113"/>
    <s v="DEJAR"/>
    <s v="DEJAR"/>
    <x v="0"/>
  </r>
  <r>
    <x v="20"/>
    <n v="12"/>
    <s v="irayol"/>
    <n v="14"/>
    <n v="9"/>
    <n v="153.9384"/>
    <n v="0.1"/>
    <s v="LATIF"/>
    <n v="73.64833681845144"/>
    <n v="0.36824168409225716"/>
    <s v="DEJAR"/>
    <s v="DEJAR"/>
    <x v="0"/>
  </r>
  <r>
    <x v="20"/>
    <n v="13"/>
    <s v="Cafecillo"/>
    <n v="12"/>
    <n v="5"/>
    <n v="113.0976"/>
    <n v="0.1"/>
    <s v="LATIF"/>
    <n v="51.002868362482175"/>
    <n v="0.25501434181241084"/>
    <s v="DEJAR"/>
    <s v="DEJAR"/>
    <x v="0"/>
  </r>
  <r>
    <x v="20"/>
    <n v="14"/>
    <s v="achotillo"/>
    <n v="63"/>
    <n v="40"/>
    <n v="3117.2525999999998"/>
    <n v="0.1"/>
    <s v="LATIF"/>
    <n v="2655.2260635815082"/>
    <n v="13.276130317907541"/>
    <s v="DEJAR"/>
    <s v="DEJAR"/>
    <x v="0"/>
  </r>
  <r>
    <x v="20"/>
    <n v="15"/>
    <s v="zapotillo"/>
    <n v="45.5"/>
    <n v="35"/>
    <n v="1625.97435"/>
    <n v="0.1"/>
    <s v="LATIF"/>
    <n v="1222.4808183928546"/>
    <n v="6.1124040919642724"/>
    <s v="DEJAR"/>
    <s v="DEJAR"/>
    <x v="0"/>
  </r>
  <r>
    <x v="20"/>
    <n v="16"/>
    <s v="negrito"/>
    <n v="90"/>
    <n v="25"/>
    <n v="6361.74"/>
    <n v="0.1"/>
    <s v="LATIF"/>
    <n v="6213.1504929432931"/>
    <n v="31.065752464716464"/>
    <s v="DEJAR"/>
    <s v="DEJAR"/>
    <x v="0"/>
  </r>
  <r>
    <x v="20"/>
    <n v="17"/>
    <s v="guarumo"/>
    <n v="26"/>
    <n v="17.510000000000002"/>
    <n v="530.93039999999996"/>
    <n v="0.1"/>
    <s v="LATIF"/>
    <n v="322.0760520178971"/>
    <n v="1.6103802600894852"/>
    <s v="DEJAR"/>
    <s v="DEJAR"/>
    <x v="0"/>
  </r>
  <r>
    <x v="20"/>
    <n v="18"/>
    <s v="guano"/>
    <n v="27"/>
    <n v="20"/>
    <n v="572.5566"/>
    <n v="0.1"/>
    <s v="LATIF"/>
    <n v="352.39128142743209"/>
    <n v="1.7619564071371603"/>
    <s v="DEJAR"/>
    <s v="DEJAR"/>
    <x v="0"/>
  </r>
  <r>
    <x v="20"/>
    <n v="19"/>
    <s v="nufle"/>
    <n v="25"/>
    <n v="12"/>
    <n v="490.875"/>
    <n v="0.1"/>
    <s v="LATIF"/>
    <n v="293.3319028192812"/>
    <n v="1.4666595140964058"/>
    <s v="DEJAR"/>
    <s v="DEJAR"/>
    <x v="0"/>
  </r>
  <r>
    <x v="20"/>
    <n v="20"/>
    <s v="Dulce quemado"/>
    <n v="13.9"/>
    <n v="17"/>
    <n v="151.74713400000002"/>
    <n v="0.1"/>
    <s v="LATIF"/>
    <n v="72.40065845714723"/>
    <n v="0.36200329228573613"/>
    <s v="DEJAR"/>
    <s v="DEJAR"/>
    <x v="0"/>
  </r>
  <r>
    <x v="20"/>
    <n v="21"/>
    <s v="Dulce quemado"/>
    <n v="24.5"/>
    <n v="15"/>
    <n v="471.43635"/>
    <n v="0.1"/>
    <s v="LATIF"/>
    <n v="279.54167502677348"/>
    <n v="1.3977083751338673"/>
    <s v="DEJAR"/>
    <s v="DEJAR"/>
    <x v="0"/>
  </r>
  <r>
    <x v="20"/>
    <n v="22"/>
    <s v="tamarindo"/>
    <n v="16"/>
    <n v="20"/>
    <n v="201.0624"/>
    <n v="0.1"/>
    <s v="LATIF"/>
    <n v="101.24820425273758"/>
    <n v="0.50624102126368786"/>
    <s v="DEJAR"/>
    <s v="DEJAR"/>
    <x v="0"/>
  </r>
  <r>
    <x v="20"/>
    <n v="23"/>
    <s v="sobre de chivo"/>
    <n v="17.8"/>
    <n v="16"/>
    <n v="248.84613600000003"/>
    <n v="0.1"/>
    <s v="LATIF"/>
    <n v="130.5400843883379"/>
    <n v="0.65270042194168942"/>
    <s v="DEJAR"/>
    <s v="DEJAR"/>
    <x v="0"/>
  </r>
  <r>
    <x v="20"/>
    <n v="24"/>
    <s v="semillon"/>
    <n v="49"/>
    <n v="28"/>
    <n v="1885.7454"/>
    <n v="0.1"/>
    <s v="LATIF"/>
    <n v="1458.6616605664788"/>
    <n v="7.2933083028323935"/>
    <s v="DEJAR"/>
    <s v="DEJAR"/>
    <x v="0"/>
  </r>
  <r>
    <x v="20"/>
    <n v="25"/>
    <s v="Plumajillo"/>
    <n v="14.6"/>
    <n v="17"/>
    <n v="167.415864"/>
    <n v="0.1"/>
    <s v="LATIF"/>
    <n v="81.395797882754522"/>
    <n v="0.40697898941377264"/>
    <s v="DEJAR"/>
    <s v="DEJAR"/>
    <x v="0"/>
  </r>
  <r>
    <x v="20"/>
    <n v="26"/>
    <s v="sapuyulo"/>
    <n v="27"/>
    <n v="9"/>
    <n v="572.5566"/>
    <n v="0.1"/>
    <s v="LATIF"/>
    <n v="352.39128142743209"/>
    <n v="1.7619564071371603"/>
    <s v="DEJAR"/>
    <s v="DEJAR"/>
    <x v="0"/>
  </r>
  <r>
    <x v="20"/>
    <n v="27"/>
    <s v="mancuernillo"/>
    <n v="12"/>
    <n v="15"/>
    <n v="113.0976"/>
    <n v="0.1"/>
    <s v="LATIF"/>
    <n v="51.002868362482175"/>
    <n v="0.25501434181241084"/>
    <s v="DEJAR"/>
    <s v="DEJAR"/>
    <x v="0"/>
  </r>
  <r>
    <x v="20"/>
    <n v="28"/>
    <s v="zapotillo"/>
    <n v="23.3"/>
    <n v="20"/>
    <n v="426.385806"/>
    <n v="0.1"/>
    <s v="LATIF"/>
    <n v="248.0057903714372"/>
    <n v="1.2400289518571859"/>
    <s v="DEJAR"/>
    <s v="DEJAR"/>
    <x v="0"/>
  </r>
  <r>
    <x v="20"/>
    <n v="29"/>
    <s v="nufle"/>
    <n v="21"/>
    <n v="16"/>
    <n v="346.3614"/>
    <n v="0.1"/>
    <s v="LATIF"/>
    <n v="193.587905296"/>
    <n v="0.96793952648000003"/>
    <s v="DEJAR"/>
    <s v="DEJAR"/>
    <x v="0"/>
  </r>
  <r>
    <x v="20"/>
    <n v="30"/>
    <s v="ichoso"/>
    <n v="35"/>
    <n v="22"/>
    <n v="962.11500000000001"/>
    <n v="0.1"/>
    <s v="LATIF"/>
    <n v="654.11925553640299"/>
    <n v="3.270596277682015"/>
    <s v="DEJAR"/>
    <s v="DEJAR"/>
    <x v="0"/>
  </r>
  <r>
    <x v="20"/>
    <n v="31"/>
    <s v="sangre de chivo"/>
    <n v="12"/>
    <n v="8"/>
    <n v="113.0976"/>
    <n v="0.1"/>
    <s v="LATIF"/>
    <n v="51.002868362482175"/>
    <n v="0.25501434181241084"/>
    <s v="DEJAR"/>
    <s v="DEJAR"/>
    <x v="0"/>
  </r>
  <r>
    <x v="20"/>
    <n v="32"/>
    <s v="mecate Blanco"/>
    <n v="20"/>
    <n v="15"/>
    <n v="314.15999999999997"/>
    <n v="0.1"/>
    <s v="LATIF"/>
    <n v="172.33493090633354"/>
    <n v="0.86167465453166758"/>
    <s v="DEJAR"/>
    <s v="DEJAR"/>
    <x v="0"/>
  </r>
  <r>
    <x v="20"/>
    <n v="33"/>
    <s v="mecate Blanco"/>
    <n v="15"/>
    <n v="18"/>
    <n v="176.715"/>
    <n v="0.1"/>
    <s v="LATIF"/>
    <n v="86.812164819560579"/>
    <n v="0.43406082409780289"/>
    <s v="DEJAR"/>
    <s v="DEJAR"/>
    <x v="0"/>
  </r>
  <r>
    <x v="20"/>
    <n v="34"/>
    <s v="guarumo"/>
    <n v="22"/>
    <n v="25"/>
    <n v="380.1336"/>
    <n v="0.1"/>
    <s v="LATIF"/>
    <n v="216.2883827856152"/>
    <n v="1.0814419139280758"/>
    <s v="DEJAR"/>
    <s v="DEJAR"/>
    <x v="0"/>
  </r>
  <r>
    <x v="20"/>
    <n v="35"/>
    <s v="zapotillo"/>
    <n v="128"/>
    <n v="40"/>
    <n v="12867.9936"/>
    <n v="0.1"/>
    <s v="LATIF"/>
    <n v="14385.048953354462"/>
    <n v="71.925244766772309"/>
    <s v="DEJAR"/>
    <s v="DEJAR"/>
    <x v="0"/>
  </r>
  <r>
    <x v="20"/>
    <n v="36"/>
    <s v="tamarindillo"/>
    <n v="16"/>
    <n v="7"/>
    <n v="201.0624"/>
    <n v="0.1"/>
    <s v="LATIF"/>
    <n v="101.24820425273758"/>
    <n v="0.50624102126368786"/>
    <s v="DEJAR"/>
    <s v="DEJAR"/>
    <x v="0"/>
  </r>
  <r>
    <x v="21"/>
    <n v="1"/>
    <s v="Boltri"/>
    <n v="50"/>
    <n v="50"/>
    <n v="1963.5"/>
    <n v="0.1"/>
    <s v="LATIF"/>
    <n v="1530.6197203780737"/>
    <n v="7.6530986018903677"/>
    <s v="DEJAR"/>
    <s v="DEJAR"/>
    <x v="0"/>
  </r>
  <r>
    <x v="21"/>
    <n v="2"/>
    <s v="sapuyulo"/>
    <n v="18"/>
    <n v="9"/>
    <n v="254.46959999999999"/>
    <n v="0.1"/>
    <s v="LATIF"/>
    <n v="134.06329154071116"/>
    <n v="0.67031645770355586"/>
    <s v="DEJAR"/>
    <s v="DEJAR"/>
    <x v="0"/>
  </r>
  <r>
    <x v="21"/>
    <n v="3"/>
    <s v="Cafecillo"/>
    <n v="17"/>
    <n v="10"/>
    <n v="226.98060000000001"/>
    <n v="0.1"/>
    <s v="LATIF"/>
    <n v="116.98835060940742"/>
    <n v="0.58494175304703711"/>
    <s v="DEJAR"/>
    <s v="DEJAR"/>
    <x v="0"/>
  </r>
  <r>
    <x v="21"/>
    <n v="4"/>
    <s v="mecate Blanco"/>
    <n v="21"/>
    <n v="20"/>
    <n v="346.3614"/>
    <n v="0.1"/>
    <s v="LATIF"/>
    <n v="193.587905296"/>
    <n v="0.96793952648000003"/>
    <s v="DEJAR"/>
    <s v="DEJAR"/>
    <x v="0"/>
  </r>
  <r>
    <x v="21"/>
    <n v="5"/>
    <s v="mecate Blanco"/>
    <n v="23"/>
    <n v="22"/>
    <n v="415.47660000000002"/>
    <n v="0.1"/>
    <s v="LATIF"/>
    <n v="240.46242571758225"/>
    <n v="1.2023121285879113"/>
    <s v="DEJAR"/>
    <s v="DEJAR"/>
    <x v="0"/>
  </r>
  <r>
    <x v="21"/>
    <n v="6"/>
    <s v="guarumo"/>
    <n v="14.5"/>
    <n v="15"/>
    <n v="165.13034999999999"/>
    <n v="0.1"/>
    <s v="LATIF"/>
    <n v="80.073268525573738"/>
    <n v="0.40036634262786869"/>
    <s v="DEJAR"/>
    <s v="DEJAR"/>
    <x v="0"/>
  </r>
  <r>
    <x v="21"/>
    <n v="7"/>
    <s v="Guayabillo"/>
    <n v="14"/>
    <n v="17.350000000000001"/>
    <n v="153.9384"/>
    <n v="0.1"/>
    <s v="LATIF"/>
    <n v="73.64833681845144"/>
    <n v="0.36824168409225716"/>
    <s v="DEJAR"/>
    <s v="DEJAR"/>
    <x v="0"/>
  </r>
  <r>
    <x v="21"/>
    <n v="8"/>
    <s v="huesillo"/>
    <n v="12.5"/>
    <n v="10"/>
    <n v="122.71875"/>
    <n v="0.1"/>
    <s v="LATIF"/>
    <n v="56.214880852526136"/>
    <n v="0.28107440426263064"/>
    <s v="DEJAR"/>
    <s v="DEJAR"/>
    <x v="0"/>
  </r>
  <r>
    <x v="21"/>
    <n v="9"/>
    <s v="tamarindo"/>
    <n v="15"/>
    <n v="7"/>
    <n v="176.715"/>
    <n v="0.1"/>
    <s v="LATIF"/>
    <n v="86.812164819560579"/>
    <n v="0.43406082409780289"/>
    <s v="DEJAR"/>
    <s v="DEJAR"/>
    <x v="0"/>
  </r>
  <r>
    <x v="21"/>
    <n v="10"/>
    <s v="huesillo"/>
    <n v="64.5"/>
    <n v="50"/>
    <n v="3267.4603499999998"/>
    <n v="0.1"/>
    <s v="LATIF"/>
    <n v="2808.4001324125643"/>
    <n v="14.04200066206282"/>
    <s v="DEJAR"/>
    <s v="DEJAR"/>
    <x v="0"/>
  </r>
  <r>
    <x v="21"/>
    <n v="11"/>
    <s v="guarumo"/>
    <n v="12.5"/>
    <n v="9"/>
    <n v="122.71875"/>
    <n v="0.1"/>
    <s v="LATIF"/>
    <n v="56.214880852526136"/>
    <n v="0.28107440426263064"/>
    <s v="DEJAR"/>
    <s v="DEJAR"/>
    <x v="0"/>
  </r>
  <r>
    <x v="21"/>
    <n v="12"/>
    <s v="guarumo"/>
    <n v="19"/>
    <n v="11"/>
    <n v="283.52940000000001"/>
    <n v="0.1"/>
    <s v="LATIF"/>
    <n v="152.50261995629924"/>
    <n v="0.76251309978149617"/>
    <s v="DEJAR"/>
    <s v="DEJAR"/>
    <x v="0"/>
  </r>
  <r>
    <x v="21"/>
    <n v="13"/>
    <s v="mancuernillo"/>
    <n v="17.5"/>
    <n v="11"/>
    <n v="240.52875"/>
    <n v="0.1"/>
    <s v="LATIF"/>
    <n v="125.35709774458586"/>
    <n v="0.62678548872292927"/>
    <s v="DEJAR"/>
    <s v="DEJAR"/>
    <x v="0"/>
  </r>
  <r>
    <x v="21"/>
    <n v="14"/>
    <s v="achotillo"/>
    <n v="21.7"/>
    <n v="25"/>
    <n v="369.83700599999997"/>
    <n v="0.1"/>
    <s v="LATIF"/>
    <n v="209.32468658893984"/>
    <n v="1.0466234329446993"/>
    <s v="DEJAR"/>
    <s v="DEJAR"/>
    <x v="0"/>
  </r>
  <r>
    <x v="21"/>
    <n v="15"/>
    <s v="guarumo"/>
    <n v="17.5"/>
    <n v="20"/>
    <n v="240.52875"/>
    <n v="0.1"/>
    <s v="LATIF"/>
    <n v="125.35709774458586"/>
    <n v="0.62678548872292927"/>
    <s v="DEJAR"/>
    <s v="DEJAR"/>
    <x v="0"/>
  </r>
  <r>
    <x v="21"/>
    <n v="16"/>
    <s v="Cirin"/>
    <n v="12"/>
    <n v="9"/>
    <n v="113.0976"/>
    <n v="0.1"/>
    <s v="LATIF"/>
    <n v="51.002868362482175"/>
    <n v="0.25501434181241084"/>
    <s v="DEJAR"/>
    <s v="DEJAR"/>
    <x v="0"/>
  </r>
  <r>
    <x v="21"/>
    <n v="17"/>
    <s v="Cirin"/>
    <n v="10"/>
    <n v="12"/>
    <n v="78.539999999999992"/>
    <n v="0.1"/>
    <s v="LATIF"/>
    <n v="33.026709725455305"/>
    <n v="0.16513354862727653"/>
    <s v="DEJAR"/>
    <s v="DEJAR"/>
    <x v="0"/>
  </r>
  <r>
    <x v="21"/>
    <n v="18"/>
    <s v="Cirin"/>
    <n v="17"/>
    <n v="8"/>
    <n v="226.98060000000001"/>
    <n v="0.1"/>
    <s v="LATIF"/>
    <n v="116.98835060940742"/>
    <n v="0.58494175304703711"/>
    <s v="DEJAR"/>
    <s v="DEJAR"/>
    <x v="0"/>
  </r>
  <r>
    <x v="21"/>
    <n v="19"/>
    <s v="huesito"/>
    <n v="19"/>
    <n v="15"/>
    <n v="283.52940000000001"/>
    <n v="0.1"/>
    <s v="LATIF"/>
    <n v="152.50261995629924"/>
    <n v="0.76251309978149617"/>
    <s v="DEJAR"/>
    <s v="DEJAR"/>
    <x v="0"/>
  </r>
  <r>
    <x v="21"/>
    <n v="20"/>
    <s v="tamarindo"/>
    <n v="95"/>
    <n v="40"/>
    <n v="7088.2349999999997"/>
    <n v="0.1"/>
    <s v="LATIF"/>
    <n v="7067.7194142207773"/>
    <n v="35.338597071103884"/>
    <s v="DEJAR"/>
    <s v="DEJAR"/>
    <x v="0"/>
  </r>
  <r>
    <x v="21"/>
    <n v="21"/>
    <s v="lancetillo"/>
    <n v="21"/>
    <n v="10"/>
    <n v="346.3614"/>
    <n v="0.1"/>
    <s v="LATIF"/>
    <n v="193.587905296"/>
    <n v="0.96793952648000003"/>
    <s v="DEJAR"/>
    <s v="DEJAR"/>
    <x v="0"/>
  </r>
  <r>
    <x v="21"/>
    <n v="22"/>
    <s v="huesito"/>
    <n v="12"/>
    <n v="9"/>
    <n v="113.0976"/>
    <n v="0.1"/>
    <s v="LATIF"/>
    <n v="51.002868362482175"/>
    <n v="0.25501434181241084"/>
    <s v="DEJAR"/>
    <s v="DEJAR"/>
    <x v="0"/>
  </r>
  <r>
    <x v="21"/>
    <n v="23"/>
    <s v="santa maria"/>
    <n v="46"/>
    <n v="35"/>
    <n v="1661.9064000000001"/>
    <n v="0.1"/>
    <s v="LATIF"/>
    <n v="1254.7442923043911"/>
    <n v="6.2737214615219559"/>
    <s v="DEJAR"/>
    <s v="DEJAR"/>
    <x v="0"/>
  </r>
  <r>
    <x v="21"/>
    <n v="24"/>
    <s v="leche verde"/>
    <n v="41"/>
    <n v="32"/>
    <n v="1320.2574"/>
    <n v="0.1"/>
    <s v="LATIF"/>
    <n v="953.76583125588297"/>
    <n v="4.7688291562794145"/>
    <s v="DEJAR"/>
    <s v="DEJAR"/>
    <x v="0"/>
  </r>
  <r>
    <x v="21"/>
    <n v="25"/>
    <s v="huesito"/>
    <n v="20"/>
    <n v="17.350000000000001"/>
    <n v="314.15999999999997"/>
    <n v="0.1"/>
    <s v="LATIF"/>
    <n v="172.33493090633354"/>
    <n v="0.86167465453166758"/>
    <s v="DEJAR"/>
    <s v="DEJAR"/>
    <x v="0"/>
  </r>
  <r>
    <x v="21"/>
    <n v="26"/>
    <s v="santa maria"/>
    <n v="29"/>
    <n v="17.350000000000001"/>
    <n v="660.52139999999997"/>
    <n v="0.1"/>
    <s v="LATIF"/>
    <n v="417.82609631752575"/>
    <n v="2.0891304815876288"/>
    <s v="DEJAR"/>
    <s v="DEJAR"/>
    <x v="0"/>
  </r>
  <r>
    <x v="21"/>
    <n v="27"/>
    <s v="achotillo"/>
    <n v="13"/>
    <n v="20"/>
    <n v="132.73259999999999"/>
    <n v="0.1"/>
    <s v="LATIF"/>
    <n v="61.723483588461484"/>
    <n v="0.3086174179423074"/>
    <s v="DEJAR"/>
    <s v="DEJAR"/>
    <x v="0"/>
  </r>
  <r>
    <x v="21"/>
    <n v="28"/>
    <s v="irayol"/>
    <n v="12"/>
    <n v="20"/>
    <n v="113.0976"/>
    <n v="0.1"/>
    <s v="LATIF"/>
    <n v="51.002868362482175"/>
    <n v="0.25501434181241084"/>
    <s v="DEJAR"/>
    <s v="DEJAR"/>
    <x v="0"/>
  </r>
  <r>
    <x v="21"/>
    <n v="29"/>
    <s v="naranjo"/>
    <n v="57.3"/>
    <n v="33"/>
    <n v="2578.6959659999998"/>
    <n v="0.1"/>
    <s v="LATIF"/>
    <n v="2118.0413399327276"/>
    <n v="10.590206699663637"/>
    <s v="DEJAR"/>
    <s v="DEJAR"/>
    <x v="0"/>
  </r>
  <r>
    <x v="21"/>
    <n v="30"/>
    <s v="ichoso"/>
    <n v="18"/>
    <n v="1"/>
    <n v="254.46959999999999"/>
    <n v="0.1"/>
    <s v="LATIF"/>
    <n v="134.06329154071116"/>
    <n v="0.67031645770355586"/>
    <s v="DEJAR"/>
    <s v="DEPURAR"/>
    <x v="1"/>
  </r>
  <r>
    <x v="21"/>
    <n v="31"/>
    <s v="sangre drago"/>
    <n v="20"/>
    <n v="18"/>
    <n v="314.15999999999997"/>
    <n v="0.1"/>
    <s v="LATIF"/>
    <n v="172.33493090633354"/>
    <n v="0.86167465453166758"/>
    <s v="DEJAR"/>
    <s v="DEJAR"/>
    <x v="0"/>
  </r>
  <r>
    <x v="21"/>
    <n v="32"/>
    <s v="amate"/>
    <n v="21"/>
    <n v="18"/>
    <n v="346.3614"/>
    <n v="0.1"/>
    <s v="LATIF"/>
    <n v="193.587905296"/>
    <n v="0.96793952648000003"/>
    <s v="DEJAR"/>
    <s v="DEJAR"/>
    <x v="0"/>
  </r>
  <r>
    <x v="21"/>
    <n v="33"/>
    <s v="tamarindo"/>
    <n v="95"/>
    <n v="25"/>
    <n v="7088.2349999999997"/>
    <n v="0.1"/>
    <s v="LATIF"/>
    <n v="7067.7194142207773"/>
    <n v="35.338597071103884"/>
    <s v="DEJAR"/>
    <s v="DEJAR"/>
    <x v="0"/>
  </r>
  <r>
    <x v="21"/>
    <n v="34"/>
    <s v="Plumajillo"/>
    <n v="17"/>
    <n v="18"/>
    <n v="226.98060000000001"/>
    <n v="0.1"/>
    <s v="LATIF"/>
    <n v="116.98835060940742"/>
    <n v="0.58494175304703711"/>
    <s v="DEJAR"/>
    <s v="DEJAR"/>
    <x v="0"/>
  </r>
  <r>
    <x v="21"/>
    <n v="35"/>
    <s v="Plumajillo"/>
    <n v="16"/>
    <n v="18"/>
    <n v="201.0624"/>
    <n v="0.1"/>
    <s v="LATIF"/>
    <n v="101.24820425273758"/>
    <n v="0.50624102126368786"/>
    <s v="DEJAR"/>
    <s v="DEJAR"/>
    <x v="0"/>
  </r>
  <r>
    <x v="21"/>
    <n v="36"/>
    <s v="achotillo"/>
    <n v="11"/>
    <n v="8"/>
    <n v="95.0334"/>
    <n v="0.1"/>
    <s v="LATIF"/>
    <n v="41.450062373780455"/>
    <n v="0.20725031186890225"/>
    <s v="DEJAR"/>
    <s v="DEJAR"/>
    <x v="0"/>
  </r>
  <r>
    <x v="21"/>
    <n v="37"/>
    <s v="guarumo"/>
    <n v="11"/>
    <n v="10"/>
    <n v="95.0334"/>
    <n v="0.1"/>
    <s v="LATIF"/>
    <n v="41.450062373780455"/>
    <n v="0.20725031186890225"/>
    <s v="DEJAR"/>
    <s v="DEJAR"/>
    <x v="0"/>
  </r>
  <r>
    <x v="21"/>
    <n v="38"/>
    <s v="achotillo"/>
    <n v="22"/>
    <n v="17"/>
    <n v="380.1336"/>
    <n v="0.1"/>
    <s v="LATIF"/>
    <n v="216.2883827856152"/>
    <n v="1.0814419139280758"/>
    <s v="DEJAR"/>
    <s v="DEJAR"/>
    <x v="0"/>
  </r>
  <r>
    <x v="21"/>
    <n v="39"/>
    <s v="icaco"/>
    <n v="60"/>
    <n v="5"/>
    <n v="2827.44"/>
    <n v="0.1"/>
    <s v="LATIF"/>
    <n v="2363.7230823297186"/>
    <n v="11.818615411648594"/>
    <s v="DEJAR"/>
    <s v="DEJAR"/>
    <x v="0"/>
  </r>
  <r>
    <x v="21"/>
    <n v="40"/>
    <s v="panelo"/>
    <n v="95"/>
    <n v="28"/>
    <n v="7088.2349999999997"/>
    <n v="0.1"/>
    <s v="LATIF"/>
    <n v="7067.7194142207773"/>
    <n v="35.338597071103884"/>
    <s v="DEJAR"/>
    <s v="DEJAR"/>
    <x v="0"/>
  </r>
  <r>
    <x v="21"/>
    <n v="41"/>
    <s v="Cafecillo"/>
    <n v="14.5"/>
    <n v="9"/>
    <n v="165.13034999999999"/>
    <n v="0.1"/>
    <s v="LATIF"/>
    <n v="80.073268525573738"/>
    <n v="0.40036634262786869"/>
    <s v="DEJAR"/>
    <s v="DEJAR"/>
    <x v="0"/>
  </r>
  <r>
    <x v="21"/>
    <n v="42"/>
    <s v="guarumo"/>
    <n v="11.7"/>
    <n v="13"/>
    <n v="107.51340599999999"/>
    <n v="0.1"/>
    <s v="LATIF"/>
    <n v="48.016112181724274"/>
    <n v="0.24008056090862137"/>
    <s v="DEJAR"/>
    <s v="DEJAR"/>
    <x v="0"/>
  </r>
  <r>
    <x v="21"/>
    <n v="43"/>
    <s v="guarumo"/>
    <n v="14"/>
    <n v="15"/>
    <n v="153.9384"/>
    <n v="0.1"/>
    <s v="LATIF"/>
    <n v="73.64833681845144"/>
    <n v="0.36824168409225716"/>
    <s v="DEJAR"/>
    <s v="DEJAR"/>
    <x v="0"/>
  </r>
  <r>
    <x v="21"/>
    <n v="44"/>
    <s v="sangre rojo"/>
    <n v="11"/>
    <n v="7"/>
    <n v="95.0334"/>
    <n v="0.1"/>
    <s v="LATIF"/>
    <n v="41.450062373780455"/>
    <n v="0.20725031186890225"/>
    <s v="DEJAR"/>
    <s v="DEJAR"/>
    <x v="0"/>
  </r>
  <r>
    <x v="21"/>
    <n v="45"/>
    <s v="guarumo"/>
    <n v="17"/>
    <n v="15"/>
    <n v="226.98060000000001"/>
    <n v="0.1"/>
    <s v="LATIF"/>
    <n v="116.98835060940742"/>
    <n v="0.58494175304703711"/>
    <s v="DEJAR"/>
    <s v="DEJAR"/>
    <x v="0"/>
  </r>
  <r>
    <x v="21"/>
    <n v="46"/>
    <s v="guarumo"/>
    <n v="11.5"/>
    <n v="12"/>
    <n v="103.86915"/>
    <n v="0.1"/>
    <s v="LATIF"/>
    <n v="46.082838181946165"/>
    <n v="0.23041419090973084"/>
    <s v="DEJAR"/>
    <s v="DEJAR"/>
    <x v="0"/>
  </r>
  <r>
    <x v="21"/>
    <n v="47"/>
    <s v="guano"/>
    <n v="17"/>
    <n v="12"/>
    <n v="226.98060000000001"/>
    <n v="0.1"/>
    <s v="LATIF"/>
    <n v="116.98835060940742"/>
    <n v="0.58494175304703711"/>
    <s v="DEJAR"/>
    <s v="DEJAR"/>
    <x v="0"/>
  </r>
  <r>
    <x v="21"/>
    <n v="48"/>
    <s v="tamarindo"/>
    <n v="16"/>
    <n v="20"/>
    <n v="201.0624"/>
    <n v="0.1"/>
    <s v="LATIF"/>
    <n v="101.24820425273758"/>
    <n v="0.50624102126368786"/>
    <s v="DEJAR"/>
    <s v="DEJAR"/>
    <x v="0"/>
  </r>
  <r>
    <x v="22"/>
    <n v="1"/>
    <s v="Cebillon"/>
    <n v="50.5"/>
    <n v="25"/>
    <n v="2002.9663499999999"/>
    <n v="0.1"/>
    <s v="LATIF"/>
    <n v="1567.3548859388682"/>
    <n v="7.8367744296943407"/>
    <s v="DEJAR"/>
    <s v="DEJAR"/>
    <x v="0"/>
  </r>
  <r>
    <x v="22"/>
    <n v="2"/>
    <s v="mazizo"/>
    <n v="75.5"/>
    <n v="35"/>
    <n v="4476.9763499999999"/>
    <n v="0.1"/>
    <s v="LATIF"/>
    <n v="4087.5271288806257"/>
    <n v="20.437635644403127"/>
    <s v="DEJAR"/>
    <s v="DEJAR"/>
    <x v="0"/>
  </r>
  <r>
    <x v="22"/>
    <n v="3"/>
    <s v="hichazo"/>
    <n v="32"/>
    <n v="12"/>
    <n v="804.24959999999999"/>
    <n v="0.1"/>
    <s v="LATIF"/>
    <n v="528.31791084648671"/>
    <n v="2.6415895542324335"/>
    <s v="DEJAR"/>
    <s v="DEJAR"/>
    <x v="0"/>
  </r>
  <r>
    <x v="22"/>
    <n v="4"/>
    <s v="carboncillo"/>
    <n v="13.2"/>
    <n v="8"/>
    <n v="136.84809599999997"/>
    <n v="0.1"/>
    <s v="LATIF"/>
    <n v="64.010980580278073"/>
    <n v="0.32005490290139033"/>
    <s v="DEJAR"/>
    <s v="DEJAR"/>
    <x v="0"/>
  </r>
  <r>
    <x v="22"/>
    <n v="5"/>
    <s v="nufle"/>
    <n v="18"/>
    <n v="12"/>
    <n v="254.46959999999999"/>
    <n v="0.1"/>
    <s v="LATIF"/>
    <n v="134.06329154071116"/>
    <n v="0.67031645770355586"/>
    <s v="DEJAR"/>
    <s v="DEJAR"/>
    <x v="0"/>
  </r>
  <r>
    <x v="22"/>
    <n v="6"/>
    <s v="cirin"/>
    <n v="14.5"/>
    <n v="12"/>
    <n v="165.13034999999999"/>
    <n v="0.1"/>
    <s v="LATIF"/>
    <n v="80.073268525573738"/>
    <n v="0.40036634262786869"/>
    <s v="DEJAR"/>
    <s v="DEJAR"/>
    <x v="0"/>
  </r>
  <r>
    <x v="22"/>
    <n v="7"/>
    <s v="guarumo"/>
    <n v="27.2"/>
    <n v="20"/>
    <n v="581.07033599999988"/>
    <n v="0.1"/>
    <s v="LATIF"/>
    <n v="358.64488216223202"/>
    <n v="1.7932244108111599"/>
    <s v="DEJAR"/>
    <s v="DEJAR"/>
    <x v="0"/>
  </r>
  <r>
    <x v="22"/>
    <n v="8"/>
    <s v="cañamito"/>
    <n v="23.5"/>
    <n v="25"/>
    <n v="433.73714999999999"/>
    <n v="0.1"/>
    <s v="LATIF"/>
    <n v="253.10998017593391"/>
    <n v="1.2655499008796693"/>
    <s v="DEJAR"/>
    <s v="DEJAR"/>
    <x v="0"/>
  </r>
  <r>
    <x v="22"/>
    <n v="9"/>
    <s v="capulin"/>
    <n v="33.5"/>
    <n v="17"/>
    <n v="881.41515000000004"/>
    <n v="0.1"/>
    <s v="LATIF"/>
    <n v="589.27071356225565"/>
    <n v="2.9463535678112782"/>
    <s v="DEJAR"/>
    <s v="DEJAR"/>
    <x v="0"/>
  </r>
  <r>
    <x v="22"/>
    <n v="10"/>
    <s v="sapuyulo"/>
    <n v="14"/>
    <n v="12"/>
    <n v="153.9384"/>
    <n v="0.1"/>
    <s v="LATIF"/>
    <n v="73.64833681845144"/>
    <n v="0.36824168409225716"/>
    <s v="DEJAR"/>
    <s v="DEJAR"/>
    <x v="0"/>
  </r>
  <r>
    <x v="22"/>
    <n v="11"/>
    <s v="mecate Blanco"/>
    <n v="36.6"/>
    <n v="18"/>
    <n v="1052.0904240000002"/>
    <n v="0.1"/>
    <s v="LATIF"/>
    <n v="727.65934515407184"/>
    <n v="3.6382967257703589"/>
    <s v="DEJAR"/>
    <s v="DEJAR"/>
    <x v="0"/>
  </r>
  <r>
    <x v="22"/>
    <n v="12"/>
    <s v="sangro"/>
    <n v="17.8"/>
    <n v="20"/>
    <n v="248.84613600000003"/>
    <n v="0.1"/>
    <s v="LATIF"/>
    <n v="130.5400843883379"/>
    <n v="0.65270042194168942"/>
    <s v="DEJAR"/>
    <s v="DEJAR"/>
    <x v="0"/>
  </r>
  <r>
    <x v="22"/>
    <n v="13"/>
    <s v="hoja blanca"/>
    <n v="16"/>
    <n v="10"/>
    <n v="201.0624"/>
    <n v="0.1"/>
    <s v="LATIF"/>
    <n v="101.24820425273758"/>
    <n v="0.50624102126368786"/>
    <s v="DEJAR"/>
    <s v="DEJAR"/>
    <x v="0"/>
  </r>
  <r>
    <x v="22"/>
    <n v="14"/>
    <s v="carboncillo"/>
    <n v="11"/>
    <n v="8"/>
    <n v="95.0334"/>
    <n v="0.1"/>
    <s v="LATIF"/>
    <n v="41.450062373780455"/>
    <n v="0.20725031186890225"/>
    <s v="DEJAR"/>
    <s v="DEJAR"/>
    <x v="0"/>
  </r>
  <r>
    <x v="22"/>
    <n v="15"/>
    <s v="limonaria"/>
    <n v="25"/>
    <n v="15"/>
    <n v="490.875"/>
    <n v="0.1"/>
    <s v="LATIF"/>
    <n v="293.3319028192812"/>
    <n v="1.4666595140964058"/>
    <s v="DEJAR"/>
    <s v="DEJAR"/>
    <x v="0"/>
  </r>
  <r>
    <x v="22"/>
    <n v="16"/>
    <s v="sapuyulo"/>
    <n v="11"/>
    <n v="12"/>
    <n v="95.0334"/>
    <n v="0.1"/>
    <s v="LATIF"/>
    <n v="41.450062373780455"/>
    <n v="0.20725031186890225"/>
    <s v="DEJAR"/>
    <s v="DEJAR"/>
    <x v="0"/>
  </r>
  <r>
    <x v="22"/>
    <n v="17"/>
    <s v="husillo"/>
    <n v="25"/>
    <n v="18"/>
    <n v="490.875"/>
    <n v="0.1"/>
    <s v="LATIF"/>
    <n v="293.3319028192812"/>
    <n v="1.4666595140964058"/>
    <s v="DEJAR"/>
    <s v="DEJAR"/>
    <x v="0"/>
  </r>
  <r>
    <x v="22"/>
    <n v="18"/>
    <s v="huesito"/>
    <n v="13"/>
    <n v="8"/>
    <n v="132.73259999999999"/>
    <n v="0.1"/>
    <s v="LATIF"/>
    <n v="61.723483588461484"/>
    <n v="0.3086174179423074"/>
    <s v="DEJAR"/>
    <s v="DEJAR"/>
    <x v="0"/>
  </r>
  <r>
    <x v="22"/>
    <n v="19"/>
    <s v="jocotillo"/>
    <n v="30.5"/>
    <n v="9"/>
    <n v="730.61834999999996"/>
    <n v="0.1"/>
    <s v="LATIF"/>
    <n v="471.19298861035389"/>
    <n v="2.3559649430517693"/>
    <s v="DEJAR"/>
    <s v="DEJAR"/>
    <x v="0"/>
  </r>
  <r>
    <x v="22"/>
    <n v="20"/>
    <s v="yaro blanco"/>
    <n v="15.5"/>
    <n v="9"/>
    <n v="188.69235"/>
    <n v="0.1"/>
    <s v="LATIF"/>
    <n v="93.869134877908024"/>
    <n v="0.46934567438954011"/>
    <s v="DEJAR"/>
    <s v="DEJAR"/>
    <x v="0"/>
  </r>
  <r>
    <x v="22"/>
    <n v="21"/>
    <s v="nufle"/>
    <n v="62"/>
    <n v="35"/>
    <n v="3019.0776000000001"/>
    <n v="0.1"/>
    <s v="LATIF"/>
    <n v="2555.8703816500024"/>
    <n v="12.77935190825001"/>
    <s v="DEJAR"/>
    <s v="DEJAR"/>
    <x v="0"/>
  </r>
  <r>
    <x v="22"/>
    <n v="22"/>
    <s v="amate"/>
    <n v="26"/>
    <n v="20"/>
    <n v="530.93039999999996"/>
    <n v="0.1"/>
    <s v="LATIF"/>
    <n v="322.0760520178971"/>
    <n v="1.6103802600894852"/>
    <s v="DEJAR"/>
    <s v="DEJAR"/>
    <x v="0"/>
  </r>
  <r>
    <x v="22"/>
    <n v="23"/>
    <s v="mano de leon"/>
    <n v="26"/>
    <n v="2"/>
    <n v="530.93039999999996"/>
    <n v="0.1"/>
    <s v="LATIF"/>
    <n v="322.0760520178971"/>
    <n v="1.6103802600894852"/>
    <s v="DEJAR"/>
    <s v="DEPURAR"/>
    <x v="1"/>
  </r>
  <r>
    <x v="22"/>
    <n v="24"/>
    <s v="amate"/>
    <n v="17"/>
    <n v="12"/>
    <n v="226.98060000000001"/>
    <n v="0.1"/>
    <s v="LATIF"/>
    <n v="116.98835060940742"/>
    <n v="0.58494175304703711"/>
    <s v="DEJAR"/>
    <s v="DEJAR"/>
    <x v="0"/>
  </r>
  <r>
    <x v="22"/>
    <n v="25"/>
    <s v="huesito"/>
    <n v="12"/>
    <n v="12"/>
    <n v="113.0976"/>
    <n v="0.1"/>
    <s v="LATIF"/>
    <n v="51.002868362482175"/>
    <n v="0.25501434181241084"/>
    <s v="DEJAR"/>
    <s v="DEJAR"/>
    <x v="0"/>
  </r>
  <r>
    <x v="22"/>
    <n v="26"/>
    <s v="itaco"/>
    <n v="14"/>
    <n v="5"/>
    <n v="153.9384"/>
    <n v="0.1"/>
    <s v="LATIF"/>
    <n v="73.64833681845144"/>
    <n v="0.36824168409225716"/>
    <s v="DEJAR"/>
    <s v="DEJAR"/>
    <x v="0"/>
  </r>
  <r>
    <x v="22"/>
    <n v="27"/>
    <s v="guamo"/>
    <n v="26.5"/>
    <n v="25"/>
    <n v="551.54714999999999"/>
    <n v="0.1"/>
    <s v="LATIF"/>
    <n v="337.03583743732253"/>
    <n v="1.6851791871866124"/>
    <s v="DEJAR"/>
    <s v="DEJAR"/>
    <x v="0"/>
  </r>
  <r>
    <x v="22"/>
    <n v="28"/>
    <s v="irayol"/>
    <n v="18"/>
    <n v="5"/>
    <n v="254.46959999999999"/>
    <n v="0.1"/>
    <s v="LATIF"/>
    <n v="134.06329154071116"/>
    <n v="0.67031645770355586"/>
    <s v="DEJAR"/>
    <s v="DEJAR"/>
    <x v="0"/>
  </r>
  <r>
    <x v="22"/>
    <n v="29"/>
    <s v="amate"/>
    <n v="11"/>
    <n v="25"/>
    <n v="95.0334"/>
    <n v="0.1"/>
    <s v="LATIF"/>
    <n v="41.450062373780455"/>
    <n v="0.20725031186890225"/>
    <s v="DEJAR"/>
    <s v="DEJAR"/>
    <x v="0"/>
  </r>
  <r>
    <x v="22"/>
    <n v="30"/>
    <s v="Cafecillo"/>
    <n v="17"/>
    <n v="5"/>
    <n v="226.98060000000001"/>
    <n v="0.1"/>
    <s v="LATIF"/>
    <n v="116.98835060940742"/>
    <n v="0.58494175304703711"/>
    <s v="DEJAR"/>
    <s v="DEJAR"/>
    <x v="0"/>
  </r>
  <r>
    <x v="22"/>
    <n v="31"/>
    <s v="zapotillo"/>
    <n v="20"/>
    <n v="8"/>
    <n v="314.15999999999997"/>
    <n v="0.1"/>
    <s v="LATIF"/>
    <n v="172.33493090633354"/>
    <n v="0.86167465453166758"/>
    <s v="DEJAR"/>
    <s v="DEJAR"/>
    <x v="0"/>
  </r>
  <r>
    <x v="22"/>
    <n v="32"/>
    <s v="chaperno"/>
    <n v="29"/>
    <n v="8"/>
    <n v="660.52139999999997"/>
    <n v="0.1"/>
    <s v="LATIF"/>
    <n v="417.82609631752575"/>
    <n v="2.0891304815876288"/>
    <s v="DEJAR"/>
    <s v="DEJAR"/>
    <x v="0"/>
  </r>
  <r>
    <x v="22"/>
    <n v="33"/>
    <s v="sunso de montaña"/>
    <n v="12"/>
    <n v="10"/>
    <n v="113.0976"/>
    <n v="0.1"/>
    <s v="LATIF"/>
    <n v="51.002868362482175"/>
    <n v="0.25501434181241084"/>
    <s v="DEJAR"/>
    <s v="DEJAR"/>
    <x v="0"/>
  </r>
  <r>
    <x v="22"/>
    <n v="34"/>
    <m/>
    <n v="160"/>
    <n v="15"/>
    <n v="20106.239999999998"/>
    <n v="0.1"/>
    <s v="LATIF"/>
    <n v="24484.843319021526"/>
    <n v="122.42421659510762"/>
    <s v="DEJAR"/>
    <s v="DEJAR"/>
    <x v="0"/>
  </r>
  <r>
    <x v="22"/>
    <n v="35"/>
    <s v="Cafecillo"/>
    <n v="14"/>
    <n v="5"/>
    <n v="153.9384"/>
    <n v="0.1"/>
    <s v="LATIF"/>
    <n v="73.64833681845144"/>
    <n v="0.36824168409225716"/>
    <s v="DEJAR"/>
    <s v="DEJAR"/>
    <x v="0"/>
  </r>
  <r>
    <x v="22"/>
    <n v="36"/>
    <s v="chino"/>
    <n v="111"/>
    <n v="25"/>
    <n v="9676.9133999999995"/>
    <n v="0.1"/>
    <s v="LATIF"/>
    <n v="10242.431840661737"/>
    <n v="51.212159203308687"/>
    <s v="DEJAR"/>
    <s v="DEJAR"/>
    <x v="0"/>
  </r>
  <r>
    <x v="22"/>
    <n v="37"/>
    <s v="cebillon"/>
    <n v="49"/>
    <n v="8"/>
    <n v="1885.7454"/>
    <n v="0.1"/>
    <s v="LATIF"/>
    <n v="1458.6616605664788"/>
    <n v="7.2933083028323935"/>
    <s v="DEJAR"/>
    <s v="DEJAR"/>
    <x v="0"/>
  </r>
  <r>
    <x v="22"/>
    <n v="38"/>
    <s v="yaro blanco"/>
    <n v="94"/>
    <n v="30"/>
    <n v="6939.7943999999998"/>
    <n v="0.1"/>
    <s v="LATIF"/>
    <n v="6891.6827929980045"/>
    <n v="34.458413964990022"/>
    <s v="DEJAR"/>
    <s v="DEJAR"/>
    <x v="0"/>
  </r>
  <r>
    <x v="22"/>
    <n v="39"/>
    <s v="mecate Blanco"/>
    <n v="22"/>
    <n v="37"/>
    <n v="380.1336"/>
    <n v="0.1"/>
    <s v="LATIF"/>
    <n v="216.2883827856152"/>
    <n v="1.0814419139280758"/>
    <s v="DEJAR"/>
    <s v="DEJAR"/>
    <x v="0"/>
  </r>
  <r>
    <x v="22"/>
    <n v="40"/>
    <s v="mecate Blanco"/>
    <n v="14.5"/>
    <n v="10"/>
    <n v="165.13034999999999"/>
    <n v="0.1"/>
    <s v="LATIF"/>
    <n v="80.073268525573738"/>
    <n v="0.40036634262786869"/>
    <s v="DEJAR"/>
    <s v="DEJAR"/>
    <x v="0"/>
  </r>
  <r>
    <x v="22"/>
    <n v="41"/>
    <m/>
    <n v="51"/>
    <n v="15"/>
    <n v="2042.8253999999999"/>
    <n v="0.1"/>
    <s v="LATIF"/>
    <n v="1604.5967189869084"/>
    <n v="8.0229835949345407"/>
    <s v="DEJAR"/>
    <s v="DEJAR"/>
    <x v="0"/>
  </r>
  <r>
    <x v="22"/>
    <n v="42"/>
    <m/>
    <n v="26"/>
    <n v="16"/>
    <n v="530.93039999999996"/>
    <n v="0.1"/>
    <s v="LATIF"/>
    <n v="322.0760520178971"/>
    <n v="1.6103802600894852"/>
    <s v="DEJAR"/>
    <s v="DEJAR"/>
    <x v="0"/>
  </r>
  <r>
    <x v="22"/>
    <n v="43"/>
    <m/>
    <n v="20"/>
    <n v="15"/>
    <n v="314.15999999999997"/>
    <n v="0.1"/>
    <s v="LATIF"/>
    <n v="172.33493090633354"/>
    <n v="0.86167465453166758"/>
    <s v="DEJAR"/>
    <s v="DEJAR"/>
    <x v="0"/>
  </r>
  <r>
    <x v="23"/>
    <n v="1"/>
    <s v="tambor"/>
    <n v="49"/>
    <n v="25"/>
    <n v="1885.7454"/>
    <n v="0.1"/>
    <s v="LATIF"/>
    <n v="1458.6616605664788"/>
    <n v="7.2933083028323935"/>
    <s v="DEJAR"/>
    <s v="DEJAR"/>
    <x v="0"/>
  </r>
  <r>
    <x v="23"/>
    <n v="2"/>
    <s v="tecuaz"/>
    <n v="13.5"/>
    <n v="10"/>
    <n v="143.13915"/>
    <n v="0.1"/>
    <s v="LATIF"/>
    <n v="67.533172179763213"/>
    <n v="0.33766586089881601"/>
    <s v="DEJAR"/>
    <s v="DEJAR"/>
    <x v="0"/>
  </r>
  <r>
    <x v="23"/>
    <n v="3"/>
    <s v="tecuaz"/>
    <n v="18"/>
    <n v="12"/>
    <n v="254.46959999999999"/>
    <n v="0.1"/>
    <s v="LATIF"/>
    <n v="134.06329154071116"/>
    <n v="0.67031645770355586"/>
    <s v="DEJAR"/>
    <s v="DEJAR"/>
    <x v="0"/>
  </r>
  <r>
    <x v="23"/>
    <n v="4"/>
    <s v="ixoco"/>
    <n v="16.5"/>
    <n v="8"/>
    <n v="213.82515000000001"/>
    <n v="0.1"/>
    <s v="LATIF"/>
    <n v="108.95331919183752"/>
    <n v="0.54476659595918764"/>
    <s v="DEJAR"/>
    <s v="DEJAR"/>
    <x v="0"/>
  </r>
  <r>
    <x v="23"/>
    <n v="5"/>
    <s v="capulin"/>
    <n v="29.2"/>
    <n v="20"/>
    <n v="669.663456"/>
    <n v="0.1"/>
    <s v="LATIF"/>
    <n v="424.72711695464005"/>
    <n v="2.1236355847732002"/>
    <s v="DEJAR"/>
    <s v="DEJAR"/>
    <x v="0"/>
  </r>
  <r>
    <x v="23"/>
    <n v="6"/>
    <s v="tecuaz"/>
    <n v="32.5"/>
    <n v="20"/>
    <n v="829.57875000000001"/>
    <n v="0.1"/>
    <s v="LATIF"/>
    <n v="548.2068011056914"/>
    <n v="2.7410340055284568"/>
    <s v="DEJAR"/>
    <s v="DEJAR"/>
    <x v="0"/>
  </r>
  <r>
    <x v="23"/>
    <n v="7"/>
    <s v="capulin"/>
    <n v="25.5"/>
    <n v="20"/>
    <n v="510.70634999999999"/>
    <n v="0.1"/>
    <s v="LATIF"/>
    <n v="307.50904523936521"/>
    <n v="1.5375452261968261"/>
    <s v="DEJAR"/>
    <s v="DEJAR"/>
    <x v="0"/>
  </r>
  <r>
    <x v="23"/>
    <n v="8"/>
    <s v="Cafecillo"/>
    <n v="35"/>
    <n v="35"/>
    <n v="962.11500000000001"/>
    <n v="0.1"/>
    <s v="LATIF"/>
    <n v="654.11925553640299"/>
    <n v="3.270596277682015"/>
    <s v="DEJAR"/>
    <s v="DEJAR"/>
    <x v="0"/>
  </r>
  <r>
    <x v="23"/>
    <n v="9"/>
    <s v="tambor"/>
    <n v="39"/>
    <n v="30"/>
    <n v="1194.5934"/>
    <n v="0.1"/>
    <s v="LATIF"/>
    <n v="846.59112411251863"/>
    <n v="4.2329556205625929"/>
    <s v="DEJAR"/>
    <s v="DEJAR"/>
    <x v="0"/>
  </r>
  <r>
    <x v="23"/>
    <n v="10"/>
    <s v="amarillo"/>
    <n v="14"/>
    <n v="20"/>
    <n v="153.9384"/>
    <n v="0.1"/>
    <s v="LATIF"/>
    <n v="73.64833681845144"/>
    <n v="0.36824168409225716"/>
    <s v="DEJAR"/>
    <s v="DEJAR"/>
    <x v="0"/>
  </r>
  <r>
    <x v="23"/>
    <n v="11"/>
    <s v="tambor"/>
    <n v="37"/>
    <n v="5"/>
    <n v="1075.2126000000001"/>
    <n v="0.1"/>
    <s v="LATIF"/>
    <n v="746.75785703016243"/>
    <n v="3.7337892851508117"/>
    <s v="DEJAR"/>
    <s v="DEJAR"/>
    <x v="0"/>
  </r>
  <r>
    <x v="23"/>
    <n v="12"/>
    <s v="Cafecillo"/>
    <n v="30"/>
    <n v="15"/>
    <n v="706.86"/>
    <n v="0.1"/>
    <s v="LATIF"/>
    <n v="452.98997539791907"/>
    <n v="2.2649498769895953"/>
    <s v="DEJAR"/>
    <s v="DEJAR"/>
    <x v="0"/>
  </r>
  <r>
    <x v="23"/>
    <n v="13"/>
    <s v="guarumo"/>
    <n v="20"/>
    <n v="25"/>
    <n v="314.15999999999997"/>
    <n v="0.1"/>
    <s v="LATIF"/>
    <n v="172.33493090633354"/>
    <n v="0.86167465453166758"/>
    <s v="DEJAR"/>
    <s v="DEJAR"/>
    <x v="0"/>
  </r>
  <r>
    <x v="23"/>
    <n v="14"/>
    <s v="bastamajamo"/>
    <n v="47"/>
    <n v="17"/>
    <n v="1734.9485999999999"/>
    <n v="0.1"/>
    <s v="LATIF"/>
    <n v="1320.7398287000169"/>
    <n v="6.6036991435000845"/>
    <s v="DEJAR"/>
    <s v="DEJAR"/>
    <x v="0"/>
  </r>
  <r>
    <x v="23"/>
    <n v="15"/>
    <s v="tambor"/>
    <n v="25"/>
    <n v="30"/>
    <n v="490.875"/>
    <n v="0.1"/>
    <s v="LATIF"/>
    <n v="293.3319028192812"/>
    <n v="1.4666595140964058"/>
    <s v="DEJAR"/>
    <s v="DEJAR"/>
    <x v="0"/>
  </r>
  <r>
    <x v="23"/>
    <n v="16"/>
    <s v="zapotillo"/>
    <n v="38.5"/>
    <n v="15"/>
    <n v="1164.15915"/>
    <n v="0.1"/>
    <s v="LATIF"/>
    <n v="820.9501996191043"/>
    <n v="4.104750998095521"/>
    <s v="DEJAR"/>
    <s v="DEJAR"/>
    <x v="0"/>
  </r>
  <r>
    <x v="23"/>
    <n v="17"/>
    <s v="mecate Blanco"/>
    <n v="20"/>
    <n v="15"/>
    <n v="314.15999999999997"/>
    <n v="0.1"/>
    <s v="LATIF"/>
    <n v="172.33493090633354"/>
    <n v="0.86167465453166758"/>
    <s v="DEJAR"/>
    <s v="DEJAR"/>
    <x v="0"/>
  </r>
  <r>
    <x v="23"/>
    <n v="18"/>
    <s v="rajabien"/>
    <n v="11"/>
    <n v="15"/>
    <n v="95.0334"/>
    <n v="0.1"/>
    <s v="LATIF"/>
    <n v="41.450062373780455"/>
    <n v="0.20725031186890225"/>
    <s v="DEJAR"/>
    <s v="DEJAR"/>
    <x v="0"/>
  </r>
  <r>
    <x v="23"/>
    <n v="19"/>
    <s v="tambor"/>
    <n v="38.4"/>
    <n v="10"/>
    <n v="1158.119424"/>
    <n v="0.1"/>
    <s v="LATIF"/>
    <n v="815.87687918171696"/>
    <n v="4.0793843959085843"/>
    <s v="DEJAR"/>
    <s v="DEJAR"/>
    <x v="0"/>
  </r>
  <r>
    <x v="23"/>
    <n v="20"/>
    <m/>
    <n v="38.299999999999997"/>
    <n v="30"/>
    <n v="1152.0954059999999"/>
    <n v="0.1"/>
    <s v="LATIF"/>
    <n v="810.82180448089503"/>
    <n v="4.0541090224044751"/>
    <s v="DEJAR"/>
    <s v="DEJAR"/>
    <x v="0"/>
  </r>
  <r>
    <x v="23"/>
    <n v="21"/>
    <s v="tecuaz"/>
    <n v="17.5"/>
    <n v="17"/>
    <n v="240.52875"/>
    <n v="0.1"/>
    <s v="LATIF"/>
    <n v="125.35709774458586"/>
    <n v="0.62678548872292927"/>
    <s v="DEJAR"/>
    <s v="DEJAR"/>
    <x v="0"/>
  </r>
  <r>
    <x v="23"/>
    <n v="22"/>
    <s v="chaperno"/>
    <n v="47.5"/>
    <n v="15"/>
    <n v="1772.0587499999999"/>
    <n v="0.1"/>
    <s v="LATIF"/>
    <n v="1354.4759398853571"/>
    <n v="6.7723796994267857"/>
    <s v="DEJAR"/>
    <s v="DEJAR"/>
    <x v="0"/>
  </r>
  <r>
    <x v="23"/>
    <n v="23"/>
    <s v="tecuaz"/>
    <n v="16.8"/>
    <n v="15"/>
    <n v="221.67129600000001"/>
    <n v="0.1"/>
    <s v="LATIF"/>
    <n v="113.734503348727"/>
    <n v="0.56867251674363495"/>
    <s v="DEJAR"/>
    <s v="DEJAR"/>
    <x v="0"/>
  </r>
  <r>
    <x v="23"/>
    <n v="24"/>
    <s v="capulin"/>
    <n v="22"/>
    <n v="22"/>
    <n v="380.1336"/>
    <n v="0.1"/>
    <s v="LATIF"/>
    <n v="216.2883827856152"/>
    <n v="1.0814419139280758"/>
    <s v="DEJAR"/>
    <s v="DEJAR"/>
    <x v="0"/>
  </r>
  <r>
    <x v="23"/>
    <n v="25"/>
    <s v="tambor"/>
    <n v="35"/>
    <n v="30"/>
    <n v="962.11500000000001"/>
    <n v="0.1"/>
    <s v="LATIF"/>
    <n v="654.11925553640299"/>
    <n v="3.270596277682015"/>
    <s v="DEJAR"/>
    <s v="DEJAR"/>
    <x v="0"/>
  </r>
  <r>
    <x v="23"/>
    <n v="26"/>
    <s v="sangor"/>
    <n v="25.4"/>
    <n v="20"/>
    <n v="506.70866399999994"/>
    <n v="0.1"/>
    <s v="LATIF"/>
    <n v="304.64252148047075"/>
    <n v="1.5232126074023538"/>
    <s v="DEJAR"/>
    <s v="DEJAR"/>
    <x v="0"/>
  </r>
  <r>
    <x v="23"/>
    <n v="27"/>
    <s v="tecuaz"/>
    <n v="13.5"/>
    <n v="18"/>
    <n v="143.13915"/>
    <n v="0.1"/>
    <s v="LATIF"/>
    <n v="67.533172179763213"/>
    <n v="0.33766586089881601"/>
    <s v="DEJAR"/>
    <s v="DEJAR"/>
    <x v="0"/>
  </r>
  <r>
    <x v="23"/>
    <n v="28"/>
    <s v="Cafecillo"/>
    <n v="16"/>
    <n v="4"/>
    <n v="201.0624"/>
    <n v="0.1"/>
    <s v="LATIF"/>
    <n v="101.24820425273758"/>
    <n v="0.50624102126368786"/>
    <s v="DEJAR"/>
    <s v="DEPURAR"/>
    <x v="1"/>
  </r>
  <r>
    <x v="23"/>
    <n v="29"/>
    <s v="guarumo"/>
    <n v="18.2"/>
    <n v="30"/>
    <n v="260.15589599999998"/>
    <n v="0.1"/>
    <s v="LATIF"/>
    <n v="137.64107738009031"/>
    <n v="0.68820538690045152"/>
    <s v="DEJAR"/>
    <s v="DEJAR"/>
    <x v="0"/>
  </r>
  <r>
    <x v="23"/>
    <n v="30"/>
    <s v="manguillo"/>
    <n v="15.5"/>
    <n v="20"/>
    <n v="188.69235"/>
    <n v="0.1"/>
    <s v="LATIF"/>
    <n v="93.869134877908024"/>
    <n v="0.46934567438954011"/>
    <s v="DEJAR"/>
    <s v="DEJAR"/>
    <x v="0"/>
  </r>
  <r>
    <x v="23"/>
    <n v="31"/>
    <s v="Cafecillo"/>
    <n v="44.3"/>
    <n v="18"/>
    <n v="1541.3396459999999"/>
    <n v="0.1"/>
    <s v="LATIF"/>
    <n v="1147.0307344796329"/>
    <n v="5.7351536723981642"/>
    <s v="DEJAR"/>
    <s v="DEJAR"/>
    <x v="0"/>
  </r>
  <r>
    <x v="23"/>
    <n v="32"/>
    <s v="rajabien"/>
    <n v="19"/>
    <n v="15"/>
    <n v="283.52940000000001"/>
    <n v="0.1"/>
    <s v="LATIF"/>
    <n v="152.50261995629924"/>
    <n v="0.76251309978149617"/>
    <s v="DEJAR"/>
    <s v="DEJAR"/>
    <x v="0"/>
  </r>
  <r>
    <x v="23"/>
    <n v="33"/>
    <s v="sunso de montaña"/>
    <n v="13"/>
    <n v="15"/>
    <n v="132.73259999999999"/>
    <n v="0.1"/>
    <s v="LATIF"/>
    <n v="61.723483588461484"/>
    <n v="0.3086174179423074"/>
    <s v="DEJAR"/>
    <s v="DEJAR"/>
    <x v="0"/>
  </r>
  <r>
    <x v="23"/>
    <n v="34"/>
    <s v="Cafecillo"/>
    <n v="18"/>
    <n v="14"/>
    <n v="254.46959999999999"/>
    <n v="0.1"/>
    <s v="LATIF"/>
    <n v="134.06329154071116"/>
    <n v="0.67031645770355586"/>
    <s v="DEJAR"/>
    <s v="DEJAR"/>
    <x v="0"/>
  </r>
  <r>
    <x v="23"/>
    <n v="35"/>
    <s v="capulin"/>
    <n v="26"/>
    <n v="20"/>
    <n v="530.93039999999996"/>
    <n v="0.1"/>
    <s v="LATIF"/>
    <n v="322.0760520178971"/>
    <n v="1.6103802600894852"/>
    <s v="DEJAR"/>
    <s v="DEJAR"/>
    <x v="0"/>
  </r>
  <r>
    <x v="23"/>
    <n v="36"/>
    <s v="mecate Blanco"/>
    <n v="18"/>
    <n v="20"/>
    <n v="254.46959999999999"/>
    <n v="0.1"/>
    <s v="LATIF"/>
    <n v="134.06329154071116"/>
    <n v="0.67031645770355586"/>
    <s v="DEJAR"/>
    <s v="DEJAR"/>
    <x v="0"/>
  </r>
  <r>
    <x v="23"/>
    <n v="37"/>
    <s v="cañamito"/>
    <n v="12"/>
    <n v="17"/>
    <n v="113.0976"/>
    <n v="0.1"/>
    <s v="LATIF"/>
    <n v="51.002868362482175"/>
    <n v="0.25501434181241084"/>
    <s v="DEJAR"/>
    <s v="DEJAR"/>
    <x v="0"/>
  </r>
  <r>
    <x v="23"/>
    <n v="38"/>
    <s v="mecate Blanco"/>
    <n v="16"/>
    <n v="10"/>
    <n v="201.0624"/>
    <n v="0.1"/>
    <s v="LATIF"/>
    <n v="101.24820425273758"/>
    <n v="0.50624102126368786"/>
    <s v="DEJAR"/>
    <s v="DEJAR"/>
    <x v="0"/>
  </r>
  <r>
    <x v="23"/>
    <n v="39"/>
    <s v="anona"/>
    <n v="11"/>
    <n v="10"/>
    <n v="95.0334"/>
    <n v="0.1"/>
    <s v="LATIF"/>
    <n v="41.450062373780455"/>
    <n v="0.20725031186890225"/>
    <s v="DEJAR"/>
    <s v="DEJAR"/>
    <x v="0"/>
  </r>
  <r>
    <x v="23"/>
    <n v="40"/>
    <s v="rajabien"/>
    <n v="38.5"/>
    <n v="26"/>
    <n v="1164.15915"/>
    <n v="0.1"/>
    <s v="LATIF"/>
    <n v="820.9501996191043"/>
    <n v="4.104750998095521"/>
    <s v="DEJAR"/>
    <s v="DEJAR"/>
    <x v="0"/>
  </r>
  <r>
    <x v="23"/>
    <n v="41"/>
    <s v="mapola"/>
    <n v="35"/>
    <n v="19.32"/>
    <n v="962.11500000000001"/>
    <n v="0.1"/>
    <s v="LATIF"/>
    <n v="654.11925553640299"/>
    <n v="3.270596277682015"/>
    <s v="DEJAR"/>
    <s v="DEJAR"/>
    <x v="0"/>
  </r>
  <r>
    <x v="23"/>
    <n v="42"/>
    <s v="capulin"/>
    <n v="32"/>
    <n v="25"/>
    <n v="804.24959999999999"/>
    <n v="0.1"/>
    <s v="LATIF"/>
    <n v="528.31791084648671"/>
    <n v="2.6415895542324335"/>
    <s v="DEJAR"/>
    <s v="DEJAR"/>
    <x v="0"/>
  </r>
  <r>
    <x v="23"/>
    <n v="43"/>
    <s v="tambor"/>
    <n v="46"/>
    <n v="30"/>
    <n v="1661.9064000000001"/>
    <n v="0.1"/>
    <s v="LATIF"/>
    <n v="1254.7442923043911"/>
    <n v="6.2737214615219559"/>
    <s v="DEJAR"/>
    <s v="DEJAR"/>
    <x v="0"/>
  </r>
  <r>
    <x v="23"/>
    <n v="44"/>
    <s v="amapola redonda"/>
    <n v="54.5"/>
    <n v="43"/>
    <n v="2332.8343500000001"/>
    <n v="0.1"/>
    <s v="LATIF"/>
    <n v="1879.6359230988737"/>
    <n v="9.3981796154943673"/>
    <s v="DEJAR"/>
    <s v="DEJAR"/>
    <x v="0"/>
  </r>
  <r>
    <x v="24"/>
    <n v="1"/>
    <s v="Huesillo"/>
    <n v="10"/>
    <n v="10"/>
    <n v="78.539999999999992"/>
    <n v="0.1"/>
    <s v="LATIF"/>
    <n v="33.026709725455305"/>
    <n v="0.16513354862727653"/>
    <s v="DEJAR"/>
    <s v="DEJAR"/>
    <x v="0"/>
  </r>
  <r>
    <x v="24"/>
    <n v="2"/>
    <s v="marillo"/>
    <n v="24.5"/>
    <n v="15"/>
    <n v="471.43635"/>
    <n v="0.1"/>
    <s v="LATIF"/>
    <n v="279.54167502677348"/>
    <n v="1.3977083751338673"/>
    <s v="DEJAR"/>
    <s v="DEJAR"/>
    <x v="0"/>
  </r>
  <r>
    <x v="24"/>
    <n v="3"/>
    <s v="bastamajamo"/>
    <n v="89.2"/>
    <n v="50"/>
    <n v="6249.1450560000003"/>
    <n v="0.1"/>
    <s v="LATIF"/>
    <n v="6082.3224952533583"/>
    <n v="30.411612476266789"/>
    <s v="DEJAR"/>
    <s v="DEJAR"/>
    <x v="0"/>
  </r>
  <r>
    <x v="24"/>
    <n v="4"/>
    <s v="tamarindo"/>
    <n v="30.5"/>
    <n v="15"/>
    <n v="730.61834999999996"/>
    <n v="0.1"/>
    <s v="LATIF"/>
    <n v="471.19298861035389"/>
    <n v="2.3559649430517693"/>
    <s v="DEJAR"/>
    <s v="DEJAR"/>
    <x v="0"/>
  </r>
  <r>
    <x v="24"/>
    <n v="5"/>
    <s v="chaparro"/>
    <n v="16.899999999999999"/>
    <n v="10"/>
    <n v="224.31809399999997"/>
    <n v="0.1"/>
    <s v="LATIF"/>
    <n v="115.35476764004389"/>
    <n v="0.57677383820021944"/>
    <s v="DEJAR"/>
    <s v="DEJAR"/>
    <x v="0"/>
  </r>
  <r>
    <x v="24"/>
    <n v="6"/>
    <s v="carboncillo"/>
    <n v="13.1"/>
    <n v="10"/>
    <n v="134.78249399999999"/>
    <n v="0.1"/>
    <s v="LATIF"/>
    <n v="62.861192475550233"/>
    <n v="0.31430596237775116"/>
    <s v="DEJAR"/>
    <s v="DEJAR"/>
    <x v="0"/>
  </r>
  <r>
    <x v="24"/>
    <n v="7"/>
    <s v="cañamito"/>
    <n v="14"/>
    <n v="10"/>
    <n v="153.9384"/>
    <n v="0.1"/>
    <s v="LATIF"/>
    <n v="73.64833681845144"/>
    <n v="0.36824168409225716"/>
    <s v="DEJAR"/>
    <s v="DEJAR"/>
    <x v="0"/>
  </r>
  <r>
    <x v="24"/>
    <n v="8"/>
    <s v="chaparro"/>
    <n v="11.3"/>
    <n v="10"/>
    <n v="100.28772600000001"/>
    <n v="0.1"/>
    <s v="LATIF"/>
    <n v="44.195526320155821"/>
    <n v="0.2209776316007791"/>
    <s v="DEJAR"/>
    <s v="DEJAR"/>
    <x v="0"/>
  </r>
  <r>
    <x v="24"/>
    <n v="9"/>
    <s v="palo chino"/>
    <n v="29"/>
    <n v="5"/>
    <n v="660.52139999999997"/>
    <n v="0.1"/>
    <s v="LATIF"/>
    <n v="417.82609631752575"/>
    <n v="2.0891304815876288"/>
    <s v="DEJAR"/>
    <s v="DEJAR"/>
    <x v="0"/>
  </r>
  <r>
    <x v="24"/>
    <n v="10"/>
    <s v="tamarindo"/>
    <n v="28"/>
    <n v="30"/>
    <n v="615.75360000000001"/>
    <n v="0.1"/>
    <s v="LATIF"/>
    <n v="384.30049927715726"/>
    <n v="1.9215024963857863"/>
    <s v="DEJAR"/>
    <s v="DEJAR"/>
    <x v="0"/>
  </r>
  <r>
    <x v="24"/>
    <n v="11"/>
    <s v="Guayabillo"/>
    <n v="22.3"/>
    <n v="32"/>
    <n v="390.57156600000002"/>
    <n v="0.1"/>
    <s v="LATIF"/>
    <n v="223.38470478666676"/>
    <n v="1.1169235239333337"/>
    <s v="DEJAR"/>
    <s v="DEJAR"/>
    <x v="0"/>
  </r>
  <r>
    <x v="24"/>
    <n v="13"/>
    <s v="chaparro"/>
    <n v="14.6"/>
    <n v="8"/>
    <n v="167.415864"/>
    <n v="0.1"/>
    <s v="LATIF"/>
    <n v="81.395797882754522"/>
    <n v="0.40697898941377264"/>
    <s v="DEJAR"/>
    <s v="DEJAR"/>
    <x v="0"/>
  </r>
  <r>
    <x v="24"/>
    <n v="14"/>
    <s v="rajabien"/>
    <n v="39.6"/>
    <n v="10"/>
    <n v="1231.6328640000002"/>
    <n v="0.1"/>
    <s v="LATIF"/>
    <n v="877.96612981728447"/>
    <n v="4.3898306490864218"/>
    <s v="DEJAR"/>
    <s v="DEJAR"/>
    <x v="0"/>
  </r>
  <r>
    <x v="24"/>
    <n v="15"/>
    <s v="mazizo"/>
    <n v="60"/>
    <n v="30"/>
    <n v="2827.44"/>
    <n v="0.1"/>
    <s v="LATIF"/>
    <n v="2363.7230823297186"/>
    <n v="11.818615411648594"/>
    <s v="DEJAR"/>
    <s v="DEJAR"/>
    <x v="0"/>
  </r>
  <r>
    <x v="24"/>
    <n v="16"/>
    <s v="chaparro"/>
    <n v="11.8"/>
    <n v="12"/>
    <n v="109.35909600000001"/>
    <n v="0.1"/>
    <s v="LATIF"/>
    <n v="49.00008040198486"/>
    <n v="0.24500040200992432"/>
    <s v="DEJAR"/>
    <s v="DEJAR"/>
    <x v="0"/>
  </r>
  <r>
    <x v="24"/>
    <n v="17"/>
    <s v="tmarindo"/>
    <n v="30"/>
    <n v="20"/>
    <n v="706.86"/>
    <n v="0.1"/>
    <s v="LATIF"/>
    <n v="452.98997539791907"/>
    <n v="2.2649498769895953"/>
    <s v="DEJAR"/>
    <s v="DEJAR"/>
    <x v="0"/>
  </r>
  <r>
    <x v="24"/>
    <n v="18"/>
    <s v="irayol"/>
    <n v="10.3"/>
    <n v="5"/>
    <n v="83.323086000000018"/>
    <n v="0.1"/>
    <s v="LATIF"/>
    <n v="35.437490749155437"/>
    <n v="0.17718745374577716"/>
    <s v="DEJAR"/>
    <s v="DEJAR"/>
    <x v="0"/>
  </r>
  <r>
    <x v="24"/>
    <n v="19"/>
    <s v="cojon"/>
    <n v="36.5"/>
    <n v="16.75"/>
    <n v="1046.34915"/>
    <n v="0.1"/>
    <s v="LATIF"/>
    <n v="722.92954620422427"/>
    <n v="3.6146477310211211"/>
    <s v="DEJAR"/>
    <s v="DEJAR"/>
    <x v="0"/>
  </r>
  <r>
    <x v="24"/>
    <n v="20"/>
    <s v="icaco"/>
    <n v="36.5"/>
    <n v="16.75"/>
    <n v="1046.34915"/>
    <n v="0.1"/>
    <s v="LATIF"/>
    <n v="722.92954620422427"/>
    <n v="3.6146477310211211"/>
    <s v="DEJAR"/>
    <s v="DEJAR"/>
    <x v="0"/>
  </r>
  <r>
    <x v="24"/>
    <n v="21"/>
    <s v="tamarindo"/>
    <n v="19"/>
    <n v="30"/>
    <n v="283.52940000000001"/>
    <n v="0.1"/>
    <s v="LATIF"/>
    <n v="152.50261995629924"/>
    <n v="0.76251309978149617"/>
    <s v="DEJAR"/>
    <s v="DEJAR"/>
    <x v="0"/>
  </r>
  <r>
    <x v="24"/>
    <n v="22"/>
    <m/>
    <n v="70"/>
    <n v="16.75"/>
    <n v="3848.46"/>
    <n v="0.1"/>
    <s v="LATIF"/>
    <n v="3413.2251636463757"/>
    <n v="17.066125818231878"/>
    <s v="DEJAR"/>
    <s v="DEJAR"/>
    <x v="0"/>
  </r>
  <r>
    <x v="24"/>
    <n v="23"/>
    <s v="barillo"/>
    <n v="14"/>
    <n v="15"/>
    <n v="153.9384"/>
    <n v="0.1"/>
    <s v="LATIF"/>
    <n v="73.64833681845144"/>
    <n v="0.36824168409225716"/>
    <s v="DEJAR"/>
    <s v="DEJAR"/>
    <x v="0"/>
  </r>
  <r>
    <x v="24"/>
    <n v="24"/>
    <s v="huesito"/>
    <n v="15.8"/>
    <n v="16.75"/>
    <n v="196.06725600000001"/>
    <n v="0.1"/>
    <s v="LATIF"/>
    <n v="98.257670296338759"/>
    <n v="0.49128835148169381"/>
    <s v="DEJAR"/>
    <s v="DEJAR"/>
    <x v="0"/>
  </r>
  <r>
    <x v="24"/>
    <n v="25"/>
    <s v="amate"/>
    <n v="10.199999999999999"/>
    <n v="20"/>
    <n v="81.713015999999996"/>
    <n v="0.1"/>
    <s v="LATIF"/>
    <n v="34.622936944330348"/>
    <n v="0.17311468472165173"/>
    <s v="DEJAR"/>
    <s v="DEJAR"/>
    <x v="0"/>
  </r>
  <r>
    <x v="24"/>
    <n v="26"/>
    <s v="itaco"/>
    <n v="16"/>
    <n v="15"/>
    <n v="201.0624"/>
    <n v="0.1"/>
    <s v="LATIF"/>
    <n v="101.24820425273758"/>
    <n v="0.50624102126368786"/>
    <s v="DEJAR"/>
    <s v="DEJAR"/>
    <x v="0"/>
  </r>
  <r>
    <x v="24"/>
    <n v="27"/>
    <s v="anona"/>
    <n v="23.3"/>
    <n v="10"/>
    <n v="426.385806"/>
    <n v="0.1"/>
    <s v="LATIF"/>
    <n v="248.0057903714372"/>
    <n v="1.2400289518571859"/>
    <s v="DEJAR"/>
    <s v="DEJAR"/>
    <x v="0"/>
  </r>
  <r>
    <x v="24"/>
    <n v="28"/>
    <s v="cañamito"/>
    <n v="16"/>
    <n v="15"/>
    <n v="201.0624"/>
    <n v="0.1"/>
    <s v="LATIF"/>
    <n v="101.24820425273758"/>
    <n v="0.50624102126368786"/>
    <s v="DEJAR"/>
    <s v="DEJAR"/>
    <x v="0"/>
  </r>
  <r>
    <x v="24"/>
    <n v="29"/>
    <s v="huesito"/>
    <n v="29.5"/>
    <n v="16.75"/>
    <n v="683.49434999999994"/>
    <n v="0.1"/>
    <s v="LATIF"/>
    <n v="435.20189998017889"/>
    <n v="2.1760094999008941"/>
    <s v="DEJAR"/>
    <s v="DEJAR"/>
    <x v="0"/>
  </r>
  <r>
    <x v="24"/>
    <n v="30"/>
    <s v="Guayabillo"/>
    <n v="14.5"/>
    <n v="15"/>
    <n v="165.13034999999999"/>
    <n v="0.1"/>
    <s v="LATIF"/>
    <n v="80.073268525573738"/>
    <n v="0.40036634262786869"/>
    <s v="DEJAR"/>
    <s v="DEJAR"/>
    <x v="0"/>
  </r>
  <r>
    <x v="25"/>
    <n v="1"/>
    <s v="cañamito"/>
    <n v="15.8"/>
    <n v="10"/>
    <n v="196.06725600000001"/>
    <n v="0.1"/>
    <s v="LATIF"/>
    <n v="98.257670296338759"/>
    <n v="0.49128835148169381"/>
    <s v="DEJAR"/>
    <s v="DEJAR"/>
    <x v="0"/>
  </r>
  <r>
    <x v="25"/>
    <n v="2"/>
    <s v="palo viejo"/>
    <n v="20"/>
    <n v="25"/>
    <n v="314.15999999999997"/>
    <n v="0.1"/>
    <s v="LATIF"/>
    <n v="172.33493090633354"/>
    <n v="0.86167465453166758"/>
    <s v="DEJAR"/>
    <s v="DEJAR"/>
    <x v="0"/>
  </r>
  <r>
    <x v="25"/>
    <n v="3"/>
    <s v="granillo"/>
    <n v="113"/>
    <n v="45"/>
    <n v="10028.7726"/>
    <n v="0.1"/>
    <s v="LATIF"/>
    <n v="10687.799801856227"/>
    <n v="53.438999009281126"/>
    <s v="DEJAR"/>
    <s v="DEJAR"/>
    <x v="0"/>
  </r>
  <r>
    <x v="25"/>
    <n v="4"/>
    <s v="castaño"/>
    <n v="48.7"/>
    <n v="40"/>
    <n v="1862.725326"/>
    <n v="0.1"/>
    <s v="LATIF"/>
    <n v="1437.465611160706"/>
    <n v="7.1873280558035297"/>
    <s v="DEJAR"/>
    <s v="DEJAR"/>
    <x v="0"/>
  </r>
  <r>
    <x v="25"/>
    <n v="5"/>
    <s v="cañamito"/>
    <n v="30.5"/>
    <n v="30"/>
    <n v="730.61834999999996"/>
    <n v="0.1"/>
    <s v="LATIF"/>
    <n v="471.19298861035389"/>
    <n v="2.3559649430517693"/>
    <s v="DEJAR"/>
    <s v="DEJAR"/>
    <x v="0"/>
  </r>
  <r>
    <x v="25"/>
    <n v="6"/>
    <s v="cedrillo"/>
    <n v="36.6"/>
    <n v="17.899999999999999"/>
    <n v="1052.0904240000002"/>
    <n v="0.1"/>
    <s v="LATIF"/>
    <n v="727.65934515407184"/>
    <n v="3.6382967257703589"/>
    <s v="DEJAR"/>
    <s v="DEJAR"/>
    <x v="0"/>
  </r>
  <r>
    <x v="25"/>
    <n v="7"/>
    <s v="Dulce quemado"/>
    <n v="16.5"/>
    <n v="10"/>
    <n v="213.82515000000001"/>
    <n v="0.1"/>
    <s v="LATIF"/>
    <n v="108.95331919183752"/>
    <n v="0.54476659595918764"/>
    <s v="DEJAR"/>
    <s v="DEJAR"/>
    <x v="0"/>
  </r>
  <r>
    <x v="25"/>
    <n v="8"/>
    <s v="cerel"/>
    <n v="27.9"/>
    <n v="18"/>
    <n v="611.36321399999997"/>
    <n v="0.1"/>
    <s v="LATIF"/>
    <n v="381.03720595914871"/>
    <n v="1.9051860297957435"/>
    <s v="DEJAR"/>
    <s v="DEJAR"/>
    <x v="0"/>
  </r>
  <r>
    <x v="25"/>
    <n v="9"/>
    <s v="yaro blanco"/>
    <n v="48.5"/>
    <n v="35"/>
    <n v="1847.45715"/>
    <n v="0.1"/>
    <s v="LATIF"/>
    <n v="1423.4348707083625"/>
    <n v="7.1171743535418113"/>
    <s v="DEJAR"/>
    <s v="DEJAR"/>
    <x v="0"/>
  </r>
  <r>
    <x v="25"/>
    <n v="10"/>
    <s v="cañamito"/>
    <n v="25"/>
    <n v="12"/>
    <n v="490.875"/>
    <n v="0.1"/>
    <s v="LATIF"/>
    <n v="293.3319028192812"/>
    <n v="1.4666595140964058"/>
    <s v="DEJAR"/>
    <s v="DEJAR"/>
    <x v="0"/>
  </r>
  <r>
    <x v="25"/>
    <n v="11"/>
    <s v="izote"/>
    <n v="15"/>
    <n v="14"/>
    <n v="176.715"/>
    <n v="0.1"/>
    <s v="LATIF"/>
    <n v="86.812164819560579"/>
    <n v="0.43406082409780289"/>
    <s v="DEJAR"/>
    <s v="DEJAR"/>
    <x v="0"/>
  </r>
  <r>
    <x v="25"/>
    <n v="12"/>
    <s v="cañamito"/>
    <n v="14.5"/>
    <n v="5"/>
    <n v="165.13034999999999"/>
    <n v="0.1"/>
    <s v="LATIF"/>
    <n v="80.073268525573738"/>
    <n v="0.40036634262786869"/>
    <s v="DEJAR"/>
    <s v="DEJAR"/>
    <x v="0"/>
  </r>
  <r>
    <x v="25"/>
    <n v="13"/>
    <s v="camote"/>
    <n v="26.2"/>
    <n v="15"/>
    <n v="539.12997599999994"/>
    <n v="0.1"/>
    <s v="LATIF"/>
    <n v="328.01267071463769"/>
    <n v="1.6400633535731883"/>
    <s v="DEJAR"/>
    <s v="DEJAR"/>
    <x v="0"/>
  </r>
  <r>
    <x v="25"/>
    <n v="14"/>
    <s v="irayol"/>
    <n v="13"/>
    <n v="8"/>
    <n v="132.73259999999999"/>
    <n v="0.1"/>
    <s v="LATIF"/>
    <n v="61.723483588461484"/>
    <n v="0.3086174179423074"/>
    <s v="DEJAR"/>
    <s v="DEJAR"/>
    <x v="0"/>
  </r>
  <r>
    <x v="25"/>
    <n v="15"/>
    <m/>
    <n v="17.100000000000001"/>
    <n v="15"/>
    <n v="229.65881400000001"/>
    <n v="0.1"/>
    <s v="LATIF"/>
    <n v="118.63528242591622"/>
    <n v="0.59317641212958105"/>
    <s v="DEJAR"/>
    <s v="DEJAR"/>
    <x v="0"/>
  </r>
  <r>
    <x v="25"/>
    <n v="16"/>
    <s v="cebillon"/>
    <n v="160"/>
    <n v="70"/>
    <n v="20106.239999999998"/>
    <n v="0.1"/>
    <s v="LATIF"/>
    <n v="24484.843319021526"/>
    <n v="122.42421659510762"/>
    <s v="DEJAR"/>
    <s v="DEJAR"/>
    <x v="0"/>
  </r>
  <r>
    <x v="25"/>
    <n v="17"/>
    <s v="jocotillo"/>
    <n v="61"/>
    <n v="45"/>
    <n v="2922.4733999999999"/>
    <n v="0.1"/>
    <s v="LATIF"/>
    <n v="2458.7072648392527"/>
    <n v="12.293536324196262"/>
    <s v="DEJAR"/>
    <s v="DEJAR"/>
    <x v="0"/>
  </r>
  <r>
    <x v="25"/>
    <n v="18"/>
    <s v="cebillon"/>
    <n v="14.8"/>
    <n v="10"/>
    <n v="172.03401600000001"/>
    <n v="0.1"/>
    <s v="LATIF"/>
    <n v="84.078665642218951"/>
    <n v="0.42039332821109476"/>
    <s v="DEJAR"/>
    <s v="DEJAR"/>
    <x v="0"/>
  </r>
  <r>
    <x v="25"/>
    <n v="19"/>
    <m/>
    <n v="14.5"/>
    <n v="15"/>
    <n v="165.13034999999999"/>
    <n v="0.1"/>
    <s v="LATIF"/>
    <n v="80.073268525573738"/>
    <n v="0.40036634262786869"/>
    <s v="DEJAR"/>
    <s v="DEJAR"/>
    <x v="0"/>
  </r>
  <r>
    <x v="25"/>
    <n v="20"/>
    <s v="amate"/>
    <n v="74"/>
    <n v="34"/>
    <n v="4300.8504000000003"/>
    <n v="0.1"/>
    <s v="LATIF"/>
    <n v="3896.6177607412524"/>
    <n v="19.483088803706259"/>
    <s v="DEJAR"/>
    <s v="DEJAR"/>
    <x v="0"/>
  </r>
  <r>
    <x v="25"/>
    <n v="21"/>
    <s v="tamarindo"/>
    <n v="26"/>
    <n v="12"/>
    <n v="530.93039999999996"/>
    <n v="0.1"/>
    <s v="LATIF"/>
    <n v="322.0760520178971"/>
    <n v="1.6103802600894852"/>
    <s v="DEJAR"/>
    <s v="DEJAR"/>
    <x v="0"/>
  </r>
  <r>
    <x v="25"/>
    <n v="22"/>
    <s v="mano de leon"/>
    <n v="22"/>
    <n v="20"/>
    <n v="380.1336"/>
    <n v="0.1"/>
    <s v="LATIF"/>
    <n v="216.2883827856152"/>
    <n v="1.0814419139280758"/>
    <s v="DEJAR"/>
    <s v="DEJAR"/>
    <x v="0"/>
  </r>
  <r>
    <x v="25"/>
    <n v="23"/>
    <s v="hormigo"/>
    <n v="46"/>
    <n v="40"/>
    <n v="1661.9064000000001"/>
    <n v="0.1"/>
    <s v="LATIF"/>
    <n v="1254.7442923043911"/>
    <n v="6.2737214615219559"/>
    <s v="DEJAR"/>
    <s v="DEJAR"/>
    <x v="0"/>
  </r>
  <r>
    <x v="25"/>
    <n v="24"/>
    <m/>
    <n v="60"/>
    <n v="45"/>
    <n v="2827.44"/>
    <n v="0.1"/>
    <s v="LATIF"/>
    <n v="2363.7230823297186"/>
    <n v="11.818615411648594"/>
    <s v="DEJAR"/>
    <s v="DEJAR"/>
    <x v="0"/>
  </r>
  <r>
    <x v="25"/>
    <n v="25"/>
    <s v="cañamito"/>
    <n v="134"/>
    <n v="50"/>
    <n v="14102.642400000001"/>
    <n v="0.1"/>
    <s v="LATIF"/>
    <n v="16044.672889831731"/>
    <n v="80.223364449158652"/>
    <s v="DEJAR"/>
    <s v="DEJAR"/>
    <x v="0"/>
  </r>
  <r>
    <x v="25"/>
    <n v="26"/>
    <s v="nance"/>
    <n v="28"/>
    <n v="25"/>
    <n v="615.75360000000001"/>
    <n v="0.1"/>
    <s v="LATIF"/>
    <n v="384.30049927715726"/>
    <n v="1.9215024963857863"/>
    <s v="DEJAR"/>
    <s v="DEJAR"/>
    <x v="0"/>
  </r>
  <r>
    <x v="25"/>
    <n v="27"/>
    <s v="Guayabillo"/>
    <n v="37"/>
    <n v="25"/>
    <n v="1075.2126000000001"/>
    <n v="0.1"/>
    <s v="LATIF"/>
    <n v="746.75785703016243"/>
    <n v="3.7337892851508117"/>
    <s v="DEJAR"/>
    <s v="DEJAR"/>
    <x v="0"/>
  </r>
  <r>
    <x v="26"/>
    <n v="1"/>
    <s v="Pemex ché"/>
    <n v="20"/>
    <n v="18"/>
    <n v="314.15999999999997"/>
    <n v="0.1"/>
    <s v="LATIF"/>
    <n v="172.33493090633354"/>
    <n v="0.86167465453166758"/>
    <s v="DEJAR"/>
    <s v="DEJAR"/>
    <x v="0"/>
  </r>
  <r>
    <x v="26"/>
    <n v="2"/>
    <s v="Desconocido"/>
    <n v="30"/>
    <n v="20"/>
    <n v="706.86"/>
    <n v="0.1"/>
    <s v="LATIF"/>
    <n v="452.98997539791907"/>
    <n v="2.2649498769895953"/>
    <s v="DEJAR"/>
    <s v="DEJAR"/>
    <x v="0"/>
  </r>
  <r>
    <x v="26"/>
    <n v="3"/>
    <s v="tilix"/>
    <n v="11"/>
    <n v="17.84"/>
    <n v="95.0334"/>
    <n v="0.1"/>
    <s v="LATIF"/>
    <n v="41.450062373780455"/>
    <n v="0.20725031186890225"/>
    <s v="DEJAR"/>
    <s v="DEJAR"/>
    <x v="0"/>
  </r>
  <r>
    <x v="26"/>
    <n v="4"/>
    <s v="Desconocido"/>
    <n v="28"/>
    <n v="17.84"/>
    <n v="615.75360000000001"/>
    <n v="0.1"/>
    <s v="LATIF"/>
    <n v="384.30049927715726"/>
    <n v="1.9215024963857863"/>
    <s v="DEJAR"/>
    <s v="DEJAR"/>
    <x v="0"/>
  </r>
  <r>
    <x v="26"/>
    <n v="5"/>
    <s v="Desconocido"/>
    <n v="12"/>
    <n v="17.84"/>
    <n v="113.0976"/>
    <n v="0.1"/>
    <s v="LATIF"/>
    <n v="51.002868362482175"/>
    <n v="0.25501434181241084"/>
    <s v="DEJAR"/>
    <s v="DEJAR"/>
    <x v="0"/>
  </r>
  <r>
    <x v="26"/>
    <n v="6"/>
    <s v="mapola"/>
    <n v="48"/>
    <n v="25"/>
    <n v="1809.5616"/>
    <n v="0.1"/>
    <s v="LATIF"/>
    <n v="1388.7069567266387"/>
    <n v="6.9435347836331935"/>
    <s v="DEJAR"/>
    <s v="DEJAR"/>
    <x v="0"/>
  </r>
  <r>
    <x v="26"/>
    <n v="7"/>
    <s v="aguetsoli"/>
    <n v="35"/>
    <n v="17"/>
    <n v="962.11500000000001"/>
    <n v="0.1"/>
    <s v="LATIF"/>
    <n v="654.11925553640299"/>
    <n v="3.270596277682015"/>
    <s v="DEJAR"/>
    <s v="DEJAR"/>
    <x v="0"/>
  </r>
  <r>
    <x v="26"/>
    <n v="8"/>
    <s v="maite"/>
    <n v="33"/>
    <n v="18"/>
    <n v="855.30060000000003"/>
    <n v="0.1"/>
    <s v="LATIF"/>
    <n v="568.52356444302654"/>
    <n v="2.8426178222151326"/>
    <s v="DEJAR"/>
    <s v="DEJAR"/>
    <x v="0"/>
  </r>
  <r>
    <x v="26"/>
    <n v="9"/>
    <s v="Desconocido"/>
    <n v="12"/>
    <n v="8"/>
    <n v="113.0976"/>
    <n v="0.1"/>
    <s v="LATIF"/>
    <n v="51.002868362482175"/>
    <n v="0.25501434181241084"/>
    <s v="DEJAR"/>
    <s v="DEJAR"/>
    <x v="0"/>
  </r>
  <r>
    <x v="26"/>
    <n v="10"/>
    <s v="Desconocido"/>
    <n v="11"/>
    <n v="10"/>
    <n v="95.0334"/>
    <n v="0.1"/>
    <s v="LATIF"/>
    <n v="41.450062373780455"/>
    <n v="0.20725031186890225"/>
    <s v="DEJAR"/>
    <s v="DEJAR"/>
    <x v="0"/>
  </r>
  <r>
    <x v="26"/>
    <n v="11"/>
    <s v="Desconocido"/>
    <n v="16"/>
    <n v="14"/>
    <n v="201.0624"/>
    <n v="0.1"/>
    <s v="LATIF"/>
    <n v="101.24820425273758"/>
    <n v="0.50624102126368786"/>
    <s v="DEJAR"/>
    <s v="DEJAR"/>
    <x v="0"/>
  </r>
  <r>
    <x v="26"/>
    <n v="12"/>
    <s v="cabe"/>
    <n v="14"/>
    <n v="16"/>
    <n v="153.9384"/>
    <n v="0.1"/>
    <s v="LATIF"/>
    <n v="73.64833681845144"/>
    <n v="0.36824168409225716"/>
    <s v="DEJAR"/>
    <s v="DEJAR"/>
    <x v="0"/>
  </r>
  <r>
    <x v="26"/>
    <n v="13"/>
    <s v="tamarindo"/>
    <n v="15"/>
    <n v="16"/>
    <n v="176.715"/>
    <n v="0.1"/>
    <s v="LATIF"/>
    <n v="86.812164819560579"/>
    <n v="0.43406082409780289"/>
    <s v="DEJAR"/>
    <s v="DEJAR"/>
    <x v="0"/>
  </r>
  <r>
    <x v="26"/>
    <n v="14"/>
    <s v="chico"/>
    <n v="24"/>
    <n v="22"/>
    <n v="452.3904"/>
    <n v="0.1"/>
    <s v="LATIF"/>
    <n v="266.13537552905672"/>
    <n v="1.3306768776452833"/>
    <s v="DEJAR"/>
    <s v="DEJAR"/>
    <x v="0"/>
  </r>
  <r>
    <x v="26"/>
    <n v="15"/>
    <s v="rosul"/>
    <n v="13"/>
    <n v="15"/>
    <n v="132.73259999999999"/>
    <n v="0.1"/>
    <s v="LATIF"/>
    <n v="61.723483588461484"/>
    <n v="0.3086174179423074"/>
    <s v="DEJAR"/>
    <s v="DEJAR"/>
    <x v="0"/>
  </r>
  <r>
    <x v="26"/>
    <n v="16"/>
    <s v="zapote"/>
    <n v="39"/>
    <n v="22"/>
    <n v="1194.5934"/>
    <n v="0.1"/>
    <s v="LATIF"/>
    <n v="846.59112411251863"/>
    <n v="4.2329556205625929"/>
    <s v="DEJAR"/>
    <s v="DEJAR"/>
    <x v="0"/>
  </r>
  <r>
    <x v="26"/>
    <n v="17"/>
    <s v="raxcuac"/>
    <n v="12"/>
    <n v="17.84"/>
    <n v="113.0976"/>
    <n v="0.1"/>
    <s v="LATIF"/>
    <n v="51.002868362482175"/>
    <n v="0.25501434181241084"/>
    <s v="DEJAR"/>
    <s v="DEJAR"/>
    <x v="0"/>
  </r>
  <r>
    <x v="26"/>
    <n v="18"/>
    <s v="lagarse"/>
    <n v="23"/>
    <n v="20"/>
    <n v="415.47660000000002"/>
    <n v="0.1"/>
    <s v="LATIF"/>
    <n v="240.46242571758225"/>
    <n v="1.2023121285879113"/>
    <s v="DEJAR"/>
    <s v="DEJAR"/>
    <x v="0"/>
  </r>
  <r>
    <x v="26"/>
    <n v="19"/>
    <s v="Desconocido"/>
    <n v="12"/>
    <n v="8"/>
    <n v="113.0976"/>
    <n v="0.1"/>
    <s v="LATIF"/>
    <n v="51.002868362482175"/>
    <n v="0.25501434181241084"/>
    <s v="DEJAR"/>
    <s v="DEJAR"/>
    <x v="0"/>
  </r>
  <r>
    <x v="26"/>
    <n v="20"/>
    <s v="palo de indio"/>
    <n v="38"/>
    <n v="28"/>
    <n v="1134.1176"/>
    <n v="0.1"/>
    <s v="LATIF"/>
    <n v="795.76587227964853"/>
    <n v="3.9788293613982426"/>
    <s v="DEJAR"/>
    <s v="DEJAR"/>
    <x v="0"/>
  </r>
  <r>
    <x v="26"/>
    <n v="21"/>
    <s v="Desconocido"/>
    <n v="26"/>
    <n v="17.84"/>
    <n v="530.93039999999996"/>
    <n v="0.1"/>
    <s v="LATIF"/>
    <n v="322.0760520178971"/>
    <n v="1.6103802600894852"/>
    <s v="DEJAR"/>
    <s v="DEJAR"/>
    <x v="0"/>
  </r>
  <r>
    <x v="26"/>
    <n v="22"/>
    <s v="temet ché"/>
    <n v="25"/>
    <n v="17.84"/>
    <n v="490.875"/>
    <n v="0.1"/>
    <s v="LATIF"/>
    <n v="293.3319028192812"/>
    <n v="1.4666595140964058"/>
    <s v="DEJAR"/>
    <s v="DEJAR"/>
    <x v="0"/>
  </r>
  <r>
    <x v="26"/>
    <n v="23"/>
    <s v="tzol"/>
    <n v="21"/>
    <n v="16"/>
    <n v="346.3614"/>
    <n v="0.1"/>
    <s v="LATIF"/>
    <n v="193.587905296"/>
    <n v="0.96793952648000003"/>
    <s v="DEJAR"/>
    <s v="DEJAR"/>
    <x v="0"/>
  </r>
  <r>
    <x v="26"/>
    <n v="24"/>
    <s v="Desconocido"/>
    <n v="35"/>
    <n v="17.84"/>
    <n v="962.11500000000001"/>
    <n v="0.1"/>
    <s v="LATIF"/>
    <n v="654.11925553640299"/>
    <n v="3.270596277682015"/>
    <s v="DEJAR"/>
    <s v="DEJAR"/>
    <x v="0"/>
  </r>
  <r>
    <x v="26"/>
    <n v="25"/>
    <s v="chicozapote"/>
    <n v="90"/>
    <n v="30"/>
    <n v="6361.74"/>
    <n v="0.1"/>
    <s v="LATIF"/>
    <n v="6213.1504929432931"/>
    <n v="31.065752464716464"/>
    <s v="DEJAR"/>
    <s v="DEJAR"/>
    <x v="0"/>
  </r>
  <r>
    <x v="26"/>
    <n v="26"/>
    <s v="Desconocido"/>
    <n v="24"/>
    <n v="17.84"/>
    <n v="452.3904"/>
    <n v="0.1"/>
    <s v="LATIF"/>
    <n v="266.13537552905672"/>
    <n v="1.3306768776452833"/>
    <s v="DEJAR"/>
    <s v="DEJAR"/>
    <x v="0"/>
  </r>
  <r>
    <x v="26"/>
    <n v="27"/>
    <s v="guacolol"/>
    <n v="14"/>
    <n v="17.84"/>
    <n v="153.9384"/>
    <n v="0.1"/>
    <s v="LATIF"/>
    <n v="73.64833681845144"/>
    <n v="0.36824168409225716"/>
    <s v="DEJAR"/>
    <s v="DEJAR"/>
    <x v="0"/>
  </r>
  <r>
    <x v="26"/>
    <n v="28"/>
    <s v="Desconocido"/>
    <n v="18"/>
    <n v="17"/>
    <n v="254.46959999999999"/>
    <n v="0.1"/>
    <s v="LATIF"/>
    <n v="134.06329154071116"/>
    <n v="0.67031645770355586"/>
    <s v="DEJAR"/>
    <s v="DEJAR"/>
    <x v="0"/>
  </r>
  <r>
    <x v="26"/>
    <n v="29"/>
    <s v="checalté"/>
    <n v="74"/>
    <n v="17.84"/>
    <n v="4300.8504000000003"/>
    <n v="0.1"/>
    <s v="LATIF"/>
    <n v="3896.6177607412524"/>
    <n v="19.483088803706259"/>
    <s v="DEJAR"/>
    <s v="DEJAR"/>
    <x v="0"/>
  </r>
  <r>
    <x v="26"/>
    <n v="30"/>
    <s v="pomté"/>
    <n v="20"/>
    <n v="20"/>
    <n v="314.15999999999997"/>
    <n v="0.1"/>
    <s v="LATIF"/>
    <n v="172.33493090633354"/>
    <n v="0.86167465453166758"/>
    <s v="DEJAR"/>
    <s v="DEJAR"/>
    <x v="0"/>
  </r>
  <r>
    <x v="26"/>
    <n v="31"/>
    <s v="checalté"/>
    <n v="48"/>
    <n v="35"/>
    <n v="1809.5616"/>
    <n v="0.1"/>
    <s v="LATIF"/>
    <n v="1388.7069567266387"/>
    <n v="6.9435347836331935"/>
    <s v="DEJAR"/>
    <s v="DEJAR"/>
    <x v="0"/>
  </r>
  <r>
    <x v="26"/>
    <n v="32"/>
    <s v="chico"/>
    <n v="32"/>
    <n v="24"/>
    <n v="804.24959999999999"/>
    <n v="0.1"/>
    <s v="LATIF"/>
    <n v="528.31791084648671"/>
    <n v="2.6415895542324335"/>
    <s v="DEJAR"/>
    <s v="DEJAR"/>
    <x v="0"/>
  </r>
  <r>
    <x v="26"/>
    <n v="33"/>
    <s v="ocolol"/>
    <n v="29"/>
    <n v="18"/>
    <n v="660.52139999999997"/>
    <n v="0.1"/>
    <s v="LATIF"/>
    <n v="417.82609631752575"/>
    <n v="2.0891304815876288"/>
    <s v="DEJAR"/>
    <s v="DEJAR"/>
    <x v="0"/>
  </r>
  <r>
    <x v="26"/>
    <n v="34"/>
    <s v="chico"/>
    <n v="34"/>
    <n v="17.84"/>
    <n v="907.92240000000004"/>
    <n v="0.1"/>
    <s v="LATIF"/>
    <n v="610.45073780325674"/>
    <n v="3.0522536890162835"/>
    <s v="DEJAR"/>
    <s v="DEJAR"/>
    <x v="0"/>
  </r>
  <r>
    <x v="26"/>
    <n v="35"/>
    <s v="caa ché"/>
    <n v="47"/>
    <n v="17.84"/>
    <n v="1734.9485999999999"/>
    <n v="0.1"/>
    <s v="LATIF"/>
    <n v="1320.7398287000169"/>
    <n v="6.6036991435000845"/>
    <s v="DEJAR"/>
    <s v="DEJAR"/>
    <x v="0"/>
  </r>
  <r>
    <x v="26"/>
    <n v="36"/>
    <s v="picol"/>
    <n v="38"/>
    <n v="15"/>
    <n v="1134.1176"/>
    <n v="0.1"/>
    <s v="LATIF"/>
    <n v="795.76587227964853"/>
    <n v="3.9788293613982426"/>
    <s v="DEJAR"/>
    <s v="DEJAR"/>
    <x v="0"/>
  </r>
  <r>
    <x v="26"/>
    <n v="37"/>
    <s v="Desconocido"/>
    <n v="14"/>
    <n v="7"/>
    <n v="153.9384"/>
    <n v="0.1"/>
    <s v="LATIF"/>
    <n v="73.64833681845144"/>
    <n v="0.36824168409225716"/>
    <s v="DEJAR"/>
    <s v="DEJAR"/>
    <x v="0"/>
  </r>
  <r>
    <x v="26"/>
    <n v="38"/>
    <s v="Desconocido"/>
    <n v="17"/>
    <n v="5"/>
    <n v="226.98060000000001"/>
    <n v="0.1"/>
    <s v="LATIF"/>
    <n v="116.98835060940742"/>
    <n v="0.58494175304703711"/>
    <s v="DEJAR"/>
    <s v="DEJAR"/>
    <x v="0"/>
  </r>
  <r>
    <x v="27"/>
    <n v="1"/>
    <s v="palo de sangre"/>
    <n v="22"/>
    <n v="18"/>
    <n v="380.1336"/>
    <n v="0.1"/>
    <s v="LATIF"/>
    <n v="216.2883827856152"/>
    <n v="1.0814419139280758"/>
    <s v="DEJAR"/>
    <s v="DEJAR"/>
    <x v="0"/>
  </r>
  <r>
    <x v="27"/>
    <n v="2"/>
    <s v="Desconocido"/>
    <n v="20"/>
    <n v="18.670000000000002"/>
    <n v="314.15999999999997"/>
    <n v="0.1"/>
    <s v="LATIF"/>
    <n v="172.33493090633354"/>
    <n v="0.86167465453166758"/>
    <s v="DEJAR"/>
    <s v="DEJAR"/>
    <x v="0"/>
  </r>
  <r>
    <x v="27"/>
    <n v="3"/>
    <s v="pataxté"/>
    <n v="18"/>
    <n v="12"/>
    <n v="254.46959999999999"/>
    <n v="0.1"/>
    <s v="LATIF"/>
    <n v="134.06329154071116"/>
    <n v="0.67031645770355586"/>
    <s v="DEJAR"/>
    <s v="DEJAR"/>
    <x v="0"/>
  </r>
  <r>
    <x v="27"/>
    <n v="4"/>
    <s v="cabe"/>
    <n v="40"/>
    <n v="18.670000000000002"/>
    <n v="1256.6399999999999"/>
    <n v="0.1"/>
    <s v="LATIF"/>
    <n v="899.25180732127308"/>
    <n v="4.4962590366063653"/>
    <s v="DEJAR"/>
    <s v="DEJAR"/>
    <x v="0"/>
  </r>
  <r>
    <x v="27"/>
    <n v="5"/>
    <s v="cocolol"/>
    <n v="13"/>
    <n v="18"/>
    <n v="132.73259999999999"/>
    <n v="0.1"/>
    <s v="LATIF"/>
    <n v="61.723483588461484"/>
    <n v="0.3086174179423074"/>
    <s v="DEJAR"/>
    <s v="DEJAR"/>
    <x v="0"/>
  </r>
  <r>
    <x v="27"/>
    <n v="6"/>
    <s v="Desconocido"/>
    <n v="33"/>
    <n v="25"/>
    <n v="855.30060000000003"/>
    <n v="0.1"/>
    <s v="LATIF"/>
    <n v="568.52356444302654"/>
    <n v="2.8426178222151326"/>
    <s v="DEJAR"/>
    <s v="DEJAR"/>
    <x v="0"/>
  </r>
  <r>
    <x v="27"/>
    <n v="7"/>
    <s v="izote"/>
    <n v="17"/>
    <n v="10"/>
    <n v="226.98060000000001"/>
    <n v="0.1"/>
    <s v="LATIF"/>
    <n v="116.98835060940742"/>
    <n v="0.58494175304703711"/>
    <s v="DEJAR"/>
    <s v="DEJAR"/>
    <x v="0"/>
  </r>
  <r>
    <x v="27"/>
    <n v="8"/>
    <s v="chico"/>
    <n v="11"/>
    <n v="20"/>
    <n v="95.0334"/>
    <n v="0.1"/>
    <s v="LATIF"/>
    <n v="41.450062373780455"/>
    <n v="0.20725031186890225"/>
    <s v="DEJAR"/>
    <s v="DEJAR"/>
    <x v="0"/>
  </r>
  <r>
    <x v="27"/>
    <n v="9"/>
    <s v="chicote"/>
    <n v="20"/>
    <n v="25"/>
    <n v="314.15999999999997"/>
    <n v="0.1"/>
    <s v="LATIF"/>
    <n v="172.33493090633354"/>
    <n v="0.86167465453166758"/>
    <s v="DEJAR"/>
    <s v="DEJAR"/>
    <x v="0"/>
  </r>
  <r>
    <x v="27"/>
    <n v="10"/>
    <s v="Desconocido"/>
    <n v="12"/>
    <n v="5"/>
    <n v="113.0976"/>
    <n v="0.1"/>
    <s v="LATIF"/>
    <n v="51.002868362482175"/>
    <n v="0.25501434181241084"/>
    <s v="DEJAR"/>
    <s v="DEJAR"/>
    <x v="0"/>
  </r>
  <r>
    <x v="27"/>
    <n v="11"/>
    <s v="Desconocido"/>
    <n v="21"/>
    <n v="13"/>
    <n v="346.3614"/>
    <n v="0.1"/>
    <s v="LATIF"/>
    <n v="193.587905296"/>
    <n v="0.96793952648000003"/>
    <s v="DEJAR"/>
    <s v="DEJAR"/>
    <x v="0"/>
  </r>
  <r>
    <x v="27"/>
    <n v="12"/>
    <s v="Desconocido"/>
    <n v="30"/>
    <n v="12"/>
    <n v="706.86"/>
    <n v="0.1"/>
    <s v="LATIF"/>
    <n v="452.98997539791907"/>
    <n v="2.2649498769895953"/>
    <s v="DEJAR"/>
    <s v="DEJAR"/>
    <x v="0"/>
  </r>
  <r>
    <x v="27"/>
    <n v="13"/>
    <s v="ixaacab"/>
    <n v="13"/>
    <n v="10"/>
    <n v="132.73259999999999"/>
    <n v="0.1"/>
    <s v="LATIF"/>
    <n v="61.723483588461484"/>
    <n v="0.3086174179423074"/>
    <s v="DEJAR"/>
    <s v="DEJAR"/>
    <x v="0"/>
  </r>
  <r>
    <x v="27"/>
    <n v="14"/>
    <s v="chem"/>
    <n v="22"/>
    <n v="18.670000000000002"/>
    <n v="380.1336"/>
    <n v="0.1"/>
    <s v="LATIF"/>
    <n v="216.2883827856152"/>
    <n v="1.0814419139280758"/>
    <s v="DEJAR"/>
    <s v="DEJAR"/>
    <x v="0"/>
  </r>
  <r>
    <x v="27"/>
    <n v="15"/>
    <s v="escoba"/>
    <n v="10"/>
    <n v="12"/>
    <n v="78.539999999999992"/>
    <n v="0.1"/>
    <s v="LATIF"/>
    <n v="33.026709725455305"/>
    <n v="0.16513354862727653"/>
    <s v="DEJAR"/>
    <s v="DEJAR"/>
    <x v="0"/>
  </r>
  <r>
    <x v="27"/>
    <n v="16"/>
    <s v="Desconocido"/>
    <n v="11"/>
    <n v="4"/>
    <n v="95.0334"/>
    <n v="0.1"/>
    <s v="LATIF"/>
    <n v="41.450062373780455"/>
    <n v="0.20725031186890225"/>
    <s v="DEJAR"/>
    <s v="DEPURAR"/>
    <x v="1"/>
  </r>
  <r>
    <x v="27"/>
    <n v="17"/>
    <s v="poj"/>
    <n v="20"/>
    <n v="15"/>
    <n v="314.15999999999997"/>
    <n v="0.1"/>
    <s v="LATIF"/>
    <n v="172.33493090633354"/>
    <n v="0.86167465453166758"/>
    <s v="DEJAR"/>
    <s v="DEJAR"/>
    <x v="0"/>
  </r>
  <r>
    <x v="27"/>
    <n v="18"/>
    <s v="poochic"/>
    <n v="54"/>
    <n v="30"/>
    <n v="2290.2264"/>
    <n v="0.1"/>
    <s v="LATIF"/>
    <n v="1838.7943468066326"/>
    <n v="9.1939717340331626"/>
    <s v="DEJAR"/>
    <s v="DEJAR"/>
    <x v="0"/>
  </r>
  <r>
    <x v="27"/>
    <n v="19"/>
    <s v="sere ché"/>
    <n v="12"/>
    <n v="15"/>
    <n v="113.0976"/>
    <n v="0.1"/>
    <s v="LATIF"/>
    <n v="51.002868362482175"/>
    <n v="0.25501434181241084"/>
    <s v="DEJAR"/>
    <s v="DEJAR"/>
    <x v="0"/>
  </r>
  <r>
    <x v="27"/>
    <n v="20"/>
    <s v="chico"/>
    <n v="15"/>
    <n v="18"/>
    <n v="176.715"/>
    <n v="0.1"/>
    <s v="LATIF"/>
    <n v="86.812164819560579"/>
    <n v="0.43406082409780289"/>
    <s v="DEJAR"/>
    <s v="DEJAR"/>
    <x v="0"/>
  </r>
  <r>
    <x v="27"/>
    <n v="21"/>
    <s v="bajculche"/>
    <n v="16"/>
    <n v="12"/>
    <n v="201.0624"/>
    <n v="0.1"/>
    <s v="LATIF"/>
    <n v="101.24820425273758"/>
    <n v="0.50624102126368786"/>
    <s v="DEJAR"/>
    <s v="DEJAR"/>
    <x v="0"/>
  </r>
  <r>
    <x v="27"/>
    <n v="22"/>
    <s v="chico"/>
    <n v="114"/>
    <n v="40"/>
    <n v="10207.0584"/>
    <n v="0.1"/>
    <s v="LATIF"/>
    <n v="10914.619285512032"/>
    <n v="54.573096427560159"/>
    <s v="DEJAR"/>
    <s v="DEJAR"/>
    <x v="0"/>
  </r>
  <r>
    <x v="27"/>
    <n v="23"/>
    <s v="palo de sangre"/>
    <n v="49"/>
    <n v="40"/>
    <n v="1885.7454"/>
    <n v="0.1"/>
    <s v="LATIF"/>
    <n v="1458.6616605664788"/>
    <n v="7.2933083028323935"/>
    <s v="DEJAR"/>
    <s v="DEJAR"/>
    <x v="0"/>
  </r>
  <r>
    <x v="27"/>
    <n v="24"/>
    <s v="Desconocido"/>
    <n v="12"/>
    <n v="6"/>
    <n v="113.0976"/>
    <n v="0.1"/>
    <s v="LATIF"/>
    <n v="51.002868362482175"/>
    <n v="0.25501434181241084"/>
    <s v="DEJAR"/>
    <s v="DEJAR"/>
    <x v="0"/>
  </r>
  <r>
    <x v="27"/>
    <n v="25"/>
    <s v="pajulche"/>
    <n v="12"/>
    <n v="15"/>
    <n v="113.0976"/>
    <n v="0.1"/>
    <s v="LATIF"/>
    <n v="51.002868362482175"/>
    <n v="0.25501434181241084"/>
    <s v="DEJAR"/>
    <s v="DEJAR"/>
    <x v="0"/>
  </r>
  <r>
    <x v="27"/>
    <n v="26"/>
    <s v="Desconocido"/>
    <n v="12"/>
    <n v="8"/>
    <n v="113.0976"/>
    <n v="0.1"/>
    <s v="LATIF"/>
    <n v="51.002868362482175"/>
    <n v="0.25501434181241084"/>
    <s v="DEJAR"/>
    <s v="DEJAR"/>
    <x v="0"/>
  </r>
  <r>
    <x v="27"/>
    <n v="27"/>
    <s v="palo negro"/>
    <n v="15"/>
    <n v="18.670000000000002"/>
    <n v="176.715"/>
    <n v="0.1"/>
    <s v="LATIF"/>
    <n v="86.812164819560579"/>
    <n v="0.43406082409780289"/>
    <s v="DEJAR"/>
    <s v="DEJAR"/>
    <x v="0"/>
  </r>
  <r>
    <x v="27"/>
    <n v="28"/>
    <s v="ocolol"/>
    <n v="32"/>
    <n v="25"/>
    <n v="804.24959999999999"/>
    <n v="0.1"/>
    <s v="LATIF"/>
    <n v="528.31791084648671"/>
    <n v="2.6415895542324335"/>
    <s v="DEJAR"/>
    <s v="DEJAR"/>
    <x v="0"/>
  </r>
  <r>
    <x v="27"/>
    <n v="29"/>
    <s v="palo de sangre"/>
    <n v="55"/>
    <n v="40"/>
    <n v="2375.835"/>
    <n v="0.1"/>
    <s v="LATIF"/>
    <n v="1920.9991975467647"/>
    <n v="9.6049959877338225"/>
    <s v="DEJAR"/>
    <s v="DEJAR"/>
    <x v="0"/>
  </r>
  <r>
    <x v="27"/>
    <n v="30"/>
    <s v="Desconocido"/>
    <n v="31"/>
    <n v="12"/>
    <n v="754.76940000000002"/>
    <n v="0.1"/>
    <s v="LATIF"/>
    <n v="489.81357840055307"/>
    <n v="2.4490678920027653"/>
    <s v="DEJAR"/>
    <s v="DEJAR"/>
    <x v="0"/>
  </r>
  <r>
    <x v="27"/>
    <n v="31"/>
    <s v="bolitri"/>
    <n v="21"/>
    <n v="18.670000000000002"/>
    <n v="346.3614"/>
    <n v="0.1"/>
    <s v="LATIF"/>
    <n v="193.587905296"/>
    <n v="0.96793952648000003"/>
    <s v="DEJAR"/>
    <s v="DEJAR"/>
    <x v="0"/>
  </r>
  <r>
    <x v="27"/>
    <n v="32"/>
    <s v="palo de indio"/>
    <n v="35"/>
    <n v="35"/>
    <n v="962.11500000000001"/>
    <n v="0.1"/>
    <s v="LATIF"/>
    <n v="654.11925553640299"/>
    <n v="3.270596277682015"/>
    <s v="DEJAR"/>
    <s v="DEJAR"/>
    <x v="0"/>
  </r>
  <r>
    <x v="27"/>
    <n v="33"/>
    <s v="cacoch"/>
    <n v="14"/>
    <n v="15"/>
    <n v="153.9384"/>
    <n v="0.1"/>
    <s v="LATIF"/>
    <n v="73.64833681845144"/>
    <n v="0.36824168409225716"/>
    <s v="DEJAR"/>
    <s v="DEJAR"/>
    <x v="0"/>
  </r>
  <r>
    <x v="27"/>
    <n v="34"/>
    <s v="Desconocido"/>
    <n v="12"/>
    <n v="4"/>
    <n v="113.0976"/>
    <n v="0.1"/>
    <s v="LATIF"/>
    <n v="51.002868362482175"/>
    <n v="0.25501434181241084"/>
    <s v="DEJAR"/>
    <s v="DEPURAR"/>
    <x v="1"/>
  </r>
  <r>
    <x v="27"/>
    <n v="35"/>
    <s v="chico"/>
    <n v="120"/>
    <n v="30"/>
    <n v="11309.76"/>
    <n v="0.1"/>
    <s v="LATIF"/>
    <n v="12334.018661296808"/>
    <n v="61.670093306484034"/>
    <s v="DEJAR"/>
    <s v="DEJAR"/>
    <x v="0"/>
  </r>
  <r>
    <x v="27"/>
    <n v="36"/>
    <s v="Desconocido"/>
    <n v="18"/>
    <n v="7"/>
    <n v="254.46959999999999"/>
    <n v="0.1"/>
    <s v="LATIF"/>
    <n v="134.06329154071116"/>
    <n v="0.67031645770355586"/>
    <s v="DEJAR"/>
    <s v="DEJAR"/>
    <x v="0"/>
  </r>
  <r>
    <x v="27"/>
    <n v="37"/>
    <s v="palo de sangre"/>
    <n v="42"/>
    <n v="30"/>
    <n v="1385.4456"/>
    <n v="0.1"/>
    <s v="LATIF"/>
    <n v="1010.1508312762483"/>
    <n v="5.0507541563812408"/>
    <s v="DEJAR"/>
    <s v="DEJAR"/>
    <x v="0"/>
  </r>
  <r>
    <x v="27"/>
    <n v="38"/>
    <s v="aache"/>
    <n v="25"/>
    <n v="40"/>
    <n v="490.875"/>
    <n v="0.1"/>
    <s v="LATIF"/>
    <n v="293.3319028192812"/>
    <n v="1.4666595140964058"/>
    <s v="DEJAR"/>
    <s v="DEJAR"/>
    <x v="0"/>
  </r>
  <r>
    <x v="27"/>
    <n v="39"/>
    <s v="ixcanal"/>
    <n v="15"/>
    <n v="10"/>
    <n v="176.715"/>
    <n v="0.1"/>
    <s v="LATIF"/>
    <n v="86.812164819560579"/>
    <n v="0.43406082409780289"/>
    <s v="DEJAR"/>
    <s v="DEJAR"/>
    <x v="0"/>
  </r>
  <r>
    <x v="27"/>
    <n v="40"/>
    <s v="aacatche"/>
    <n v="15"/>
    <n v="25"/>
    <n v="176.715"/>
    <n v="0.1"/>
    <s v="LATIF"/>
    <n v="86.812164819560579"/>
    <n v="0.43406082409780289"/>
    <s v="DEJAR"/>
    <s v="DEJAR"/>
    <x v="0"/>
  </r>
  <r>
    <x v="27"/>
    <m/>
    <s v="aacatche"/>
    <n v="15"/>
    <n v="20"/>
    <n v="176.715"/>
    <n v="0.1"/>
    <s v="LATIF"/>
    <n v="86.812164819560579"/>
    <n v="0.43406082409780289"/>
    <s v="DEJAR"/>
    <s v="DEJAR"/>
    <x v="0"/>
  </r>
  <r>
    <x v="27"/>
    <n v="41"/>
    <s v="Desconocido"/>
    <n v="20"/>
    <n v="15"/>
    <n v="314.15999999999997"/>
    <n v="0.1"/>
    <s v="LATIF"/>
    <n v="172.33493090633354"/>
    <n v="0.86167465453166758"/>
    <s v="DEJAR"/>
    <s v="DEJAR"/>
    <x v="0"/>
  </r>
  <r>
    <x v="28"/>
    <n v="1"/>
    <s v="armado"/>
    <n v="18"/>
    <n v="11"/>
    <n v="254.46959999999999"/>
    <n v="0.1"/>
    <s v="LATIF"/>
    <n v="134.06329154071116"/>
    <n v="0.67031645770355586"/>
    <s v="DEJAR"/>
    <s v="DEJAR"/>
    <x v="0"/>
  </r>
  <r>
    <x v="28"/>
    <n v="2"/>
    <s v="subin"/>
    <n v="22.5"/>
    <n v="26"/>
    <n v="397.60874999999999"/>
    <n v="0.1"/>
    <s v="LATIF"/>
    <n v="228.1896084504572"/>
    <n v="1.140948042252286"/>
    <s v="DEJAR"/>
    <s v="DEJAR"/>
    <x v="0"/>
  </r>
  <r>
    <x v="28"/>
    <n v="3"/>
    <s v="manzano"/>
    <n v="10"/>
    <n v="15"/>
    <n v="78.539999999999992"/>
    <n v="0.1"/>
    <s v="LATIF"/>
    <n v="33.026709725455305"/>
    <n v="0.16513354862727653"/>
    <s v="DEJAR"/>
    <s v="DEJAR"/>
    <x v="0"/>
  </r>
  <r>
    <x v="28"/>
    <n v="4"/>
    <s v="chino"/>
    <n v="31.2"/>
    <n v="32"/>
    <n v="764.53977599999996"/>
    <n v="0.1"/>
    <s v="LATIF"/>
    <n v="497.3793217771194"/>
    <n v="2.4868966088855968"/>
    <s v="DEJAR"/>
    <s v="DEJAR"/>
    <x v="0"/>
  </r>
  <r>
    <x v="28"/>
    <n v="5"/>
    <s v="palo brujo"/>
    <n v="24"/>
    <n v="18"/>
    <n v="452.3904"/>
    <n v="0.1"/>
    <s v="LATIF"/>
    <n v="266.13537552905672"/>
    <n v="1.3306768776452833"/>
    <s v="DEJAR"/>
    <s v="DEJAR"/>
    <x v="0"/>
  </r>
  <r>
    <x v="28"/>
    <n v="6"/>
    <s v="palo brujo"/>
    <n v="35.5"/>
    <n v="24"/>
    <n v="989.80034999999998"/>
    <n v="0.1"/>
    <s v="LATIF"/>
    <n v="676.6126158333492"/>
    <n v="3.383063079166746"/>
    <s v="DEJAR"/>
    <s v="DEJAR"/>
    <x v="0"/>
  </r>
  <r>
    <x v="28"/>
    <n v="7"/>
    <s v="chicote"/>
    <n v="40"/>
    <n v="17"/>
    <n v="1256.6399999999999"/>
    <n v="0.1"/>
    <s v="LATIF"/>
    <n v="899.25180732127308"/>
    <n v="4.4962590366063653"/>
    <s v="DEJAR"/>
    <s v="DEJAR"/>
    <x v="0"/>
  </r>
  <r>
    <x v="28"/>
    <n v="8"/>
    <s v="chino"/>
    <n v="42"/>
    <n v="24"/>
    <n v="1385.4456"/>
    <n v="0.1"/>
    <s v="LATIF"/>
    <n v="1010.1508312762483"/>
    <n v="5.0507541563812408"/>
    <s v="DEJAR"/>
    <s v="DEJAR"/>
    <x v="0"/>
  </r>
  <r>
    <x v="28"/>
    <n v="9"/>
    <s v="chino"/>
    <n v="21.2"/>
    <n v="25"/>
    <n v="352.99017600000002"/>
    <n v="0.1"/>
    <s v="LATIF"/>
    <n v="198.01135573549809"/>
    <n v="0.99005677867749031"/>
    <s v="DEJAR"/>
    <s v="DEJAR"/>
    <x v="0"/>
  </r>
  <r>
    <x v="28"/>
    <n v="10"/>
    <s v="chino"/>
    <n v="21.3"/>
    <n v="26"/>
    <n v="356.32812600000005"/>
    <n v="0.1"/>
    <s v="LATIF"/>
    <n v="200.24486037888198"/>
    <n v="1.0012243018944098"/>
    <s v="DEJAR"/>
    <s v="DEJAR"/>
    <x v="0"/>
  </r>
  <r>
    <x v="28"/>
    <n v="11"/>
    <s v="naranjo"/>
    <n v="14"/>
    <n v="12"/>
    <n v="153.9384"/>
    <n v="0.1"/>
    <s v="LATIF"/>
    <n v="73.64833681845144"/>
    <n v="0.36824168409225716"/>
    <s v="DEJAR"/>
    <s v="DEJAR"/>
    <x v="0"/>
  </r>
  <r>
    <x v="28"/>
    <n v="12"/>
    <s v="guayaba"/>
    <n v="11"/>
    <n v="14"/>
    <n v="95.0334"/>
    <n v="0.1"/>
    <s v="LATIF"/>
    <n v="41.450062373780455"/>
    <n v="0.20725031186890225"/>
    <s v="DEJAR"/>
    <s v="DEJAR"/>
    <x v="0"/>
  </r>
  <r>
    <x v="28"/>
    <n v="13"/>
    <s v="cañamito"/>
    <n v="13.4"/>
    <n v="10"/>
    <n v="141.02642399999999"/>
    <n v="0.1"/>
    <s v="LATIF"/>
    <n v="66.346935398031491"/>
    <n v="0.33173467699015746"/>
    <s v="DEJAR"/>
    <s v="DEJAR"/>
    <x v="0"/>
  </r>
  <r>
    <x v="28"/>
    <n v="14"/>
    <s v="armado"/>
    <n v="11"/>
    <n v="8"/>
    <n v="95.0334"/>
    <n v="0.1"/>
    <s v="LATIF"/>
    <n v="41.450062373780455"/>
    <n v="0.20725031186890225"/>
    <s v="DEJAR"/>
    <s v="DEJAR"/>
    <x v="0"/>
  </r>
  <r>
    <x v="28"/>
    <n v="15"/>
    <s v="armado"/>
    <n v="21"/>
    <n v="9"/>
    <n v="346.3614"/>
    <n v="0.1"/>
    <s v="LATIF"/>
    <n v="193.587905296"/>
    <n v="0.96793952648000003"/>
    <s v="DEJAR"/>
    <s v="DEJAR"/>
    <x v="0"/>
  </r>
  <r>
    <x v="28"/>
    <n v="16"/>
    <s v="subin"/>
    <n v="16.5"/>
    <n v="8"/>
    <n v="213.82515000000001"/>
    <n v="0.1"/>
    <s v="LATIF"/>
    <n v="108.95331919183752"/>
    <n v="0.54476659595918764"/>
    <s v="DEJAR"/>
    <s v="DEJAR"/>
    <x v="0"/>
  </r>
  <r>
    <x v="28"/>
    <n v="17"/>
    <s v="subin"/>
    <n v="15"/>
    <n v="25"/>
    <n v="176.715"/>
    <n v="0.1"/>
    <s v="LATIF"/>
    <n v="86.812164819560579"/>
    <n v="0.43406082409780289"/>
    <s v="DEJAR"/>
    <s v="DEJAR"/>
    <x v="0"/>
  </r>
  <r>
    <x v="28"/>
    <n v="18"/>
    <s v="armado"/>
    <n v="20.6"/>
    <n v="8"/>
    <n v="333.29234400000007"/>
    <n v="0.1"/>
    <s v="LATIF"/>
    <n v="184.91450012783096"/>
    <n v="0.92457250063915475"/>
    <s v="DEJAR"/>
    <s v="DEJAR"/>
    <x v="0"/>
  </r>
  <r>
    <x v="28"/>
    <n v="19"/>
    <s v="guayaba"/>
    <n v="13.3"/>
    <n v="4"/>
    <n v="138.929406"/>
    <n v="0.1"/>
    <s v="LATIF"/>
    <n v="65.172883182587881"/>
    <n v="0.32586441591293935"/>
    <s v="DEJAR"/>
    <s v="DEPURAR"/>
    <x v="1"/>
  </r>
  <r>
    <x v="28"/>
    <n v="20"/>
    <s v="tulché"/>
    <n v="15"/>
    <n v="8"/>
    <n v="176.715"/>
    <n v="0.1"/>
    <s v="LATIF"/>
    <n v="86.812164819560579"/>
    <n v="0.43406082409780289"/>
    <s v="DEJAR"/>
    <s v="DEJAR"/>
    <x v="0"/>
  </r>
  <r>
    <x v="28"/>
    <n v="21"/>
    <s v="chunakté"/>
    <n v="48"/>
    <n v="30"/>
    <n v="1809.5616"/>
    <n v="0.1"/>
    <s v="LATIF"/>
    <n v="1388.7069567266387"/>
    <n v="6.9435347836331935"/>
    <s v="DEJAR"/>
    <s v="DEJAR"/>
    <x v="0"/>
  </r>
  <r>
    <x v="28"/>
    <n v="22"/>
    <s v="tzol"/>
    <n v="22"/>
    <n v="24"/>
    <n v="380.1336"/>
    <n v="0.1"/>
    <s v="LATIF"/>
    <n v="216.2883827856152"/>
    <n v="1.0814419139280758"/>
    <s v="DEJAR"/>
    <s v="DEJAR"/>
    <x v="0"/>
  </r>
  <r>
    <x v="28"/>
    <n v="23"/>
    <s v="caimito"/>
    <n v="24"/>
    <n v="20"/>
    <n v="452.3904"/>
    <n v="0.1"/>
    <s v="LATIF"/>
    <n v="266.13537552905672"/>
    <n v="1.3306768776452833"/>
    <s v="DEJAR"/>
    <s v="DEJAR"/>
    <x v="0"/>
  </r>
  <r>
    <x v="28"/>
    <n v="24"/>
    <s v="charop"/>
    <n v="16"/>
    <n v="16"/>
    <n v="201.0624"/>
    <n v="0.1"/>
    <s v="LATIF"/>
    <n v="101.24820425273758"/>
    <n v="0.50624102126368786"/>
    <s v="DEJAR"/>
    <s v="DEJAR"/>
    <x v="0"/>
  </r>
  <r>
    <x v="28"/>
    <n v="25"/>
    <s v="zapote"/>
    <n v="70"/>
    <n v="50"/>
    <n v="3848.46"/>
    <n v="0.1"/>
    <s v="LATIF"/>
    <n v="3413.2251636463757"/>
    <n v="17.066125818231878"/>
    <s v="DEJAR"/>
    <s v="DEJAR"/>
    <x v="0"/>
  </r>
  <r>
    <x v="28"/>
    <n v="26"/>
    <s v="tamarindo"/>
    <n v="46"/>
    <n v="30"/>
    <n v="1661.9064000000001"/>
    <n v="0.1"/>
    <s v="LATIF"/>
    <n v="1254.7442923043911"/>
    <n v="6.2737214615219559"/>
    <s v="DEJAR"/>
    <s v="DEJAR"/>
    <x v="0"/>
  </r>
  <r>
    <x v="28"/>
    <n v="27"/>
    <s v="armado"/>
    <n v="24.5"/>
    <n v="11"/>
    <n v="471.43635"/>
    <n v="0.1"/>
    <s v="LATIF"/>
    <n v="279.54167502677348"/>
    <n v="1.3977083751338673"/>
    <s v="DEJAR"/>
    <s v="DEJAR"/>
    <x v="0"/>
  </r>
  <r>
    <x v="28"/>
    <n v="28"/>
    <s v="tzol"/>
    <n v="18"/>
    <n v="7"/>
    <n v="254.46959999999999"/>
    <n v="0.1"/>
    <s v="LATIF"/>
    <n v="134.06329154071116"/>
    <n v="0.67031645770355586"/>
    <s v="DEJAR"/>
    <s v="DEJAR"/>
    <x v="0"/>
  </r>
  <r>
    <x v="28"/>
    <n v="29"/>
    <s v="palo blanco"/>
    <n v="78.5"/>
    <n v="40"/>
    <n v="4839.83115"/>
    <n v="0.1"/>
    <s v="LATIF"/>
    <n v="4485.3473918831378"/>
    <n v="22.426736959415685"/>
    <s v="DEJAR"/>
    <s v="DEJAR"/>
    <x v="0"/>
  </r>
  <r>
    <x v="28"/>
    <n v="30"/>
    <s v="armado"/>
    <n v="32"/>
    <n v="15"/>
    <n v="804.24959999999999"/>
    <n v="0.1"/>
    <s v="LATIF"/>
    <n v="528.31791084648671"/>
    <n v="2.6415895542324335"/>
    <s v="DEJAR"/>
    <s v="DEJAR"/>
    <x v="0"/>
  </r>
  <r>
    <x v="28"/>
    <n v="31"/>
    <s v="mapola"/>
    <n v="90"/>
    <n v="24"/>
    <n v="6361.74"/>
    <n v="0.1"/>
    <s v="LATIF"/>
    <n v="6213.1504929432931"/>
    <n v="31.065752464716464"/>
    <s v="DEJAR"/>
    <s v="DEJAR"/>
    <x v="0"/>
  </r>
  <r>
    <x v="28"/>
    <n v="32"/>
    <s v="costilla de lagarto"/>
    <n v="16"/>
    <n v="6"/>
    <n v="201.0624"/>
    <n v="0.1"/>
    <s v="LATIF"/>
    <n v="101.24820425273758"/>
    <n v="0.50624102126368786"/>
    <s v="DEJAR"/>
    <s v="DEJAR"/>
    <x v="0"/>
  </r>
  <r>
    <x v="28"/>
    <n v="33"/>
    <s v="palo blanco"/>
    <n v="49"/>
    <n v="23"/>
    <n v="1885.7454"/>
    <n v="0.1"/>
    <s v="LATIF"/>
    <n v="1458.6616605664788"/>
    <n v="7.2933083028323935"/>
    <s v="DEJAR"/>
    <s v="DEJAR"/>
    <x v="0"/>
  </r>
  <r>
    <x v="28"/>
    <n v="34"/>
    <s v="mapola"/>
    <n v="58"/>
    <n v="24"/>
    <n v="2642.0855999999999"/>
    <n v="0.1"/>
    <s v="LATIF"/>
    <n v="2180.2363008097436"/>
    <n v="10.901181504048717"/>
    <s v="DEJAR"/>
    <s v="DEJAR"/>
    <x v="0"/>
  </r>
  <r>
    <x v="28"/>
    <n v="35"/>
    <s v="chino"/>
    <n v="29"/>
    <n v="10"/>
    <n v="660.52139999999997"/>
    <n v="0.1"/>
    <s v="LATIF"/>
    <n v="417.82609631752575"/>
    <n v="2.0891304815876288"/>
    <s v="DEJAR"/>
    <s v="DEJAR"/>
    <x v="0"/>
  </r>
  <r>
    <x v="28"/>
    <n v="36"/>
    <s v="Desconocido"/>
    <n v="26.3"/>
    <n v="8"/>
    <n v="543.25332600000002"/>
    <n v="0.1"/>
    <s v="LATIF"/>
    <n v="331.00460476001751"/>
    <n v="1.6550230238000876"/>
    <s v="DEJAR"/>
    <s v="DEJAR"/>
    <x v="0"/>
  </r>
  <r>
    <x v="28"/>
    <n v="37"/>
    <s v="aguacatillo"/>
    <n v="14"/>
    <n v="11"/>
    <n v="153.9384"/>
    <n v="0.1"/>
    <s v="LATIF"/>
    <n v="73.64833681845144"/>
    <n v="0.36824168409225716"/>
    <s v="DEJAR"/>
    <s v="DEJAR"/>
    <x v="0"/>
  </r>
  <r>
    <x v="28"/>
    <n v="38"/>
    <s v="tzol"/>
    <n v="10"/>
    <n v="8"/>
    <n v="78.539999999999992"/>
    <n v="0.1"/>
    <s v="LATIF"/>
    <n v="33.026709725455305"/>
    <n v="0.16513354862727653"/>
    <s v="DEJAR"/>
    <s v="DEJAR"/>
    <x v="0"/>
  </r>
  <r>
    <x v="29"/>
    <n v="1"/>
    <s v="jacauché"/>
    <n v="11"/>
    <n v="5"/>
    <n v="95.0334"/>
    <n v="0.1"/>
    <s v="LATIF"/>
    <n v="41.450062373780455"/>
    <n v="0.20725031186890225"/>
    <s v="DEJAR"/>
    <s v="DEJAR"/>
    <x v="0"/>
  </r>
  <r>
    <x v="29"/>
    <n v="2"/>
    <s v="armado"/>
    <n v="33"/>
    <n v="14"/>
    <n v="855.30060000000003"/>
    <n v="0.1"/>
    <s v="LATIF"/>
    <n v="568.52356444302654"/>
    <n v="2.8426178222151326"/>
    <s v="DEJAR"/>
    <s v="DEJAR"/>
    <x v="0"/>
  </r>
  <r>
    <x v="29"/>
    <n v="3"/>
    <s v="cedrillo"/>
    <n v="28"/>
    <n v="24"/>
    <n v="615.75360000000001"/>
    <n v="0.1"/>
    <s v="LATIF"/>
    <n v="384.30049927715726"/>
    <n v="1.9215024963857863"/>
    <s v="DEJAR"/>
    <s v="DEJAR"/>
    <x v="0"/>
  </r>
  <r>
    <x v="29"/>
    <n v="4"/>
    <s v="chico"/>
    <n v="48"/>
    <n v="26"/>
    <n v="1809.5616"/>
    <n v="0.1"/>
    <s v="LATIF"/>
    <n v="1388.7069567266387"/>
    <n v="6.9435347836331935"/>
    <s v="DEJAR"/>
    <s v="DEJAR"/>
    <x v="0"/>
  </r>
  <r>
    <x v="29"/>
    <n v="5"/>
    <s v="chunakté"/>
    <n v="77.900000000000006"/>
    <n v="25"/>
    <n v="4766.1292140000005"/>
    <n v="0.1"/>
    <s v="LATIF"/>
    <n v="4404.0653549939552"/>
    <n v="22.020326774969774"/>
    <s v="DEJAR"/>
    <s v="DEJAR"/>
    <x v="0"/>
  </r>
  <r>
    <x v="29"/>
    <n v="6"/>
    <s v="palo blanco"/>
    <n v="19.2"/>
    <n v="14"/>
    <n v="289.529856"/>
    <n v="0.1"/>
    <s v="LATIF"/>
    <n v="156.35674508199583"/>
    <n v="0.78178372540997909"/>
    <s v="DEJAR"/>
    <s v="DEJAR"/>
    <x v="0"/>
  </r>
  <r>
    <x v="29"/>
    <n v="7"/>
    <s v="aguacatillo"/>
    <n v="11.9"/>
    <n v="10"/>
    <n v="111.220494"/>
    <n v="0.1"/>
    <s v="LATIF"/>
    <n v="49.995653256156423"/>
    <n v="0.2499782662807821"/>
    <s v="DEJAR"/>
    <s v="DEJAR"/>
    <x v="0"/>
  </r>
  <r>
    <x v="29"/>
    <n v="8"/>
    <s v="tuk uy"/>
    <n v="12"/>
    <n v="16"/>
    <n v="113.0976"/>
    <n v="0.1"/>
    <s v="LATIF"/>
    <n v="51.002868362482175"/>
    <n v="0.25501434181241084"/>
    <s v="DEJAR"/>
    <s v="DEJAR"/>
    <x v="0"/>
  </r>
  <r>
    <x v="29"/>
    <n v="9"/>
    <s v="aguacate de mico"/>
    <n v="11"/>
    <n v="15"/>
    <n v="95.0334"/>
    <n v="0.1"/>
    <s v="LATIF"/>
    <n v="41.450062373780455"/>
    <n v="0.20725031186890225"/>
    <s v="DEJAR"/>
    <s v="DEJAR"/>
    <x v="0"/>
  </r>
  <r>
    <x v="29"/>
    <n v="10"/>
    <s v="chino"/>
    <n v="45.5"/>
    <n v="24"/>
    <n v="1625.97435"/>
    <n v="0.1"/>
    <s v="LATIF"/>
    <n v="1222.4808183928546"/>
    <n v="6.1124040919642724"/>
    <s v="DEJAR"/>
    <s v="DEJAR"/>
    <x v="0"/>
  </r>
  <r>
    <x v="29"/>
    <n v="11"/>
    <s v="guayaba"/>
    <n v="12.5"/>
    <n v="12"/>
    <n v="122.71875"/>
    <n v="0.1"/>
    <s v="LATIF"/>
    <n v="56.214880852526136"/>
    <n v="0.28107440426263064"/>
    <s v="DEJAR"/>
    <s v="DEJAR"/>
    <x v="0"/>
  </r>
  <r>
    <x v="29"/>
    <n v="12"/>
    <s v="palo de brujo"/>
    <n v="11.4"/>
    <n v="13"/>
    <n v="102.07058400000001"/>
    <n v="0.1"/>
    <s v="LATIF"/>
    <n v="45.133456169673856"/>
    <n v="0.22566728084836926"/>
    <s v="DEJAR"/>
    <s v="DEJAR"/>
    <x v="0"/>
  </r>
  <r>
    <x v="29"/>
    <n v="13"/>
    <s v="palo de brujo"/>
    <n v="33"/>
    <n v="19"/>
    <n v="855.30060000000003"/>
    <n v="0.1"/>
    <s v="LATIF"/>
    <n v="568.52356444302654"/>
    <n v="2.8426178222151326"/>
    <s v="DEJAR"/>
    <s v="DEJAR"/>
    <x v="0"/>
  </r>
  <r>
    <x v="29"/>
    <n v="14"/>
    <s v="palo blanco"/>
    <n v="52"/>
    <n v="27"/>
    <n v="2123.7215999999999"/>
    <n v="0.1"/>
    <s v="LATIF"/>
    <n v="1680.6080482279649"/>
    <n v="8.4030402411398235"/>
    <s v="DEJAR"/>
    <s v="DEJAR"/>
    <x v="0"/>
  </r>
  <r>
    <x v="29"/>
    <n v="15"/>
    <s v="guayaba"/>
    <n v="16.5"/>
    <n v="14"/>
    <n v="213.82515000000001"/>
    <n v="0.1"/>
    <s v="LATIF"/>
    <n v="108.95331919183752"/>
    <n v="0.54476659595918764"/>
    <s v="DEJAR"/>
    <s v="DEJAR"/>
    <x v="0"/>
  </r>
  <r>
    <x v="29"/>
    <n v="16"/>
    <s v="guayaba"/>
    <n v="23"/>
    <n v="20"/>
    <n v="415.47660000000002"/>
    <n v="0.1"/>
    <s v="LATIF"/>
    <n v="240.46242571758225"/>
    <n v="1.2023121285879113"/>
    <s v="DEJAR"/>
    <s v="DEJAR"/>
    <x v="0"/>
  </r>
  <r>
    <x v="29"/>
    <n v="17"/>
    <s v="naranjo"/>
    <n v="14.2"/>
    <n v="8"/>
    <n v="158.368056"/>
    <n v="0.1"/>
    <s v="LATIF"/>
    <n v="76.180900355309561"/>
    <n v="0.38090450177654778"/>
    <s v="DEJAR"/>
    <s v="DEJAR"/>
    <x v="0"/>
  </r>
  <r>
    <x v="29"/>
    <n v="18"/>
    <s v="kojl"/>
    <n v="17"/>
    <n v="9"/>
    <n v="226.98060000000001"/>
    <n v="0.1"/>
    <s v="LATIF"/>
    <n v="116.98835060940742"/>
    <n v="0.58494175304703711"/>
    <s v="DEJAR"/>
    <s v="DEJAR"/>
    <x v="0"/>
  </r>
  <r>
    <x v="29"/>
    <n v="19"/>
    <s v="palo de brujo"/>
    <n v="29"/>
    <n v="22"/>
    <n v="660.52139999999997"/>
    <n v="0.1"/>
    <s v="LATIF"/>
    <n v="417.82609631752575"/>
    <n v="2.0891304815876288"/>
    <s v="DEJAR"/>
    <s v="DEJAR"/>
    <x v="0"/>
  </r>
  <r>
    <x v="29"/>
    <n v="20"/>
    <s v="guayaba"/>
    <n v="17.7"/>
    <n v="12"/>
    <n v="246.05796599999996"/>
    <n v="0.1"/>
    <s v="LATIF"/>
    <n v="128.79887495272396"/>
    <n v="0.64399437476361976"/>
    <s v="DEJAR"/>
    <s v="DEJAR"/>
    <x v="0"/>
  </r>
  <r>
    <x v="29"/>
    <n v="21"/>
    <s v="guayaba"/>
    <n v="20.2"/>
    <n v="24"/>
    <n v="320.47461599999997"/>
    <n v="0.1"/>
    <s v="LATIF"/>
    <n v="176.47100215542764"/>
    <n v="0.88235501077713807"/>
    <s v="DEJAR"/>
    <s v="DEJAR"/>
    <x v="0"/>
  </r>
  <r>
    <x v="29"/>
    <n v="22"/>
    <s v="tamarindo"/>
    <n v="22.6"/>
    <n v="22"/>
    <n v="401.15090400000003"/>
    <n v="0.1"/>
    <s v="LATIF"/>
    <n v="230.61434330174126"/>
    <n v="1.1530717165087063"/>
    <s v="DEJAR"/>
    <s v="DEJAR"/>
    <x v="0"/>
  </r>
  <r>
    <x v="29"/>
    <n v="23"/>
    <s v="guayaba"/>
    <n v="30"/>
    <n v="14"/>
    <n v="706.86"/>
    <n v="0.1"/>
    <s v="LATIF"/>
    <n v="452.98997539791907"/>
    <n v="2.2649498769895953"/>
    <s v="DEJAR"/>
    <s v="DEJAR"/>
    <x v="0"/>
  </r>
  <r>
    <x v="29"/>
    <n v="24"/>
    <s v="palo de brujo"/>
    <n v="16"/>
    <n v="12"/>
    <n v="201.0624"/>
    <n v="0.1"/>
    <s v="LATIF"/>
    <n v="101.24820425273758"/>
    <n v="0.50624102126368786"/>
    <s v="DEJAR"/>
    <s v="DEJAR"/>
    <x v="0"/>
  </r>
  <r>
    <x v="29"/>
    <n v="25"/>
    <s v="chino"/>
    <n v="10.199999999999999"/>
    <n v="9"/>
    <n v="81.713015999999996"/>
    <n v="0.1"/>
    <s v="LATIF"/>
    <n v="34.622936944330348"/>
    <n v="0.17311468472165173"/>
    <s v="DEJAR"/>
    <s v="DEJAR"/>
    <x v="0"/>
  </r>
  <r>
    <x v="29"/>
    <n v="26"/>
    <s v="palo de sangre"/>
    <n v="46"/>
    <n v="30"/>
    <n v="1661.9064000000001"/>
    <n v="0.1"/>
    <s v="LATIF"/>
    <n v="1254.7442923043911"/>
    <n v="6.2737214615219559"/>
    <s v="DEJAR"/>
    <s v="DEJAR"/>
    <x v="0"/>
  </r>
  <r>
    <x v="29"/>
    <n v="27"/>
    <s v="tulché"/>
    <n v="18"/>
    <n v="9"/>
    <n v="254.46959999999999"/>
    <n v="0.1"/>
    <s v="LATIF"/>
    <n v="134.06329154071116"/>
    <n v="0.67031645770355586"/>
    <s v="DEJAR"/>
    <s v="DEJAR"/>
    <x v="0"/>
  </r>
  <r>
    <x v="29"/>
    <n v="28"/>
    <s v="tamarindo"/>
    <n v="19"/>
    <n v="14"/>
    <n v="283.52940000000001"/>
    <n v="0.1"/>
    <s v="LATIF"/>
    <n v="152.50261995629924"/>
    <n v="0.76251309978149617"/>
    <s v="DEJAR"/>
    <s v="DEJAR"/>
    <x v="0"/>
  </r>
  <r>
    <x v="29"/>
    <n v="29"/>
    <s v="tamarindo"/>
    <n v="14.8"/>
    <n v="9"/>
    <n v="172.03401600000001"/>
    <n v="0.1"/>
    <s v="LATIF"/>
    <n v="84.078665642218951"/>
    <n v="0.42039332821109476"/>
    <s v="DEJAR"/>
    <s v="DEJAR"/>
    <x v="0"/>
  </r>
  <r>
    <x v="29"/>
    <n v="30"/>
    <s v="palo de brujo"/>
    <n v="25"/>
    <n v="10"/>
    <n v="490.875"/>
    <n v="0.1"/>
    <s v="LATIF"/>
    <n v="293.3319028192812"/>
    <n v="1.4666595140964058"/>
    <s v="DEJAR"/>
    <s v="DEJAR"/>
    <x v="0"/>
  </r>
  <r>
    <x v="29"/>
    <n v="31"/>
    <s v="guayaba"/>
    <n v="18"/>
    <n v="15"/>
    <n v="254.46959999999999"/>
    <n v="0.1"/>
    <s v="LATIF"/>
    <n v="134.06329154071116"/>
    <n v="0.67031645770355586"/>
    <s v="DEJAR"/>
    <s v="DEJAR"/>
    <x v="0"/>
  </r>
  <r>
    <x v="29"/>
    <n v="32"/>
    <s v="palo blanco"/>
    <n v="14.2"/>
    <n v="74"/>
    <n v="158.368056"/>
    <n v="0.1"/>
    <s v="LATIF"/>
    <n v="76.180900355309561"/>
    <n v="0.38090450177654778"/>
    <s v="DEJAR"/>
    <s v="DEJAR"/>
    <x v="0"/>
  </r>
  <r>
    <x v="29"/>
    <n v="33"/>
    <s v="aguacatillo"/>
    <n v="12"/>
    <n v="7"/>
    <n v="113.0976"/>
    <n v="0.1"/>
    <s v="LATIF"/>
    <n v="51.002868362482175"/>
    <n v="0.25501434181241084"/>
    <s v="DEJAR"/>
    <s v="DEJAR"/>
    <x v="0"/>
  </r>
  <r>
    <x v="29"/>
    <n v="34"/>
    <s v="tamarindo"/>
    <n v="10"/>
    <n v="9"/>
    <n v="78.539999999999992"/>
    <n v="0.1"/>
    <s v="LATIF"/>
    <n v="33.026709725455305"/>
    <n v="0.16513354862727653"/>
    <s v="DEJAR"/>
    <s v="DEJAR"/>
    <x v="0"/>
  </r>
  <r>
    <x v="29"/>
    <n v="35"/>
    <s v="tamarindo"/>
    <n v="30"/>
    <n v="14"/>
    <n v="706.86"/>
    <n v="0.1"/>
    <s v="LATIF"/>
    <n v="452.98997539791907"/>
    <n v="2.2649498769895953"/>
    <s v="DEJAR"/>
    <s v="DEJAR"/>
    <x v="0"/>
  </r>
  <r>
    <x v="29"/>
    <n v="36"/>
    <s v="semenche"/>
    <n v="10.5"/>
    <n v="12"/>
    <n v="86.590350000000001"/>
    <n v="0.1"/>
    <s v="LATIF"/>
    <n v="37.099684439743179"/>
    <n v="0.1854984221987159"/>
    <s v="DEJAR"/>
    <s v="DEJAR"/>
    <x v="0"/>
  </r>
  <r>
    <x v="29"/>
    <n v="37"/>
    <s v="chico"/>
    <n v="31"/>
    <n v="22"/>
    <n v="754.76940000000002"/>
    <n v="0.1"/>
    <s v="LATIF"/>
    <n v="489.81357840055307"/>
    <n v="2.4490678920027653"/>
    <s v="DEJAR"/>
    <s v="DEJAR"/>
    <x v="0"/>
  </r>
  <r>
    <x v="30"/>
    <n v="1"/>
    <s v="cocoguate"/>
    <n v="24"/>
    <n v="10"/>
    <n v="452.3904"/>
    <n v="0.1"/>
    <s v="LATIF"/>
    <n v="266.13537552905672"/>
    <n v="1.3306768776452833"/>
    <s v="DEJAR"/>
    <s v="DEJAR"/>
    <x v="0"/>
  </r>
  <r>
    <x v="30"/>
    <n v="2"/>
    <s v="bolitri"/>
    <n v="12.2"/>
    <n v="8"/>
    <n v="116.89893599999998"/>
    <n v="0.1"/>
    <s v="LATIF"/>
    <n v="53.052374835244144"/>
    <n v="0.26526187417622071"/>
    <s v="DEJAR"/>
    <s v="DEJAR"/>
    <x v="0"/>
  </r>
  <r>
    <x v="30"/>
    <n v="3"/>
    <s v="poj kric"/>
    <n v="46"/>
    <n v="12"/>
    <n v="1661.9064000000001"/>
    <n v="0.1"/>
    <s v="LATIF"/>
    <n v="1254.7442923043911"/>
    <n v="6.2737214615219559"/>
    <s v="DEJAR"/>
    <s v="DEJAR"/>
    <x v="0"/>
  </r>
  <r>
    <x v="30"/>
    <n v="4"/>
    <s v="cojon"/>
    <n v="27"/>
    <n v="9"/>
    <n v="572.5566"/>
    <n v="0.1"/>
    <s v="LATIF"/>
    <n v="352.39128142743209"/>
    <n v="1.7619564071371603"/>
    <s v="DEJAR"/>
    <s v="DEJAR"/>
    <x v="0"/>
  </r>
  <r>
    <x v="30"/>
    <n v="5"/>
    <s v="chino"/>
    <n v="36"/>
    <n v="19"/>
    <n v="1017.8783999999999"/>
    <n v="0.1"/>
    <s v="LATIF"/>
    <n v="699.54858588098784"/>
    <n v="3.4977429294049394"/>
    <s v="DEJAR"/>
    <s v="DEJAR"/>
    <x v="0"/>
  </r>
  <r>
    <x v="30"/>
    <n v="6"/>
    <s v="cojon"/>
    <n v="37.5"/>
    <n v="11"/>
    <n v="1104.46875"/>
    <n v="0.1"/>
    <s v="LATIF"/>
    <n v="771.03585873575037"/>
    <n v="3.8551792936787512"/>
    <s v="DEJAR"/>
    <s v="DEJAR"/>
    <x v="0"/>
  </r>
  <r>
    <x v="30"/>
    <n v="7"/>
    <s v="guarumo"/>
    <n v="14.9"/>
    <n v="16"/>
    <n v="174.36665400000001"/>
    <n v="0.1"/>
    <s v="LATIF"/>
    <n v="85.439069920442137"/>
    <n v="0.42719534960221062"/>
    <s v="DEJAR"/>
    <s v="DEJAR"/>
    <x v="0"/>
  </r>
  <r>
    <x v="30"/>
    <n v="8"/>
    <s v="chino"/>
    <n v="12"/>
    <n v="10"/>
    <n v="113.0976"/>
    <n v="0.1"/>
    <s v="LATIF"/>
    <n v="51.002868362482175"/>
    <n v="0.25501434181241084"/>
    <s v="DEJAR"/>
    <s v="DEJAR"/>
    <x v="0"/>
  </r>
  <r>
    <x v="30"/>
    <n v="9"/>
    <s v="aguacatillo"/>
    <n v="16.5"/>
    <n v="8"/>
    <n v="213.82515000000001"/>
    <n v="0.1"/>
    <s v="LATIF"/>
    <n v="108.95331919183752"/>
    <n v="0.54476659595918764"/>
    <s v="DEJAR"/>
    <s v="DEJAR"/>
    <x v="0"/>
  </r>
  <r>
    <x v="30"/>
    <n v="10"/>
    <s v="guarumo"/>
    <n v="10.5"/>
    <n v="8"/>
    <n v="86.590350000000001"/>
    <n v="0.1"/>
    <s v="LATIF"/>
    <n v="37.099684439743179"/>
    <n v="0.1854984221987159"/>
    <s v="DEJAR"/>
    <s v="DEJAR"/>
    <x v="0"/>
  </r>
  <r>
    <x v="30"/>
    <n v="11"/>
    <s v="tulché"/>
    <n v="12"/>
    <n v="7"/>
    <n v="113.0976"/>
    <n v="0.1"/>
    <s v="LATIF"/>
    <n v="51.002868362482175"/>
    <n v="0.25501434181241084"/>
    <s v="DEJAR"/>
    <s v="DEJAR"/>
    <x v="0"/>
  </r>
  <r>
    <x v="30"/>
    <n v="12"/>
    <s v="palo de sangre"/>
    <n v="13"/>
    <n v="8"/>
    <n v="132.73259999999999"/>
    <n v="0.1"/>
    <s v="LATIF"/>
    <n v="61.723483588461484"/>
    <n v="0.3086174179423074"/>
    <s v="DEJAR"/>
    <s v="DEJAR"/>
    <x v="0"/>
  </r>
  <r>
    <x v="30"/>
    <n v="13"/>
    <s v="guamo"/>
    <n v="17.399999999999999"/>
    <n v="9"/>
    <n v="237.78770399999993"/>
    <n v="0.1"/>
    <s v="LATIF"/>
    <n v="123.65647101732969"/>
    <n v="0.61828235508664842"/>
    <s v="DEJAR"/>
    <s v="DEJAR"/>
    <x v="0"/>
  </r>
  <r>
    <x v="30"/>
    <n v="14"/>
    <s v="chino"/>
    <n v="20"/>
    <n v="9"/>
    <n v="314.15999999999997"/>
    <n v="0.1"/>
    <s v="LATIF"/>
    <n v="172.33493090633354"/>
    <n v="0.86167465453166758"/>
    <s v="DEJAR"/>
    <s v="DEJAR"/>
    <x v="0"/>
  </r>
  <r>
    <x v="30"/>
    <n v="15"/>
    <s v="ana mahal"/>
    <n v="57"/>
    <n v="12"/>
    <n v="2551.7646"/>
    <n v="0.1"/>
    <s v="LATIF"/>
    <n v="2091.7057326142717"/>
    <n v="10.458528663071357"/>
    <s v="DEJAR"/>
    <s v="DEJAR"/>
    <x v="0"/>
  </r>
  <r>
    <x v="30"/>
    <n v="16"/>
    <s v="tulché"/>
    <n v="25"/>
    <n v="14"/>
    <n v="490.875"/>
    <n v="0.1"/>
    <s v="LATIF"/>
    <n v="293.3319028192812"/>
    <n v="1.4666595140964058"/>
    <s v="DEJAR"/>
    <s v="DEJAR"/>
    <x v="0"/>
  </r>
  <r>
    <x v="30"/>
    <n v="17"/>
    <s v="pomté"/>
    <n v="22"/>
    <n v="17"/>
    <n v="380.1336"/>
    <n v="0.1"/>
    <s v="LATIF"/>
    <n v="216.2883827856152"/>
    <n v="1.0814419139280758"/>
    <s v="DEJAR"/>
    <s v="DEJAR"/>
    <x v="0"/>
  </r>
  <r>
    <x v="30"/>
    <n v="18"/>
    <s v="cague"/>
    <n v="28"/>
    <n v="20"/>
    <n v="615.75360000000001"/>
    <n v="0.1"/>
    <s v="LATIF"/>
    <n v="384.30049927715726"/>
    <n v="1.9215024963857863"/>
    <s v="DEJAR"/>
    <s v="DEJAR"/>
    <x v="0"/>
  </r>
  <r>
    <x v="30"/>
    <n v="19"/>
    <s v="tamarindo"/>
    <n v="22.5"/>
    <n v="12"/>
    <n v="397.60874999999999"/>
    <n v="0.1"/>
    <s v="LATIF"/>
    <n v="228.1896084504572"/>
    <n v="1.140948042252286"/>
    <s v="DEJAR"/>
    <s v="DEJAR"/>
    <x v="0"/>
  </r>
  <r>
    <x v="30"/>
    <n v="20"/>
    <s v="aguacate de mico"/>
    <n v="25"/>
    <n v="16"/>
    <n v="490.875"/>
    <n v="0.1"/>
    <s v="LATIF"/>
    <n v="293.3319028192812"/>
    <n v="1.4666595140964058"/>
    <s v="DEJAR"/>
    <s v="DEJAR"/>
    <x v="0"/>
  </r>
  <r>
    <x v="30"/>
    <n v="21"/>
    <s v="cojon"/>
    <n v="24"/>
    <n v="11"/>
    <n v="452.3904"/>
    <n v="0.1"/>
    <s v="LATIF"/>
    <n v="266.13537552905672"/>
    <n v="1.3306768776452833"/>
    <s v="DEJAR"/>
    <s v="DEJAR"/>
    <x v="0"/>
  </r>
  <r>
    <x v="30"/>
    <n v="22"/>
    <s v="pomté"/>
    <n v="11.5"/>
    <n v="16"/>
    <n v="103.86915"/>
    <n v="0.1"/>
    <s v="LATIF"/>
    <n v="46.082838181946165"/>
    <n v="0.23041419090973084"/>
    <s v="DEJAR"/>
    <s v="DEJAR"/>
    <x v="0"/>
  </r>
  <r>
    <x v="30"/>
    <n v="23"/>
    <s v="aguacatillo"/>
    <n v="20"/>
    <n v="15"/>
    <n v="314.15999999999997"/>
    <n v="0.1"/>
    <s v="LATIF"/>
    <n v="172.33493090633354"/>
    <n v="0.86167465453166758"/>
    <s v="DEJAR"/>
    <s v="DEJAR"/>
    <x v="0"/>
  </r>
  <r>
    <x v="30"/>
    <n v="24"/>
    <s v="tok colol"/>
    <n v="10.8"/>
    <n v="5"/>
    <n v="91.60905600000001"/>
    <n v="0.1"/>
    <s v="LATIF"/>
    <n v="39.676299951101029"/>
    <n v="0.19838149975550515"/>
    <s v="DEJAR"/>
    <s v="DEJAR"/>
    <x v="0"/>
  </r>
  <r>
    <x v="30"/>
    <n v="25"/>
    <s v="tulché"/>
    <n v="18"/>
    <n v="15"/>
    <n v="254.46959999999999"/>
    <n v="0.1"/>
    <s v="LATIF"/>
    <n v="134.06329154071116"/>
    <n v="0.67031645770355586"/>
    <s v="DEJAR"/>
    <s v="DEJAR"/>
    <x v="0"/>
  </r>
  <r>
    <x v="30"/>
    <n v="26"/>
    <s v="porote"/>
    <n v="12"/>
    <n v="12"/>
    <n v="113.0976"/>
    <n v="0.1"/>
    <s v="LATIF"/>
    <n v="51.002868362482175"/>
    <n v="0.25501434181241084"/>
    <s v="DEJAR"/>
    <s v="DEJAR"/>
    <x v="0"/>
  </r>
  <r>
    <x v="30"/>
    <n v="27"/>
    <s v="bolitri"/>
    <n v="70.5"/>
    <n v="38"/>
    <n v="3903.6343499999998"/>
    <n v="0.1"/>
    <s v="LATIF"/>
    <n v="3471.6229574783483"/>
    <n v="17.358114787391738"/>
    <s v="DEJAR"/>
    <s v="DEJAR"/>
    <x v="0"/>
  </r>
  <r>
    <x v="30"/>
    <n v="28"/>
    <s v="tamarindo"/>
    <n v="29.8"/>
    <n v="30"/>
    <n v="697.46661600000004"/>
    <n v="0.1"/>
    <s v="LATIF"/>
    <n v="445.82510137521155"/>
    <n v="2.2291255068760574"/>
    <s v="DEJAR"/>
    <s v="DEJAR"/>
    <x v="0"/>
  </r>
  <r>
    <x v="30"/>
    <n v="29"/>
    <s v="carbon"/>
    <n v="36.5"/>
    <n v="15"/>
    <n v="1046.34915"/>
    <n v="0.1"/>
    <s v="LATIF"/>
    <n v="722.92954620422427"/>
    <n v="3.6146477310211211"/>
    <s v="DEJAR"/>
    <s v="DEJAR"/>
    <x v="0"/>
  </r>
  <r>
    <x v="30"/>
    <n v="30"/>
    <s v="cacao che"/>
    <n v="16.5"/>
    <n v="9"/>
    <n v="213.82515000000001"/>
    <n v="0.1"/>
    <s v="LATIF"/>
    <n v="108.95331919183752"/>
    <n v="0.54476659595918764"/>
    <s v="DEJAR"/>
    <s v="DEJAR"/>
    <x v="0"/>
  </r>
  <r>
    <x v="30"/>
    <n v="31"/>
    <s v="coj "/>
    <n v="35"/>
    <n v="8"/>
    <n v="962.11500000000001"/>
    <n v="0.1"/>
    <s v="LATIF"/>
    <n v="654.11925553640299"/>
    <n v="3.270596277682015"/>
    <s v="DEJAR"/>
    <s v="DEJAR"/>
    <x v="0"/>
  </r>
  <r>
    <x v="30"/>
    <n v="32"/>
    <s v="pomté"/>
    <n v="22"/>
    <n v="15"/>
    <n v="380.1336"/>
    <n v="0.1"/>
    <s v="LATIF"/>
    <n v="216.2883827856152"/>
    <n v="1.0814419139280758"/>
    <s v="DEJAR"/>
    <s v="DEJAR"/>
    <x v="0"/>
  </r>
  <r>
    <x v="30"/>
    <n v="33"/>
    <s v="pomté"/>
    <n v="11"/>
    <n v="12"/>
    <n v="95.0334"/>
    <n v="0.1"/>
    <s v="LATIF"/>
    <n v="41.450062373780455"/>
    <n v="0.20725031186890225"/>
    <s v="DEJAR"/>
    <s v="DEJAR"/>
    <x v="0"/>
  </r>
  <r>
    <x v="31"/>
    <n v="1"/>
    <s v="tamarindo"/>
    <n v="50"/>
    <n v="20"/>
    <n v="1963.5"/>
    <n v="0.1"/>
    <s v="LATIF"/>
    <n v="1530.6197203780737"/>
    <n v="7.6530986018903677"/>
    <s v="DEJAR"/>
    <s v="DEJAR"/>
    <x v="0"/>
  </r>
  <r>
    <x v="31"/>
    <n v="2"/>
    <s v="tamarindo"/>
    <n v="35"/>
    <n v="30"/>
    <n v="962.11500000000001"/>
    <n v="0.1"/>
    <s v="LATIF"/>
    <n v="654.11925553640299"/>
    <n v="3.270596277682015"/>
    <s v="DEJAR"/>
    <s v="DEJAR"/>
    <x v="0"/>
  </r>
  <r>
    <x v="31"/>
    <n v="3"/>
    <s v="aache"/>
    <n v="10"/>
    <n v="10"/>
    <n v="78.539999999999992"/>
    <n v="0.1"/>
    <s v="LATIF"/>
    <n v="33.026709725455305"/>
    <n v="0.16513354862727653"/>
    <s v="DEJAR"/>
    <s v="DEJAR"/>
    <x v="0"/>
  </r>
  <r>
    <x v="31"/>
    <n v="4"/>
    <s v="tzol"/>
    <n v="30"/>
    <n v="20"/>
    <n v="706.86"/>
    <n v="0.1"/>
    <s v="LATIF"/>
    <n v="452.98997539791907"/>
    <n v="2.2649498769895953"/>
    <s v="DEJAR"/>
    <s v="DEJAR"/>
    <x v="0"/>
  </r>
  <r>
    <x v="31"/>
    <n v="5"/>
    <s v="poip"/>
    <n v="13"/>
    <n v="15"/>
    <n v="132.73259999999999"/>
    <n v="0.1"/>
    <s v="LATIF"/>
    <n v="61.723483588461484"/>
    <n v="0.3086174179423074"/>
    <s v="DEJAR"/>
    <s v="DEJAR"/>
    <x v="0"/>
  </r>
  <r>
    <x v="31"/>
    <n v="7"/>
    <s v="coj "/>
    <n v="17"/>
    <n v="15"/>
    <n v="226.98060000000001"/>
    <n v="0.1"/>
    <s v="LATIF"/>
    <n v="116.98835060940742"/>
    <n v="0.58494175304703711"/>
    <s v="DEJAR"/>
    <s v="DEJAR"/>
    <x v="0"/>
  </r>
  <r>
    <x v="31"/>
    <n v="8"/>
    <s v="rauxchuj che"/>
    <n v="37"/>
    <n v="22"/>
    <n v="1075.2126000000001"/>
    <n v="0.1"/>
    <s v="LATIF"/>
    <n v="746.75785703016243"/>
    <n v="3.7337892851508117"/>
    <s v="DEJAR"/>
    <s v="DEJAR"/>
    <x v="0"/>
  </r>
  <r>
    <x v="31"/>
    <n v="9"/>
    <s v="Desconocido"/>
    <n v="48"/>
    <n v="12"/>
    <n v="1809.5616"/>
    <n v="0.1"/>
    <s v="LATIF"/>
    <n v="1388.7069567266387"/>
    <n v="6.9435347836331935"/>
    <s v="DEJAR"/>
    <s v="DEJAR"/>
    <x v="0"/>
  </r>
  <r>
    <x v="31"/>
    <n v="10"/>
    <s v="bach"/>
    <n v="75"/>
    <n v="45"/>
    <n v="4417.875"/>
    <n v="0.1"/>
    <s v="LATIF"/>
    <n v="4023.3015200759378"/>
    <n v="20.116507600379688"/>
    <s v="DEJAR"/>
    <s v="DEJAR"/>
    <x v="0"/>
  </r>
  <r>
    <x v="31"/>
    <n v="11"/>
    <s v="Desconocido"/>
    <n v="32"/>
    <n v="14"/>
    <n v="804.24959999999999"/>
    <n v="0.1"/>
    <s v="LATIF"/>
    <n v="528.31791084648671"/>
    <n v="2.6415895542324335"/>
    <s v="DEJAR"/>
    <s v="DEJAR"/>
    <x v="0"/>
  </r>
  <r>
    <x v="31"/>
    <n v="12"/>
    <s v="coj "/>
    <n v="38"/>
    <n v="25"/>
    <n v="1134.1176"/>
    <n v="0.1"/>
    <s v="LATIF"/>
    <n v="795.76587227964853"/>
    <n v="3.9788293613982426"/>
    <s v="DEJAR"/>
    <s v="DEJAR"/>
    <x v="0"/>
  </r>
  <r>
    <x v="31"/>
    <n v="13"/>
    <s v="jocote"/>
    <n v="36"/>
    <n v="35"/>
    <n v="1017.8783999999999"/>
    <n v="0.1"/>
    <s v="LATIF"/>
    <n v="699.54858588098784"/>
    <n v="3.4977429294049394"/>
    <s v="DEJAR"/>
    <s v="DEJAR"/>
    <x v="0"/>
  </r>
  <r>
    <x v="31"/>
    <n v="14"/>
    <s v="tzol"/>
    <n v="36"/>
    <n v="16"/>
    <n v="1017.8783999999999"/>
    <n v="0.1"/>
    <s v="LATIF"/>
    <n v="699.54858588098784"/>
    <n v="3.4977429294049394"/>
    <s v="DEJAR"/>
    <s v="DEJAR"/>
    <x v="0"/>
  </r>
  <r>
    <x v="31"/>
    <n v="15"/>
    <s v="tzol"/>
    <n v="15"/>
    <n v="15"/>
    <n v="176.715"/>
    <n v="0.1"/>
    <s v="LATIF"/>
    <n v="86.812164819560579"/>
    <n v="0.43406082409780289"/>
    <s v="DEJAR"/>
    <s v="DEJAR"/>
    <x v="0"/>
  </r>
  <r>
    <x v="31"/>
    <n v="16"/>
    <s v="Desconocido"/>
    <n v="11"/>
    <n v="6"/>
    <n v="95.0334"/>
    <n v="0.1"/>
    <s v="LATIF"/>
    <n v="41.450062373780455"/>
    <n v="0.20725031186890225"/>
    <s v="DEJAR"/>
    <s v="DEJAR"/>
    <x v="0"/>
  </r>
  <r>
    <x v="31"/>
    <n v="17"/>
    <s v="tamarindo"/>
    <n v="40"/>
    <n v="35"/>
    <n v="1256.6399999999999"/>
    <n v="0.1"/>
    <s v="LATIF"/>
    <n v="899.25180732127308"/>
    <n v="4.4962590366063653"/>
    <s v="DEJAR"/>
    <s v="DEJAR"/>
    <x v="0"/>
  </r>
  <r>
    <x v="31"/>
    <n v="18"/>
    <s v="Desconocido"/>
    <n v="15"/>
    <n v="8"/>
    <n v="176.715"/>
    <n v="0.1"/>
    <s v="LATIF"/>
    <n v="86.812164819560579"/>
    <n v="0.43406082409780289"/>
    <s v="DEJAR"/>
    <s v="DEJAR"/>
    <x v="0"/>
  </r>
  <r>
    <x v="31"/>
    <n v="19"/>
    <s v="guarumo"/>
    <n v="25"/>
    <n v="15"/>
    <n v="490.875"/>
    <n v="0.1"/>
    <s v="LATIF"/>
    <n v="293.3319028192812"/>
    <n v="1.4666595140964058"/>
    <s v="DEJAR"/>
    <s v="DEJAR"/>
    <x v="0"/>
  </r>
  <r>
    <x v="31"/>
    <n v="20"/>
    <s v="pojchic"/>
    <n v="90"/>
    <n v="40"/>
    <n v="6361.74"/>
    <n v="0.1"/>
    <s v="LATIF"/>
    <n v="6213.1504929432931"/>
    <n v="31.065752464716464"/>
    <s v="DEJAR"/>
    <s v="DEJAR"/>
    <x v="0"/>
  </r>
  <r>
    <x v="32"/>
    <n v="1"/>
    <s v="bolitri"/>
    <n v="39"/>
    <n v="30"/>
    <n v="1194.5934"/>
    <n v="0.1"/>
    <s v="LATIF"/>
    <n v="846.59112411251863"/>
    <n v="4.2329556205625929"/>
    <s v="DEJAR"/>
    <s v="DEJAR"/>
    <x v="0"/>
  </r>
  <r>
    <x v="32"/>
    <n v="2"/>
    <s v="atipolan"/>
    <n v="30"/>
    <n v="25"/>
    <n v="706.86"/>
    <n v="0.1"/>
    <s v="LATIF"/>
    <n v="452.98997539791907"/>
    <n v="2.2649498769895953"/>
    <s v="DEJAR"/>
    <s v="DEJAR"/>
    <x v="0"/>
  </r>
  <r>
    <x v="32"/>
    <n v="3"/>
    <s v="bolitri"/>
    <n v="36"/>
    <n v="25"/>
    <n v="1017.8783999999999"/>
    <n v="0.1"/>
    <s v="LATIF"/>
    <n v="699.54858588098784"/>
    <n v="3.4977429294049394"/>
    <s v="DEJAR"/>
    <s v="DEJAR"/>
    <x v="0"/>
  </r>
  <r>
    <x v="32"/>
    <n v="4"/>
    <s v="tzol"/>
    <n v="14"/>
    <n v="10"/>
    <n v="153.9384"/>
    <n v="0.1"/>
    <s v="LATIF"/>
    <n v="73.64833681845144"/>
    <n v="0.36824168409225716"/>
    <s v="DEJAR"/>
    <s v="DEJAR"/>
    <x v="0"/>
  </r>
  <r>
    <x v="32"/>
    <n v="5"/>
    <s v="cacauche"/>
    <n v="19"/>
    <n v="15"/>
    <n v="283.52940000000001"/>
    <n v="0.1"/>
    <s v="LATIF"/>
    <n v="152.50261995629924"/>
    <n v="0.76251309978149617"/>
    <s v="DEJAR"/>
    <s v="DEJAR"/>
    <x v="0"/>
  </r>
  <r>
    <x v="32"/>
    <n v="6"/>
    <s v="atipolan"/>
    <n v="23"/>
    <n v="18"/>
    <n v="415.47660000000002"/>
    <n v="0.1"/>
    <s v="LATIF"/>
    <n v="240.46242571758225"/>
    <n v="1.2023121285879113"/>
    <s v="DEJAR"/>
    <s v="DEJAR"/>
    <x v="0"/>
  </r>
  <r>
    <x v="32"/>
    <n v="7"/>
    <s v="cacauche"/>
    <n v="30"/>
    <n v="11"/>
    <n v="706.86"/>
    <n v="0.1"/>
    <s v="LATIF"/>
    <n v="452.98997539791907"/>
    <n v="2.2649498769895953"/>
    <s v="DEJAR"/>
    <s v="DEJAR"/>
    <x v="0"/>
  </r>
  <r>
    <x v="32"/>
    <n v="8"/>
    <s v="palmito"/>
    <n v="10"/>
    <n v="5"/>
    <n v="78.539999999999992"/>
    <n v="0.1"/>
    <s v="LATIF"/>
    <n v="33.026709725455305"/>
    <n v="0.16513354862727653"/>
    <s v="DEJAR"/>
    <s v="DEJAR"/>
    <x v="0"/>
  </r>
  <r>
    <x v="32"/>
    <n v="9"/>
    <s v="santa maria"/>
    <n v="16"/>
    <n v="18"/>
    <n v="201.0624"/>
    <n v="0.1"/>
    <s v="LATIF"/>
    <n v="101.24820425273758"/>
    <n v="0.50624102126368786"/>
    <s v="DEJAR"/>
    <s v="DEJAR"/>
    <x v="0"/>
  </r>
  <r>
    <x v="32"/>
    <n v="10"/>
    <s v="tzol"/>
    <n v="16"/>
    <n v="18"/>
    <n v="201.0624"/>
    <n v="0.1"/>
    <s v="LATIF"/>
    <n v="101.24820425273758"/>
    <n v="0.50624102126368786"/>
    <s v="DEJAR"/>
    <s v="DEJAR"/>
    <x v="0"/>
  </r>
  <r>
    <x v="32"/>
    <n v="11"/>
    <s v="checalté"/>
    <n v="33"/>
    <n v="24"/>
    <n v="855.30060000000003"/>
    <n v="0.1"/>
    <s v="LATIF"/>
    <n v="568.52356444302654"/>
    <n v="2.8426178222151326"/>
    <s v="DEJAR"/>
    <s v="DEJAR"/>
    <x v="0"/>
  </r>
  <r>
    <x v="32"/>
    <n v="12"/>
    <s v="oocho"/>
    <n v="10"/>
    <n v="20"/>
    <n v="78.539999999999992"/>
    <n v="0.1"/>
    <s v="LATIF"/>
    <n v="33.026709725455305"/>
    <n v="0.16513354862727653"/>
    <s v="DEJAR"/>
    <s v="DEJAR"/>
    <x v="0"/>
  </r>
  <r>
    <x v="32"/>
    <n v="13"/>
    <s v="tamarindo"/>
    <n v="59"/>
    <n v="30"/>
    <n v="2733.9773999999998"/>
    <n v="0.1"/>
    <s v="LATIF"/>
    <n v="2270.9040648267419"/>
    <n v="11.354520324133709"/>
    <s v="DEJAR"/>
    <s v="DEJAR"/>
    <x v="0"/>
  </r>
  <r>
    <x v="32"/>
    <n v="14"/>
    <s v="Desconocido"/>
    <n v="13"/>
    <n v="2"/>
    <n v="132.73259999999999"/>
    <n v="0.1"/>
    <s v="LATIF"/>
    <n v="61.723483588461484"/>
    <n v="0.3086174179423074"/>
    <s v="DEJAR"/>
    <s v="DEPURAR"/>
    <x v="1"/>
  </r>
  <r>
    <x v="32"/>
    <n v="15"/>
    <s v="pulché"/>
    <n v="11"/>
    <n v="6"/>
    <n v="95.0334"/>
    <n v="0.1"/>
    <s v="LATIF"/>
    <n v="41.450062373780455"/>
    <n v="0.20725031186890225"/>
    <s v="DEJAR"/>
    <s v="DEJAR"/>
    <x v="0"/>
  </r>
  <r>
    <x v="32"/>
    <n v="16"/>
    <s v="Desconocido"/>
    <n v="18"/>
    <n v="10"/>
    <n v="254.46959999999999"/>
    <n v="0.1"/>
    <s v="LATIF"/>
    <n v="134.06329154071116"/>
    <n v="0.67031645770355586"/>
    <s v="DEJAR"/>
    <s v="DEJAR"/>
    <x v="0"/>
  </r>
  <r>
    <x v="32"/>
    <n v="17"/>
    <s v="tzulté"/>
    <n v="17"/>
    <n v="20"/>
    <n v="226.98060000000001"/>
    <n v="0.1"/>
    <s v="LATIF"/>
    <n v="116.98835060940742"/>
    <n v="0.58494175304703711"/>
    <s v="DEJAR"/>
    <s v="DEJAR"/>
    <x v="0"/>
  </r>
  <r>
    <x v="32"/>
    <n v="18"/>
    <s v="Desconocido"/>
    <n v="23"/>
    <n v="12"/>
    <n v="415.47660000000002"/>
    <n v="0.1"/>
    <s v="LATIF"/>
    <n v="240.46242571758225"/>
    <n v="1.2023121285879113"/>
    <s v="DEJAR"/>
    <s v="DEJAR"/>
    <x v="0"/>
  </r>
  <r>
    <x v="32"/>
    <n v="19"/>
    <s v="tzacumulba"/>
    <n v="12"/>
    <n v="8"/>
    <n v="113.0976"/>
    <n v="0.1"/>
    <s v="LATIF"/>
    <n v="51.002868362482175"/>
    <n v="0.25501434181241084"/>
    <s v="DEJAR"/>
    <s v="DEJAR"/>
    <x v="0"/>
  </r>
  <r>
    <x v="32"/>
    <n v="20"/>
    <s v="izote"/>
    <n v="22"/>
    <n v="15"/>
    <n v="380.1336"/>
    <n v="0.1"/>
    <s v="LATIF"/>
    <n v="216.2883827856152"/>
    <n v="1.0814419139280758"/>
    <s v="DEJAR"/>
    <s v="DEJAR"/>
    <x v="0"/>
  </r>
  <r>
    <x v="32"/>
    <n v="21"/>
    <s v="palo de sangre"/>
    <n v="50"/>
    <n v="40"/>
    <n v="1963.5"/>
    <n v="0.1"/>
    <s v="LATIF"/>
    <n v="1530.6197203780737"/>
    <n v="7.6530986018903677"/>
    <s v="DEJAR"/>
    <s v="DEJAR"/>
    <x v="0"/>
  </r>
  <r>
    <x v="32"/>
    <n v="22"/>
    <s v="rojcolol"/>
    <n v="17"/>
    <n v="22"/>
    <n v="226.98060000000001"/>
    <n v="0.1"/>
    <s v="LATIF"/>
    <n v="116.98835060940742"/>
    <n v="0.58494175304703711"/>
    <s v="DEJAR"/>
    <s v="DEJAR"/>
    <x v="0"/>
  </r>
  <r>
    <x v="32"/>
    <n v="23"/>
    <s v="rojcolol"/>
    <n v="27"/>
    <n v="18"/>
    <n v="572.5566"/>
    <n v="0.1"/>
    <s v="LATIF"/>
    <n v="352.39128142743209"/>
    <n v="1.7619564071371603"/>
    <s v="DEJAR"/>
    <s v="DEJAR"/>
    <x v="0"/>
  </r>
  <r>
    <x v="32"/>
    <n v="24"/>
    <s v="Desconocido"/>
    <n v="35"/>
    <n v="25"/>
    <n v="962.11500000000001"/>
    <n v="0.1"/>
    <s v="LATIF"/>
    <n v="654.11925553640299"/>
    <n v="3.270596277682015"/>
    <s v="DEJAR"/>
    <s v="DEJAR"/>
    <x v="0"/>
  </r>
  <r>
    <x v="32"/>
    <n v="25"/>
    <s v="Desconocido"/>
    <n v="30"/>
    <n v="15"/>
    <n v="706.86"/>
    <n v="0.1"/>
    <s v="LATIF"/>
    <n v="452.98997539791907"/>
    <n v="2.2649498769895953"/>
    <s v="DEJAR"/>
    <s v="DEJAR"/>
    <x v="0"/>
  </r>
  <r>
    <x v="32"/>
    <n v="26"/>
    <s v="bolitri"/>
    <n v="33"/>
    <n v="28"/>
    <n v="855.30060000000003"/>
    <n v="0.1"/>
    <s v="LATIF"/>
    <n v="568.52356444302654"/>
    <n v="2.8426178222151326"/>
    <s v="DEJAR"/>
    <s v="DEJAR"/>
    <x v="0"/>
  </r>
  <r>
    <x v="33"/>
    <n v="1"/>
    <s v="chico"/>
    <n v="31"/>
    <n v="30"/>
    <n v="754.76940000000002"/>
    <n v="0.1"/>
    <s v="LATIF"/>
    <n v="489.81357840055307"/>
    <n v="2.4490678920027653"/>
    <s v="DEJAR"/>
    <s v="DEJAR"/>
    <x v="0"/>
  </r>
  <r>
    <x v="33"/>
    <n v="2"/>
    <s v="tamarindo"/>
    <n v="11"/>
    <n v="5"/>
    <n v="95.0334"/>
    <n v="0.1"/>
    <s v="LATIF"/>
    <n v="41.450062373780455"/>
    <n v="0.20725031186890225"/>
    <s v="DEJAR"/>
    <s v="DEJAR"/>
    <x v="0"/>
  </r>
  <r>
    <x v="33"/>
    <n v="3"/>
    <s v="chineché"/>
    <n v="18"/>
    <n v="15"/>
    <n v="254.46959999999999"/>
    <n v="0.1"/>
    <s v="LATIF"/>
    <n v="134.06329154071116"/>
    <n v="0.67031645770355586"/>
    <s v="DEJAR"/>
    <s v="DEJAR"/>
    <x v="0"/>
  </r>
  <r>
    <x v="33"/>
    <n v="4"/>
    <s v="ulché"/>
    <n v="19"/>
    <n v="10"/>
    <n v="283.52940000000001"/>
    <n v="0.1"/>
    <s v="LATIF"/>
    <n v="152.50261995629924"/>
    <n v="0.76251309978149617"/>
    <s v="DEJAR"/>
    <s v="DEJAR"/>
    <x v="0"/>
  </r>
  <r>
    <x v="33"/>
    <n v="5"/>
    <s v="aataché"/>
    <n v="20"/>
    <n v="18.91"/>
    <n v="314.15999999999997"/>
    <n v="0.1"/>
    <s v="LATIF"/>
    <n v="172.33493090633354"/>
    <n v="0.86167465453166758"/>
    <s v="DEJAR"/>
    <s v="DEJAR"/>
    <x v="0"/>
  </r>
  <r>
    <x v="33"/>
    <n v="6"/>
    <s v="canxán"/>
    <n v="37"/>
    <n v="25"/>
    <n v="1075.2126000000001"/>
    <n v="0.1"/>
    <s v="LATIF"/>
    <n v="746.75785703016243"/>
    <n v="3.7337892851508117"/>
    <s v="DEJAR"/>
    <s v="DEJAR"/>
    <x v="0"/>
  </r>
  <r>
    <x v="33"/>
    <n v="7"/>
    <s v="saacoch"/>
    <n v="12"/>
    <n v="20"/>
    <n v="113.0976"/>
    <n v="0.1"/>
    <s v="LATIF"/>
    <n v="51.002868362482175"/>
    <n v="0.25501434181241084"/>
    <s v="DEJAR"/>
    <s v="DEJAR"/>
    <x v="0"/>
  </r>
  <r>
    <x v="33"/>
    <n v="8"/>
    <s v="santa maria"/>
    <n v="70"/>
    <n v="28"/>
    <n v="3848.46"/>
    <n v="0.1"/>
    <s v="LATIF"/>
    <n v="3413.2251636463757"/>
    <n v="17.066125818231878"/>
    <s v="DEJAR"/>
    <s v="DEJAR"/>
    <x v="0"/>
  </r>
  <r>
    <x v="33"/>
    <n v="9"/>
    <s v="quiebra acha"/>
    <n v="10"/>
    <n v="20"/>
    <n v="78.539999999999992"/>
    <n v="0.1"/>
    <s v="LATIF"/>
    <n v="33.026709725455305"/>
    <n v="0.16513354862727653"/>
    <s v="DEJAR"/>
    <s v="DEJAR"/>
    <x v="0"/>
  </r>
  <r>
    <x v="33"/>
    <n v="10"/>
    <s v="jurutchain"/>
    <n v="17"/>
    <n v="18.91"/>
    <n v="226.98060000000001"/>
    <n v="0.1"/>
    <s v="LATIF"/>
    <n v="116.98835060940742"/>
    <n v="0.58494175304703711"/>
    <s v="DEJAR"/>
    <s v="DEJAR"/>
    <x v="0"/>
  </r>
  <r>
    <x v="33"/>
    <n v="11"/>
    <s v="saacoch"/>
    <n v="11"/>
    <n v="15"/>
    <n v="95.0334"/>
    <n v="0.1"/>
    <s v="LATIF"/>
    <n v="41.450062373780455"/>
    <n v="0.20725031186890225"/>
    <s v="DEJAR"/>
    <s v="DEJAR"/>
    <x v="0"/>
  </r>
  <r>
    <x v="33"/>
    <n v="12"/>
    <s v="capeeché"/>
    <n v="12"/>
    <n v="15"/>
    <n v="113.0976"/>
    <n v="0.1"/>
    <s v="LATIF"/>
    <n v="51.002868362482175"/>
    <n v="0.25501434181241084"/>
    <s v="DEJAR"/>
    <s v="DEJAR"/>
    <x v="0"/>
  </r>
  <r>
    <x v="33"/>
    <n v="13"/>
    <s v="chico"/>
    <n v="13"/>
    <n v="12"/>
    <n v="132.73259999999999"/>
    <n v="0.1"/>
    <s v="LATIF"/>
    <n v="61.723483588461484"/>
    <n v="0.3086174179423074"/>
    <s v="DEJAR"/>
    <s v="DEJAR"/>
    <x v="0"/>
  </r>
  <r>
    <x v="33"/>
    <n v="14"/>
    <s v="chico"/>
    <n v="94"/>
    <n v="40"/>
    <n v="6939.7943999999998"/>
    <n v="0.1"/>
    <s v="LATIF"/>
    <n v="6891.6827929980045"/>
    <n v="34.458413964990022"/>
    <s v="DEJAR"/>
    <s v="DEJAR"/>
    <x v="0"/>
  </r>
  <r>
    <x v="33"/>
    <n v="15"/>
    <s v="caoba"/>
    <n v="35"/>
    <n v="35"/>
    <n v="962.11500000000001"/>
    <n v="0.1"/>
    <s v="LATIF"/>
    <n v="654.11925553640299"/>
    <n v="3.270596277682015"/>
    <s v="DEJAR"/>
    <s v="DEJAR"/>
    <x v="0"/>
  </r>
  <r>
    <x v="33"/>
    <n v="16"/>
    <s v="santa maria"/>
    <n v="13"/>
    <n v="18.91"/>
    <n v="132.73259999999999"/>
    <n v="0.1"/>
    <s v="LATIF"/>
    <n v="61.723483588461484"/>
    <n v="0.3086174179423074"/>
    <s v="DEJAR"/>
    <s v="DEJAR"/>
    <x v="0"/>
  </r>
  <r>
    <x v="33"/>
    <n v="17"/>
    <s v="Desconocido"/>
    <n v="14"/>
    <n v="6"/>
    <n v="153.9384"/>
    <n v="0.1"/>
    <s v="LATIF"/>
    <n v="73.64833681845144"/>
    <n v="0.36824168409225716"/>
    <s v="DEJAR"/>
    <s v="DEJAR"/>
    <x v="0"/>
  </r>
  <r>
    <x v="33"/>
    <n v="18"/>
    <s v="Desconocido"/>
    <n v="27"/>
    <n v="27"/>
    <n v="572.5566"/>
    <n v="0.1"/>
    <s v="LATIF"/>
    <n v="352.39128142743209"/>
    <n v="1.7619564071371603"/>
    <s v="DEJAR"/>
    <s v="DEJAR"/>
    <x v="0"/>
  </r>
  <r>
    <x v="33"/>
    <n v="19"/>
    <s v="Desconocido"/>
    <n v="16"/>
    <n v="18.91"/>
    <n v="201.0624"/>
    <n v="0.1"/>
    <s v="LATIF"/>
    <n v="101.24820425273758"/>
    <n v="0.50624102126368786"/>
    <s v="DEJAR"/>
    <s v="DEJAR"/>
    <x v="0"/>
  </r>
  <r>
    <x v="33"/>
    <n v="20"/>
    <s v="rojcolol"/>
    <n v="17"/>
    <n v="19"/>
    <n v="226.98060000000001"/>
    <n v="0.1"/>
    <s v="LATIF"/>
    <n v="116.98835060940742"/>
    <n v="0.58494175304703711"/>
    <s v="DEJAR"/>
    <s v="DEJAR"/>
    <x v="0"/>
  </r>
  <r>
    <x v="33"/>
    <n v="21"/>
    <s v="Desconocido"/>
    <n v="52"/>
    <n v="15"/>
    <n v="2123.7215999999999"/>
    <n v="0.1"/>
    <s v="LATIF"/>
    <n v="1680.6080482279649"/>
    <n v="8.4030402411398235"/>
    <s v="DEJAR"/>
    <s v="DEJAR"/>
    <x v="0"/>
  </r>
  <r>
    <x v="33"/>
    <n v="22"/>
    <s v="Desconocido"/>
    <n v="19"/>
    <n v="7"/>
    <n v="283.52940000000001"/>
    <n v="0.1"/>
    <s v="LATIF"/>
    <n v="152.50261995629924"/>
    <n v="0.76251309978149617"/>
    <s v="DEJAR"/>
    <s v="DEJAR"/>
    <x v="0"/>
  </r>
  <r>
    <x v="33"/>
    <n v="23"/>
    <s v="cañamito"/>
    <n v="33"/>
    <n v="18.91"/>
    <n v="855.30060000000003"/>
    <n v="0.1"/>
    <s v="LATIF"/>
    <n v="568.52356444302654"/>
    <n v="2.8426178222151326"/>
    <s v="DEJAR"/>
    <s v="DEJAR"/>
    <x v="0"/>
  </r>
  <r>
    <x v="33"/>
    <n v="24"/>
    <s v="santa maria"/>
    <n v="38"/>
    <n v="35"/>
    <n v="1134.1176"/>
    <n v="0.1"/>
    <s v="LATIF"/>
    <n v="795.76587227964853"/>
    <n v="3.9788293613982426"/>
    <s v="DEJAR"/>
    <s v="DEJAR"/>
    <x v="0"/>
  </r>
  <r>
    <x v="33"/>
    <n v="25"/>
    <s v="rojcolol"/>
    <n v="16"/>
    <n v="18.91"/>
    <n v="201.0624"/>
    <n v="0.1"/>
    <s v="LATIF"/>
    <n v="101.24820425273758"/>
    <n v="0.50624102126368786"/>
    <s v="DEJAR"/>
    <s v="DEJAR"/>
    <x v="0"/>
  </r>
  <r>
    <x v="33"/>
    <n v="26"/>
    <s v="santa maria"/>
    <n v="20"/>
    <n v="18"/>
    <n v="314.15999999999997"/>
    <n v="0.1"/>
    <s v="LATIF"/>
    <n v="172.33493090633354"/>
    <n v="0.86167465453166758"/>
    <s v="DEJAR"/>
    <s v="DEJAR"/>
    <x v="0"/>
  </r>
  <r>
    <x v="33"/>
    <n v="27"/>
    <s v="saculché"/>
    <n v="16"/>
    <n v="15"/>
    <n v="201.0624"/>
    <n v="0.1"/>
    <s v="LATIF"/>
    <n v="101.24820425273758"/>
    <n v="0.50624102126368786"/>
    <s v="DEJAR"/>
    <s v="DEJAR"/>
    <x v="0"/>
  </r>
  <r>
    <x v="33"/>
    <n v="28"/>
    <s v="canxán"/>
    <n v="23"/>
    <n v="18"/>
    <n v="415.47660000000002"/>
    <n v="0.1"/>
    <s v="LATIF"/>
    <n v="240.46242571758225"/>
    <n v="1.2023121285879113"/>
    <s v="DEJAR"/>
    <s v="DEJAR"/>
    <x v="0"/>
  </r>
  <r>
    <x v="33"/>
    <n v="29"/>
    <s v="sere ché"/>
    <n v="15"/>
    <n v="12"/>
    <n v="176.715"/>
    <n v="0.1"/>
    <s v="LATIF"/>
    <n v="86.812164819560579"/>
    <n v="0.43406082409780289"/>
    <s v="DEJAR"/>
    <s v="DEJAR"/>
    <x v="0"/>
  </r>
  <r>
    <x v="33"/>
    <n v="30"/>
    <s v="Desconocido"/>
    <n v="15"/>
    <n v="12"/>
    <n v="176.715"/>
    <n v="0.1"/>
    <s v="LATIF"/>
    <n v="86.812164819560579"/>
    <n v="0.43406082409780289"/>
    <s v="DEJAR"/>
    <s v="DEJAR"/>
    <x v="0"/>
  </r>
  <r>
    <x v="34"/>
    <n v="1"/>
    <s v="mapola"/>
    <n v="25"/>
    <n v="25"/>
    <n v="490.875"/>
    <n v="0.1"/>
    <s v="LATIF"/>
    <n v="293.3319028192812"/>
    <n v="1.4666595140964058"/>
    <s v="DEJAR"/>
    <s v="DEJAR"/>
    <x v="0"/>
  </r>
  <r>
    <x v="34"/>
    <n v="2"/>
    <s v="Desconocido"/>
    <n v="37"/>
    <n v="15"/>
    <n v="1075.2126000000001"/>
    <n v="0.1"/>
    <s v="LATIF"/>
    <n v="746.75785703016243"/>
    <n v="3.7337892851508117"/>
    <s v="DEJAR"/>
    <s v="DEJAR"/>
    <x v="0"/>
  </r>
  <r>
    <x v="34"/>
    <n v="3"/>
    <s v="mujché"/>
    <n v="12"/>
    <n v="15"/>
    <n v="113.0976"/>
    <n v="0.1"/>
    <s v="LATIF"/>
    <n v="51.002868362482175"/>
    <n v="0.25501434181241084"/>
    <s v="DEJAR"/>
    <s v="DEJAR"/>
    <x v="0"/>
  </r>
  <r>
    <x v="34"/>
    <n v="4"/>
    <s v="izote"/>
    <n v="13"/>
    <n v="5"/>
    <n v="132.73259999999999"/>
    <n v="0.1"/>
    <s v="LATIF"/>
    <n v="61.723483588461484"/>
    <n v="0.3086174179423074"/>
    <s v="DEJAR"/>
    <s v="DEJAR"/>
    <x v="0"/>
  </r>
  <r>
    <x v="34"/>
    <n v="5"/>
    <s v="Desconocido"/>
    <n v="11"/>
    <n v="9"/>
    <n v="95.0334"/>
    <n v="0.1"/>
    <s v="LATIF"/>
    <n v="41.450062373780455"/>
    <n v="0.20725031186890225"/>
    <s v="DEJAR"/>
    <s v="DEJAR"/>
    <x v="0"/>
  </r>
  <r>
    <x v="34"/>
    <n v="6"/>
    <s v="choot"/>
    <n v="13"/>
    <n v="14"/>
    <n v="132.73259999999999"/>
    <n v="0.1"/>
    <s v="LATIF"/>
    <n v="61.723483588461484"/>
    <n v="0.3086174179423074"/>
    <s v="DEJAR"/>
    <s v="DEJAR"/>
    <x v="0"/>
  </r>
  <r>
    <x v="34"/>
    <n v="7"/>
    <s v="choot"/>
    <n v="25"/>
    <n v="15.46"/>
    <n v="490.875"/>
    <n v="0.1"/>
    <s v="LATIF"/>
    <n v="293.3319028192812"/>
    <n v="1.4666595140964058"/>
    <s v="DEJAR"/>
    <s v="DEJAR"/>
    <x v="0"/>
  </r>
  <r>
    <x v="34"/>
    <n v="8"/>
    <s v="Desconocido"/>
    <n v="16"/>
    <n v="15.46"/>
    <n v="201.0624"/>
    <n v="0.1"/>
    <s v="LATIF"/>
    <n v="101.24820425273758"/>
    <n v="0.50624102126368786"/>
    <s v="DEJAR"/>
    <s v="DEJAR"/>
    <x v="0"/>
  </r>
  <r>
    <x v="34"/>
    <n v="9"/>
    <s v="choot"/>
    <n v="15"/>
    <n v="17"/>
    <n v="176.715"/>
    <n v="0.1"/>
    <s v="LATIF"/>
    <n v="86.812164819560579"/>
    <n v="0.43406082409780289"/>
    <s v="DEJAR"/>
    <s v="DEJAR"/>
    <x v="0"/>
  </r>
  <r>
    <x v="34"/>
    <n v="10"/>
    <s v="palo de sangre"/>
    <n v="38"/>
    <n v="20"/>
    <n v="1134.1176"/>
    <n v="0.1"/>
    <s v="LATIF"/>
    <n v="795.76587227964853"/>
    <n v="3.9788293613982426"/>
    <s v="DEJAR"/>
    <s v="DEJAR"/>
    <x v="0"/>
  </r>
  <r>
    <x v="34"/>
    <n v="11"/>
    <s v="Desconocido"/>
    <n v="15"/>
    <n v="14"/>
    <n v="176.715"/>
    <n v="0.1"/>
    <s v="LATIF"/>
    <n v="86.812164819560579"/>
    <n v="0.43406082409780289"/>
    <s v="DEJAR"/>
    <s v="DEJAR"/>
    <x v="0"/>
  </r>
  <r>
    <x v="34"/>
    <n v="12"/>
    <s v="mic ché"/>
    <n v="20"/>
    <n v="20"/>
    <n v="314.15999999999997"/>
    <n v="0.1"/>
    <s v="LATIF"/>
    <n v="172.33493090633354"/>
    <n v="0.86167465453166758"/>
    <s v="DEJAR"/>
    <s v="DEJAR"/>
    <x v="0"/>
  </r>
  <r>
    <x v="34"/>
    <n v="13"/>
    <s v="chicote"/>
    <n v="19"/>
    <n v="10"/>
    <n v="283.52940000000001"/>
    <n v="0.1"/>
    <s v="LATIF"/>
    <n v="152.50261995629924"/>
    <n v="0.76251309978149617"/>
    <s v="DEJAR"/>
    <s v="DEJAR"/>
    <x v="0"/>
  </r>
  <r>
    <x v="34"/>
    <n v="14"/>
    <s v="roron"/>
    <n v="45"/>
    <n v="30"/>
    <n v="1590.4349999999999"/>
    <n v="0.1"/>
    <s v="LATIF"/>
    <n v="1190.7041522680991"/>
    <n v="5.9535207613404948"/>
    <s v="DEJAR"/>
    <s v="DEJAR"/>
    <x v="0"/>
  </r>
  <r>
    <x v="34"/>
    <n v="15"/>
    <s v="Desconocido"/>
    <n v="49"/>
    <n v="30"/>
    <n v="1885.7454"/>
    <n v="0.1"/>
    <s v="LATIF"/>
    <n v="1458.6616605664788"/>
    <n v="7.2933083028323935"/>
    <s v="DEJAR"/>
    <s v="DEJAR"/>
    <x v="0"/>
  </r>
  <r>
    <x v="34"/>
    <n v="16"/>
    <s v="rojcolol"/>
    <n v="12"/>
    <n v="15"/>
    <n v="113.0976"/>
    <n v="0.1"/>
    <s v="LATIF"/>
    <n v="51.002868362482175"/>
    <n v="0.25501434181241084"/>
    <s v="DEJAR"/>
    <s v="DEJAR"/>
    <x v="0"/>
  </r>
  <r>
    <x v="34"/>
    <n v="17"/>
    <s v="bolitri"/>
    <n v="19"/>
    <n v="10"/>
    <n v="283.52940000000001"/>
    <n v="0.1"/>
    <s v="LATIF"/>
    <n v="152.50261995629924"/>
    <n v="0.76251309978149617"/>
    <s v="DEJAR"/>
    <s v="DEJAR"/>
    <x v="0"/>
  </r>
  <r>
    <x v="34"/>
    <n v="18"/>
    <s v="Desconocido"/>
    <n v="15"/>
    <n v="10"/>
    <n v="176.715"/>
    <n v="0.1"/>
    <s v="LATIF"/>
    <n v="86.812164819560579"/>
    <n v="0.43406082409780289"/>
    <s v="DEJAR"/>
    <s v="DEJAR"/>
    <x v="0"/>
  </r>
  <r>
    <x v="34"/>
    <n v="19"/>
    <s v="sere ché"/>
    <n v="10"/>
    <n v="15.46"/>
    <n v="78.539999999999992"/>
    <n v="0.1"/>
    <s v="LATIF"/>
    <n v="33.026709725455305"/>
    <n v="0.16513354862727653"/>
    <s v="DEJAR"/>
    <s v="DEJAR"/>
    <x v="0"/>
  </r>
  <r>
    <x v="34"/>
    <n v="20"/>
    <s v="chico"/>
    <n v="23"/>
    <n v="15.46"/>
    <n v="415.47660000000002"/>
    <n v="0.1"/>
    <s v="LATIF"/>
    <n v="240.46242571758225"/>
    <n v="1.2023121285879113"/>
    <s v="DEJAR"/>
    <s v="DEJAR"/>
    <x v="0"/>
  </r>
  <r>
    <x v="34"/>
    <n v="21"/>
    <s v="zapoton"/>
    <n v="11"/>
    <n v="6"/>
    <n v="95.0334"/>
    <n v="0.1"/>
    <s v="LATIF"/>
    <n v="41.450062373780455"/>
    <n v="0.20725031186890225"/>
    <s v="DEJAR"/>
    <s v="DEJAR"/>
    <x v="0"/>
  </r>
  <r>
    <x v="34"/>
    <n v="22"/>
    <s v="pomté"/>
    <n v="22"/>
    <n v="13"/>
    <n v="380.1336"/>
    <n v="0.1"/>
    <s v="LATIF"/>
    <n v="216.2883827856152"/>
    <n v="1.0814419139280758"/>
    <s v="DEJAR"/>
    <s v="DEJAR"/>
    <x v="0"/>
  </r>
  <r>
    <x v="34"/>
    <n v="23"/>
    <s v="Desconocido"/>
    <n v="11"/>
    <n v="15.46"/>
    <n v="95.0334"/>
    <n v="0.1"/>
    <s v="LATIF"/>
    <n v="41.450062373780455"/>
    <n v="0.20725031186890225"/>
    <s v="DEJAR"/>
    <s v="DEJAR"/>
    <x v="0"/>
  </r>
  <r>
    <x v="34"/>
    <n v="24"/>
    <s v="mojon ché"/>
    <n v="23"/>
    <n v="18"/>
    <n v="415.47660000000002"/>
    <n v="0.1"/>
    <s v="LATIF"/>
    <n v="240.46242571758225"/>
    <n v="1.2023121285879113"/>
    <s v="DEJAR"/>
    <s v="DEJAR"/>
    <x v="0"/>
  </r>
  <r>
    <x v="34"/>
    <n v="25"/>
    <s v="rojcolol"/>
    <n v="16"/>
    <n v="15.46"/>
    <n v="201.0624"/>
    <n v="0.1"/>
    <s v="LATIF"/>
    <n v="101.24820425273758"/>
    <n v="0.50624102126368786"/>
    <s v="DEJAR"/>
    <s v="DEJAR"/>
    <x v="0"/>
  </r>
  <r>
    <x v="34"/>
    <n v="26"/>
    <s v="rojcolol"/>
    <n v="13"/>
    <n v="15.46"/>
    <n v="132.73259999999999"/>
    <n v="0.1"/>
    <s v="LATIF"/>
    <n v="61.723483588461484"/>
    <n v="0.3086174179423074"/>
    <s v="DEJAR"/>
    <s v="DEJAR"/>
    <x v="0"/>
  </r>
  <r>
    <x v="34"/>
    <n v="27"/>
    <s v="coj"/>
    <n v="15"/>
    <n v="15.46"/>
    <n v="176.715"/>
    <n v="0.1"/>
    <s v="LATIF"/>
    <n v="86.812164819560579"/>
    <n v="0.43406082409780289"/>
    <s v="DEJAR"/>
    <s v="DEJAR"/>
    <x v="0"/>
  </r>
  <r>
    <x v="34"/>
    <n v="28"/>
    <s v="coj"/>
    <n v="10"/>
    <n v="9"/>
    <n v="78.539999999999992"/>
    <n v="0.1"/>
    <s v="LATIF"/>
    <n v="33.026709725455305"/>
    <n v="0.16513354862727653"/>
    <s v="DEJAR"/>
    <s v="DEJAR"/>
    <x v="0"/>
  </r>
  <r>
    <x v="34"/>
    <n v="29"/>
    <s v="guarumo"/>
    <n v="14"/>
    <n v="19"/>
    <n v="153.9384"/>
    <n v="0.1"/>
    <s v="LATIF"/>
    <n v="73.64833681845144"/>
    <n v="0.36824168409225716"/>
    <s v="DEJAR"/>
    <s v="DEJAR"/>
    <x v="0"/>
  </r>
  <r>
    <x v="34"/>
    <n v="30"/>
    <s v="tuc uy"/>
    <n v="20"/>
    <n v="15"/>
    <n v="314.15999999999997"/>
    <n v="0.1"/>
    <s v="LATIF"/>
    <n v="172.33493090633354"/>
    <n v="0.86167465453166758"/>
    <s v="DEJAR"/>
    <s v="DEJAR"/>
    <x v="0"/>
  </r>
  <r>
    <x v="34"/>
    <n v="31"/>
    <s v="tuc uy"/>
    <n v="23"/>
    <n v="18"/>
    <n v="415.47660000000002"/>
    <n v="0.1"/>
    <s v="LATIF"/>
    <n v="240.46242571758225"/>
    <n v="1.2023121285879113"/>
    <s v="DEJAR"/>
    <s v="DEJAR"/>
    <x v="0"/>
  </r>
  <r>
    <x v="34"/>
    <n v="32"/>
    <s v="chacalté"/>
    <n v="28"/>
    <n v="12"/>
    <n v="615.75360000000001"/>
    <n v="0.1"/>
    <s v="LATIF"/>
    <n v="384.30049927715726"/>
    <n v="1.9215024963857863"/>
    <s v="DEJAR"/>
    <s v="DEJAR"/>
    <x v="0"/>
  </r>
  <r>
    <x v="34"/>
    <n v="33"/>
    <s v="Desconocido"/>
    <n v="11"/>
    <n v="15.46"/>
    <n v="95.0334"/>
    <n v="0.1"/>
    <s v="LATIF"/>
    <n v="41.450062373780455"/>
    <n v="0.20725031186890225"/>
    <s v="DEJAR"/>
    <s v="DEJAR"/>
    <x v="0"/>
  </r>
  <r>
    <x v="34"/>
    <n v="34"/>
    <s v="ajo"/>
    <n v="13"/>
    <n v="16"/>
    <n v="132.73259999999999"/>
    <n v="0.1"/>
    <s v="LATIF"/>
    <n v="61.723483588461484"/>
    <n v="0.3086174179423074"/>
    <s v="DEJAR"/>
    <s v="DEJAR"/>
    <x v="0"/>
  </r>
  <r>
    <x v="34"/>
    <n v="35"/>
    <s v="carete ché"/>
    <n v="10"/>
    <n v="15.46"/>
    <n v="78.539999999999992"/>
    <n v="0.1"/>
    <s v="LATIF"/>
    <n v="33.026709725455305"/>
    <n v="0.16513354862727653"/>
    <s v="DEJAR"/>
    <s v="DEJAR"/>
    <x v="0"/>
  </r>
  <r>
    <x v="34"/>
    <n v="36"/>
    <s v="porsh"/>
    <n v="28"/>
    <n v="15.46"/>
    <n v="615.75360000000001"/>
    <n v="0.1"/>
    <s v="LATIF"/>
    <n v="384.30049927715726"/>
    <n v="1.9215024963857863"/>
    <s v="DEJAR"/>
    <s v="DEJAR"/>
    <x v="0"/>
  </r>
  <r>
    <x v="34"/>
    <n v="37"/>
    <s v="cacikoj"/>
    <n v="11"/>
    <n v="6"/>
    <n v="95.0334"/>
    <n v="0.1"/>
    <s v="LATIF"/>
    <n v="41.450062373780455"/>
    <n v="0.20725031186890225"/>
    <s v="DEJAR"/>
    <s v="DEJAR"/>
    <x v="0"/>
  </r>
  <r>
    <x v="34"/>
    <n v="38"/>
    <s v="bajculche"/>
    <n v="20"/>
    <n v="15.46"/>
    <n v="314.15999999999997"/>
    <n v="0.1"/>
    <s v="LATIF"/>
    <n v="172.33493090633354"/>
    <n v="0.86167465453166758"/>
    <s v="DEJAR"/>
    <s v="DEJAR"/>
    <x v="0"/>
  </r>
  <r>
    <x v="34"/>
    <n v="39"/>
    <s v="pollo"/>
    <n v="12"/>
    <n v="20"/>
    <n v="113.0976"/>
    <n v="0.1"/>
    <s v="LATIF"/>
    <n v="51.002868362482175"/>
    <n v="0.25501434181241084"/>
    <s v="DEJAR"/>
    <s v="DEJAR"/>
    <x v="0"/>
  </r>
  <r>
    <x v="34"/>
    <n v="40"/>
    <s v="cococuaj"/>
    <n v="10"/>
    <n v="15.46"/>
    <n v="78.539999999999992"/>
    <n v="0.1"/>
    <s v="LATIF"/>
    <n v="33.026709725455305"/>
    <n v="0.16513354862727653"/>
    <s v="DEJAR"/>
    <s v="DEJAR"/>
    <x v="0"/>
  </r>
  <r>
    <x v="34"/>
    <n v="41"/>
    <s v="pemeshté"/>
    <n v="32"/>
    <n v="22"/>
    <n v="804.24959999999999"/>
    <n v="0.1"/>
    <s v="LATIF"/>
    <n v="528.31791084648671"/>
    <n v="2.6415895542324335"/>
    <s v="DEJAR"/>
    <s v="DEJAR"/>
    <x v="0"/>
  </r>
  <r>
    <x v="35"/>
    <n v="1"/>
    <s v="santa maria"/>
    <n v="23.5"/>
    <n v="18"/>
    <n v="433.73714999999999"/>
    <n v="0.1"/>
    <s v="LATIF"/>
    <n v="253.10998017593391"/>
    <n v="1.2655499008796693"/>
    <s v="DEJAR"/>
    <s v="DEJAR"/>
    <x v="0"/>
  </r>
  <r>
    <x v="35"/>
    <n v="2"/>
    <s v="cedrillo"/>
    <n v="63"/>
    <n v="20"/>
    <n v="3117.2525999999998"/>
    <n v="0.1"/>
    <s v="LATIF"/>
    <n v="2655.2260635815082"/>
    <n v="13.276130317907541"/>
    <s v="DEJAR"/>
    <s v="DEJAR"/>
    <x v="0"/>
  </r>
  <r>
    <x v="35"/>
    <n v="3"/>
    <s v="rumbo"/>
    <n v="22.5"/>
    <n v="14"/>
    <n v="397.60874999999999"/>
    <n v="0.1"/>
    <s v="LATIF"/>
    <n v="228.1896084504572"/>
    <n v="1.140948042252286"/>
    <s v="DEJAR"/>
    <s v="DEJAR"/>
    <x v="0"/>
  </r>
  <r>
    <x v="35"/>
    <n v="4"/>
    <s v="tulché"/>
    <n v="24.8"/>
    <n v="18"/>
    <n v="483.05241600000005"/>
    <n v="0.1"/>
    <s v="LATIF"/>
    <n v="287.76954834895201"/>
    <n v="1.43884774174476"/>
    <s v="DEJAR"/>
    <s v="DEJAR"/>
    <x v="0"/>
  </r>
  <r>
    <x v="35"/>
    <n v="5"/>
    <s v="cojché"/>
    <n v="33"/>
    <n v="24"/>
    <n v="855.30060000000003"/>
    <n v="0.1"/>
    <s v="LATIF"/>
    <n v="568.52356444302654"/>
    <n v="2.8426178222151326"/>
    <s v="DEJAR"/>
    <s v="DEJAR"/>
    <x v="0"/>
  </r>
  <r>
    <x v="35"/>
    <n v="6"/>
    <s v="cojché"/>
    <n v="33"/>
    <n v="20"/>
    <n v="855.30060000000003"/>
    <n v="0.1"/>
    <s v="LATIF"/>
    <n v="568.52356444302654"/>
    <n v="2.8426178222151326"/>
    <s v="DEJAR"/>
    <s v="DEJAR"/>
    <x v="0"/>
  </r>
  <r>
    <x v="35"/>
    <n v="7"/>
    <s v="cojché"/>
    <n v="26.5"/>
    <n v="14"/>
    <n v="551.54714999999999"/>
    <n v="0.1"/>
    <s v="LATIF"/>
    <n v="337.03583743732253"/>
    <n v="1.6851791871866124"/>
    <s v="DEJAR"/>
    <s v="DEJAR"/>
    <x v="0"/>
  </r>
  <r>
    <x v="35"/>
    <n v="8"/>
    <s v="cedrillo"/>
    <n v="11"/>
    <n v="8"/>
    <n v="95.0334"/>
    <n v="0.1"/>
    <s v="LATIF"/>
    <n v="41.450062373780455"/>
    <n v="0.20725031186890225"/>
    <s v="DEJAR"/>
    <s v="DEJAR"/>
    <x v="0"/>
  </r>
  <r>
    <x v="35"/>
    <n v="9"/>
    <s v="cedrillo"/>
    <n v="23"/>
    <n v="15"/>
    <n v="415.47660000000002"/>
    <n v="0.1"/>
    <s v="LATIF"/>
    <n v="240.46242571758225"/>
    <n v="1.2023121285879113"/>
    <s v="DEJAR"/>
    <s v="DEJAR"/>
    <x v="0"/>
  </r>
  <r>
    <x v="35"/>
    <n v="10"/>
    <s v="cedrillo"/>
    <n v="15.5"/>
    <n v="4"/>
    <n v="188.69235"/>
    <n v="0.1"/>
    <s v="LATIF"/>
    <n v="93.869134877908024"/>
    <n v="0.46934567438954011"/>
    <s v="DEJAR"/>
    <s v="DEPURAR"/>
    <x v="1"/>
  </r>
  <r>
    <x v="35"/>
    <n v="11"/>
    <s v="guamo"/>
    <n v="23.6"/>
    <n v="20"/>
    <n v="437.43638400000003"/>
    <n v="0.1"/>
    <s v="LATIF"/>
    <n v="255.68473337724961"/>
    <n v="1.2784236668862481"/>
    <s v="DEJAR"/>
    <s v="DEJAR"/>
    <x v="0"/>
  </r>
  <r>
    <x v="35"/>
    <n v="12"/>
    <s v="raxcuac"/>
    <n v="20"/>
    <n v="4"/>
    <n v="314.15999999999997"/>
    <n v="0.1"/>
    <s v="LATIF"/>
    <n v="172.33493090633354"/>
    <n v="0.86167465453166758"/>
    <s v="DEJAR"/>
    <s v="DEPURAR"/>
    <x v="1"/>
  </r>
  <r>
    <x v="35"/>
    <n v="13"/>
    <s v="china ché"/>
    <n v="14.5"/>
    <n v="14"/>
    <n v="165.13034999999999"/>
    <n v="0.1"/>
    <s v="LATIF"/>
    <n v="80.073268525573738"/>
    <n v="0.40036634262786869"/>
    <s v="DEJAR"/>
    <s v="DEJAR"/>
    <x v="0"/>
  </r>
  <r>
    <x v="35"/>
    <n v="14"/>
    <s v="santa maria"/>
    <n v="36"/>
    <n v="15"/>
    <n v="1017.8783999999999"/>
    <n v="0.1"/>
    <s v="LATIF"/>
    <n v="699.54858588098784"/>
    <n v="3.4977429294049394"/>
    <s v="DEJAR"/>
    <s v="DEJAR"/>
    <x v="0"/>
  </r>
  <r>
    <x v="35"/>
    <n v="15"/>
    <s v="pomté"/>
    <n v="13.5"/>
    <n v="15"/>
    <n v="143.13915"/>
    <n v="0.1"/>
    <s v="LATIF"/>
    <n v="67.533172179763213"/>
    <n v="0.33766586089881601"/>
    <s v="DEJAR"/>
    <s v="DEJAR"/>
    <x v="0"/>
  </r>
  <r>
    <x v="35"/>
    <n v="16"/>
    <s v="palo de sangre"/>
    <n v="18"/>
    <n v="16"/>
    <n v="254.46959999999999"/>
    <n v="0.1"/>
    <s v="LATIF"/>
    <n v="134.06329154071116"/>
    <n v="0.67031645770355586"/>
    <s v="DEJAR"/>
    <s v="DEJAR"/>
    <x v="0"/>
  </r>
  <r>
    <x v="35"/>
    <n v="17"/>
    <s v="zorro"/>
    <n v="62"/>
    <n v="24"/>
    <n v="3019.0776000000001"/>
    <n v="0.1"/>
    <s v="LATIF"/>
    <n v="2555.8703816500024"/>
    <n v="12.77935190825001"/>
    <s v="DEJAR"/>
    <s v="DEJAR"/>
    <x v="0"/>
  </r>
  <r>
    <x v="35"/>
    <n v="18"/>
    <s v="pomté"/>
    <n v="13.9"/>
    <n v="14"/>
    <n v="151.74713400000002"/>
    <n v="0.1"/>
    <s v="LATIF"/>
    <n v="72.40065845714723"/>
    <n v="0.36200329228573613"/>
    <s v="DEJAR"/>
    <s v="DEJAR"/>
    <x v="0"/>
  </r>
  <r>
    <x v="35"/>
    <n v="19"/>
    <s v="cojté"/>
    <n v="10"/>
    <n v="8"/>
    <n v="78.539999999999992"/>
    <n v="0.1"/>
    <s v="LATIF"/>
    <n v="33.026709725455305"/>
    <n v="0.16513354862727653"/>
    <s v="DEJAR"/>
    <s v="DEJAR"/>
    <x v="0"/>
  </r>
  <r>
    <x v="35"/>
    <n v="20"/>
    <s v="coj"/>
    <n v="19"/>
    <n v="15"/>
    <n v="283.52940000000001"/>
    <n v="0.1"/>
    <s v="LATIF"/>
    <n v="152.50261995629924"/>
    <n v="0.76251309978149617"/>
    <s v="DEJAR"/>
    <s v="DEJAR"/>
    <x v="0"/>
  </r>
  <r>
    <x v="35"/>
    <n v="21"/>
    <s v="cedrillo"/>
    <n v="13"/>
    <n v="8"/>
    <n v="132.73259999999999"/>
    <n v="0.1"/>
    <s v="LATIF"/>
    <n v="61.723483588461484"/>
    <n v="0.3086174179423074"/>
    <s v="DEJAR"/>
    <s v="DEJAR"/>
    <x v="0"/>
  </r>
  <r>
    <x v="36"/>
    <n v="1"/>
    <s v="armado"/>
    <n v="21.2"/>
    <n v="16"/>
    <n v="352.99017600000002"/>
    <n v="0.1"/>
    <s v="LATIF"/>
    <n v="198.01135573549809"/>
    <n v="0.99005677867749031"/>
    <s v="DEJAR"/>
    <s v="DEJAR"/>
    <x v="0"/>
  </r>
  <r>
    <x v="36"/>
    <n v="2"/>
    <s v="tzol"/>
    <n v="23.5"/>
    <n v="14"/>
    <n v="433.73714999999999"/>
    <n v="0.1"/>
    <s v="LATIF"/>
    <n v="253.10998017593391"/>
    <n v="1.2655499008796693"/>
    <s v="DEJAR"/>
    <s v="DEJAR"/>
    <x v="0"/>
  </r>
  <r>
    <x v="36"/>
    <n v="3"/>
    <s v="mapola"/>
    <n v="24"/>
    <n v="25"/>
    <n v="452.3904"/>
    <n v="0.1"/>
    <s v="LATIF"/>
    <n v="266.13537552905672"/>
    <n v="1.3306768776452833"/>
    <s v="DEJAR"/>
    <s v="DEJAR"/>
    <x v="0"/>
  </r>
  <r>
    <x v="36"/>
    <n v="4"/>
    <s v="cojché"/>
    <n v="25.5"/>
    <n v="16"/>
    <n v="510.70634999999999"/>
    <n v="0.1"/>
    <s v="LATIF"/>
    <n v="307.50904523936521"/>
    <n v="1.5375452261968261"/>
    <s v="DEJAR"/>
    <s v="DEJAR"/>
    <x v="0"/>
  </r>
  <r>
    <x v="36"/>
    <n v="5"/>
    <s v="pemeshté"/>
    <n v="10.9"/>
    <n v="10"/>
    <n v="93.313373999999996"/>
    <n v="0.1"/>
    <s v="LATIF"/>
    <n v="40.557552731903208"/>
    <n v="0.20278776365951603"/>
    <s v="DEJAR"/>
    <s v="DEJAR"/>
    <x v="0"/>
  </r>
  <r>
    <x v="36"/>
    <n v="6"/>
    <s v="palo de brujo"/>
    <n v="24.3"/>
    <n v="14"/>
    <n v="463.77084600000001"/>
    <n v="0.1"/>
    <s v="LATIF"/>
    <n v="274.13325232414849"/>
    <n v="1.3706662616207423"/>
    <s v="DEJAR"/>
    <s v="DEJAR"/>
    <x v="0"/>
  </r>
  <r>
    <x v="36"/>
    <n v="7"/>
    <s v="cedrillo"/>
    <n v="24"/>
    <n v="26"/>
    <n v="452.3904"/>
    <n v="0.1"/>
    <s v="LATIF"/>
    <n v="266.13537552905672"/>
    <n v="1.3306768776452833"/>
    <s v="DEJAR"/>
    <s v="DEJAR"/>
    <x v="0"/>
  </r>
  <r>
    <x v="36"/>
    <n v="8"/>
    <s v="san juan"/>
    <n v="42.5"/>
    <n v="27"/>
    <n v="1418.6287500000001"/>
    <n v="0.1"/>
    <s v="LATIF"/>
    <n v="1039.0503861030206"/>
    <n v="5.195251930515103"/>
    <s v="DEJAR"/>
    <s v="DEJAR"/>
    <x v="0"/>
  </r>
  <r>
    <x v="36"/>
    <n v="9"/>
    <s v="acacia"/>
    <n v="10"/>
    <n v="13"/>
    <n v="78.539999999999992"/>
    <n v="0.1"/>
    <s v="LATIF"/>
    <n v="33.026709725455305"/>
    <n v="0.16513354862727653"/>
    <s v="DEJAR"/>
    <s v="DEJAR"/>
    <x v="0"/>
  </r>
  <r>
    <x v="36"/>
    <n v="10"/>
    <s v="palo de brujo"/>
    <n v="37.5"/>
    <n v="27"/>
    <n v="1104.46875"/>
    <n v="0.1"/>
    <s v="LATIF"/>
    <n v="771.03585873575037"/>
    <n v="3.8551792936787512"/>
    <s v="DEJAR"/>
    <s v="DEJAR"/>
    <x v="0"/>
  </r>
  <r>
    <x v="36"/>
    <n v="11"/>
    <s v="chico"/>
    <n v="10"/>
    <n v="8"/>
    <n v="78.539999999999992"/>
    <n v="0.1"/>
    <s v="LATIF"/>
    <n v="33.026709725455305"/>
    <n v="0.16513354862727653"/>
    <s v="DEJAR"/>
    <s v="DEJAR"/>
    <x v="0"/>
  </r>
  <r>
    <x v="36"/>
    <n v="12"/>
    <s v="mapola"/>
    <n v="15"/>
    <n v="14"/>
    <n v="176.715"/>
    <n v="0.1"/>
    <s v="LATIF"/>
    <n v="86.812164819560579"/>
    <n v="0.43406082409780289"/>
    <s v="DEJAR"/>
    <s v="DEJAR"/>
    <x v="0"/>
  </r>
  <r>
    <x v="36"/>
    <n v="13"/>
    <s v="cedrillo"/>
    <n v="54"/>
    <n v="24"/>
    <n v="2290.2264"/>
    <n v="0.1"/>
    <s v="LATIF"/>
    <n v="1838.7943468066326"/>
    <n v="9.1939717340331626"/>
    <s v="DEJAR"/>
    <s v="DEJAR"/>
    <x v="0"/>
  </r>
  <r>
    <x v="36"/>
    <n v="14"/>
    <s v="cocolol"/>
    <n v="20"/>
    <n v="14"/>
    <n v="314.15999999999997"/>
    <n v="0.1"/>
    <s v="LATIF"/>
    <n v="172.33493090633354"/>
    <n v="0.86167465453166758"/>
    <s v="DEJAR"/>
    <s v="DEJAR"/>
    <x v="0"/>
  </r>
  <r>
    <x v="36"/>
    <n v="15"/>
    <s v="chico"/>
    <n v="13.8"/>
    <n v="15"/>
    <n v="149.57157600000002"/>
    <n v="0.1"/>
    <s v="LATIF"/>
    <n v="71.165337059048142"/>
    <n v="0.35582668529524064"/>
    <s v="DEJAR"/>
    <s v="DEJAR"/>
    <x v="0"/>
  </r>
  <r>
    <x v="36"/>
    <n v="16"/>
    <s v="guayaba"/>
    <n v="13"/>
    <n v="15"/>
    <n v="132.73259999999999"/>
    <n v="0.1"/>
    <s v="LATIF"/>
    <n v="61.723483588461484"/>
    <n v="0.3086174179423074"/>
    <s v="DEJAR"/>
    <s v="DEJAR"/>
    <x v="0"/>
  </r>
  <r>
    <x v="36"/>
    <n v="17"/>
    <s v="bolitri"/>
    <n v="36.5"/>
    <n v="27"/>
    <n v="1046.34915"/>
    <n v="0.1"/>
    <s v="LATIF"/>
    <n v="722.92954620422427"/>
    <n v="3.6146477310211211"/>
    <s v="DEJAR"/>
    <s v="DEJAR"/>
    <x v="0"/>
  </r>
  <r>
    <x v="36"/>
    <n v="18"/>
    <s v="pomté"/>
    <n v="23"/>
    <n v="9"/>
    <n v="415.47660000000002"/>
    <n v="0.1"/>
    <s v="LATIF"/>
    <n v="240.46242571758225"/>
    <n v="1.2023121285879113"/>
    <s v="DEJAR"/>
    <s v="DEJAR"/>
    <x v="0"/>
  </r>
  <r>
    <x v="36"/>
    <n v="19"/>
    <s v="cocolol"/>
    <n v="10.5"/>
    <n v="8"/>
    <n v="86.590350000000001"/>
    <n v="0.1"/>
    <s v="LATIF"/>
    <n v="37.099684439743179"/>
    <n v="0.1854984221987159"/>
    <s v="DEJAR"/>
    <s v="DEJAR"/>
    <x v="0"/>
  </r>
  <r>
    <x v="36"/>
    <n v="20"/>
    <s v="palo de sangre"/>
    <n v="11"/>
    <n v="16"/>
    <n v="95.0334"/>
    <n v="0.1"/>
    <s v="LATIF"/>
    <n v="41.450062373780455"/>
    <n v="0.20725031186890225"/>
    <s v="DEJAR"/>
    <s v="DEJAR"/>
    <x v="0"/>
  </r>
  <r>
    <x v="36"/>
    <n v="21"/>
    <s v="cañamito"/>
    <n v="13"/>
    <n v="30"/>
    <n v="132.73259999999999"/>
    <n v="0.1"/>
    <s v="LATIF"/>
    <n v="61.723483588461484"/>
    <n v="0.3086174179423074"/>
    <s v="DEJAR"/>
    <s v="DEJAR"/>
    <x v="0"/>
  </r>
  <r>
    <x v="36"/>
    <n v="22"/>
    <s v="cañamito"/>
    <n v="19.5"/>
    <n v="14"/>
    <n v="298.64834999999999"/>
    <n v="0.1"/>
    <s v="LATIF"/>
    <n v="162.24290203480425"/>
    <n v="0.81121451017402113"/>
    <s v="DEJAR"/>
    <s v="DEJAR"/>
    <x v="0"/>
  </r>
  <r>
    <x v="36"/>
    <n v="23"/>
    <s v="achotío"/>
    <n v="37.9"/>
    <n v="25"/>
    <n v="1128.1564139999998"/>
    <n v="0.1"/>
    <s v="LATIF"/>
    <n v="790.78359785952409"/>
    <n v="3.9539179892976204"/>
    <s v="DEJAR"/>
    <s v="DEJAR"/>
    <x v="0"/>
  </r>
  <r>
    <x v="36"/>
    <n v="24"/>
    <s v="achotío"/>
    <n v="12"/>
    <n v="13"/>
    <n v="113.0976"/>
    <n v="0.1"/>
    <s v="LATIF"/>
    <n v="51.002868362482175"/>
    <n v="0.25501434181241084"/>
    <s v="DEJAR"/>
    <s v="DEJAR"/>
    <x v="0"/>
  </r>
  <r>
    <x v="36"/>
    <n v="25"/>
    <s v="cac ut"/>
    <n v="15.5"/>
    <n v="20"/>
    <n v="188.69235"/>
    <n v="0.1"/>
    <s v="LATIF"/>
    <n v="93.869134877908024"/>
    <n v="0.46934567438954011"/>
    <s v="DEJAR"/>
    <s v="DEJAR"/>
    <x v="0"/>
  </r>
  <r>
    <x v="36"/>
    <n v="26"/>
    <s v="santa maria"/>
    <n v="11"/>
    <n v="17"/>
    <n v="95.0334"/>
    <n v="0.1"/>
    <s v="LATIF"/>
    <n v="41.450062373780455"/>
    <n v="0.20725031186890225"/>
    <s v="DEJAR"/>
    <s v="DEJAR"/>
    <x v="0"/>
  </r>
  <r>
    <x v="36"/>
    <n v="27"/>
    <s v="palo blanco"/>
    <n v="26.5"/>
    <n v="14"/>
    <n v="551.54714999999999"/>
    <n v="0.1"/>
    <s v="LATIF"/>
    <n v="337.03583743732253"/>
    <n v="1.6851791871866124"/>
    <s v="DEJAR"/>
    <s v="DEJAR"/>
    <x v="0"/>
  </r>
  <r>
    <x v="36"/>
    <n v="28"/>
    <s v="guaytán"/>
    <n v="44.4"/>
    <n v="40"/>
    <n v="1548.3061439999999"/>
    <n v="0.1"/>
    <s v="LATIF"/>
    <n v="1153.2118396705844"/>
    <n v="5.7660591983529219"/>
    <s v="DEJAR"/>
    <s v="DEJAR"/>
    <x v="0"/>
  </r>
  <r>
    <x v="36"/>
    <n v="29"/>
    <s v="tzol"/>
    <n v="13"/>
    <n v="15"/>
    <n v="132.73259999999999"/>
    <n v="0.1"/>
    <s v="LATIF"/>
    <n v="61.723483588461484"/>
    <n v="0.3086174179423074"/>
    <s v="DEJAR"/>
    <s v="DEJAR"/>
    <x v="0"/>
  </r>
  <r>
    <x v="36"/>
    <n v="30"/>
    <s v="guayaba"/>
    <n v="13"/>
    <n v="15"/>
    <n v="132.73259999999999"/>
    <n v="0.1"/>
    <s v="LATIF"/>
    <n v="61.723483588461484"/>
    <n v="0.3086174179423074"/>
    <s v="DEJAR"/>
    <s v="DEJAR"/>
    <x v="0"/>
  </r>
  <r>
    <x v="36"/>
    <n v="31"/>
    <s v="san juan"/>
    <n v="45"/>
    <n v="35"/>
    <n v="1590.4349999999999"/>
    <n v="0.1"/>
    <s v="LATIF"/>
    <n v="1190.7041522680991"/>
    <n v="5.9535207613404948"/>
    <s v="DEJAR"/>
    <s v="DEJAR"/>
    <x v="0"/>
  </r>
  <r>
    <x v="36"/>
    <n v="32"/>
    <s v="guayaba"/>
    <n v="15.7"/>
    <n v="16"/>
    <n v="193.59324599999999"/>
    <n v="0.1"/>
    <s v="LATIF"/>
    <n v="96.781887987802477"/>
    <n v="0.48390943993901236"/>
    <s v="DEJAR"/>
    <s v="DEJAR"/>
    <x v="0"/>
  </r>
  <r>
    <x v="36"/>
    <n v="33"/>
    <s v="tamarindo"/>
    <n v="13"/>
    <n v="16"/>
    <n v="132.73259999999999"/>
    <n v="0.1"/>
    <s v="LATIF"/>
    <n v="61.723483588461484"/>
    <n v="0.3086174179423074"/>
    <s v="DEJAR"/>
    <s v="DEJAR"/>
    <x v="0"/>
  </r>
  <r>
    <x v="36"/>
    <n v="34"/>
    <s v="chico"/>
    <n v="23"/>
    <n v="25"/>
    <n v="415.47660000000002"/>
    <n v="0.1"/>
    <s v="LATIF"/>
    <n v="240.46242571758225"/>
    <n v="1.2023121285879113"/>
    <s v="DEJAR"/>
    <s v="DEJAR"/>
    <x v="0"/>
  </r>
  <r>
    <x v="36"/>
    <n v="35"/>
    <s v="chico"/>
    <n v="28.5"/>
    <n v="35"/>
    <n v="637.94114999999999"/>
    <n v="0.1"/>
    <s v="LATIF"/>
    <n v="400.85987036295842"/>
    <n v="2.004299351814792"/>
    <s v="DEJAR"/>
    <s v="DEJAR"/>
    <x v="0"/>
  </r>
  <r>
    <x v="36"/>
    <n v="36"/>
    <s v="bolitri"/>
    <n v="31.5"/>
    <n v="30"/>
    <n v="779.31314999999995"/>
    <n v="0.1"/>
    <s v="LATIF"/>
    <n v="508.85435701385597"/>
    <n v="2.5442717850692795"/>
    <s v="DEJAR"/>
    <s v="DEJAR"/>
    <x v="0"/>
  </r>
  <r>
    <x v="36"/>
    <n v="37"/>
    <s v="cocolol"/>
    <n v="15.5"/>
    <n v="16"/>
    <n v="188.69235"/>
    <n v="0.1"/>
    <s v="LATIF"/>
    <n v="93.869134877908024"/>
    <n v="0.46934567438954011"/>
    <s v="DEJAR"/>
    <s v="DEJAR"/>
    <x v="0"/>
  </r>
  <r>
    <x v="36"/>
    <n v="38"/>
    <s v="bolitri"/>
    <n v="34"/>
    <n v="24"/>
    <n v="907.92240000000004"/>
    <n v="0.1"/>
    <s v="LATIF"/>
    <n v="610.45073780325674"/>
    <n v="3.0522536890162835"/>
    <s v="DEJAR"/>
    <s v="DEJAR"/>
    <x v="0"/>
  </r>
  <r>
    <x v="36"/>
    <n v="39"/>
    <s v="armado"/>
    <n v="19"/>
    <n v="15"/>
    <n v="283.52940000000001"/>
    <n v="0.1"/>
    <s v="LATIF"/>
    <n v="152.50261995629924"/>
    <n v="0.76251309978149617"/>
    <s v="DEJAR"/>
    <s v="DEJAR"/>
    <x v="0"/>
  </r>
  <r>
    <x v="36"/>
    <n v="40"/>
    <s v="armado"/>
    <n v="21"/>
    <n v="16"/>
    <n v="346.3614"/>
    <n v="0.1"/>
    <s v="LATIF"/>
    <n v="193.587905296"/>
    <n v="0.96793952648000003"/>
    <s v="DEJAR"/>
    <s v="DEJAR"/>
    <x v="0"/>
  </r>
  <r>
    <x v="37"/>
    <n v="1"/>
    <s v="pos cul"/>
    <n v="21.5"/>
    <n v="9"/>
    <n v="363.05115000000001"/>
    <n v="0.1"/>
    <s v="LATIF"/>
    <n v="204.75555973317921"/>
    <n v="1.023777798665896"/>
    <s v="DEJAR"/>
    <s v="DEJAR"/>
    <x v="0"/>
  </r>
  <r>
    <x v="37"/>
    <n v="2"/>
    <s v="cedrillo"/>
    <n v="23.5"/>
    <n v="8"/>
    <n v="433.73714999999999"/>
    <n v="0.1"/>
    <s v="LATIF"/>
    <n v="253.10998017593391"/>
    <n v="1.2655499008796693"/>
    <s v="DEJAR"/>
    <s v="DEJAR"/>
    <x v="0"/>
  </r>
  <r>
    <x v="37"/>
    <n v="3"/>
    <s v="chico"/>
    <n v="19"/>
    <n v="17"/>
    <n v="283.52940000000001"/>
    <n v="0.1"/>
    <s v="LATIF"/>
    <n v="152.50261995629924"/>
    <n v="0.76251309978149617"/>
    <s v="DEJAR"/>
    <s v="DEJAR"/>
    <x v="0"/>
  </r>
  <r>
    <x v="37"/>
    <n v="4"/>
    <s v="tulché"/>
    <n v="11.5"/>
    <n v="19"/>
    <n v="103.86915"/>
    <n v="0.1"/>
    <s v="LATIF"/>
    <n v="46.082838181946165"/>
    <n v="0.23041419090973084"/>
    <s v="DEJAR"/>
    <s v="DEJAR"/>
    <x v="0"/>
  </r>
  <r>
    <x v="37"/>
    <n v="5"/>
    <s v="toj"/>
    <n v="19.5"/>
    <n v="11"/>
    <n v="298.64834999999999"/>
    <n v="0.1"/>
    <s v="LATIF"/>
    <n v="162.24290203480425"/>
    <n v="0.81121451017402113"/>
    <s v="DEJAR"/>
    <s v="DEJAR"/>
    <x v="0"/>
  </r>
  <r>
    <x v="37"/>
    <n v="6"/>
    <s v="tulché"/>
    <n v="15.5"/>
    <n v="9"/>
    <n v="188.69235"/>
    <n v="0.1"/>
    <s v="LATIF"/>
    <n v="93.869134877908024"/>
    <n v="0.46934567438954011"/>
    <s v="DEJAR"/>
    <s v="DEJAR"/>
    <x v="0"/>
  </r>
  <r>
    <x v="37"/>
    <n v="7"/>
    <s v="cedrillo"/>
    <n v="10.5"/>
    <n v="12"/>
    <n v="86.590350000000001"/>
    <n v="0.1"/>
    <s v="LATIF"/>
    <n v="37.099684439743179"/>
    <n v="0.1854984221987159"/>
    <s v="DEJAR"/>
    <s v="DEJAR"/>
    <x v="0"/>
  </r>
  <r>
    <x v="37"/>
    <n v="8"/>
    <s v="chino"/>
    <n v="18.5"/>
    <n v="18"/>
    <n v="268.80315000000002"/>
    <n v="0.1"/>
    <s v="LATIF"/>
    <n v="143.11059777395243"/>
    <n v="0.71555298886976215"/>
    <s v="DEJAR"/>
    <s v="DEJAR"/>
    <x v="0"/>
  </r>
  <r>
    <x v="37"/>
    <n v="9"/>
    <s v="aguacate "/>
    <n v="11.5"/>
    <n v="6"/>
    <n v="103.86915"/>
    <n v="0.1"/>
    <s v="LATIF"/>
    <n v="46.082838181946165"/>
    <n v="0.23041419090973084"/>
    <s v="DEJAR"/>
    <s v="DEJAR"/>
    <x v="0"/>
  </r>
  <r>
    <x v="37"/>
    <n v="10"/>
    <s v="corozo"/>
    <n v="35.5"/>
    <n v="30"/>
    <n v="989.80034999999998"/>
    <n v="0.1"/>
    <s v="LATIF"/>
    <n v="676.6126158333492"/>
    <n v="3.383063079166746"/>
    <s v="DEJAR"/>
    <s v="DEJAR"/>
    <x v="0"/>
  </r>
  <r>
    <x v="37"/>
    <n v="11"/>
    <s v="acacia"/>
    <n v="12"/>
    <n v="25"/>
    <n v="113.0976"/>
    <n v="0.1"/>
    <s v="LATIF"/>
    <n v="51.002868362482175"/>
    <n v="0.25501434181241084"/>
    <s v="DEJAR"/>
    <s v="DEJAR"/>
    <x v="0"/>
  </r>
  <r>
    <x v="37"/>
    <n v="12"/>
    <s v="tulché"/>
    <n v="17"/>
    <n v="15"/>
    <n v="226.98060000000001"/>
    <n v="0.1"/>
    <s v="LATIF"/>
    <n v="116.98835060940742"/>
    <n v="0.58494175304703711"/>
    <s v="DEJAR"/>
    <s v="DEJAR"/>
    <x v="0"/>
  </r>
  <r>
    <x v="37"/>
    <n v="13"/>
    <s v="armado"/>
    <n v="19.5"/>
    <n v="27"/>
    <n v="298.64834999999999"/>
    <n v="0.1"/>
    <s v="LATIF"/>
    <n v="162.24290203480425"/>
    <n v="0.81121451017402113"/>
    <s v="DEJAR"/>
    <s v="DEJAR"/>
    <x v="0"/>
  </r>
  <r>
    <x v="37"/>
    <n v="14"/>
    <s v="cacao che"/>
    <n v="10.5"/>
    <n v="6"/>
    <n v="86.590350000000001"/>
    <n v="0.1"/>
    <s v="LATIF"/>
    <n v="37.099684439743179"/>
    <n v="0.1854984221987159"/>
    <s v="DEJAR"/>
    <s v="DEJAR"/>
    <x v="0"/>
  </r>
  <r>
    <x v="37"/>
    <n v="15"/>
    <s v="tzol"/>
    <n v="37"/>
    <n v="24"/>
    <n v="1075.2126000000001"/>
    <n v="0.1"/>
    <s v="LATIF"/>
    <n v="746.75785703016243"/>
    <n v="3.7337892851508117"/>
    <s v="DEJAR"/>
    <s v="DEJAR"/>
    <x v="0"/>
  </r>
  <r>
    <x v="37"/>
    <n v="16"/>
    <s v="palo blanco"/>
    <n v="28"/>
    <n v="19"/>
    <n v="615.75360000000001"/>
    <n v="0.1"/>
    <s v="LATIF"/>
    <n v="384.30049927715726"/>
    <n v="1.9215024963857863"/>
    <s v="DEJAR"/>
    <s v="DEJAR"/>
    <x v="0"/>
  </r>
  <r>
    <x v="37"/>
    <n v="17"/>
    <s v="tzol"/>
    <n v="15"/>
    <n v="22"/>
    <n v="176.715"/>
    <n v="0.1"/>
    <s v="LATIF"/>
    <n v="86.812164819560579"/>
    <n v="0.43406082409780289"/>
    <s v="DEJAR"/>
    <s v="DEJAR"/>
    <x v="0"/>
  </r>
  <r>
    <x v="37"/>
    <n v="18"/>
    <s v="santa maria"/>
    <n v="14.8"/>
    <n v="14"/>
    <n v="172.03401600000001"/>
    <n v="0.1"/>
    <s v="LATIF"/>
    <n v="84.078665642218951"/>
    <n v="0.42039332821109476"/>
    <s v="DEJAR"/>
    <s v="DEJAR"/>
    <x v="0"/>
  </r>
  <r>
    <x v="37"/>
    <n v="19"/>
    <s v="cagué"/>
    <n v="50"/>
    <n v="30"/>
    <n v="1963.5"/>
    <n v="0.1"/>
    <s v="LATIF"/>
    <n v="1530.6197203780737"/>
    <n v="7.6530986018903677"/>
    <s v="DEJAR"/>
    <s v="DEJAR"/>
    <x v="0"/>
  </r>
  <r>
    <x v="37"/>
    <n v="20"/>
    <s v="armado"/>
    <n v="11.5"/>
    <n v="7"/>
    <n v="103.86915"/>
    <n v="0.1"/>
    <s v="LATIF"/>
    <n v="46.082838181946165"/>
    <n v="0.23041419090973084"/>
    <s v="DEJAR"/>
    <s v="DEJAR"/>
    <x v="0"/>
  </r>
  <r>
    <x v="37"/>
    <n v="21"/>
    <s v="armado"/>
    <n v="19.5"/>
    <n v="14"/>
    <n v="298.64834999999999"/>
    <n v="0.1"/>
    <s v="LATIF"/>
    <n v="162.24290203480425"/>
    <n v="0.81121451017402113"/>
    <s v="DEJAR"/>
    <s v="DEJAR"/>
    <x v="0"/>
  </r>
  <r>
    <x v="37"/>
    <n v="22"/>
    <s v="pomté"/>
    <n v="16"/>
    <n v="14"/>
    <n v="201.0624"/>
    <n v="0.1"/>
    <s v="LATIF"/>
    <n v="101.24820425273758"/>
    <n v="0.50624102126368786"/>
    <s v="DEJAR"/>
    <s v="DEJAR"/>
    <x v="0"/>
  </r>
  <r>
    <x v="37"/>
    <n v="23"/>
    <s v="tamarindo"/>
    <n v="15.8"/>
    <n v="10"/>
    <n v="196.06725600000001"/>
    <n v="0.1"/>
    <s v="LATIF"/>
    <n v="98.257670296338759"/>
    <n v="0.49128835148169381"/>
    <s v="DEJAR"/>
    <s v="DEJAR"/>
    <x v="0"/>
  </r>
  <r>
    <x v="37"/>
    <n v="24"/>
    <s v="aguacatillo"/>
    <n v="42.5"/>
    <n v="40"/>
    <n v="1418.6287500000001"/>
    <n v="0.1"/>
    <s v="LATIF"/>
    <n v="1039.0503861030206"/>
    <n v="5.195251930515103"/>
    <s v="DEJAR"/>
    <s v="DEJAR"/>
    <x v="0"/>
  </r>
  <r>
    <x v="37"/>
    <n v="25"/>
    <s v="cagué"/>
    <n v="10.5"/>
    <n v="10"/>
    <n v="86.590350000000001"/>
    <n v="0.1"/>
    <s v="LATIF"/>
    <n v="37.099684439743179"/>
    <n v="0.1854984221987159"/>
    <s v="DEJAR"/>
    <s v="DEJAR"/>
    <x v="0"/>
  </r>
  <r>
    <x v="37"/>
    <n v="26"/>
    <s v="cagué"/>
    <n v="19"/>
    <n v="24"/>
    <n v="283.52940000000001"/>
    <n v="0.1"/>
    <s v="LATIF"/>
    <n v="152.50261995629924"/>
    <n v="0.76251309978149617"/>
    <s v="DEJAR"/>
    <s v="DEJAR"/>
    <x v="0"/>
  </r>
  <r>
    <x v="37"/>
    <n v="27"/>
    <s v="pomté"/>
    <n v="26"/>
    <n v="11"/>
    <n v="530.93039999999996"/>
    <n v="0.1"/>
    <s v="LATIF"/>
    <n v="322.0760520178971"/>
    <n v="1.6103802600894852"/>
    <s v="DEJAR"/>
    <s v="DEJAR"/>
    <x v="0"/>
  </r>
  <r>
    <x v="37"/>
    <n v="28"/>
    <s v="armado"/>
    <n v="43"/>
    <n v="14"/>
    <n v="1452.2046"/>
    <n v="0.1"/>
    <s v="LATIF"/>
    <n v="1068.4241794788302"/>
    <n v="5.3421208973941514"/>
    <s v="DEJAR"/>
    <s v="DEJAR"/>
    <x v="0"/>
  </r>
  <r>
    <x v="37"/>
    <n v="29"/>
    <s v="chico"/>
    <n v="28"/>
    <n v="14"/>
    <n v="615.75360000000001"/>
    <n v="0.1"/>
    <s v="LATIF"/>
    <n v="384.30049927715726"/>
    <n v="1.9215024963857863"/>
    <s v="DEJAR"/>
    <s v="DEJAR"/>
    <x v="0"/>
  </r>
  <r>
    <x v="37"/>
    <n v="30"/>
    <s v="corozo"/>
    <n v="29"/>
    <n v="20"/>
    <n v="660.52139999999997"/>
    <n v="0.1"/>
    <s v="LATIF"/>
    <n v="417.82609631752575"/>
    <n v="2.0891304815876288"/>
    <s v="DEJAR"/>
    <s v="DEJAR"/>
    <x v="0"/>
  </r>
  <r>
    <x v="38"/>
    <n v="1"/>
    <s v="coj"/>
    <n v="13.5"/>
    <n v="14"/>
    <n v="143.13915"/>
    <n v="0.1"/>
    <s v="LATIF"/>
    <n v="67.533172179763213"/>
    <n v="0.33766586089881601"/>
    <s v="DEJAR"/>
    <s v="DEJAR"/>
    <x v="0"/>
  </r>
  <r>
    <x v="38"/>
    <n v="2"/>
    <s v="tzol"/>
    <n v="23.2"/>
    <n v="24"/>
    <n v="422.73369600000001"/>
    <n v="0.1"/>
    <s v="LATIF"/>
    <n v="245.47630430811358"/>
    <n v="1.2273815215405679"/>
    <s v="DEJAR"/>
    <s v="DEJAR"/>
    <x v="0"/>
  </r>
  <r>
    <x v="38"/>
    <n v="3"/>
    <s v="palo blanco"/>
    <n v="32.5"/>
    <n v="24"/>
    <n v="829.57875000000001"/>
    <n v="0.1"/>
    <s v="LATIF"/>
    <n v="548.2068011056914"/>
    <n v="2.7410340055284568"/>
    <s v="DEJAR"/>
    <s v="DEJAR"/>
    <x v="0"/>
  </r>
  <r>
    <x v="38"/>
    <n v="4"/>
    <s v="cocowaco"/>
    <n v="17.5"/>
    <n v="12"/>
    <n v="240.52875"/>
    <n v="0.1"/>
    <s v="LATIF"/>
    <n v="125.35709774458586"/>
    <n v="0.62678548872292927"/>
    <s v="DEJAR"/>
    <s v="DEJAR"/>
    <x v="0"/>
  </r>
  <r>
    <x v="38"/>
    <n v="5"/>
    <s v="hu"/>
    <n v="130"/>
    <n v="20"/>
    <n v="13273.26"/>
    <n v="0.1"/>
    <s v="LATIF"/>
    <n v="14926.583991506332"/>
    <n v="74.632919957531655"/>
    <s v="DEJAR"/>
    <s v="DEJAR"/>
    <x v="0"/>
  </r>
  <r>
    <x v="38"/>
    <n v="6"/>
    <s v="hu"/>
    <n v="18.5"/>
    <n v="16"/>
    <n v="268.80315000000002"/>
    <n v="0.1"/>
    <s v="LATIF"/>
    <n v="143.11059777395243"/>
    <n v="0.71555298886976215"/>
    <s v="DEJAR"/>
    <s v="DEJAR"/>
    <x v="0"/>
  </r>
  <r>
    <x v="38"/>
    <n v="7"/>
    <s v="cagué"/>
    <n v="31"/>
    <n v="20"/>
    <n v="754.76940000000002"/>
    <n v="0.1"/>
    <s v="LATIF"/>
    <n v="489.81357840055307"/>
    <n v="2.4490678920027653"/>
    <s v="DEJAR"/>
    <s v="DEJAR"/>
    <x v="0"/>
  </r>
  <r>
    <x v="38"/>
    <n v="8"/>
    <s v="tulché"/>
    <n v="48"/>
    <n v="22"/>
    <n v="1809.5616"/>
    <n v="0.1"/>
    <s v="LATIF"/>
    <n v="1388.7069567266387"/>
    <n v="6.9435347836331935"/>
    <s v="DEJAR"/>
    <s v="DEJAR"/>
    <x v="0"/>
  </r>
  <r>
    <x v="38"/>
    <n v="9"/>
    <s v="cocowaco"/>
    <n v="18"/>
    <n v="9"/>
    <n v="254.46959999999999"/>
    <n v="0.1"/>
    <s v="LATIF"/>
    <n v="134.06329154071116"/>
    <n v="0.67031645770355586"/>
    <s v="DEJAR"/>
    <s v="DEJAR"/>
    <x v="0"/>
  </r>
  <r>
    <x v="38"/>
    <n v="10"/>
    <s v="coj"/>
    <n v="22"/>
    <n v="12"/>
    <n v="380.1336"/>
    <n v="0.1"/>
    <s v="LATIF"/>
    <n v="216.2883827856152"/>
    <n v="1.0814419139280758"/>
    <s v="DEJAR"/>
    <s v="DEJAR"/>
    <x v="0"/>
  </r>
  <r>
    <x v="38"/>
    <n v="11"/>
    <s v="coj"/>
    <n v="38"/>
    <n v="14"/>
    <n v="1134.1176"/>
    <n v="0.1"/>
    <s v="LATIF"/>
    <n v="795.76587227964853"/>
    <n v="3.9788293613982426"/>
    <s v="DEJAR"/>
    <s v="DEJAR"/>
    <x v="0"/>
  </r>
  <r>
    <x v="38"/>
    <n v="12"/>
    <s v="lana esq"/>
    <n v="25.5"/>
    <n v="15"/>
    <n v="510.70634999999999"/>
    <n v="0.1"/>
    <s v="LATIF"/>
    <n v="307.50904523936521"/>
    <n v="1.5375452261968261"/>
    <s v="DEJAR"/>
    <s v="DEJAR"/>
    <x v="0"/>
  </r>
  <r>
    <x v="38"/>
    <n v="13"/>
    <s v="cocowaco"/>
    <n v="12"/>
    <n v="6"/>
    <n v="113.0976"/>
    <n v="0.1"/>
    <s v="LATIF"/>
    <n v="51.002868362482175"/>
    <n v="0.25501434181241084"/>
    <s v="DEJAR"/>
    <s v="DEJAR"/>
    <x v="0"/>
  </r>
  <r>
    <x v="38"/>
    <n v="14"/>
    <s v="hu"/>
    <n v="53"/>
    <n v="24"/>
    <n v="2206.1886"/>
    <n v="0.1"/>
    <s v="LATIF"/>
    <n v="1758.6689149646609"/>
    <n v="8.793344574823303"/>
    <s v="DEJAR"/>
    <s v="DEJAR"/>
    <x v="0"/>
  </r>
  <r>
    <x v="38"/>
    <n v="15"/>
    <s v="hu"/>
    <n v="30"/>
    <n v="25"/>
    <n v="706.86"/>
    <n v="0.1"/>
    <s v="LATIF"/>
    <n v="452.98997539791907"/>
    <n v="2.2649498769895953"/>
    <s v="DEJAR"/>
    <s v="DEJAR"/>
    <x v="0"/>
  </r>
  <r>
    <x v="38"/>
    <n v="16"/>
    <s v="acacia"/>
    <n v="17"/>
    <n v="25"/>
    <n v="226.98060000000001"/>
    <n v="0.1"/>
    <s v="LATIF"/>
    <n v="116.98835060940742"/>
    <n v="0.58494175304703711"/>
    <s v="DEJAR"/>
    <s v="DEJAR"/>
    <x v="0"/>
  </r>
  <r>
    <x v="38"/>
    <n v="17"/>
    <s v="cagué"/>
    <n v="63"/>
    <n v="25"/>
    <n v="3117.2525999999998"/>
    <n v="0.1"/>
    <s v="LATIF"/>
    <n v="2655.2260635815082"/>
    <n v="13.276130317907541"/>
    <s v="DEJAR"/>
    <s v="DEJAR"/>
    <x v="0"/>
  </r>
  <r>
    <x v="38"/>
    <n v="18"/>
    <s v="cagué"/>
    <n v="27"/>
    <n v="30"/>
    <n v="572.5566"/>
    <n v="0.1"/>
    <s v="LATIF"/>
    <n v="352.39128142743209"/>
    <n v="1.7619564071371603"/>
    <s v="DEJAR"/>
    <s v="DEJAR"/>
    <x v="0"/>
  </r>
  <r>
    <x v="38"/>
    <n v="19"/>
    <s v="cagué"/>
    <n v="25"/>
    <n v="20"/>
    <n v="490.875"/>
    <n v="0.1"/>
    <s v="LATIF"/>
    <n v="293.3319028192812"/>
    <n v="1.4666595140964058"/>
    <s v="DEJAR"/>
    <s v="DEJAR"/>
    <x v="0"/>
  </r>
  <r>
    <x v="38"/>
    <n v="20"/>
    <s v="naranjo"/>
    <n v="19"/>
    <n v="20"/>
    <n v="283.52940000000001"/>
    <n v="0.1"/>
    <s v="LATIF"/>
    <n v="152.50261995629924"/>
    <n v="0.76251309978149617"/>
    <s v="DEJAR"/>
    <s v="DEJAR"/>
    <x v="0"/>
  </r>
  <r>
    <x v="38"/>
    <n v="21"/>
    <s v="chico"/>
    <n v="31.5"/>
    <n v="30"/>
    <n v="779.31314999999995"/>
    <n v="0.1"/>
    <s v="LATIF"/>
    <n v="508.85435701385597"/>
    <n v="2.5442717850692795"/>
    <s v="DEJAR"/>
    <s v="DEJAR"/>
    <x v="0"/>
  </r>
  <r>
    <x v="38"/>
    <n v="22"/>
    <s v="rumbo"/>
    <n v="19.5"/>
    <n v="14"/>
    <n v="298.64834999999999"/>
    <n v="0.1"/>
    <s v="LATIF"/>
    <n v="162.24290203480425"/>
    <n v="0.81121451017402113"/>
    <s v="DEJAR"/>
    <s v="DEJAR"/>
    <x v="0"/>
  </r>
  <r>
    <x v="38"/>
    <n v="23"/>
    <s v="coj"/>
    <n v="19.5"/>
    <n v="10"/>
    <n v="298.64834999999999"/>
    <n v="0.1"/>
    <s v="LATIF"/>
    <n v="162.24290203480425"/>
    <n v="0.81121451017402113"/>
    <s v="DEJAR"/>
    <s v="DEJAR"/>
    <x v="0"/>
  </r>
  <r>
    <x v="38"/>
    <n v="24"/>
    <s v="coj"/>
    <n v="22"/>
    <n v="18"/>
    <n v="380.1336"/>
    <n v="0.1"/>
    <s v="LATIF"/>
    <n v="216.2883827856152"/>
    <n v="1.0814419139280758"/>
    <s v="DEJAR"/>
    <s v="DEJAR"/>
    <x v="0"/>
  </r>
  <r>
    <x v="38"/>
    <n v="25"/>
    <s v="acacia"/>
    <n v="14.5"/>
    <n v="20"/>
    <n v="165.13034999999999"/>
    <n v="0.1"/>
    <s v="LATIF"/>
    <n v="80.073268525573738"/>
    <n v="0.40036634262786869"/>
    <s v="DEJAR"/>
    <s v="DEJAR"/>
    <x v="0"/>
  </r>
  <r>
    <x v="38"/>
    <n v="26"/>
    <s v="cocowaco"/>
    <n v="12.5"/>
    <n v="18"/>
    <n v="122.71875"/>
    <n v="0.1"/>
    <s v="LATIF"/>
    <n v="56.214880852526136"/>
    <n v="0.28107440426263064"/>
    <s v="DEJAR"/>
    <s v="DEJAR"/>
    <x v="0"/>
  </r>
  <r>
    <x v="38"/>
    <n v="27"/>
    <s v="cagué"/>
    <n v="14.5"/>
    <n v="16"/>
    <n v="165.13034999999999"/>
    <n v="0.1"/>
    <s v="LATIF"/>
    <n v="80.073268525573738"/>
    <n v="0.40036634262786869"/>
    <s v="DEJAR"/>
    <s v="DEJAR"/>
    <x v="0"/>
  </r>
  <r>
    <x v="38"/>
    <n v="28"/>
    <s v="chun"/>
    <n v="29"/>
    <n v="12"/>
    <n v="660.52139999999997"/>
    <n v="0.1"/>
    <s v="LATIF"/>
    <n v="417.82609631752575"/>
    <n v="2.0891304815876288"/>
    <s v="DEJAR"/>
    <s v="DEJAR"/>
    <x v="0"/>
  </r>
  <r>
    <x v="38"/>
    <n v="29"/>
    <s v="cocowaco"/>
    <n v="16"/>
    <n v="13"/>
    <n v="201.0624"/>
    <n v="0.1"/>
    <s v="LATIF"/>
    <n v="101.24820425273758"/>
    <n v="0.50624102126368786"/>
    <s v="DEJAR"/>
    <s v="DEJAR"/>
    <x v="0"/>
  </r>
  <r>
    <x v="38"/>
    <n v="30"/>
    <s v="cocowaco"/>
    <n v="18"/>
    <n v="6"/>
    <n v="254.46959999999999"/>
    <n v="0.1"/>
    <s v="LATIF"/>
    <n v="134.06329154071116"/>
    <n v="0.67031645770355586"/>
    <s v="DEJAR"/>
    <s v="DEJAR"/>
    <x v="0"/>
  </r>
  <r>
    <x v="38"/>
    <n v="31"/>
    <s v="tzol"/>
    <n v="29"/>
    <n v="12"/>
    <n v="660.52139999999997"/>
    <n v="0.1"/>
    <s v="LATIF"/>
    <n v="417.82609631752575"/>
    <n v="2.0891304815876288"/>
    <s v="DEJAR"/>
    <s v="DEJAR"/>
    <x v="0"/>
  </r>
  <r>
    <x v="38"/>
    <n v="32"/>
    <s v="hu"/>
    <n v="14"/>
    <n v="11"/>
    <n v="153.9384"/>
    <n v="0.1"/>
    <s v="LATIF"/>
    <n v="73.64833681845144"/>
    <n v="0.36824168409225716"/>
    <s v="DEJAR"/>
    <s v="DEJAR"/>
    <x v="0"/>
  </r>
  <r>
    <x v="39"/>
    <n v="1"/>
    <s v="Caulote"/>
    <n v="22.2"/>
    <n v="12"/>
    <n v="387.07653599999998"/>
    <n v="0.1"/>
    <s v="LATIF"/>
    <n v="221.00448516417933"/>
    <n v="1.1050224258208967"/>
    <s v="DEJAR"/>
    <s v="DEJAR"/>
    <x v="0"/>
  </r>
  <r>
    <x v="39"/>
    <n v="2"/>
    <s v="Chait"/>
    <n v="13"/>
    <n v="9"/>
    <n v="132.73259999999999"/>
    <n v="0.1"/>
    <s v="LATIF"/>
    <n v="61.723483588461484"/>
    <n v="0.3086174179423074"/>
    <s v="DEJAR"/>
    <s v="DEJAR"/>
    <x v="0"/>
  </r>
  <r>
    <x v="39"/>
    <n v="3"/>
    <s v="Mecate falso"/>
    <n v="16.5"/>
    <n v="8"/>
    <n v="213.82515000000001"/>
    <n v="0.1"/>
    <s v="LATIF"/>
    <n v="108.95331919183752"/>
    <n v="0.54476659595918764"/>
    <s v="DEJAR"/>
    <s v="DEJAR"/>
    <x v="0"/>
  </r>
  <r>
    <x v="39"/>
    <n v="4"/>
    <s v="Jocote jobo"/>
    <n v="19.8"/>
    <n v="11"/>
    <n v="307.90821600000004"/>
    <n v="0.1"/>
    <s v="LATIF"/>
    <n v="168.25568888304355"/>
    <n v="0.84127844441521771"/>
    <s v="DEJAR"/>
    <s v="DEJAR"/>
    <x v="0"/>
  </r>
  <r>
    <x v="39"/>
    <n v="5"/>
    <s v="jobo"/>
    <n v="19.5"/>
    <n v="6"/>
    <n v="298.64834999999999"/>
    <n v="0.1"/>
    <s v="LATIF"/>
    <n v="162.24290203480425"/>
    <n v="0.81121451017402113"/>
    <s v="DEJAR"/>
    <s v="DEJAR"/>
    <x v="0"/>
  </r>
  <r>
    <x v="39"/>
    <n v="6"/>
    <s v="Sp."/>
    <n v="25.2"/>
    <n v="12"/>
    <n v="498.76041599999996"/>
    <n v="0.1"/>
    <s v="LATIF"/>
    <n v="298.95616403987509"/>
    <n v="1.4947808201993753"/>
    <s v="DEJAR"/>
    <s v="DEJAR"/>
    <x v="0"/>
  </r>
  <r>
    <x v="39"/>
    <n v="7"/>
    <s v="huele de noche"/>
    <n v="14"/>
    <n v="5"/>
    <n v="153.9384"/>
    <n v="0.1"/>
    <s v="LATIF"/>
    <n v="73.64833681845144"/>
    <n v="0.36824168409225716"/>
    <s v="DEJAR"/>
    <s v="DEJAR"/>
    <x v="0"/>
  </r>
  <r>
    <x v="39"/>
    <n v="8"/>
    <s v="Caulote"/>
    <n v="22.2"/>
    <n v="7"/>
    <n v="387.07653599999998"/>
    <n v="0.1"/>
    <s v="LATIF"/>
    <n v="221.00448516417933"/>
    <n v="1.1050224258208967"/>
    <s v="DEJAR"/>
    <s v="DEJAR"/>
    <x v="0"/>
  </r>
  <r>
    <x v="39"/>
    <n v="9"/>
    <s v="Jocote jobo"/>
    <n v="15.14"/>
    <n v="7"/>
    <n v="180.02907384"/>
    <n v="0.1"/>
    <s v="LATIF"/>
    <n v="88.755879960846642"/>
    <n v="0.4437793998042332"/>
    <s v="DEJAR"/>
    <s v="DEJAR"/>
    <x v="0"/>
  </r>
  <r>
    <x v="39"/>
    <n v="10"/>
    <s v="huevo de toro"/>
    <n v="25.5"/>
    <n v="12"/>
    <n v="510.70634999999999"/>
    <n v="0.1"/>
    <s v="LATIF"/>
    <n v="307.50904523936521"/>
    <n v="1.5375452261968261"/>
    <s v="DEJAR"/>
    <s v="DEJAR"/>
    <x v="0"/>
  </r>
  <r>
    <x v="39"/>
    <n v="11"/>
    <s v="tecate blanco"/>
    <n v="27.5"/>
    <n v="12"/>
    <n v="593.95875000000001"/>
    <n v="0.1"/>
    <s v="LATIF"/>
    <n v="368.14523060732495"/>
    <n v="1.8407261530366248"/>
    <s v="DEJAR"/>
    <s v="DEJAR"/>
    <x v="0"/>
  </r>
  <r>
    <x v="39"/>
    <n v="12"/>
    <s v="palo blanco"/>
    <n v="16.2"/>
    <n v="18"/>
    <n v="206.12037599999999"/>
    <n v="0.1"/>
    <s v="LATIF"/>
    <n v="104.29090634270933"/>
    <n v="0.52145453171354661"/>
    <s v="DEJAR"/>
    <s v="DEJAR"/>
    <x v="0"/>
  </r>
  <r>
    <x v="39"/>
    <n v="13"/>
    <s v="huele de noche"/>
    <n v="14.5"/>
    <n v="5"/>
    <n v="165.13034999999999"/>
    <n v="0.1"/>
    <s v="LATIF"/>
    <n v="80.073268525573738"/>
    <n v="0.40036634262786869"/>
    <s v="DEJAR"/>
    <s v="DEJAR"/>
    <x v="0"/>
  </r>
  <r>
    <x v="39"/>
    <n v="14"/>
    <s v="mecate blanco"/>
    <n v="15.7"/>
    <n v="16"/>
    <n v="193.59324599999999"/>
    <n v="0.1"/>
    <s v="LATIF"/>
    <n v="96.781887987802477"/>
    <n v="0.48390943993901236"/>
    <s v="DEJAR"/>
    <s v="DEJAR"/>
    <x v="0"/>
  </r>
  <r>
    <x v="39"/>
    <n v="15"/>
    <s v="palo blanco"/>
    <n v="20.5"/>
    <n v="10"/>
    <n v="330.06434999999999"/>
    <n v="0.1"/>
    <s v="LATIF"/>
    <n v="182.78213876481104"/>
    <n v="0.9139106938240551"/>
    <s v="DEJAR"/>
    <s v="DEJAR"/>
    <x v="0"/>
  </r>
  <r>
    <x v="39"/>
    <n v="16"/>
    <s v="Jocote jobo"/>
    <n v="14.2"/>
    <n v="10"/>
    <n v="158.368056"/>
    <n v="0.1"/>
    <s v="LATIF"/>
    <n v="76.180900355309561"/>
    <n v="0.38090450177654778"/>
    <s v="DEJAR"/>
    <s v="DEJAR"/>
    <x v="0"/>
  </r>
  <r>
    <x v="39"/>
    <n v="17"/>
    <s v="mecate"/>
    <n v="12.5"/>
    <n v="8"/>
    <n v="122.71875"/>
    <n v="0.1"/>
    <s v="LATIF"/>
    <n v="56.214880852526136"/>
    <n v="0.28107440426263064"/>
    <s v="DEJAR"/>
    <s v="DEJAR"/>
    <x v="0"/>
  </r>
  <r>
    <x v="39"/>
    <n v="18"/>
    <s v="Jocote jobo"/>
    <n v="21"/>
    <n v="9"/>
    <n v="346.3614"/>
    <n v="0.1"/>
    <s v="LATIF"/>
    <n v="193.587905296"/>
    <n v="0.96793952648000003"/>
    <s v="DEJAR"/>
    <s v="DEJAR"/>
    <x v="0"/>
  </r>
  <r>
    <x v="39"/>
    <n v="19"/>
    <s v="Jocote jobo"/>
    <n v="19.5"/>
    <n v="8"/>
    <n v="298.64834999999999"/>
    <n v="0.1"/>
    <s v="LATIF"/>
    <n v="162.24290203480425"/>
    <n v="0.81121451017402113"/>
    <s v="DEJAR"/>
    <s v="DEJAR"/>
    <x v="0"/>
  </r>
  <r>
    <x v="39"/>
    <n v="20"/>
    <s v="mecate"/>
    <n v="14.6"/>
    <n v="9"/>
    <n v="167.415864"/>
    <n v="0.1"/>
    <s v="LATIF"/>
    <n v="81.395797882754522"/>
    <n v="0.40697898941377264"/>
    <s v="DEJAR"/>
    <s v="DEJAR"/>
    <x v="0"/>
  </r>
  <r>
    <x v="39"/>
    <n v="21"/>
    <s v="Jocote jobo"/>
    <n v="12"/>
    <n v="8"/>
    <n v="113.0976"/>
    <n v="0.1"/>
    <s v="LATIF"/>
    <n v="51.002868362482175"/>
    <n v="0.25501434181241084"/>
    <s v="DEJAR"/>
    <s v="DEJAR"/>
    <x v="0"/>
  </r>
  <r>
    <x v="39"/>
    <n v="22"/>
    <s v="zorra"/>
    <n v="21.9"/>
    <n v="15"/>
    <n v="376.68569399999996"/>
    <n v="0.1"/>
    <s v="LATIF"/>
    <n v="213.95244879543969"/>
    <n v="1.0697622439771985"/>
    <s v="DEJAR"/>
    <s v="DEJAR"/>
    <x v="0"/>
  </r>
  <r>
    <x v="39"/>
    <n v="23"/>
    <s v="jocote jobo"/>
    <n v="23.5"/>
    <n v="17"/>
    <n v="433.73714999999999"/>
    <n v="0.1"/>
    <s v="LATIF"/>
    <n v="253.10998017593391"/>
    <n v="1.2655499008796693"/>
    <s v="DEJAR"/>
    <s v="DEJAR"/>
    <x v="0"/>
  </r>
  <r>
    <x v="39"/>
    <n v="24"/>
    <s v="Jocote jobo"/>
    <n v="15"/>
    <n v="12"/>
    <n v="176.715"/>
    <n v="0.1"/>
    <s v="LATIF"/>
    <n v="86.812164819560579"/>
    <n v="0.43406082409780289"/>
    <s v="DEJAR"/>
    <s v="DEJAR"/>
    <x v="0"/>
  </r>
  <r>
    <x v="39"/>
    <n v="25"/>
    <s v="Jocote jobo"/>
    <n v="14"/>
    <n v="5"/>
    <n v="153.9384"/>
    <n v="0.1"/>
    <s v="LATIF"/>
    <n v="73.64833681845144"/>
    <n v="0.36824168409225716"/>
    <s v="DEJAR"/>
    <s v="DEJAR"/>
    <x v="0"/>
  </r>
  <r>
    <x v="39"/>
    <n v="26"/>
    <s v="paterna"/>
    <n v="17"/>
    <n v="17"/>
    <n v="226.98060000000001"/>
    <n v="0.1"/>
    <s v="LATIF"/>
    <n v="116.98835060940742"/>
    <n v="0.58494175304703711"/>
    <s v="DEJAR"/>
    <s v="DEJAR"/>
    <x v="0"/>
  </r>
  <r>
    <x v="39"/>
    <n v="27"/>
    <s v="mecate blanco"/>
    <n v="24.5"/>
    <n v="10"/>
    <n v="471.43635"/>
    <n v="0.1"/>
    <s v="LATIF"/>
    <n v="279.54167502677348"/>
    <n v="1.3977083751338673"/>
    <s v="DEJAR"/>
    <s v="DEJAR"/>
    <x v="0"/>
  </r>
  <r>
    <x v="39"/>
    <n v="28"/>
    <s v="paterna"/>
    <n v="25.4"/>
    <n v="20"/>
    <n v="506.70866399999994"/>
    <n v="0.1"/>
    <s v="LATIF"/>
    <n v="304.64252148047075"/>
    <n v="1.5232126074023538"/>
    <s v="DEJAR"/>
    <s v="DEJAR"/>
    <x v="0"/>
  </r>
  <r>
    <x v="39"/>
    <n v="29"/>
    <s v="mecate falso"/>
    <n v="21"/>
    <n v="7"/>
    <n v="346.3614"/>
    <n v="0.1"/>
    <s v="LATIF"/>
    <n v="193.587905296"/>
    <n v="0.96793952648000003"/>
    <s v="DEJAR"/>
    <s v="DEJAR"/>
    <x v="0"/>
  </r>
  <r>
    <x v="39"/>
    <n v="30"/>
    <s v="laurel"/>
    <n v="12"/>
    <n v="7"/>
    <n v="113.0976"/>
    <n v="0.1"/>
    <s v="LATIF"/>
    <n v="51.002868362482175"/>
    <n v="0.25501434181241084"/>
    <s v="DEJAR"/>
    <s v="DEJAR"/>
    <x v="0"/>
  </r>
  <r>
    <x v="39"/>
    <n v="31"/>
    <s v="cualote"/>
    <n v="19.399999999999999"/>
    <n v="20"/>
    <n v="295.59314399999994"/>
    <n v="0.1"/>
    <s v="LATIF"/>
    <n v="160.26681665423646"/>
    <n v="0.80133408327118238"/>
    <s v="DEJAR"/>
    <s v="DEJAR"/>
    <x v="0"/>
  </r>
  <r>
    <x v="39"/>
    <n v="32"/>
    <s v="mecate blanco"/>
    <n v="26.5"/>
    <n v="15"/>
    <n v="551.54714999999999"/>
    <n v="0.1"/>
    <s v="LATIF"/>
    <n v="337.03583743732253"/>
    <n v="1.6851791871866124"/>
    <s v="DEJAR"/>
    <s v="DEJAR"/>
    <x v="0"/>
  </r>
  <r>
    <x v="39"/>
    <n v="33"/>
    <s v="Jocote jobo"/>
    <n v="19"/>
    <n v="7"/>
    <n v="283.52940000000001"/>
    <n v="0.1"/>
    <s v="LATIF"/>
    <n v="152.50261995629924"/>
    <n v="0.76251309978149617"/>
    <s v="DEJAR"/>
    <s v="DEJAR"/>
    <x v="0"/>
  </r>
  <r>
    <x v="39"/>
    <n v="34"/>
    <s v="mecate"/>
    <n v="20.7"/>
    <n v="10"/>
    <n v="336.53604599999994"/>
    <n v="0.1"/>
    <s v="LATIF"/>
    <n v="187.06123079066424"/>
    <n v="0.93530615395332117"/>
    <s v="DEJAR"/>
    <s v="DEJAR"/>
    <x v="0"/>
  </r>
  <r>
    <x v="39"/>
    <n v="35"/>
    <s v="laurel"/>
    <n v="11"/>
    <n v="12"/>
    <n v="95.0334"/>
    <n v="0.1"/>
    <s v="LATIF"/>
    <n v="41.450062373780455"/>
    <n v="0.20725031186890225"/>
    <s v="DEJAR"/>
    <s v="DEJAR"/>
    <x v="0"/>
  </r>
  <r>
    <x v="39"/>
    <n v="36"/>
    <s v="caulote"/>
    <n v="15"/>
    <n v="7"/>
    <n v="176.715"/>
    <n v="0.1"/>
    <s v="LATIF"/>
    <n v="86.812164819560579"/>
    <n v="0.43406082409780289"/>
    <s v="DEJAR"/>
    <s v="DEJAR"/>
    <x v="0"/>
  </r>
  <r>
    <x v="39"/>
    <n v="37"/>
    <s v="jocote jobo"/>
    <n v="17.5"/>
    <n v="11"/>
    <n v="240.52875"/>
    <n v="0.1"/>
    <s v="LATIF"/>
    <n v="125.35709774458586"/>
    <n v="0.62678548872292927"/>
    <s v="DEJAR"/>
    <s v="DEJAR"/>
    <x v="0"/>
  </r>
  <r>
    <x v="40"/>
    <n v="1"/>
    <s v="zapotillo blanco"/>
    <n v="19"/>
    <n v="12"/>
    <n v="283.52940000000001"/>
    <n v="0.1"/>
    <s v="LATIF"/>
    <n v="152.50261995629924"/>
    <n v="0.76251309978149617"/>
    <s v="DEJAR"/>
    <s v="DEJAR"/>
    <x v="0"/>
  </r>
  <r>
    <x v="40"/>
    <n v="2"/>
    <s v="mango"/>
    <n v="21"/>
    <n v="9"/>
    <n v="346.3614"/>
    <n v="0.1"/>
    <s v="LATIF"/>
    <n v="193.587905296"/>
    <n v="0.96793952648000003"/>
    <s v="DEJAR"/>
    <s v="DEJAR"/>
    <x v="0"/>
  </r>
  <r>
    <x v="40"/>
    <n v="3"/>
    <s v="majagua"/>
    <n v="70"/>
    <n v="18"/>
    <n v="3848.46"/>
    <n v="0.1"/>
    <s v="LATIF"/>
    <n v="3413.2251636463757"/>
    <n v="17.066125818231878"/>
    <s v="DEJAR"/>
    <s v="DEJAR"/>
    <x v="0"/>
  </r>
  <r>
    <x v="40"/>
    <n v="4"/>
    <s v="sp"/>
    <n v="28"/>
    <n v="25"/>
    <n v="615.75360000000001"/>
    <n v="0.1"/>
    <s v="LATIF"/>
    <n v="384.30049927715726"/>
    <n v="1.9215024963857863"/>
    <s v="DEJAR"/>
    <s v="DEJAR"/>
    <x v="0"/>
  </r>
  <r>
    <x v="40"/>
    <n v="5"/>
    <s v="sp"/>
    <n v="25"/>
    <n v="20"/>
    <n v="490.875"/>
    <n v="0.1"/>
    <s v="LATIF"/>
    <n v="293.3319028192812"/>
    <n v="1.4666595140964058"/>
    <s v="DEJAR"/>
    <s v="DEJAR"/>
    <x v="0"/>
  </r>
  <r>
    <x v="40"/>
    <n v="6"/>
    <s v="cola de pavo"/>
    <n v="30"/>
    <n v="18"/>
    <n v="706.86"/>
    <n v="0.1"/>
    <s v="LATIF"/>
    <n v="452.98997539791907"/>
    <n v="2.2649498769895953"/>
    <s v="DEJAR"/>
    <s v="DEJAR"/>
    <x v="0"/>
  </r>
  <r>
    <x v="40"/>
    <n v="7"/>
    <s v="sp"/>
    <n v="14"/>
    <n v="12"/>
    <n v="153.9384"/>
    <n v="0.1"/>
    <s v="LATIF"/>
    <n v="73.64833681845144"/>
    <n v="0.36824168409225716"/>
    <s v="DEJAR"/>
    <s v="DEJAR"/>
    <x v="0"/>
  </r>
  <r>
    <x v="40"/>
    <n v="8"/>
    <s v="chico zpote"/>
    <n v="40"/>
    <n v="25"/>
    <n v="1256.6399999999999"/>
    <n v="0.1"/>
    <s v="LATIF"/>
    <n v="899.25180732127308"/>
    <n v="4.4962590366063653"/>
    <s v="DEJAR"/>
    <s v="DEJAR"/>
    <x v="0"/>
  </r>
  <r>
    <x v="40"/>
    <n v="9"/>
    <s v="marío"/>
    <n v="36"/>
    <n v="25"/>
    <n v="1017.8783999999999"/>
    <n v="0.1"/>
    <s v="LATIF"/>
    <n v="699.54858588098784"/>
    <n v="3.4977429294049394"/>
    <s v="DEJAR"/>
    <s v="DEJAR"/>
    <x v="0"/>
  </r>
  <r>
    <x v="40"/>
    <n v="10"/>
    <s v="amate"/>
    <n v="20"/>
    <n v="10"/>
    <n v="314.15999999999997"/>
    <n v="0.1"/>
    <s v="LATIF"/>
    <n v="172.33493090633354"/>
    <n v="0.86167465453166758"/>
    <s v="DEJAR"/>
    <s v="DEJAR"/>
    <x v="0"/>
  </r>
  <r>
    <x v="40"/>
    <n v="11"/>
    <s v="frijolillo"/>
    <n v="20"/>
    <n v="9"/>
    <n v="314.15999999999997"/>
    <n v="0.1"/>
    <s v="LATIF"/>
    <n v="172.33493090633354"/>
    <n v="0.86167465453166758"/>
    <s v="DEJAR"/>
    <s v="DEJAR"/>
    <x v="0"/>
  </r>
  <r>
    <x v="40"/>
    <n v="12"/>
    <s v="sp"/>
    <n v="15"/>
    <n v="15"/>
    <n v="176.715"/>
    <n v="0.1"/>
    <s v="LATIF"/>
    <n v="86.812164819560579"/>
    <n v="0.43406082409780289"/>
    <s v="DEJAR"/>
    <s v="DEJAR"/>
    <x v="0"/>
  </r>
  <r>
    <x v="40"/>
    <n v="13"/>
    <s v="sp"/>
    <n v="42"/>
    <n v="30"/>
    <n v="1385.4456"/>
    <n v="0.1"/>
    <s v="LATIF"/>
    <n v="1010.1508312762483"/>
    <n v="5.0507541563812408"/>
    <s v="DEJAR"/>
    <s v="DEJAR"/>
    <x v="0"/>
  </r>
  <r>
    <x v="40"/>
    <n v="14"/>
    <s v="canshán"/>
    <n v="12"/>
    <n v="8"/>
    <n v="113.0976"/>
    <n v="0.1"/>
    <s v="LATIF"/>
    <n v="51.002868362482175"/>
    <n v="0.25501434181241084"/>
    <s v="DEJAR"/>
    <s v="DEJAR"/>
    <x v="0"/>
  </r>
  <r>
    <x v="40"/>
    <n v="15"/>
    <s v="sp"/>
    <n v="16"/>
    <n v="10"/>
    <n v="201.0624"/>
    <n v="0.1"/>
    <s v="LATIF"/>
    <n v="101.24820425273758"/>
    <n v="0.50624102126368786"/>
    <s v="DEJAR"/>
    <s v="DEJAR"/>
    <x v="0"/>
  </r>
  <r>
    <x v="40"/>
    <n v="16"/>
    <s v="Jocote jobo"/>
    <n v="25"/>
    <n v="17"/>
    <n v="490.875"/>
    <n v="0.1"/>
    <s v="LATIF"/>
    <n v="293.3319028192812"/>
    <n v="1.4666595140964058"/>
    <s v="DEJAR"/>
    <s v="DEJAR"/>
    <x v="0"/>
  </r>
  <r>
    <x v="40"/>
    <n v="17"/>
    <s v="frijolillo"/>
    <n v="20"/>
    <n v="12"/>
    <n v="314.15999999999997"/>
    <n v="0.1"/>
    <s v="LATIF"/>
    <n v="172.33493090633354"/>
    <n v="0.86167465453166758"/>
    <s v="DEJAR"/>
    <s v="DEJAR"/>
    <x v="0"/>
  </r>
  <r>
    <x v="40"/>
    <n v="18"/>
    <s v="guapinol"/>
    <n v="40"/>
    <n v="27"/>
    <n v="1256.6399999999999"/>
    <n v="0.1"/>
    <s v="LATIF"/>
    <n v="899.25180732127308"/>
    <n v="4.4962590366063653"/>
    <s v="DEJAR"/>
    <s v="DEJAR"/>
    <x v="0"/>
  </r>
  <r>
    <x v="40"/>
    <n v="19"/>
    <s v="sp"/>
    <n v="22.5"/>
    <n v="40"/>
    <n v="397.60874999999999"/>
    <n v="0.1"/>
    <s v="LATIF"/>
    <n v="228.1896084504572"/>
    <n v="1.140948042252286"/>
    <s v="DEJAR"/>
    <s v="DEJAR"/>
    <x v="0"/>
  </r>
  <r>
    <x v="40"/>
    <n v="20"/>
    <s v="chico zpote"/>
    <n v="52"/>
    <n v="30"/>
    <n v="2123.7215999999999"/>
    <n v="0.1"/>
    <s v="LATIF"/>
    <n v="1680.6080482279649"/>
    <n v="8.4030402411398235"/>
    <s v="DEJAR"/>
    <s v="DEJAR"/>
    <x v="0"/>
  </r>
  <r>
    <x v="40"/>
    <n v="21"/>
    <s v="zapotillo blanco"/>
    <n v="19.5"/>
    <n v="25"/>
    <n v="298.64834999999999"/>
    <n v="0.1"/>
    <s v="LATIF"/>
    <n v="162.24290203480425"/>
    <n v="0.81121451017402113"/>
    <s v="DEJAR"/>
    <s v="DEJAR"/>
    <x v="0"/>
  </r>
  <r>
    <x v="40"/>
    <n v="22"/>
    <s v="chechén"/>
    <n v="25"/>
    <n v="17"/>
    <n v="490.875"/>
    <n v="0.1"/>
    <s v="LATIF"/>
    <n v="293.3319028192812"/>
    <n v="1.4666595140964058"/>
    <s v="DEJAR"/>
    <s v="DEJAR"/>
    <x v="0"/>
  </r>
  <r>
    <x v="40"/>
    <n v="23"/>
    <s v="sp"/>
    <n v="15"/>
    <n v="10"/>
    <n v="176.715"/>
    <n v="0.1"/>
    <s v="LATIF"/>
    <n v="86.812164819560579"/>
    <n v="0.43406082409780289"/>
    <s v="DEJAR"/>
    <s v="DEJAR"/>
    <x v="0"/>
  </r>
  <r>
    <x v="40"/>
    <n v="24"/>
    <s v="sp"/>
    <n v="16"/>
    <n v="19"/>
    <n v="201.0624"/>
    <n v="0.1"/>
    <s v="LATIF"/>
    <n v="101.24820425273758"/>
    <n v="0.50624102126368786"/>
    <s v="DEJAR"/>
    <s v="DEJAR"/>
    <x v="0"/>
  </r>
  <r>
    <x v="40"/>
    <n v="25"/>
    <s v="chico zpote"/>
    <n v="17"/>
    <n v="12"/>
    <n v="226.98060000000001"/>
    <n v="0.1"/>
    <s v="LATIF"/>
    <n v="116.98835060940742"/>
    <n v="0.58494175304703711"/>
    <s v="DEJAR"/>
    <s v="DEJAR"/>
    <x v="0"/>
  </r>
  <r>
    <x v="40"/>
    <n v="26"/>
    <s v="sp"/>
    <n v="11.5"/>
    <n v="10"/>
    <n v="103.86915"/>
    <n v="0.1"/>
    <s v="LATIF"/>
    <n v="46.082838181946165"/>
    <n v="0.23041419090973084"/>
    <s v="DEJAR"/>
    <s v="DEJAR"/>
    <x v="0"/>
  </r>
  <r>
    <x v="40"/>
    <n v="27"/>
    <s v="chico zpote"/>
    <n v="54"/>
    <n v="25"/>
    <n v="2290.2264"/>
    <n v="0.1"/>
    <s v="LATIF"/>
    <n v="1838.7943468066326"/>
    <n v="9.1939717340331626"/>
    <s v="DEJAR"/>
    <s v="DEJAR"/>
    <x v="0"/>
  </r>
  <r>
    <x v="40"/>
    <n v="28"/>
    <s v="chico zpote"/>
    <n v="30.5"/>
    <n v="25"/>
    <n v="730.61834999999996"/>
    <n v="0.1"/>
    <s v="LATIF"/>
    <n v="471.19298861035389"/>
    <n v="2.3559649430517693"/>
    <s v="DEJAR"/>
    <s v="DEJAR"/>
    <x v="0"/>
  </r>
  <r>
    <x v="40"/>
    <n v="29"/>
    <s v="zapote rojo"/>
    <n v="50"/>
    <n v="23"/>
    <n v="1963.5"/>
    <n v="0.1"/>
    <s v="LATIF"/>
    <n v="1530.6197203780737"/>
    <n v="7.6530986018903677"/>
    <s v="DEJAR"/>
    <s v="DEJAR"/>
    <x v="0"/>
  </r>
  <r>
    <x v="40"/>
    <n v="30"/>
    <s v="sp"/>
    <n v="25.5"/>
    <n v="110"/>
    <n v="510.70634999999999"/>
    <n v="0.1"/>
    <s v="LATIF"/>
    <n v="307.50904523936521"/>
    <n v="1.5375452261968261"/>
    <s v="DEJAR"/>
    <s v="DEJAR"/>
    <x v="0"/>
  </r>
  <r>
    <x v="40"/>
    <n v="31"/>
    <s v="sangre"/>
    <n v="46"/>
    <n v="25"/>
    <n v="1661.9064000000001"/>
    <n v="0.1"/>
    <s v="LATIF"/>
    <n v="1254.7442923043911"/>
    <n v="6.2737214615219559"/>
    <s v="DEJAR"/>
    <s v="DEJAR"/>
    <x v="0"/>
  </r>
  <r>
    <x v="40"/>
    <n v="32"/>
    <s v="canshán"/>
    <n v="29.3"/>
    <n v="28"/>
    <n v="674.25804600000004"/>
    <n v="0.1"/>
    <s v="LATIF"/>
    <n v="428.20225613549763"/>
    <n v="2.1410112806774881"/>
    <s v="DEJAR"/>
    <s v="DEJAR"/>
    <x v="0"/>
  </r>
  <r>
    <x v="40"/>
    <n v="33"/>
    <s v="santa maría"/>
    <n v="22.5"/>
    <n v="22"/>
    <n v="397.60874999999999"/>
    <n v="0.1"/>
    <s v="LATIF"/>
    <n v="228.1896084504572"/>
    <n v="1.140948042252286"/>
    <s v="DEJAR"/>
    <s v="DEJAR"/>
    <x v="0"/>
  </r>
  <r>
    <x v="40"/>
    <n v="34"/>
    <s v="sp"/>
    <n v="18.5"/>
    <n v="20"/>
    <n v="268.80315000000002"/>
    <n v="0.1"/>
    <s v="LATIF"/>
    <n v="143.11059777395243"/>
    <n v="0.71555298886976215"/>
    <s v="DEJAR"/>
    <s v="DEJAR"/>
    <x v="0"/>
  </r>
  <r>
    <x v="40"/>
    <n v="35"/>
    <s v="caimito"/>
    <n v="22"/>
    <n v="9"/>
    <n v="380.1336"/>
    <n v="0.1"/>
    <s v="LATIF"/>
    <n v="216.2883827856152"/>
    <n v="1.0814419139280758"/>
    <s v="DEJAR"/>
    <s v="DEJAR"/>
    <x v="0"/>
  </r>
  <r>
    <x v="40"/>
    <n v="36"/>
    <s v="jocote "/>
    <n v="22"/>
    <n v="20"/>
    <n v="380.1336"/>
    <n v="0.1"/>
    <s v="LATIF"/>
    <n v="216.2883827856152"/>
    <n v="1.0814419139280758"/>
    <s v="DEJAR"/>
    <s v="DEJAR"/>
    <x v="0"/>
  </r>
  <r>
    <x v="40"/>
    <n v="37"/>
    <s v="jocote"/>
    <n v="16"/>
    <n v="20"/>
    <n v="201.0624"/>
    <n v="0.1"/>
    <s v="LATIF"/>
    <n v="101.24820425273758"/>
    <n v="0.50624102126368786"/>
    <s v="DEJAR"/>
    <s v="DEJAR"/>
    <x v="0"/>
  </r>
  <r>
    <x v="40"/>
    <n v="38"/>
    <s v="sp"/>
    <n v="22.5"/>
    <n v="22"/>
    <n v="397.60874999999999"/>
    <n v="0.1"/>
    <s v="LATIF"/>
    <n v="228.1896084504572"/>
    <n v="1.140948042252286"/>
    <s v="DEJAR"/>
    <s v="DEJAR"/>
    <x v="0"/>
  </r>
  <r>
    <x v="40"/>
    <n v="39"/>
    <s v="sp"/>
    <n v="15"/>
    <n v="25"/>
    <n v="176.715"/>
    <n v="0.1"/>
    <s v="LATIF"/>
    <n v="86.812164819560579"/>
    <n v="0.43406082409780289"/>
    <s v="DEJAR"/>
    <s v="DEJAR"/>
    <x v="0"/>
  </r>
  <r>
    <x v="40"/>
    <n v="40"/>
    <s v="canshán"/>
    <n v="28"/>
    <n v="28"/>
    <n v="615.75360000000001"/>
    <n v="0.1"/>
    <s v="LATIF"/>
    <n v="384.30049927715726"/>
    <n v="1.9215024963857863"/>
    <s v="DEJAR"/>
    <s v="DEJAR"/>
    <x v="0"/>
  </r>
  <r>
    <x v="40"/>
    <n v="41"/>
    <s v="canshán"/>
    <n v="16"/>
    <n v="11"/>
    <n v="201.0624"/>
    <n v="0.1"/>
    <s v="LATIF"/>
    <n v="101.24820425273758"/>
    <n v="0.50624102126368786"/>
    <s v="DEJAR"/>
    <s v="DEJAR"/>
    <x v="0"/>
  </r>
  <r>
    <x v="40"/>
    <n v="42"/>
    <s v="jobillo"/>
    <n v="17"/>
    <n v="8"/>
    <n v="226.98060000000001"/>
    <n v="0.1"/>
    <s v="LATIF"/>
    <n v="116.98835060940742"/>
    <n v="0.58494175304703711"/>
    <s v="DEJAR"/>
    <s v="DEJAR"/>
    <x v="0"/>
  </r>
  <r>
    <x v="40"/>
    <n v="43"/>
    <s v="laurel "/>
    <n v="25"/>
    <n v="18"/>
    <n v="490.875"/>
    <n v="0.1"/>
    <s v="LATIF"/>
    <n v="293.3319028192812"/>
    <n v="1.4666595140964058"/>
    <s v="DEJAR"/>
    <s v="DEJAR"/>
    <x v="0"/>
  </r>
  <r>
    <x v="40"/>
    <n v="44"/>
    <s v="palo blanco"/>
    <n v="14"/>
    <n v="12"/>
    <n v="153.9384"/>
    <n v="0.1"/>
    <s v="LATIF"/>
    <n v="73.64833681845144"/>
    <n v="0.36824168409225716"/>
    <s v="DEJAR"/>
    <s v="DEJAR"/>
    <x v="0"/>
  </r>
  <r>
    <x v="40"/>
    <n v="45"/>
    <s v="pinto "/>
    <n v="29"/>
    <n v="14"/>
    <n v="660.52139999999997"/>
    <n v="0.1"/>
    <s v="LATIF"/>
    <n v="417.82609631752575"/>
    <n v="2.0891304815876288"/>
    <s v="DEJAR"/>
    <s v="DEJAR"/>
    <x v="0"/>
  </r>
  <r>
    <x v="40"/>
    <n v="46"/>
    <s v="guapinol"/>
    <n v="28.5"/>
    <n v="25"/>
    <n v="637.94114999999999"/>
    <n v="0.1"/>
    <s v="LATIF"/>
    <n v="400.85987036295842"/>
    <n v="2.004299351814792"/>
    <s v="DEJAR"/>
    <s v="DEJAR"/>
    <x v="0"/>
  </r>
  <r>
    <x v="40"/>
    <n v="47"/>
    <s v="chico zapote"/>
    <n v="73"/>
    <n v="40"/>
    <n v="4185.3966"/>
    <n v="0.1"/>
    <s v="LATIF"/>
    <n v="3772.2805096514808"/>
    <n v="18.861402548257402"/>
    <s v="DEJAR"/>
    <s v="DEJAR"/>
    <x v="0"/>
  </r>
  <r>
    <x v="41"/>
    <n v="1"/>
    <s v="guapinol"/>
    <n v="32"/>
    <n v="20"/>
    <n v="804.24959999999999"/>
    <n v="0.1"/>
    <s v="LATIF"/>
    <n v="528.31791084648671"/>
    <n v="2.6415895542324335"/>
    <s v="DEJAR"/>
    <s v="DEJAR"/>
    <x v="0"/>
  </r>
  <r>
    <x v="41"/>
    <n v="2"/>
    <s v="cola de pavo "/>
    <n v="45"/>
    <n v="30"/>
    <n v="1590.4349999999999"/>
    <n v="0.1"/>
    <s v="LATIF"/>
    <n v="1190.7041522680991"/>
    <n v="5.9535207613404948"/>
    <s v="DEJAR"/>
    <s v="DEJAR"/>
    <x v="0"/>
  </r>
  <r>
    <x v="41"/>
    <n v="3"/>
    <s v="guapinol"/>
    <n v="15"/>
    <n v="8"/>
    <n v="176.715"/>
    <n v="0.1"/>
    <s v="LATIF"/>
    <n v="86.812164819560579"/>
    <n v="0.43406082409780289"/>
    <s v="DEJAR"/>
    <s v="DEJAR"/>
    <x v="0"/>
  </r>
  <r>
    <x v="41"/>
    <n v="4"/>
    <s v="palo blanco"/>
    <n v="25.3"/>
    <n v="18"/>
    <n v="502.72668600000003"/>
    <n v="0.1"/>
    <s v="LATIF"/>
    <n v="301.79156892707778"/>
    <n v="1.5089578446353886"/>
    <s v="DEJAR"/>
    <s v="DEJAR"/>
    <x v="0"/>
  </r>
  <r>
    <x v="41"/>
    <n v="5"/>
    <s v="zapotio rojo"/>
    <n v="18"/>
    <n v="9"/>
    <n v="254.46959999999999"/>
    <n v="0.1"/>
    <s v="LATIF"/>
    <n v="134.06329154071116"/>
    <n v="0.67031645770355586"/>
    <s v="DEJAR"/>
    <s v="DEJAR"/>
    <x v="0"/>
  </r>
  <r>
    <x v="41"/>
    <n v="6"/>
    <s v="frijolio"/>
    <n v="11"/>
    <n v="8"/>
    <n v="95.0334"/>
    <n v="0.1"/>
    <s v="LATIF"/>
    <n v="41.450062373780455"/>
    <n v="0.20725031186890225"/>
    <s v="DEJAR"/>
    <s v="DEJAR"/>
    <x v="0"/>
  </r>
  <r>
    <x v="41"/>
    <n v="7"/>
    <s v="aguacatillo"/>
    <n v="20"/>
    <n v="12"/>
    <n v="314.15999999999997"/>
    <n v="0.1"/>
    <s v="LATIF"/>
    <n v="172.33493090633354"/>
    <n v="0.86167465453166758"/>
    <s v="DEJAR"/>
    <s v="DEJAR"/>
    <x v="0"/>
  </r>
  <r>
    <x v="41"/>
    <n v="8"/>
    <m/>
    <n v="30.5"/>
    <n v="30"/>
    <n v="730.61834999999996"/>
    <n v="0.1"/>
    <s v="LATIF"/>
    <n v="471.19298861035389"/>
    <n v="2.3559649430517693"/>
    <s v="DEJAR"/>
    <s v="DEJAR"/>
    <x v="0"/>
  </r>
  <r>
    <x v="41"/>
    <n v="9"/>
    <m/>
    <n v="25.5"/>
    <n v="27"/>
    <n v="510.70634999999999"/>
    <n v="0.1"/>
    <s v="LATIF"/>
    <n v="307.50904523936521"/>
    <n v="1.5375452261968261"/>
    <s v="DEJAR"/>
    <s v="DEJAR"/>
    <x v="0"/>
  </r>
  <r>
    <x v="41"/>
    <n v="10"/>
    <m/>
    <m/>
    <n v="30"/>
    <n v="0"/>
    <n v="0.1"/>
    <s v="LATIF"/>
    <n v="0"/>
    <n v="0"/>
    <s v="DEPURAR"/>
    <s v="DEJAR"/>
    <x v="1"/>
  </r>
  <r>
    <x v="41"/>
    <n v="11"/>
    <s v="Naranjo (Canshán)"/>
    <n v="70"/>
    <n v="25"/>
    <n v="3848.46"/>
    <n v="0.1"/>
    <s v="LATIF"/>
    <n v="3413.2251636463757"/>
    <n v="17.066125818231878"/>
    <s v="DEJAR"/>
    <s v="DEJAR"/>
    <x v="0"/>
  </r>
  <r>
    <x v="41"/>
    <n v="12"/>
    <m/>
    <n v="18.5"/>
    <n v="10"/>
    <n v="268.80315000000002"/>
    <n v="0.1"/>
    <s v="LATIF"/>
    <n v="143.11059777395243"/>
    <n v="0.71555298886976215"/>
    <s v="DEJAR"/>
    <s v="DEJAR"/>
    <x v="0"/>
  </r>
  <r>
    <x v="41"/>
    <n v="13"/>
    <s v="aguacatillo"/>
    <n v="30"/>
    <n v="35"/>
    <n v="706.86"/>
    <n v="0.1"/>
    <s v="LATIF"/>
    <n v="452.98997539791907"/>
    <n v="2.2649498769895953"/>
    <s v="DEJAR"/>
    <s v="DEJAR"/>
    <x v="0"/>
  </r>
  <r>
    <x v="41"/>
    <n v="14"/>
    <s v="tango "/>
    <n v="40"/>
    <n v="23"/>
    <n v="1256.6399999999999"/>
    <n v="0.1"/>
    <s v="LATIF"/>
    <n v="899.25180732127308"/>
    <n v="4.4962590366063653"/>
    <s v="DEJAR"/>
    <s v="DEJAR"/>
    <x v="0"/>
  </r>
  <r>
    <x v="41"/>
    <n v="15"/>
    <s v="huevo de toro"/>
    <n v="12"/>
    <n v="10"/>
    <n v="113.0976"/>
    <n v="0.1"/>
    <s v="LATIF"/>
    <n v="51.002868362482175"/>
    <n v="0.25501434181241084"/>
    <s v="DEJAR"/>
    <s v="DEJAR"/>
    <x v="0"/>
  </r>
  <r>
    <x v="41"/>
    <n v="16"/>
    <m/>
    <n v="16"/>
    <n v="12"/>
    <n v="201.0624"/>
    <n v="0.1"/>
    <s v="LATIF"/>
    <n v="101.24820425273758"/>
    <n v="0.50624102126368786"/>
    <s v="DEJAR"/>
    <s v="DEJAR"/>
    <x v="0"/>
  </r>
  <r>
    <x v="41"/>
    <n v="17"/>
    <s v="manquillo"/>
    <n v="12"/>
    <n v="6"/>
    <n v="113.0976"/>
    <n v="0.1"/>
    <s v="LATIF"/>
    <n v="51.002868362482175"/>
    <n v="0.25501434181241084"/>
    <s v="DEJAR"/>
    <s v="DEJAR"/>
    <x v="0"/>
  </r>
  <r>
    <x v="41"/>
    <n v="18"/>
    <s v="zapotío rojo"/>
    <n v="12"/>
    <n v="8"/>
    <n v="113.0976"/>
    <n v="0.1"/>
    <s v="LATIF"/>
    <n v="51.002868362482175"/>
    <n v="0.25501434181241084"/>
    <s v="DEJAR"/>
    <s v="DEJAR"/>
    <x v="0"/>
  </r>
  <r>
    <x v="41"/>
    <n v="19"/>
    <s v="palo de vaca"/>
    <n v="38"/>
    <n v="18"/>
    <n v="1134.1176"/>
    <n v="0.1"/>
    <s v="LATIF"/>
    <n v="795.76587227964853"/>
    <n v="3.9788293613982426"/>
    <s v="DEJAR"/>
    <s v="DEJAR"/>
    <x v="0"/>
  </r>
  <r>
    <x v="41"/>
    <n v="20"/>
    <s v="palo mecate"/>
    <n v="39"/>
    <n v="22"/>
    <n v="1194.5934"/>
    <n v="0.1"/>
    <s v="LATIF"/>
    <n v="846.59112411251863"/>
    <n v="4.2329556205625929"/>
    <s v="DEJAR"/>
    <s v="DEJAR"/>
    <x v="0"/>
  </r>
  <r>
    <x v="41"/>
    <n v="21"/>
    <s v="zapotío rojo"/>
    <n v="25.5"/>
    <n v="20"/>
    <n v="510.70634999999999"/>
    <n v="0.1"/>
    <s v="LATIF"/>
    <n v="307.50904523936521"/>
    <n v="1.5375452261968261"/>
    <s v="DEJAR"/>
    <s v="DEJAR"/>
    <x v="0"/>
  </r>
  <r>
    <x v="41"/>
    <n v="22"/>
    <s v="zapotío blanco"/>
    <n v="16.5"/>
    <n v="12"/>
    <n v="213.82515000000001"/>
    <n v="0.1"/>
    <s v="LATIF"/>
    <n v="108.95331919183752"/>
    <n v="0.54476659595918764"/>
    <s v="DEJAR"/>
    <s v="DEJAR"/>
    <x v="0"/>
  </r>
  <r>
    <x v="41"/>
    <n v="23"/>
    <s v="amate"/>
    <n v="29"/>
    <n v="18"/>
    <n v="660.52139999999997"/>
    <n v="0.1"/>
    <s v="LATIF"/>
    <n v="417.82609631752575"/>
    <n v="2.0891304815876288"/>
    <s v="DEJAR"/>
    <s v="DEJAR"/>
    <x v="0"/>
  </r>
  <r>
    <x v="41"/>
    <n v="24"/>
    <s v="chechén"/>
    <n v="17"/>
    <n v="12"/>
    <n v="226.98060000000001"/>
    <n v="0.1"/>
    <s v="LATIF"/>
    <n v="116.98835060940742"/>
    <n v="0.58494175304703711"/>
    <s v="DEJAR"/>
    <s v="DEJAR"/>
    <x v="0"/>
  </r>
  <r>
    <x v="41"/>
    <n v="25"/>
    <m/>
    <n v="18"/>
    <n v="12"/>
    <n v="254.46959999999999"/>
    <n v="0.1"/>
    <s v="LATIF"/>
    <n v="134.06329154071116"/>
    <n v="0.67031645770355586"/>
    <s v="DEJAR"/>
    <s v="DEJAR"/>
    <x v="0"/>
  </r>
  <r>
    <x v="41"/>
    <n v="26"/>
    <s v="cola de pavo "/>
    <n v="27"/>
    <n v="12"/>
    <n v="572.5566"/>
    <n v="0.1"/>
    <s v="LATIF"/>
    <n v="352.39128142743209"/>
    <n v="1.7619564071371603"/>
    <s v="DEJAR"/>
    <s v="DEJAR"/>
    <x v="0"/>
  </r>
  <r>
    <x v="41"/>
    <n v="27"/>
    <s v="frijolío"/>
    <n v="12"/>
    <n v="8"/>
    <n v="113.0976"/>
    <n v="0.1"/>
    <s v="LATIF"/>
    <n v="51.002868362482175"/>
    <n v="0.25501434181241084"/>
    <s v="DEJAR"/>
    <s v="DEJAR"/>
    <x v="0"/>
  </r>
  <r>
    <x v="41"/>
    <n v="28"/>
    <s v="frijolío"/>
    <n v="47.5"/>
    <n v="20"/>
    <n v="1772.0587499999999"/>
    <n v="0.1"/>
    <s v="LATIF"/>
    <n v="1354.4759398853571"/>
    <n v="6.7723796994267857"/>
    <s v="DEJAR"/>
    <s v="DEJAR"/>
    <x v="0"/>
  </r>
  <r>
    <x v="41"/>
    <n v="29"/>
    <s v="guayaba de montaña"/>
    <n v="40"/>
    <n v="27"/>
    <n v="1256.6399999999999"/>
    <n v="0.1"/>
    <s v="LATIF"/>
    <n v="899.25180732127308"/>
    <n v="4.4962590366063653"/>
    <s v="DEJAR"/>
    <s v="DEJAR"/>
    <x v="0"/>
  </r>
  <r>
    <x v="41"/>
    <n v="30"/>
    <s v="zapotío blanco"/>
    <n v="82"/>
    <n v="35"/>
    <n v="5281.0295999999998"/>
    <n v="0.1"/>
    <s v="LATIF"/>
    <n v="4976.7951454037375"/>
    <n v="24.883975727018683"/>
    <s v="DEJAR"/>
    <s v="DEJAR"/>
    <x v="0"/>
  </r>
  <r>
    <x v="42"/>
    <n v="1"/>
    <s v="sp"/>
    <n v="70"/>
    <n v="40"/>
    <n v="3848.46"/>
    <n v="0.1"/>
    <s v="LATIF"/>
    <n v="3413.2251636463757"/>
    <n v="17.066125818231878"/>
    <s v="DEJAR"/>
    <s v="DEJAR"/>
    <x v="0"/>
  </r>
  <r>
    <x v="42"/>
    <n v="2"/>
    <s v="cola de pavo"/>
    <n v="90"/>
    <n v="16.2"/>
    <n v="6361.74"/>
    <n v="0.1"/>
    <s v="LATIF"/>
    <n v="6213.1504929432931"/>
    <n v="31.065752464716464"/>
    <s v="DEJAR"/>
    <s v="DEJAR"/>
    <x v="0"/>
  </r>
  <r>
    <x v="42"/>
    <n v="3"/>
    <s v="jocote"/>
    <n v="18"/>
    <n v="26"/>
    <n v="254.46959999999999"/>
    <n v="0.1"/>
    <s v="LATIF"/>
    <n v="134.06329154071116"/>
    <n v="0.67031645770355586"/>
    <s v="DEJAR"/>
    <s v="DEJAR"/>
    <x v="0"/>
  </r>
  <r>
    <x v="42"/>
    <n v="4"/>
    <s v="jocote"/>
    <n v="23"/>
    <n v="18"/>
    <n v="415.47660000000002"/>
    <n v="0.1"/>
    <s v="LATIF"/>
    <n v="240.46242571758225"/>
    <n v="1.2023121285879113"/>
    <s v="DEJAR"/>
    <s v="DEJAR"/>
    <x v="0"/>
  </r>
  <r>
    <x v="42"/>
    <n v="5"/>
    <s v="barrillo"/>
    <n v="35"/>
    <n v="12"/>
    <n v="962.11500000000001"/>
    <n v="0.1"/>
    <s v="LATIF"/>
    <n v="654.11925553640299"/>
    <n v="3.270596277682015"/>
    <s v="DEJAR"/>
    <s v="DEJAR"/>
    <x v="0"/>
  </r>
  <r>
    <x v="42"/>
    <n v="6"/>
    <s v="sp"/>
    <n v="15"/>
    <n v="9"/>
    <n v="176.715"/>
    <n v="0.1"/>
    <s v="LATIF"/>
    <n v="86.812164819560579"/>
    <n v="0.43406082409780289"/>
    <s v="DEJAR"/>
    <s v="DEJAR"/>
    <x v="0"/>
  </r>
  <r>
    <x v="42"/>
    <n v="7"/>
    <s v="cola de pavo"/>
    <n v="34"/>
    <n v="12"/>
    <n v="907.92240000000004"/>
    <n v="0.1"/>
    <s v="LATIF"/>
    <n v="610.45073780325674"/>
    <n v="3.0522536890162835"/>
    <s v="DEJAR"/>
    <s v="DEJAR"/>
    <x v="0"/>
  </r>
  <r>
    <x v="42"/>
    <n v="8"/>
    <s v="frijolillo"/>
    <n v="22"/>
    <n v="12"/>
    <n v="380.1336"/>
    <n v="0.1"/>
    <s v="LATIF"/>
    <n v="216.2883827856152"/>
    <n v="1.0814419139280758"/>
    <s v="DEJAR"/>
    <s v="DEJAR"/>
    <x v="0"/>
  </r>
  <r>
    <x v="42"/>
    <n v="9"/>
    <s v="Aguacatillo"/>
    <n v="33"/>
    <n v="16.2"/>
    <n v="855.30060000000003"/>
    <n v="0.1"/>
    <s v="LATIF"/>
    <n v="568.52356444302654"/>
    <n v="2.8426178222151326"/>
    <s v="DEJAR"/>
    <s v="DEJAR"/>
    <x v="0"/>
  </r>
  <r>
    <x v="42"/>
    <n v="10"/>
    <s v="huevo de toro"/>
    <n v="21"/>
    <n v="18"/>
    <n v="346.3614"/>
    <n v="0.1"/>
    <s v="LATIF"/>
    <n v="193.587905296"/>
    <n v="0.96793952648000003"/>
    <s v="DEJAR"/>
    <s v="DEJAR"/>
    <x v="0"/>
  </r>
  <r>
    <x v="42"/>
    <n v="11"/>
    <s v="manguillo"/>
    <n v="11"/>
    <n v="5"/>
    <n v="95.0334"/>
    <n v="0.1"/>
    <s v="LATIF"/>
    <n v="41.450062373780455"/>
    <n v="0.20725031186890225"/>
    <s v="DEJAR"/>
    <s v="DEJAR"/>
    <x v="0"/>
  </r>
  <r>
    <x v="42"/>
    <n v="12"/>
    <s v="sp"/>
    <n v="63.5"/>
    <n v="16.2"/>
    <n v="3166.9291499999999"/>
    <n v="0.1"/>
    <s v="LATIF"/>
    <n v="2705.7303391217056"/>
    <n v="13.528651695608529"/>
    <s v="DEJAR"/>
    <s v="DEJAR"/>
    <x v="0"/>
  </r>
  <r>
    <x v="42"/>
    <n v="13"/>
    <s v="Aguacatillo"/>
    <n v="46"/>
    <n v="18"/>
    <n v="1661.9064000000001"/>
    <n v="0.1"/>
    <s v="LATIF"/>
    <n v="1254.7442923043911"/>
    <n v="6.2737214615219559"/>
    <s v="DEJAR"/>
    <s v="DEJAR"/>
    <x v="0"/>
  </r>
  <r>
    <x v="42"/>
    <n v="14"/>
    <s v="Naranjo (cashan)"/>
    <n v="50"/>
    <n v="30"/>
    <n v="1963.5"/>
    <n v="0.1"/>
    <s v="LATIF"/>
    <n v="1530.6197203780737"/>
    <n v="7.6530986018903677"/>
    <s v="DEJAR"/>
    <s v="DEJAR"/>
    <x v="0"/>
  </r>
  <r>
    <x v="42"/>
    <n v="15"/>
    <s v="Aguacatillo"/>
    <n v="18"/>
    <n v="12"/>
    <n v="254.46959999999999"/>
    <n v="0.1"/>
    <s v="LATIF"/>
    <n v="134.06329154071116"/>
    <n v="0.67031645770355586"/>
    <s v="DEJAR"/>
    <s v="DEJAR"/>
    <x v="0"/>
  </r>
  <r>
    <x v="42"/>
    <n v="16"/>
    <s v="jocote"/>
    <n v="75"/>
    <n v="35"/>
    <n v="4417.875"/>
    <n v="0.1"/>
    <s v="LATIF"/>
    <n v="4023.3015200759378"/>
    <n v="20.116507600379688"/>
    <s v="DEJAR"/>
    <s v="DEJAR"/>
    <x v="0"/>
  </r>
  <r>
    <x v="42"/>
    <n v="17"/>
    <s v="cola de pavo"/>
    <n v="34"/>
    <n v="7"/>
    <n v="907.92240000000004"/>
    <n v="0.1"/>
    <s v="LATIF"/>
    <n v="610.45073780325674"/>
    <n v="3.0522536890162835"/>
    <s v="DEJAR"/>
    <s v="DEJAR"/>
    <x v="0"/>
  </r>
  <r>
    <x v="42"/>
    <n v="18"/>
    <s v="sp"/>
    <n v="29"/>
    <n v="10"/>
    <n v="660.52139999999997"/>
    <n v="0.1"/>
    <s v="LATIF"/>
    <n v="417.82609631752575"/>
    <n v="2.0891304815876288"/>
    <s v="DEJAR"/>
    <s v="DEJAR"/>
    <x v="0"/>
  </r>
  <r>
    <x v="42"/>
    <n v="19"/>
    <s v="sp"/>
    <n v="18.5"/>
    <n v="8"/>
    <n v="268.80315000000002"/>
    <n v="0.1"/>
    <s v="LATIF"/>
    <n v="143.11059777395243"/>
    <n v="0.71555298886976215"/>
    <s v="DEJAR"/>
    <s v="DEJAR"/>
    <x v="0"/>
  </r>
  <r>
    <x v="42"/>
    <n v="20"/>
    <s v="zapotillo rojo"/>
    <n v="75"/>
    <n v="25"/>
    <n v="4417.875"/>
    <n v="0.1"/>
    <s v="LATIF"/>
    <n v="4023.3015200759378"/>
    <n v="20.116507600379688"/>
    <s v="DEJAR"/>
    <s v="DEJAR"/>
    <x v="0"/>
  </r>
  <r>
    <x v="42"/>
    <n v="21"/>
    <s v="amate"/>
    <n v="18"/>
    <n v="15"/>
    <n v="254.46959999999999"/>
    <n v="0.1"/>
    <s v="LATIF"/>
    <n v="134.06329154071116"/>
    <n v="0.67031645770355586"/>
    <s v="DEJAR"/>
    <s v="DEJAR"/>
    <x v="0"/>
  </r>
  <r>
    <x v="42"/>
    <n v="22"/>
    <s v="cortez"/>
    <n v="22"/>
    <n v="20"/>
    <n v="380.1336"/>
    <n v="0.1"/>
    <s v="LATIF"/>
    <n v="216.2883827856152"/>
    <n v="1.0814419139280758"/>
    <s v="DEJAR"/>
    <s v="DEJAR"/>
    <x v="0"/>
  </r>
  <r>
    <x v="42"/>
    <n v="23"/>
    <s v="florido"/>
    <n v="14"/>
    <n v="12"/>
    <n v="153.9384"/>
    <n v="0.1"/>
    <s v="LATIF"/>
    <n v="73.64833681845144"/>
    <n v="0.36824168409225716"/>
    <s v="DEJAR"/>
    <s v="DEJAR"/>
    <x v="0"/>
  </r>
  <r>
    <x v="42"/>
    <n v="24"/>
    <s v="jocote"/>
    <n v="44.5"/>
    <n v="15"/>
    <n v="1555.28835"/>
    <n v="0.1"/>
    <s v="LATIF"/>
    <n v="1159.4122353129105"/>
    <n v="5.7970611765645526"/>
    <s v="DEJAR"/>
    <s v="DEJAR"/>
    <x v="0"/>
  </r>
  <r>
    <x v="42"/>
    <n v="25"/>
    <s v="anona"/>
    <n v="42"/>
    <n v="22"/>
    <n v="1385.4456"/>
    <n v="0.1"/>
    <s v="LATIF"/>
    <n v="1010.1508312762483"/>
    <n v="5.0507541563812408"/>
    <s v="DEJAR"/>
    <s v="DEJAR"/>
    <x v="0"/>
  </r>
  <r>
    <x v="42"/>
    <n v="26"/>
    <s v="san juan"/>
    <n v="13"/>
    <n v="8"/>
    <n v="132.73259999999999"/>
    <n v="0.1"/>
    <s v="LATIF"/>
    <n v="61.723483588461484"/>
    <n v="0.3086174179423074"/>
    <s v="DEJAR"/>
    <s v="DEJAR"/>
    <x v="0"/>
  </r>
  <r>
    <x v="42"/>
    <n v="27"/>
    <s v="amte"/>
    <n v="40"/>
    <n v="22"/>
    <n v="1256.6399999999999"/>
    <n v="0.1"/>
    <s v="LATIF"/>
    <n v="899.25180732127308"/>
    <n v="4.4962590366063653"/>
    <s v="DEJAR"/>
    <s v="DEJAR"/>
    <x v="0"/>
  </r>
  <r>
    <x v="42"/>
    <n v="28"/>
    <s v="sp"/>
    <n v="22.5"/>
    <n v="15"/>
    <n v="397.60874999999999"/>
    <n v="0.1"/>
    <s v="LATIF"/>
    <n v="228.1896084504572"/>
    <n v="1.140948042252286"/>
    <s v="DEJAR"/>
    <s v="DEJAR"/>
    <x v="0"/>
  </r>
  <r>
    <x v="42"/>
    <n v="29"/>
    <s v="sp"/>
    <n v="22"/>
    <n v="12"/>
    <n v="380.1336"/>
    <n v="0.1"/>
    <s v="LATIF"/>
    <n v="216.2883827856152"/>
    <n v="1.0814419139280758"/>
    <s v="DEJAR"/>
    <s v="DEJAR"/>
    <x v="0"/>
  </r>
  <r>
    <x v="42"/>
    <n v="30"/>
    <s v="Aguacatillo"/>
    <n v="32"/>
    <n v="16.2"/>
    <n v="804.24959999999999"/>
    <n v="0.1"/>
    <s v="LATIF"/>
    <n v="528.31791084648671"/>
    <n v="2.6415895542324335"/>
    <s v="DEJAR"/>
    <s v="DEJAR"/>
    <x v="0"/>
  </r>
  <r>
    <x v="42"/>
    <n v="31"/>
    <s v="sp"/>
    <n v="10"/>
    <n v="8"/>
    <n v="78.539999999999992"/>
    <n v="0.1"/>
    <s v="LATIF"/>
    <n v="33.026709725455305"/>
    <n v="0.16513354862727653"/>
    <s v="DEJAR"/>
    <s v="DEJAR"/>
    <x v="0"/>
  </r>
  <r>
    <x v="42"/>
    <n v="32"/>
    <s v="sp"/>
    <n v="16"/>
    <n v="6"/>
    <n v="201.0624"/>
    <n v="0.1"/>
    <s v="LATIF"/>
    <n v="101.24820425273758"/>
    <n v="0.50624102126368786"/>
    <s v="DEJAR"/>
    <s v="DEJAR"/>
    <x v="0"/>
  </r>
  <r>
    <x v="42"/>
    <n v="33"/>
    <s v="Aguacatillo"/>
    <n v="21"/>
    <n v="8"/>
    <n v="346.3614"/>
    <n v="0.1"/>
    <s v="LATIF"/>
    <n v="193.587905296"/>
    <n v="0.96793952648000003"/>
    <s v="DEJAR"/>
    <s v="DEJAR"/>
    <x v="0"/>
  </r>
  <r>
    <x v="42"/>
    <n v="34"/>
    <s v="zapote"/>
    <n v="120"/>
    <n v="30"/>
    <n v="11309.76"/>
    <n v="0.1"/>
    <s v="LATIF"/>
    <n v="12334.018661296808"/>
    <n v="61.670093306484034"/>
    <s v="DEJAR"/>
    <s v="DEJAR"/>
    <x v="0"/>
  </r>
  <r>
    <x v="42"/>
    <n v="35"/>
    <s v="sp"/>
    <n v="27"/>
    <n v="15"/>
    <n v="572.5566"/>
    <n v="0.1"/>
    <s v="LATIF"/>
    <n v="352.39128142743209"/>
    <n v="1.7619564071371603"/>
    <s v="DEJAR"/>
    <s v="DEJAR"/>
    <x v="0"/>
  </r>
  <r>
    <x v="42"/>
    <n v="36"/>
    <s v="sp"/>
    <n v="14.5"/>
    <n v="8"/>
    <n v="165.13034999999999"/>
    <n v="0.1"/>
    <s v="LATIF"/>
    <n v="80.073268525573738"/>
    <n v="0.40036634262786869"/>
    <s v="DEJAR"/>
    <s v="DEJAR"/>
    <x v="0"/>
  </r>
  <r>
    <x v="42"/>
    <n v="37"/>
    <s v="guarumo"/>
    <n v="16"/>
    <n v="7"/>
    <n v="201.0624"/>
    <n v="0.1"/>
    <s v="LATIF"/>
    <n v="101.24820425273758"/>
    <n v="0.50624102126368786"/>
    <s v="DEJAR"/>
    <s v="DEJAR"/>
    <x v="0"/>
  </r>
  <r>
    <x v="42"/>
    <n v="38"/>
    <s v="zapotillo rojo"/>
    <n v="55.5"/>
    <n v="30"/>
    <n v="2419.2283499999999"/>
    <n v="0.1"/>
    <s v="LATIF"/>
    <n v="1962.8860005645211"/>
    <n v="9.8144300028226041"/>
    <s v="DEJAR"/>
    <s v="DEJAR"/>
    <x v="0"/>
  </r>
  <r>
    <x v="42"/>
    <n v="39"/>
    <s v="desconocida"/>
    <n v="39.799999999999997"/>
    <n v="17"/>
    <n v="1244.1050159999998"/>
    <n v="0.1"/>
    <s v="LATIF"/>
    <n v="888.57197250486888"/>
    <n v="4.4428598625243438"/>
    <s v="DEJAR"/>
    <s v="DEJAR"/>
    <x v="0"/>
  </r>
  <r>
    <x v="42"/>
    <n v="40"/>
    <s v="guapinol"/>
    <n v="59.5"/>
    <n v="20"/>
    <n v="2780.51235"/>
    <n v="0.1"/>
    <s v="LATIF"/>
    <n v="2317.0437940439574"/>
    <n v="11.585218970219785"/>
    <s v="DEJAR"/>
    <s v="DEJAR"/>
    <x v="0"/>
  </r>
  <r>
    <x v="42"/>
    <n v="41"/>
    <s v="cola de pavo"/>
    <n v="30"/>
    <n v="14"/>
    <n v="706.86"/>
    <n v="0.1"/>
    <s v="LATIF"/>
    <n v="452.98997539791907"/>
    <n v="2.2649498769895953"/>
    <s v="DEJAR"/>
    <s v="DEJAR"/>
    <x v="0"/>
  </r>
  <r>
    <x v="42"/>
    <n v="42"/>
    <s v="sp"/>
    <n v="20.5"/>
    <n v="16.2"/>
    <n v="330.06434999999999"/>
    <n v="0.1"/>
    <s v="LATIF"/>
    <n v="182.78213876481104"/>
    <n v="0.9139106938240551"/>
    <s v="DEJAR"/>
    <s v="DEJAR"/>
    <x v="0"/>
  </r>
  <r>
    <x v="42"/>
    <n v="43"/>
    <s v="cola de pavo"/>
    <n v="36"/>
    <n v="16"/>
    <n v="1017.8783999999999"/>
    <n v="0.1"/>
    <s v="LATIF"/>
    <n v="699.54858588098784"/>
    <n v="3.4977429294049394"/>
    <s v="DEJAR"/>
    <s v="DEJAR"/>
    <x v="0"/>
  </r>
  <r>
    <x v="43"/>
    <n v="1"/>
    <s v="jocote"/>
    <n v="20"/>
    <n v="9"/>
    <n v="314.15999999999997"/>
    <n v="0.1"/>
    <s v="LATIF"/>
    <n v="172.33493090633354"/>
    <n v="0.86167465453166758"/>
    <s v="DEJAR"/>
    <s v="DEJAR"/>
    <x v="0"/>
  </r>
  <r>
    <x v="43"/>
    <n v="2"/>
    <s v="palo blanco"/>
    <n v="54"/>
    <n v="18"/>
    <n v="2290.2264"/>
    <n v="0.1"/>
    <s v="LATIF"/>
    <n v="1838.7943468066326"/>
    <n v="9.1939717340331626"/>
    <s v="DEJAR"/>
    <s v="DEJAR"/>
    <x v="0"/>
  </r>
  <r>
    <x v="43"/>
    <n v="3"/>
    <s v="anona"/>
    <n v="15"/>
    <n v="9"/>
    <n v="176.715"/>
    <n v="0.1"/>
    <s v="LATIF"/>
    <n v="86.812164819560579"/>
    <n v="0.43406082409780289"/>
    <s v="DEJAR"/>
    <s v="DEJAR"/>
    <x v="0"/>
  </r>
  <r>
    <x v="43"/>
    <n v="4"/>
    <s v="sp"/>
    <n v="17"/>
    <n v="15"/>
    <n v="226.98060000000001"/>
    <n v="0.1"/>
    <s v="LATIF"/>
    <n v="116.98835060940742"/>
    <n v="0.58494175304703711"/>
    <s v="DEJAR"/>
    <s v="DEJAR"/>
    <x v="0"/>
  </r>
  <r>
    <x v="43"/>
    <n v="5"/>
    <s v="sp"/>
    <n v="15"/>
    <n v="8"/>
    <n v="176.715"/>
    <n v="0.1"/>
    <s v="LATIF"/>
    <n v="86.812164819560579"/>
    <n v="0.43406082409780289"/>
    <s v="DEJAR"/>
    <s v="DEJAR"/>
    <x v="0"/>
  </r>
  <r>
    <x v="43"/>
    <n v="6"/>
    <s v="sp"/>
    <n v="20"/>
    <n v="10"/>
    <n v="314.15999999999997"/>
    <n v="0.1"/>
    <s v="LATIF"/>
    <n v="172.33493090633354"/>
    <n v="0.86167465453166758"/>
    <s v="DEJAR"/>
    <s v="DEJAR"/>
    <x v="0"/>
  </r>
  <r>
    <x v="43"/>
    <n v="7"/>
    <s v="guamo"/>
    <n v="15"/>
    <n v="9"/>
    <n v="176.715"/>
    <n v="0.1"/>
    <s v="LATIF"/>
    <n v="86.812164819560579"/>
    <n v="0.43406082409780289"/>
    <s v="DEJAR"/>
    <s v="DEJAR"/>
    <x v="0"/>
  </r>
  <r>
    <x v="43"/>
    <n v="8"/>
    <s v="guarumo"/>
    <n v="21"/>
    <n v="10"/>
    <n v="346.3614"/>
    <n v="0.1"/>
    <s v="LATIF"/>
    <n v="193.587905296"/>
    <n v="0.96793952648000003"/>
    <s v="DEJAR"/>
    <s v="DEJAR"/>
    <x v="0"/>
  </r>
  <r>
    <x v="43"/>
    <n v="9"/>
    <s v="espinillo"/>
    <n v="14"/>
    <n v="8"/>
    <n v="153.9384"/>
    <n v="0.1"/>
    <s v="LATIF"/>
    <n v="73.64833681845144"/>
    <n v="0.36824168409225716"/>
    <s v="DEJAR"/>
    <s v="DEJAR"/>
    <x v="0"/>
  </r>
  <r>
    <x v="43"/>
    <n v="10"/>
    <s v="sp"/>
    <n v="28.5"/>
    <n v="15"/>
    <n v="637.94114999999999"/>
    <n v="0.1"/>
    <s v="LATIF"/>
    <n v="400.85987036295842"/>
    <n v="2.004299351814792"/>
    <s v="DEJAR"/>
    <s v="DEJAR"/>
    <x v="0"/>
  </r>
  <r>
    <x v="43"/>
    <n v="11"/>
    <s v="guamo"/>
    <n v="23"/>
    <n v="8"/>
    <n v="415.47660000000002"/>
    <n v="0.1"/>
    <s v="LATIF"/>
    <n v="240.46242571758225"/>
    <n v="1.2023121285879113"/>
    <s v="DEJAR"/>
    <s v="DEJAR"/>
    <x v="0"/>
  </r>
  <r>
    <x v="43"/>
    <n v="12"/>
    <s v="sp"/>
    <n v="12.5"/>
    <n v="10"/>
    <n v="122.71875"/>
    <n v="0.1"/>
    <s v="LATIF"/>
    <n v="56.214880852526136"/>
    <n v="0.28107440426263064"/>
    <s v="DEJAR"/>
    <s v="DEJAR"/>
    <x v="0"/>
  </r>
  <r>
    <x v="43"/>
    <n v="13"/>
    <s v="copalton"/>
    <n v="12"/>
    <n v="8"/>
    <n v="113.0976"/>
    <n v="0.1"/>
    <s v="LATIF"/>
    <n v="51.002868362482175"/>
    <n v="0.25501434181241084"/>
    <s v="DEJAR"/>
    <s v="DEJAR"/>
    <x v="0"/>
  </r>
  <r>
    <x v="43"/>
    <n v="14"/>
    <s v="sp"/>
    <n v="41.5"/>
    <n v="15"/>
    <n v="1352.65515"/>
    <n v="0.1"/>
    <s v="LATIF"/>
    <n v="981.72336745010193"/>
    <n v="4.9086168372505092"/>
    <s v="DEJAR"/>
    <s v="DEJAR"/>
    <x v="0"/>
  </r>
  <r>
    <x v="43"/>
    <n v="15"/>
    <s v="sp"/>
    <n v="25"/>
    <n v="8"/>
    <n v="490.875"/>
    <n v="0.1"/>
    <s v="LATIF"/>
    <n v="293.3319028192812"/>
    <n v="1.4666595140964058"/>
    <s v="DEJAR"/>
    <s v="DEJAR"/>
    <x v="0"/>
  </r>
  <r>
    <x v="43"/>
    <n v="16"/>
    <s v="guamo"/>
    <n v="20"/>
    <n v="11"/>
    <n v="314.15999999999997"/>
    <n v="0.1"/>
    <s v="LATIF"/>
    <n v="172.33493090633354"/>
    <n v="0.86167465453166758"/>
    <s v="DEJAR"/>
    <s v="DEJAR"/>
    <x v="0"/>
  </r>
  <r>
    <x v="43"/>
    <n v="17"/>
    <s v="sp"/>
    <n v="24.5"/>
    <n v="8"/>
    <n v="471.43635"/>
    <n v="0.1"/>
    <s v="LATIF"/>
    <n v="279.54167502677348"/>
    <n v="1.3977083751338673"/>
    <s v="DEJAR"/>
    <s v="DEJAR"/>
    <x v="0"/>
  </r>
  <r>
    <x v="43"/>
    <n v="18"/>
    <s v="chico zpote"/>
    <n v="20"/>
    <n v="7"/>
    <n v="314.15999999999997"/>
    <n v="0.1"/>
    <s v="LATIF"/>
    <n v="172.33493090633354"/>
    <n v="0.86167465453166758"/>
    <s v="DEJAR"/>
    <s v="DEJAR"/>
    <x v="0"/>
  </r>
  <r>
    <x v="43"/>
    <n v="19"/>
    <s v="zapotillo blanco"/>
    <n v="28"/>
    <n v="12"/>
    <n v="615.75360000000001"/>
    <n v="0.1"/>
    <s v="LATIF"/>
    <n v="384.30049927715726"/>
    <n v="1.9215024963857863"/>
    <s v="DEJAR"/>
    <s v="DEJAR"/>
    <x v="0"/>
  </r>
  <r>
    <x v="43"/>
    <n v="20"/>
    <s v="sp"/>
    <n v="25.5"/>
    <n v="15"/>
    <n v="510.70634999999999"/>
    <n v="0.1"/>
    <s v="LATIF"/>
    <n v="307.50904523936521"/>
    <n v="1.5375452261968261"/>
    <s v="DEJAR"/>
    <s v="DEJAR"/>
    <x v="0"/>
  </r>
  <r>
    <x v="43"/>
    <n v="21"/>
    <s v="zapotillo blanco"/>
    <n v="40"/>
    <n v="25"/>
    <n v="1256.6399999999999"/>
    <n v="0.1"/>
    <s v="LATIF"/>
    <n v="899.25180732127308"/>
    <n v="4.4962590366063653"/>
    <s v="DEJAR"/>
    <s v="DEJAR"/>
    <x v="0"/>
  </r>
  <r>
    <x v="43"/>
    <n v="22"/>
    <s v="p. blanco"/>
    <n v="10.5"/>
    <n v="5"/>
    <n v="86.590350000000001"/>
    <n v="0.1"/>
    <s v="LATIF"/>
    <n v="37.099684439743179"/>
    <n v="0.1854984221987159"/>
    <s v="DEJAR"/>
    <s v="DEJAR"/>
    <x v="0"/>
  </r>
  <r>
    <x v="43"/>
    <n v="23"/>
    <s v="sp"/>
    <n v="17"/>
    <n v="10.1"/>
    <n v="226.98060000000001"/>
    <n v="0.1"/>
    <s v="LATIF"/>
    <n v="116.98835060940742"/>
    <n v="0.58494175304703711"/>
    <s v="DEJAR"/>
    <s v="DEJAR"/>
    <x v="0"/>
  </r>
  <r>
    <x v="43"/>
    <n v="24"/>
    <s v="sp"/>
    <n v="13.8"/>
    <n v="10"/>
    <n v="149.57157600000002"/>
    <n v="0.1"/>
    <s v="LATIF"/>
    <n v="71.165337059048142"/>
    <n v="0.35582668529524064"/>
    <s v="DEJAR"/>
    <s v="DEJAR"/>
    <x v="0"/>
  </r>
  <r>
    <x v="43"/>
    <n v="25"/>
    <s v="sp"/>
    <n v="12.3"/>
    <n v="7"/>
    <n v="118.82316600000001"/>
    <n v="0.1"/>
    <s v="LATIF"/>
    <n v="54.094740476621482"/>
    <n v="0.27047370238310736"/>
    <s v="DEJAR"/>
    <s v="DEJAR"/>
    <x v="0"/>
  </r>
  <r>
    <x v="43"/>
    <n v="26"/>
    <s v="palo jiote"/>
    <n v="35"/>
    <n v="20"/>
    <n v="962.11500000000001"/>
    <n v="0.1"/>
    <s v="LATIF"/>
    <n v="654.11925553640299"/>
    <n v="3.270596277682015"/>
    <s v="DEJAR"/>
    <s v="DEJAR"/>
    <x v="0"/>
  </r>
  <r>
    <x v="43"/>
    <n v="27"/>
    <s v="guapinol"/>
    <n v="30"/>
    <n v="17"/>
    <n v="706.86"/>
    <n v="0.1"/>
    <s v="LATIF"/>
    <n v="452.98997539791907"/>
    <n v="2.2649498769895953"/>
    <s v="DEJAR"/>
    <s v="DEJAR"/>
    <x v="0"/>
  </r>
  <r>
    <x v="43"/>
    <n v="28"/>
    <s v="sp"/>
    <n v="20.3"/>
    <n v="5"/>
    <n v="323.655486"/>
    <n v="0.1"/>
    <s v="LATIF"/>
    <n v="178.56041669147731"/>
    <n v="0.89280208345738654"/>
    <s v="DEJAR"/>
    <s v="DEJAR"/>
    <x v="0"/>
  </r>
  <r>
    <x v="43"/>
    <n v="29"/>
    <s v="Frijolillo"/>
    <n v="12"/>
    <n v="7"/>
    <n v="113.0976"/>
    <n v="0.1"/>
    <s v="LATIF"/>
    <n v="51.002868362482175"/>
    <n v="0.25501434181241084"/>
    <s v="DEJAR"/>
    <s v="DEJAR"/>
    <x v="0"/>
  </r>
  <r>
    <x v="43"/>
    <n v="30"/>
    <s v="sp"/>
    <n v="14"/>
    <n v="5"/>
    <n v="153.9384"/>
    <n v="0.1"/>
    <s v="LATIF"/>
    <n v="73.64833681845144"/>
    <n v="0.36824168409225716"/>
    <s v="DEJAR"/>
    <s v="DEJAR"/>
    <x v="0"/>
  </r>
  <r>
    <x v="43"/>
    <n v="32"/>
    <s v="sp"/>
    <n v="12"/>
    <n v="4"/>
    <n v="113.0976"/>
    <n v="0.1"/>
    <s v="LATIF"/>
    <n v="51.002868362482175"/>
    <n v="0.25501434181241084"/>
    <s v="DEJAR"/>
    <s v="DEPURAR"/>
    <x v="1"/>
  </r>
  <r>
    <x v="43"/>
    <n v="33"/>
    <s v="palo estrella"/>
    <n v="12"/>
    <n v="8"/>
    <n v="113.0976"/>
    <n v="0.1"/>
    <s v="LATIF"/>
    <n v="51.002868362482175"/>
    <n v="0.25501434181241084"/>
    <s v="DEJAR"/>
    <s v="DEJAR"/>
    <x v="0"/>
  </r>
  <r>
    <x v="43"/>
    <n v="34"/>
    <s v="sp"/>
    <n v="20"/>
    <n v="7"/>
    <n v="314.15999999999997"/>
    <n v="0.1"/>
    <s v="LATIF"/>
    <n v="172.33493090633354"/>
    <n v="0.86167465453166758"/>
    <s v="DEJAR"/>
    <s v="DEJAR"/>
    <x v="0"/>
  </r>
  <r>
    <x v="43"/>
    <n v="35"/>
    <s v="zapotillo"/>
    <n v="37"/>
    <n v="10"/>
    <n v="1075.2126000000001"/>
    <n v="0.1"/>
    <s v="LATIF"/>
    <n v="746.75785703016243"/>
    <n v="3.7337892851508117"/>
    <s v="DEJAR"/>
    <s v="DEJAR"/>
    <x v="0"/>
  </r>
  <r>
    <x v="43"/>
    <n v="36"/>
    <s v="palo blanco"/>
    <n v="23"/>
    <n v="10.1"/>
    <n v="415.47660000000002"/>
    <n v="0.1"/>
    <s v="LATIF"/>
    <n v="240.46242571758225"/>
    <n v="1.2023121285879113"/>
    <s v="DEJAR"/>
    <s v="DEJAR"/>
    <x v="0"/>
  </r>
  <r>
    <x v="43"/>
    <n v="37"/>
    <s v="sp"/>
    <n v="18"/>
    <n v="5"/>
    <n v="254.46959999999999"/>
    <n v="0.1"/>
    <s v="LATIF"/>
    <n v="134.06329154071116"/>
    <n v="0.67031645770355586"/>
    <s v="DEJAR"/>
    <s v="DEJAR"/>
    <x v="0"/>
  </r>
  <r>
    <x v="43"/>
    <n v="38"/>
    <s v="frijolillo"/>
    <n v="16"/>
    <n v="6"/>
    <n v="201.0624"/>
    <n v="0.1"/>
    <s v="LATIF"/>
    <n v="101.24820425273758"/>
    <n v="0.50624102126368786"/>
    <s v="DEJAR"/>
    <s v="DEJAR"/>
    <x v="0"/>
  </r>
  <r>
    <x v="43"/>
    <n v="39"/>
    <s v="sp"/>
    <n v="27"/>
    <n v="10"/>
    <n v="572.5566"/>
    <n v="0.1"/>
    <s v="LATIF"/>
    <n v="352.39128142743209"/>
    <n v="1.7619564071371603"/>
    <s v="DEJAR"/>
    <s v="DEJAR"/>
    <x v="0"/>
  </r>
  <r>
    <x v="43"/>
    <n v="40"/>
    <s v="sp"/>
    <n v="23"/>
    <n v="12"/>
    <n v="415.47660000000002"/>
    <n v="0.1"/>
    <s v="LATIF"/>
    <n v="240.46242571758225"/>
    <n v="1.2023121285879113"/>
    <s v="DEJAR"/>
    <s v="DEJAR"/>
    <x v="0"/>
  </r>
  <r>
    <x v="43"/>
    <n v="41"/>
    <s v="canshán"/>
    <n v="45.5"/>
    <n v="16"/>
    <n v="1625.97435"/>
    <n v="0.1"/>
    <s v="LATIF"/>
    <n v="1222.4808183928546"/>
    <n v="6.1124040919642724"/>
    <s v="DEJAR"/>
    <s v="DEJAR"/>
    <x v="0"/>
  </r>
  <r>
    <x v="43"/>
    <n v="42"/>
    <s v="sp"/>
    <n v="15"/>
    <n v="8"/>
    <n v="176.715"/>
    <n v="0.1"/>
    <s v="LATIF"/>
    <n v="86.812164819560579"/>
    <n v="0.43406082409780289"/>
    <s v="DEJAR"/>
    <s v="DEJAR"/>
    <x v="0"/>
  </r>
  <r>
    <x v="43"/>
    <n v="43"/>
    <s v="sp"/>
    <n v="12"/>
    <n v="7"/>
    <n v="113.0976"/>
    <n v="0.1"/>
    <s v="LATIF"/>
    <n v="51.002868362482175"/>
    <n v="0.25501434181241084"/>
    <s v="DEJAR"/>
    <s v="DEJAR"/>
    <x v="0"/>
  </r>
  <r>
    <x v="43"/>
    <n v="44"/>
    <s v="guamo"/>
    <n v="20"/>
    <n v="7"/>
    <n v="314.15999999999997"/>
    <n v="0.1"/>
    <s v="LATIF"/>
    <n v="172.33493090633354"/>
    <n v="0.86167465453166758"/>
    <s v="DEJAR"/>
    <s v="DEJAR"/>
    <x v="0"/>
  </r>
  <r>
    <x v="43"/>
    <n v="45"/>
    <s v="huevo de toro"/>
    <n v="35.799999999999997"/>
    <n v="18"/>
    <n v="1006.6000559999999"/>
    <n v="0.1"/>
    <s v="LATIF"/>
    <n v="690.32093187867247"/>
    <n v="3.4516046593933623"/>
    <s v="DEJAR"/>
    <s v="DEJAR"/>
    <x v="0"/>
  </r>
  <r>
    <x v="43"/>
    <n v="46"/>
    <s v="sp"/>
    <n v="12"/>
    <n v="10.1"/>
    <n v="113.0976"/>
    <n v="0.1"/>
    <s v="LATIF"/>
    <n v="51.002868362482175"/>
    <n v="0.25501434181241084"/>
    <s v="DEJAR"/>
    <s v="DEJAR"/>
    <x v="0"/>
  </r>
  <r>
    <x v="43"/>
    <n v="47"/>
    <s v="sp"/>
    <n v="15"/>
    <n v="10.1"/>
    <n v="176.715"/>
    <n v="0.1"/>
    <s v="LATIF"/>
    <n v="86.812164819560579"/>
    <n v="0.43406082409780289"/>
    <s v="DEJAR"/>
    <s v="DEJAR"/>
    <x v="0"/>
  </r>
  <r>
    <x v="43"/>
    <n v="48"/>
    <s v="zapote"/>
    <n v="17"/>
    <n v="12"/>
    <n v="226.98060000000001"/>
    <n v="0.1"/>
    <s v="LATIF"/>
    <n v="116.98835060940742"/>
    <n v="0.58494175304703711"/>
    <s v="DEJAR"/>
    <s v="DEJAR"/>
    <x v="0"/>
  </r>
  <r>
    <x v="43"/>
    <n v="49"/>
    <s v="sp"/>
    <n v="27"/>
    <n v="7"/>
    <n v="572.5566"/>
    <n v="0.1"/>
    <s v="LATIF"/>
    <n v="352.39128142743209"/>
    <n v="1.7619564071371603"/>
    <s v="DEJAR"/>
    <s v="DEJAR"/>
    <x v="0"/>
  </r>
  <r>
    <x v="43"/>
    <n v="50"/>
    <s v="jocote"/>
    <n v="20"/>
    <n v="9"/>
    <n v="314.15999999999997"/>
    <n v="0.1"/>
    <s v="LATIF"/>
    <n v="172.33493090633354"/>
    <n v="0.86167465453166758"/>
    <s v="DEJAR"/>
    <s v="DEJAR"/>
    <x v="0"/>
  </r>
  <r>
    <x v="43"/>
    <n v="51"/>
    <s v="Aguacatillo"/>
    <n v="15"/>
    <n v="7"/>
    <n v="176.715"/>
    <n v="0.1"/>
    <s v="LATIF"/>
    <n v="86.812164819560579"/>
    <n v="0.43406082409780289"/>
    <s v="DEJAR"/>
    <s v="DEJAR"/>
    <x v="0"/>
  </r>
  <r>
    <x v="43"/>
    <n v="52"/>
    <s v="palo jiote"/>
    <n v="12"/>
    <n v="5"/>
    <n v="113.0976"/>
    <n v="0.1"/>
    <s v="LATIF"/>
    <n v="51.002868362482175"/>
    <n v="0.25501434181241084"/>
    <s v="DEJAR"/>
    <s v="DEJAR"/>
    <x v="0"/>
  </r>
  <r>
    <x v="43"/>
    <n v="53"/>
    <s v="sp"/>
    <n v="12"/>
    <n v="5"/>
    <n v="113.0976"/>
    <n v="0.1"/>
    <s v="LATIF"/>
    <n v="51.002868362482175"/>
    <n v="0.25501434181241084"/>
    <s v="DEJAR"/>
    <s v="DEJAR"/>
    <x v="0"/>
  </r>
  <r>
    <x v="43"/>
    <n v="56"/>
    <s v="cola de pavo"/>
    <n v="30"/>
    <n v="10.1"/>
    <n v="706.86"/>
    <n v="0.1"/>
    <s v="LATIF"/>
    <n v="452.98997539791907"/>
    <n v="2.2649498769895953"/>
    <s v="DEJAR"/>
    <s v="DEJAR"/>
    <x v="0"/>
  </r>
  <r>
    <x v="43"/>
    <n v="57"/>
    <s v="sp"/>
    <n v="18"/>
    <n v="5"/>
    <n v="254.46959999999999"/>
    <n v="0.1"/>
    <s v="LATIF"/>
    <n v="134.06329154071116"/>
    <n v="0.67031645770355586"/>
    <s v="DEJAR"/>
    <s v="DEJAR"/>
    <x v="0"/>
  </r>
  <r>
    <x v="43"/>
    <n v="58"/>
    <s v="cola de pavo"/>
    <n v="18"/>
    <n v="10.1"/>
    <n v="254.46959999999999"/>
    <n v="0.1"/>
    <s v="LATIF"/>
    <n v="134.06329154071116"/>
    <n v="0.67031645770355586"/>
    <s v="DEJAR"/>
    <s v="DEJAR"/>
    <x v="0"/>
  </r>
  <r>
    <x v="43"/>
    <n v="59"/>
    <s v="zapotillo rojo"/>
    <n v="23"/>
    <n v="14"/>
    <n v="415.47660000000002"/>
    <n v="0.1"/>
    <s v="LATIF"/>
    <n v="240.46242571758225"/>
    <n v="1.2023121285879113"/>
    <s v="DEJAR"/>
    <s v="DEJAR"/>
    <x v="0"/>
  </r>
  <r>
    <x v="43"/>
    <n v="60"/>
    <s v="guamo"/>
    <n v="14"/>
    <n v="8"/>
    <n v="153.9384"/>
    <n v="0.1"/>
    <s v="LATIF"/>
    <n v="73.64833681845144"/>
    <n v="0.36824168409225716"/>
    <s v="DEJAR"/>
    <s v="DEJAR"/>
    <x v="0"/>
  </r>
  <r>
    <x v="43"/>
    <n v="61"/>
    <s v="guayaba"/>
    <n v="18"/>
    <n v="8"/>
    <n v="254.46959999999999"/>
    <n v="0.1"/>
    <s v="LATIF"/>
    <n v="134.06329154071116"/>
    <n v="0.67031645770355586"/>
    <s v="DEJAR"/>
    <s v="DEJAR"/>
    <x v="0"/>
  </r>
  <r>
    <x v="43"/>
    <n v="62"/>
    <s v="Aguacatillo"/>
    <n v="17"/>
    <n v="18"/>
    <n v="226.98060000000001"/>
    <n v="0.1"/>
    <s v="LATIF"/>
    <n v="116.98835060940742"/>
    <n v="0.58494175304703711"/>
    <s v="DEJAR"/>
    <s v="DEJAR"/>
    <x v="0"/>
  </r>
  <r>
    <x v="43"/>
    <n v="63"/>
    <s v="amate"/>
    <n v="20"/>
    <n v="10.1"/>
    <n v="314.15999999999997"/>
    <n v="0.1"/>
    <s v="LATIF"/>
    <n v="172.33493090633354"/>
    <n v="0.86167465453166758"/>
    <s v="DEJAR"/>
    <s v="DEJAR"/>
    <x v="0"/>
  </r>
  <r>
    <x v="43"/>
    <n v="64"/>
    <s v="cortez"/>
    <n v="17"/>
    <n v="18"/>
    <n v="226.98060000000001"/>
    <n v="0.1"/>
    <s v="LATIF"/>
    <n v="116.98835060940742"/>
    <n v="0.58494175304703711"/>
    <s v="DEJAR"/>
    <s v="DEJAR"/>
    <x v="0"/>
  </r>
  <r>
    <x v="44"/>
    <n v="1"/>
    <s v="guayabo"/>
    <n v="23"/>
    <n v="8"/>
    <n v="415.47660000000002"/>
    <n v="0.1"/>
    <s v="LATIF"/>
    <n v="240.46242571758225"/>
    <n v="1.2023121285879113"/>
    <s v="DEJAR"/>
    <s v="DEJAR"/>
    <x v="0"/>
  </r>
  <r>
    <x v="44"/>
    <n v="2"/>
    <s v="sp"/>
    <n v="13"/>
    <n v="8"/>
    <n v="132.73259999999999"/>
    <n v="0.1"/>
    <s v="LATIF"/>
    <n v="61.723483588461484"/>
    <n v="0.3086174179423074"/>
    <s v="DEJAR"/>
    <s v="DEJAR"/>
    <x v="0"/>
  </r>
  <r>
    <x v="44"/>
    <n v="3"/>
    <s v="amate"/>
    <n v="10.5"/>
    <n v="7"/>
    <n v="86.590350000000001"/>
    <n v="0.1"/>
    <s v="LATIF"/>
    <n v="37.099684439743179"/>
    <n v="0.1854984221987159"/>
    <s v="DEJAR"/>
    <s v="DEJAR"/>
    <x v="0"/>
  </r>
  <r>
    <x v="44"/>
    <n v="4"/>
    <s v="chico zpote"/>
    <n v="15.5"/>
    <n v="9"/>
    <n v="188.69235"/>
    <n v="0.1"/>
    <s v="LATIF"/>
    <n v="93.869134877908024"/>
    <n v="0.46934567438954011"/>
    <s v="DEJAR"/>
    <s v="DEJAR"/>
    <x v="0"/>
  </r>
  <r>
    <x v="44"/>
    <n v="5"/>
    <s v="sp"/>
    <n v="15.5"/>
    <n v="6"/>
    <n v="188.69235"/>
    <n v="0.1"/>
    <s v="LATIF"/>
    <n v="93.869134877908024"/>
    <n v="0.46934567438954011"/>
    <s v="DEJAR"/>
    <s v="DEJAR"/>
    <x v="0"/>
  </r>
  <r>
    <x v="44"/>
    <n v="6"/>
    <s v="sp"/>
    <n v="22.5"/>
    <n v="8"/>
    <n v="397.60874999999999"/>
    <n v="0.1"/>
    <s v="LATIF"/>
    <n v="228.1896084504572"/>
    <n v="1.140948042252286"/>
    <s v="DEJAR"/>
    <s v="DEJAR"/>
    <x v="0"/>
  </r>
  <r>
    <x v="44"/>
    <n v="7"/>
    <s v="chechén"/>
    <n v="18"/>
    <n v="10"/>
    <n v="254.46959999999999"/>
    <n v="0.1"/>
    <s v="LATIF"/>
    <n v="134.06329154071116"/>
    <n v="0.67031645770355586"/>
    <s v="DEJAR"/>
    <s v="DEJAR"/>
    <x v="0"/>
  </r>
  <r>
    <x v="44"/>
    <n v="8"/>
    <s v="palo blanco"/>
    <n v="44"/>
    <n v="12"/>
    <n v="1520.5344"/>
    <n v="0.1"/>
    <s v="LATIF"/>
    <n v="1128.6029947595007"/>
    <n v="5.6430149737975031"/>
    <s v="DEJAR"/>
    <s v="DEJAR"/>
    <x v="0"/>
  </r>
  <r>
    <x v="44"/>
    <n v="9"/>
    <s v="sp"/>
    <n v="25.3"/>
    <n v="6"/>
    <n v="502.72668600000003"/>
    <n v="0.1"/>
    <s v="LATIF"/>
    <n v="301.79156892707778"/>
    <n v="1.5089578446353886"/>
    <s v="DEJAR"/>
    <s v="DEJAR"/>
    <x v="0"/>
  </r>
  <r>
    <x v="44"/>
    <n v="10"/>
    <s v="laurel"/>
    <n v="30"/>
    <n v="15"/>
    <n v="706.86"/>
    <n v="0.1"/>
    <s v="LATIF"/>
    <n v="452.98997539791907"/>
    <n v="2.2649498769895953"/>
    <s v="DEJAR"/>
    <s v="DEJAR"/>
    <x v="0"/>
  </r>
  <r>
    <x v="44"/>
    <n v="11"/>
    <s v="sp"/>
    <n v="17.399999999999999"/>
    <n v="9"/>
    <n v="237.78770399999993"/>
    <n v="0.1"/>
    <s v="LATIF"/>
    <n v="123.65647101732969"/>
    <n v="0.61828235508664842"/>
    <s v="DEJAR"/>
    <s v="DEJAR"/>
    <x v="0"/>
  </r>
  <r>
    <x v="44"/>
    <n v="12"/>
    <s v="sp"/>
    <n v="23"/>
    <n v="14"/>
    <n v="415.47660000000002"/>
    <n v="0.1"/>
    <s v="LATIF"/>
    <n v="240.46242571758225"/>
    <n v="1.2023121285879113"/>
    <s v="DEJAR"/>
    <s v="DEJAR"/>
    <x v="0"/>
  </r>
  <r>
    <x v="44"/>
    <n v="13"/>
    <s v="palo liso"/>
    <n v="24"/>
    <n v="9"/>
    <n v="452.3904"/>
    <n v="0.1"/>
    <s v="LATIF"/>
    <n v="266.13537552905672"/>
    <n v="1.3306768776452833"/>
    <s v="DEJAR"/>
    <s v="DEJAR"/>
    <x v="0"/>
  </r>
  <r>
    <x v="44"/>
    <n v="14"/>
    <s v="sp"/>
    <n v="10.5"/>
    <n v="4"/>
    <n v="86.590350000000001"/>
    <n v="0.1"/>
    <s v="LATIF"/>
    <n v="37.099684439743179"/>
    <n v="0.1854984221987159"/>
    <s v="DEJAR"/>
    <s v="DEPURAR"/>
    <x v="1"/>
  </r>
  <r>
    <x v="44"/>
    <n v="15"/>
    <s v="Frijolillo"/>
    <n v="15"/>
    <n v="8"/>
    <n v="176.715"/>
    <n v="0.1"/>
    <s v="LATIF"/>
    <n v="86.812164819560579"/>
    <n v="0.43406082409780289"/>
    <s v="DEJAR"/>
    <s v="DEJAR"/>
    <x v="0"/>
  </r>
  <r>
    <x v="44"/>
    <n v="16"/>
    <s v="Frijolillo"/>
    <n v="14"/>
    <n v="7"/>
    <n v="153.9384"/>
    <n v="0.1"/>
    <s v="LATIF"/>
    <n v="73.64833681845144"/>
    <n v="0.36824168409225716"/>
    <s v="DEJAR"/>
    <s v="DEJAR"/>
    <x v="0"/>
  </r>
  <r>
    <x v="44"/>
    <n v="17"/>
    <s v="sp"/>
    <n v="14"/>
    <n v="6"/>
    <n v="153.9384"/>
    <n v="0.1"/>
    <s v="LATIF"/>
    <n v="73.64833681845144"/>
    <n v="0.36824168409225716"/>
    <s v="DEJAR"/>
    <s v="DEJAR"/>
    <x v="0"/>
  </r>
  <r>
    <x v="44"/>
    <n v="18"/>
    <s v="sp"/>
    <n v="20.5"/>
    <n v="20"/>
    <n v="330.06434999999999"/>
    <n v="0.1"/>
    <s v="LATIF"/>
    <n v="182.78213876481104"/>
    <n v="0.9139106938240551"/>
    <s v="DEJAR"/>
    <s v="DEJAR"/>
    <x v="0"/>
  </r>
  <r>
    <x v="44"/>
    <n v="19"/>
    <s v="guamo"/>
    <n v="11"/>
    <n v="7"/>
    <n v="95.0334"/>
    <n v="0.1"/>
    <s v="LATIF"/>
    <n v="41.450062373780455"/>
    <n v="0.20725031186890225"/>
    <s v="DEJAR"/>
    <s v="DEJAR"/>
    <x v="0"/>
  </r>
  <r>
    <x v="44"/>
    <n v="20"/>
    <s v="sp"/>
    <n v="30.8"/>
    <n v="15"/>
    <n v="745.06185600000003"/>
    <n v="0.1"/>
    <s v="LATIF"/>
    <n v="482.31506552515214"/>
    <n v="2.4115753276257603"/>
    <s v="DEJAR"/>
    <s v="DEJAR"/>
    <x v="0"/>
  </r>
  <r>
    <x v="44"/>
    <n v="21"/>
    <s v="sp"/>
    <n v="13"/>
    <n v="10"/>
    <n v="132.73259999999999"/>
    <n v="0.1"/>
    <s v="LATIF"/>
    <n v="61.723483588461484"/>
    <n v="0.3086174179423074"/>
    <s v="DEJAR"/>
    <s v="DEJAR"/>
    <x v="0"/>
  </r>
  <r>
    <x v="44"/>
    <n v="22"/>
    <s v="sp"/>
    <n v="13.6"/>
    <n v="10"/>
    <n v="145.26758399999997"/>
    <n v="0.1"/>
    <s v="LATIF"/>
    <n v="68.731628320494181"/>
    <n v="0.34365814160247088"/>
    <s v="DEJAR"/>
    <s v="DEJAR"/>
    <x v="0"/>
  </r>
  <r>
    <x v="44"/>
    <n v="23"/>
    <s v="chechén"/>
    <n v="29"/>
    <n v="12"/>
    <n v="660.52139999999997"/>
    <n v="0.1"/>
    <s v="LATIF"/>
    <n v="417.82609631752575"/>
    <n v="2.0891304815876288"/>
    <s v="DEJAR"/>
    <s v="DEJAR"/>
    <x v="0"/>
  </r>
  <r>
    <x v="44"/>
    <n v="24"/>
    <s v="sp"/>
    <n v="13.5"/>
    <n v="6"/>
    <n v="143.13915"/>
    <n v="0.1"/>
    <s v="LATIF"/>
    <n v="67.533172179763213"/>
    <n v="0.33766586089881601"/>
    <s v="DEJAR"/>
    <s v="DEJAR"/>
    <x v="0"/>
  </r>
  <r>
    <x v="44"/>
    <n v="25"/>
    <s v="sp"/>
    <n v="15"/>
    <n v="6"/>
    <n v="176.715"/>
    <n v="0.1"/>
    <s v="LATIF"/>
    <n v="86.812164819560579"/>
    <n v="0.43406082409780289"/>
    <s v="DEJAR"/>
    <s v="DEJAR"/>
    <x v="0"/>
  </r>
  <r>
    <x v="44"/>
    <n v="26"/>
    <s v="sp"/>
    <n v="17.3"/>
    <n v="4"/>
    <n v="235.06236600000003"/>
    <n v="0.1"/>
    <s v="LATIF"/>
    <n v="121.96931273174864"/>
    <n v="0.60984656365874323"/>
    <s v="DEJAR"/>
    <s v="DEPURAR"/>
    <x v="1"/>
  </r>
  <r>
    <x v="44"/>
    <n v="27"/>
    <s v="zapote"/>
    <n v="46"/>
    <n v="22"/>
    <n v="1661.9064000000001"/>
    <n v="0.1"/>
    <s v="LATIF"/>
    <n v="1254.7442923043911"/>
    <n v="6.2737214615219559"/>
    <s v="DEJAR"/>
    <s v="DEJAR"/>
    <x v="0"/>
  </r>
  <r>
    <x v="44"/>
    <n v="28"/>
    <s v="sp"/>
    <n v="25.2"/>
    <n v="18"/>
    <n v="498.76041599999996"/>
    <n v="0.1"/>
    <s v="LATIF"/>
    <n v="298.95616403987509"/>
    <n v="1.4947808201993753"/>
    <s v="DEJAR"/>
    <s v="DEJAR"/>
    <x v="0"/>
  </r>
  <r>
    <x v="44"/>
    <n v="29"/>
    <s v="guamo"/>
    <n v="15"/>
    <n v="7"/>
    <n v="176.715"/>
    <n v="0.1"/>
    <s v="LATIF"/>
    <n v="86.812164819560579"/>
    <n v="0.43406082409780289"/>
    <s v="DEJAR"/>
    <s v="DEJAR"/>
    <x v="0"/>
  </r>
  <r>
    <x v="44"/>
    <n v="30"/>
    <s v="sp"/>
    <n v="12"/>
    <n v="14"/>
    <n v="113.0976"/>
    <n v="0.1"/>
    <s v="LATIF"/>
    <n v="51.002868362482175"/>
    <n v="0.25501434181241084"/>
    <s v="DEJAR"/>
    <s v="DEJAR"/>
    <x v="0"/>
  </r>
  <r>
    <x v="44"/>
    <n v="31"/>
    <s v="aguacatillo"/>
    <n v="16.2"/>
    <n v="12"/>
    <n v="206.12037599999999"/>
    <n v="0.1"/>
    <s v="LATIF"/>
    <n v="104.29090634270933"/>
    <n v="0.52145453171354661"/>
    <s v="DEJAR"/>
    <s v="DEJAR"/>
    <x v="0"/>
  </r>
  <r>
    <x v="44"/>
    <n v="32"/>
    <s v="Aguacatillo"/>
    <n v="14"/>
    <n v="14"/>
    <n v="153.9384"/>
    <n v="0.1"/>
    <s v="LATIF"/>
    <n v="73.64833681845144"/>
    <n v="0.36824168409225716"/>
    <s v="DEJAR"/>
    <s v="DEJAR"/>
    <x v="0"/>
  </r>
  <r>
    <x v="44"/>
    <n v="33"/>
    <s v="Frijolillo"/>
    <n v="10"/>
    <n v="10.83"/>
    <n v="78.539999999999992"/>
    <n v="0.1"/>
    <s v="LATIF"/>
    <n v="33.026709725455305"/>
    <n v="0.16513354862727653"/>
    <s v="DEJAR"/>
    <s v="DEJAR"/>
    <x v="0"/>
  </r>
  <r>
    <x v="44"/>
    <n v="34"/>
    <s v="sp"/>
    <n v="14"/>
    <n v="8"/>
    <n v="153.9384"/>
    <n v="0.1"/>
    <s v="LATIF"/>
    <n v="73.64833681845144"/>
    <n v="0.36824168409225716"/>
    <s v="DEJAR"/>
    <s v="DEJAR"/>
    <x v="0"/>
  </r>
  <r>
    <x v="44"/>
    <n v="35"/>
    <s v="espinillo"/>
    <n v="17"/>
    <n v="16"/>
    <n v="226.98060000000001"/>
    <n v="0.1"/>
    <s v="LATIF"/>
    <n v="116.98835060940742"/>
    <n v="0.58494175304703711"/>
    <s v="DEJAR"/>
    <s v="DEJAR"/>
    <x v="0"/>
  </r>
  <r>
    <x v="44"/>
    <n v="36"/>
    <s v="tamarindo"/>
    <n v="130"/>
    <n v="32"/>
    <n v="13273.26"/>
    <n v="0.1"/>
    <s v="LATIF"/>
    <n v="14926.583991506332"/>
    <n v="74.632919957531655"/>
    <s v="DEJAR"/>
    <s v="DEJAR"/>
    <x v="0"/>
  </r>
  <r>
    <x v="45"/>
    <n v="1"/>
    <s v="Mecate liso"/>
    <n v="20"/>
    <n v="8"/>
    <n v="314.15999999999997"/>
    <n v="0.1"/>
    <s v="LATIF"/>
    <n v="172.33493090633354"/>
    <n v="0.86167465453166758"/>
    <s v="DEJAR"/>
    <s v="DEJAR"/>
    <x v="0"/>
  </r>
  <r>
    <x v="45"/>
    <n v="2"/>
    <s v="chechén"/>
    <n v="21"/>
    <n v="12"/>
    <n v="346.3614"/>
    <n v="0.1"/>
    <s v="LATIF"/>
    <n v="193.587905296"/>
    <n v="0.96793952648000003"/>
    <s v="DEJAR"/>
    <s v="DEJAR"/>
    <x v="0"/>
  </r>
  <r>
    <x v="45"/>
    <n v="3"/>
    <s v="sp"/>
    <n v="13"/>
    <n v="14"/>
    <n v="132.73259999999999"/>
    <n v="0.1"/>
    <s v="LATIF"/>
    <n v="61.723483588461484"/>
    <n v="0.3086174179423074"/>
    <s v="DEJAR"/>
    <s v="DEJAR"/>
    <x v="0"/>
  </r>
  <r>
    <x v="45"/>
    <n v="4"/>
    <s v="espinillo"/>
    <n v="13"/>
    <n v="8"/>
    <n v="132.73259999999999"/>
    <n v="0.1"/>
    <s v="LATIF"/>
    <n v="61.723483588461484"/>
    <n v="0.3086174179423074"/>
    <s v="DEJAR"/>
    <s v="DEJAR"/>
    <x v="0"/>
  </r>
  <r>
    <x v="45"/>
    <n v="5"/>
    <s v="sp"/>
    <n v="10"/>
    <n v="6"/>
    <n v="78.539999999999992"/>
    <n v="0.1"/>
    <s v="LATIF"/>
    <n v="33.026709725455305"/>
    <n v="0.16513354862727653"/>
    <s v="DEJAR"/>
    <s v="DEJAR"/>
    <x v="0"/>
  </r>
  <r>
    <x v="45"/>
    <n v="6"/>
    <s v="sp"/>
    <n v="12"/>
    <n v="12"/>
    <n v="113.0976"/>
    <n v="0.1"/>
    <s v="LATIF"/>
    <n v="51.002868362482175"/>
    <n v="0.25501434181241084"/>
    <s v="DEJAR"/>
    <s v="DEJAR"/>
    <x v="0"/>
  </r>
  <r>
    <x v="45"/>
    <n v="7"/>
    <s v="guamo"/>
    <n v="14"/>
    <n v="8"/>
    <n v="153.9384"/>
    <n v="0.1"/>
    <s v="LATIF"/>
    <n v="73.64833681845144"/>
    <n v="0.36824168409225716"/>
    <s v="DEJAR"/>
    <s v="DEJAR"/>
    <x v="0"/>
  </r>
  <r>
    <x v="45"/>
    <n v="8"/>
    <s v="palo liso"/>
    <n v="15"/>
    <n v="12"/>
    <n v="176.715"/>
    <n v="0.1"/>
    <s v="LATIF"/>
    <n v="86.812164819560579"/>
    <n v="0.43406082409780289"/>
    <s v="DEJAR"/>
    <s v="DEJAR"/>
    <x v="0"/>
  </r>
  <r>
    <x v="45"/>
    <n v="9"/>
    <s v="palo liso"/>
    <n v="12"/>
    <n v="6"/>
    <n v="113.0976"/>
    <n v="0.1"/>
    <s v="LATIF"/>
    <n v="51.002868362482175"/>
    <n v="0.25501434181241084"/>
    <s v="DEJAR"/>
    <s v="DEJAR"/>
    <x v="0"/>
  </r>
  <r>
    <x v="45"/>
    <n v="10"/>
    <s v="sp"/>
    <n v="17"/>
    <n v="18"/>
    <n v="226.98060000000001"/>
    <n v="0.1"/>
    <s v="LATIF"/>
    <n v="116.98835060940742"/>
    <n v="0.58494175304703711"/>
    <s v="DEJAR"/>
    <s v="DEJAR"/>
    <x v="0"/>
  </r>
  <r>
    <x v="45"/>
    <n v="11"/>
    <s v="mecate liso"/>
    <n v="22"/>
    <n v="15"/>
    <n v="380.1336"/>
    <n v="0.1"/>
    <s v="LATIF"/>
    <n v="216.2883827856152"/>
    <n v="1.0814419139280758"/>
    <s v="DEJAR"/>
    <s v="DEJAR"/>
    <x v="0"/>
  </r>
  <r>
    <x v="45"/>
    <n v="12"/>
    <s v="sp"/>
    <n v="15"/>
    <n v="14.46"/>
    <n v="176.715"/>
    <n v="0.1"/>
    <s v="LATIF"/>
    <n v="86.812164819560579"/>
    <n v="0.43406082409780289"/>
    <s v="DEJAR"/>
    <s v="DEJAR"/>
    <x v="0"/>
  </r>
  <r>
    <x v="45"/>
    <n v="13"/>
    <s v="huevo de toro"/>
    <n v="17"/>
    <n v="14.46"/>
    <n v="226.98060000000001"/>
    <n v="0.1"/>
    <s v="LATIF"/>
    <n v="116.98835060940742"/>
    <n v="0.58494175304703711"/>
    <s v="DEJAR"/>
    <s v="DEJAR"/>
    <x v="0"/>
  </r>
  <r>
    <x v="45"/>
    <n v="14"/>
    <s v="sp"/>
    <n v="12.3"/>
    <n v="12"/>
    <n v="118.82316600000001"/>
    <n v="0.1"/>
    <s v="LATIF"/>
    <n v="54.094740476621482"/>
    <n v="0.27047370238310736"/>
    <s v="DEJAR"/>
    <s v="DEJAR"/>
    <x v="0"/>
  </r>
  <r>
    <x v="45"/>
    <n v="15"/>
    <s v="quebrajozo (chicle)"/>
    <n v="14"/>
    <n v="14"/>
    <n v="153.9384"/>
    <n v="0.1"/>
    <s v="LATIF"/>
    <n v="73.64833681845144"/>
    <n v="0.36824168409225716"/>
    <s v="DEJAR"/>
    <s v="DEJAR"/>
    <x v="0"/>
  </r>
  <r>
    <x v="45"/>
    <n v="16"/>
    <s v="Aguacatillo"/>
    <n v="15"/>
    <n v="15"/>
    <n v="176.715"/>
    <n v="0.1"/>
    <s v="LATIF"/>
    <n v="86.812164819560579"/>
    <n v="0.43406082409780289"/>
    <s v="DEJAR"/>
    <s v="DEJAR"/>
    <x v="0"/>
  </r>
  <r>
    <x v="45"/>
    <n v="17"/>
    <s v="sp"/>
    <n v="14"/>
    <n v="12"/>
    <n v="153.9384"/>
    <n v="0.1"/>
    <s v="LATIF"/>
    <n v="73.64833681845144"/>
    <n v="0.36824168409225716"/>
    <s v="DEJAR"/>
    <s v="DEJAR"/>
    <x v="0"/>
  </r>
  <r>
    <x v="45"/>
    <n v="18"/>
    <s v="palo de agua"/>
    <n v="15"/>
    <n v="10"/>
    <n v="176.715"/>
    <n v="0.1"/>
    <s v="LATIF"/>
    <n v="86.812164819560579"/>
    <n v="0.43406082409780289"/>
    <s v="DEJAR"/>
    <s v="DEJAR"/>
    <x v="0"/>
  </r>
  <r>
    <x v="45"/>
    <n v="19"/>
    <s v="sp"/>
    <n v="46"/>
    <n v="28"/>
    <n v="1661.9064000000001"/>
    <n v="0.1"/>
    <s v="LATIF"/>
    <n v="1254.7442923043911"/>
    <n v="6.2737214615219559"/>
    <s v="DEJAR"/>
    <s v="DEJAR"/>
    <x v="0"/>
  </r>
  <r>
    <x v="45"/>
    <n v="20"/>
    <s v="vaca"/>
    <n v="12"/>
    <n v="9"/>
    <n v="113.0976"/>
    <n v="0.1"/>
    <s v="LATIF"/>
    <n v="51.002868362482175"/>
    <n v="0.25501434181241084"/>
    <s v="DEJAR"/>
    <s v="DEJAR"/>
    <x v="0"/>
  </r>
  <r>
    <x v="45"/>
    <n v="21"/>
    <s v="zapotillo rojo"/>
    <n v="50"/>
    <n v="30"/>
    <n v="1963.5"/>
    <n v="0.1"/>
    <s v="LATIF"/>
    <n v="1530.6197203780737"/>
    <n v="7.6530986018903677"/>
    <s v="DEJAR"/>
    <s v="DEJAR"/>
    <x v="0"/>
  </r>
  <r>
    <x v="45"/>
    <n v="22"/>
    <s v="sp"/>
    <n v="15"/>
    <n v="14.46"/>
    <n v="176.715"/>
    <n v="0.1"/>
    <s v="LATIF"/>
    <n v="86.812164819560579"/>
    <n v="0.43406082409780289"/>
    <s v="DEJAR"/>
    <s v="DEJAR"/>
    <x v="0"/>
  </r>
  <r>
    <x v="45"/>
    <n v="23"/>
    <s v="cabo de acha"/>
    <n v="14"/>
    <n v="10"/>
    <n v="153.9384"/>
    <n v="0.1"/>
    <s v="LATIF"/>
    <n v="73.64833681845144"/>
    <n v="0.36824168409225716"/>
    <s v="DEJAR"/>
    <s v="DEJAR"/>
    <x v="0"/>
  </r>
  <r>
    <x v="45"/>
    <n v="24"/>
    <s v="zapotillo rojo"/>
    <n v="29"/>
    <n v="23"/>
    <n v="660.52139999999997"/>
    <n v="0.1"/>
    <s v="LATIF"/>
    <n v="417.82609631752575"/>
    <n v="2.0891304815876288"/>
    <s v="DEJAR"/>
    <s v="DEJAR"/>
    <x v="0"/>
  </r>
  <r>
    <x v="45"/>
    <n v="25"/>
    <s v="palo ajo"/>
    <n v="48"/>
    <n v="30"/>
    <n v="1809.5616"/>
    <n v="0.1"/>
    <s v="LATIF"/>
    <n v="1388.7069567266387"/>
    <n v="6.9435347836331935"/>
    <s v="DEJAR"/>
    <s v="DEJAR"/>
    <x v="0"/>
  </r>
  <r>
    <x v="45"/>
    <n v="26"/>
    <s v="sp"/>
    <n v="24"/>
    <n v="14"/>
    <n v="452.3904"/>
    <n v="0.1"/>
    <s v="LATIF"/>
    <n v="266.13537552905672"/>
    <n v="1.3306768776452833"/>
    <s v="DEJAR"/>
    <s v="DEJAR"/>
    <x v="0"/>
  </r>
  <r>
    <x v="45"/>
    <n v="27"/>
    <s v="vaca "/>
    <n v="28"/>
    <n v="22"/>
    <n v="615.75360000000001"/>
    <n v="0.1"/>
    <s v="LATIF"/>
    <n v="384.30049927715726"/>
    <n v="1.9215024963857863"/>
    <s v="DEJAR"/>
    <s v="DEJAR"/>
    <x v="0"/>
  </r>
  <r>
    <x v="45"/>
    <n v="28"/>
    <s v="tamarindo"/>
    <n v="22.5"/>
    <n v="13"/>
    <n v="397.60874999999999"/>
    <n v="0.1"/>
    <s v="LATIF"/>
    <n v="228.1896084504572"/>
    <n v="1.140948042252286"/>
    <s v="DEJAR"/>
    <s v="DEJAR"/>
    <x v="0"/>
  </r>
  <r>
    <x v="45"/>
    <n v="29"/>
    <s v="chechén"/>
    <n v="25"/>
    <n v="18"/>
    <n v="490.875"/>
    <n v="0.1"/>
    <s v="LATIF"/>
    <n v="293.3319028192812"/>
    <n v="1.4666595140964058"/>
    <s v="DEJAR"/>
    <s v="DEJAR"/>
    <x v="0"/>
  </r>
  <r>
    <x v="45"/>
    <n v="30"/>
    <s v="zapote"/>
    <n v="14"/>
    <n v="12"/>
    <n v="153.9384"/>
    <n v="0.1"/>
    <s v="LATIF"/>
    <n v="73.64833681845144"/>
    <n v="0.36824168409225716"/>
    <s v="DEJAR"/>
    <s v="DEJAR"/>
    <x v="0"/>
  </r>
  <r>
    <x v="45"/>
    <n v="31"/>
    <s v="sp"/>
    <n v="17"/>
    <n v="15"/>
    <n v="226.98060000000001"/>
    <n v="0.1"/>
    <s v="LATIF"/>
    <n v="116.98835060940742"/>
    <n v="0.58494175304703711"/>
    <s v="DEJAR"/>
    <s v="DEJAR"/>
    <x v="0"/>
  </r>
  <r>
    <x v="45"/>
    <n v="32"/>
    <s v="zapotillo blanco"/>
    <n v="41"/>
    <n v="15"/>
    <n v="1320.2574"/>
    <n v="0.1"/>
    <s v="LATIF"/>
    <n v="953.76583125588297"/>
    <n v="4.7688291562794145"/>
    <s v="DEJAR"/>
    <s v="DEJAR"/>
    <x v="0"/>
  </r>
  <r>
    <x v="45"/>
    <n v="33"/>
    <s v="sp"/>
    <n v="15.5"/>
    <n v="8"/>
    <n v="188.69235"/>
    <n v="0.1"/>
    <s v="LATIF"/>
    <n v="93.869134877908024"/>
    <n v="0.46934567438954011"/>
    <s v="DEJAR"/>
    <s v="DEJAR"/>
    <x v="0"/>
  </r>
  <r>
    <x v="45"/>
    <n v="34"/>
    <s v="zapotillo blanco"/>
    <n v="14"/>
    <n v="8"/>
    <n v="153.9384"/>
    <n v="0.1"/>
    <s v="LATIF"/>
    <n v="73.64833681845144"/>
    <n v="0.36824168409225716"/>
    <s v="DEJAR"/>
    <s v="DEJAR"/>
    <x v="0"/>
  </r>
  <r>
    <x v="45"/>
    <n v="35"/>
    <s v="Aguacatillo"/>
    <n v="24"/>
    <n v="18"/>
    <n v="452.3904"/>
    <n v="0.1"/>
    <s v="LATIF"/>
    <n v="266.13537552905672"/>
    <n v="1.3306768776452833"/>
    <s v="DEJAR"/>
    <s v="DEJAR"/>
    <x v="0"/>
  </r>
  <r>
    <x v="45"/>
    <n v="36"/>
    <s v="zapotillo blanco"/>
    <n v="18"/>
    <n v="12"/>
    <n v="254.46959999999999"/>
    <n v="0.1"/>
    <s v="LATIF"/>
    <n v="134.06329154071116"/>
    <n v="0.67031645770355586"/>
    <s v="DEJAR"/>
    <s v="DEJAR"/>
    <x v="0"/>
  </r>
  <r>
    <x v="45"/>
    <n v="37"/>
    <s v="amapola"/>
    <n v="54"/>
    <n v="30"/>
    <n v="2290.2264"/>
    <n v="0.1"/>
    <s v="LATIF"/>
    <n v="1838.7943468066326"/>
    <n v="9.1939717340331626"/>
    <s v="DEJAR"/>
    <s v="DEJAR"/>
    <x v="0"/>
  </r>
  <r>
    <x v="45"/>
    <n v="38"/>
    <s v="zapotillo blanco"/>
    <n v="13"/>
    <n v="9"/>
    <n v="132.73259999999999"/>
    <n v="0.1"/>
    <s v="LATIF"/>
    <n v="61.723483588461484"/>
    <n v="0.3086174179423074"/>
    <s v="DEJAR"/>
    <s v="DEJAR"/>
    <x v="0"/>
  </r>
  <r>
    <x v="45"/>
    <n v="39"/>
    <s v="tamarindo"/>
    <n v="62"/>
    <n v="14.46"/>
    <n v="3019.0776000000001"/>
    <n v="0.1"/>
    <s v="LATIF"/>
    <n v="2555.8703816500024"/>
    <n v="12.77935190825001"/>
    <s v="DEJAR"/>
    <s v="DEJAR"/>
    <x v="0"/>
  </r>
  <r>
    <x v="46"/>
    <n v="1"/>
    <s v="Aguacatillo"/>
    <n v="25"/>
    <n v="15"/>
    <n v="490.875"/>
    <n v="0.1"/>
    <s v="LATIF"/>
    <n v="293.3319028192812"/>
    <n v="1.4666595140964058"/>
    <s v="DEJAR"/>
    <s v="DEJAR"/>
    <x v="0"/>
  </r>
  <r>
    <x v="46"/>
    <n v="2"/>
    <s v="sp"/>
    <n v="34"/>
    <n v="16"/>
    <n v="907.92240000000004"/>
    <n v="0.1"/>
    <s v="LATIF"/>
    <n v="610.45073780325674"/>
    <n v="3.0522536890162835"/>
    <s v="DEJAR"/>
    <s v="DEJAR"/>
    <x v="0"/>
  </r>
  <r>
    <x v="46"/>
    <n v="3"/>
    <s v="manguillo"/>
    <n v="20"/>
    <n v="17.399999999999999"/>
    <n v="314.15999999999997"/>
    <n v="0.1"/>
    <s v="LATIF"/>
    <n v="172.33493090633354"/>
    <n v="0.86167465453166758"/>
    <s v="DEJAR"/>
    <s v="DEJAR"/>
    <x v="0"/>
  </r>
  <r>
    <x v="46"/>
    <n v="4"/>
    <s v="paterna"/>
    <n v="25"/>
    <n v="18"/>
    <n v="490.875"/>
    <n v="0.1"/>
    <s v="LATIF"/>
    <n v="293.3319028192812"/>
    <n v="1.4666595140964058"/>
    <s v="DEJAR"/>
    <s v="DEJAR"/>
    <x v="0"/>
  </r>
  <r>
    <x v="46"/>
    <n v="5"/>
    <s v="zapotillo blanco"/>
    <n v="41"/>
    <n v="23"/>
    <n v="1320.2574"/>
    <n v="0.1"/>
    <s v="LATIF"/>
    <n v="953.76583125588297"/>
    <n v="4.7688291562794145"/>
    <s v="DEJAR"/>
    <s v="DEJAR"/>
    <x v="0"/>
  </r>
  <r>
    <x v="46"/>
    <n v="6"/>
    <s v="sp"/>
    <n v="20"/>
    <n v="17.399999999999999"/>
    <n v="314.15999999999997"/>
    <n v="0.1"/>
    <s v="LATIF"/>
    <n v="172.33493090633354"/>
    <n v="0.86167465453166758"/>
    <s v="DEJAR"/>
    <s v="DEJAR"/>
    <x v="0"/>
  </r>
  <r>
    <x v="46"/>
    <n v="7"/>
    <s v="sp"/>
    <n v="18.5"/>
    <n v="14"/>
    <n v="268.80315000000002"/>
    <n v="0.1"/>
    <s v="LATIF"/>
    <n v="143.11059777395243"/>
    <n v="0.71555298886976215"/>
    <s v="DEJAR"/>
    <s v="DEJAR"/>
    <x v="0"/>
  </r>
  <r>
    <x v="46"/>
    <n v="8"/>
    <s v="jocote jobo"/>
    <n v="73"/>
    <n v="25"/>
    <n v="4185.3966"/>
    <n v="0.1"/>
    <s v="LATIF"/>
    <n v="3772.2805096514808"/>
    <n v="18.861402548257402"/>
    <s v="DEJAR"/>
    <s v="DEJAR"/>
    <x v="0"/>
  </r>
  <r>
    <x v="46"/>
    <n v="9"/>
    <s v="sp"/>
    <n v="36"/>
    <n v="13"/>
    <n v="1017.8783999999999"/>
    <n v="0.1"/>
    <s v="LATIF"/>
    <n v="699.54858588098784"/>
    <n v="3.4977429294049394"/>
    <s v="DEJAR"/>
    <s v="DEJAR"/>
    <x v="0"/>
  </r>
  <r>
    <x v="46"/>
    <n v="10"/>
    <s v="sp"/>
    <n v="61"/>
    <n v="20"/>
    <n v="2922.4733999999999"/>
    <n v="0.1"/>
    <s v="LATIF"/>
    <n v="2458.7072648392527"/>
    <n v="12.293536324196262"/>
    <s v="DEJAR"/>
    <s v="DEJAR"/>
    <x v="0"/>
  </r>
  <r>
    <x v="46"/>
    <n v="11"/>
    <s v="cola de pavo"/>
    <n v="22"/>
    <n v="18"/>
    <n v="380.1336"/>
    <n v="0.1"/>
    <s v="LATIF"/>
    <n v="216.2883827856152"/>
    <n v="1.0814419139280758"/>
    <s v="DEJAR"/>
    <s v="DEJAR"/>
    <x v="0"/>
  </r>
  <r>
    <x v="46"/>
    <n v="12"/>
    <s v="Frijolillo"/>
    <n v="30.5"/>
    <n v="14"/>
    <n v="730.61834999999996"/>
    <n v="0.1"/>
    <s v="LATIF"/>
    <n v="471.19298861035389"/>
    <n v="2.3559649430517693"/>
    <s v="DEJAR"/>
    <s v="DEJAR"/>
    <x v="0"/>
  </r>
  <r>
    <x v="46"/>
    <n v="13"/>
    <s v="zapotillo rojo"/>
    <n v="75"/>
    <n v="26"/>
    <n v="4417.875"/>
    <n v="0.1"/>
    <s v="LATIF"/>
    <n v="4023.3015200759378"/>
    <n v="20.116507600379688"/>
    <s v="DEJAR"/>
    <s v="DEJAR"/>
    <x v="0"/>
  </r>
  <r>
    <x v="46"/>
    <n v="14"/>
    <s v="naranjo"/>
    <n v="15"/>
    <n v="16"/>
    <n v="176.715"/>
    <n v="0.1"/>
    <s v="LATIF"/>
    <n v="86.812164819560579"/>
    <n v="0.43406082409780289"/>
    <s v="DEJAR"/>
    <s v="DEJAR"/>
    <x v="0"/>
  </r>
  <r>
    <x v="46"/>
    <n v="15"/>
    <s v="palo de agua"/>
    <n v="18"/>
    <n v="12"/>
    <n v="254.46959999999999"/>
    <n v="0.1"/>
    <s v="LATIF"/>
    <n v="134.06329154071116"/>
    <n v="0.67031645770355586"/>
    <s v="DEJAR"/>
    <s v="DEJAR"/>
    <x v="0"/>
  </r>
  <r>
    <x v="46"/>
    <n v="16"/>
    <s v="frijolillo"/>
    <n v="51"/>
    <n v="17.399999999999999"/>
    <n v="2042.8253999999999"/>
    <n v="0.1"/>
    <s v="LATIF"/>
    <n v="1604.5967189869084"/>
    <n v="8.0229835949345407"/>
    <s v="DEJAR"/>
    <s v="DEJAR"/>
    <x v="0"/>
  </r>
  <r>
    <x v="46"/>
    <n v="17"/>
    <s v="Aguacatillo"/>
    <n v="24"/>
    <n v="17.399999999999999"/>
    <n v="452.3904"/>
    <n v="0.1"/>
    <s v="LATIF"/>
    <n v="266.13537552905672"/>
    <n v="1.3306768776452833"/>
    <s v="DEJAR"/>
    <s v="DEJAR"/>
    <x v="0"/>
  </r>
  <r>
    <x v="46"/>
    <n v="18"/>
    <s v="sp"/>
    <n v="17"/>
    <n v="15"/>
    <n v="226.98060000000001"/>
    <n v="0.1"/>
    <s v="LATIF"/>
    <n v="116.98835060940742"/>
    <n v="0.58494175304703711"/>
    <s v="DEJAR"/>
    <s v="DEJAR"/>
    <x v="0"/>
  </r>
  <r>
    <x v="46"/>
    <n v="19"/>
    <s v="manguillo"/>
    <n v="19"/>
    <n v="15"/>
    <n v="283.52940000000001"/>
    <n v="0.1"/>
    <s v="LATIF"/>
    <n v="152.50261995629924"/>
    <n v="0.76251309978149617"/>
    <s v="DEJAR"/>
    <s v="DEJAR"/>
    <x v="0"/>
  </r>
  <r>
    <x v="46"/>
    <n v="20"/>
    <s v="sangre"/>
    <n v="68"/>
    <n v="25"/>
    <n v="3631.6896000000002"/>
    <n v="0.1"/>
    <s v="LATIF"/>
    <n v="3185.3607760375917"/>
    <n v="15.926803880187958"/>
    <s v="DEJAR"/>
    <s v="DEJAR"/>
    <x v="0"/>
  </r>
  <r>
    <x v="46"/>
    <n v="21"/>
    <s v="cola de pavo"/>
    <n v="18"/>
    <n v="16"/>
    <n v="254.46959999999999"/>
    <n v="0.1"/>
    <s v="LATIF"/>
    <n v="134.06329154071116"/>
    <n v="0.67031645770355586"/>
    <s v="DEJAR"/>
    <s v="DEJAR"/>
    <x v="0"/>
  </r>
  <r>
    <x v="46"/>
    <n v="22"/>
    <s v="ajo"/>
    <n v="18.5"/>
    <n v="12"/>
    <n v="268.80315000000002"/>
    <n v="0.1"/>
    <s v="LATIF"/>
    <n v="143.11059777395243"/>
    <n v="0.71555298886976215"/>
    <s v="DEJAR"/>
    <s v="DEJAR"/>
    <x v="0"/>
  </r>
  <r>
    <x v="47"/>
    <n v="1"/>
    <s v="cola de coche"/>
    <n v="74"/>
    <n v="27"/>
    <n v="4300.8504000000003"/>
    <n v="0.1"/>
    <s v="LATIF"/>
    <n v="3896.6177607412524"/>
    <n v="19.483088803706259"/>
    <s v="DEJAR"/>
    <s v="DEJAR"/>
    <x v="0"/>
  </r>
  <r>
    <x v="47"/>
    <n v="2"/>
    <s v="anona"/>
    <n v="20"/>
    <n v="18"/>
    <n v="314.15999999999997"/>
    <n v="0.1"/>
    <s v="LATIF"/>
    <n v="172.33493090633354"/>
    <n v="0.86167465453166758"/>
    <s v="DEJAR"/>
    <s v="DEJAR"/>
    <x v="0"/>
  </r>
  <r>
    <x v="47"/>
    <n v="3"/>
    <s v="florido"/>
    <n v="89"/>
    <n v="18.28"/>
    <n v="6221.1534000000001"/>
    <n v="0.1"/>
    <s v="LATIF"/>
    <n v="6049.8677926310929"/>
    <n v="30.249338963155463"/>
    <s v="DEJAR"/>
    <s v="DEJAR"/>
    <x v="0"/>
  </r>
  <r>
    <x v="47"/>
    <n v="4"/>
    <s v="sp"/>
    <n v="24"/>
    <n v="8"/>
    <n v="452.3904"/>
    <n v="0.1"/>
    <s v="LATIF"/>
    <n v="266.13537552905672"/>
    <n v="1.3306768776452833"/>
    <s v="DEJAR"/>
    <s v="DEJAR"/>
    <x v="0"/>
  </r>
  <r>
    <x v="47"/>
    <n v="5"/>
    <s v="zapotillo blanco"/>
    <n v="24"/>
    <n v="15"/>
    <n v="452.3904"/>
    <n v="0.1"/>
    <s v="LATIF"/>
    <n v="266.13537552905672"/>
    <n v="1.3306768776452833"/>
    <s v="DEJAR"/>
    <s v="DEJAR"/>
    <x v="0"/>
  </r>
  <r>
    <x v="47"/>
    <n v="6"/>
    <s v="cola de pavo"/>
    <n v="48"/>
    <n v="26"/>
    <n v="1809.5616"/>
    <n v="0.1"/>
    <s v="LATIF"/>
    <n v="1388.7069567266387"/>
    <n v="6.9435347836331935"/>
    <s v="DEJAR"/>
    <s v="DEJAR"/>
    <x v="0"/>
  </r>
  <r>
    <x v="47"/>
    <n v="7"/>
    <s v="jocote"/>
    <n v="44"/>
    <n v="24"/>
    <n v="1520.5344"/>
    <n v="0.1"/>
    <s v="LATIF"/>
    <n v="1128.6029947595007"/>
    <n v="5.6430149737975031"/>
    <s v="DEJAR"/>
    <s v="DEJAR"/>
    <x v="0"/>
  </r>
  <r>
    <x v="47"/>
    <n v="8"/>
    <s v="jocote"/>
    <n v="55"/>
    <n v="25"/>
    <n v="2375.835"/>
    <n v="0.1"/>
    <s v="LATIF"/>
    <n v="1920.9991975467647"/>
    <n v="9.6049959877338225"/>
    <s v="DEJAR"/>
    <s v="DEJAR"/>
    <x v="0"/>
  </r>
  <r>
    <x v="47"/>
    <n v="9"/>
    <s v="cola de coche"/>
    <n v="68"/>
    <n v="26"/>
    <n v="3631.6896000000002"/>
    <n v="0.1"/>
    <s v="LATIF"/>
    <n v="3185.3607760375917"/>
    <n v="15.926803880187958"/>
    <s v="DEJAR"/>
    <s v="DEJAR"/>
    <x v="0"/>
  </r>
  <r>
    <x v="47"/>
    <n v="10"/>
    <s v="Frijolillo"/>
    <n v="12"/>
    <n v="4"/>
    <n v="113.0976"/>
    <n v="0.1"/>
    <s v="LATIF"/>
    <n v="51.002868362482175"/>
    <n v="0.25501434181241084"/>
    <s v="DEJAR"/>
    <s v="DEPURAR"/>
    <x v="1"/>
  </r>
  <r>
    <x v="47"/>
    <n v="11"/>
    <s v="florido"/>
    <n v="76"/>
    <n v="28"/>
    <n v="4536.4704000000002"/>
    <n v="0.1"/>
    <s v="LATIF"/>
    <n v="4152.3438985274488"/>
    <n v="20.761719492637244"/>
    <s v="DEJAR"/>
    <s v="DEJAR"/>
    <x v="0"/>
  </r>
  <r>
    <x v="47"/>
    <n v="12"/>
    <s v="mecate"/>
    <n v="15"/>
    <n v="9"/>
    <n v="176.715"/>
    <n v="0.1"/>
    <s v="LATIF"/>
    <n v="86.812164819560579"/>
    <n v="0.43406082409780289"/>
    <s v="DEJAR"/>
    <s v="DEJAR"/>
    <x v="0"/>
  </r>
  <r>
    <x v="47"/>
    <n v="13"/>
    <s v="sp"/>
    <n v="12"/>
    <n v="7"/>
    <n v="113.0976"/>
    <n v="0.1"/>
    <s v="LATIF"/>
    <n v="51.002868362482175"/>
    <n v="0.25501434181241084"/>
    <s v="DEJAR"/>
    <s v="DEJAR"/>
    <x v="0"/>
  </r>
  <r>
    <x v="47"/>
    <n v="14"/>
    <s v="anona"/>
    <n v="20"/>
    <n v="15"/>
    <n v="314.15999999999997"/>
    <n v="0.1"/>
    <s v="LATIF"/>
    <n v="172.33493090633354"/>
    <n v="0.86167465453166758"/>
    <s v="DEJAR"/>
    <s v="DEJAR"/>
    <x v="0"/>
  </r>
  <r>
    <x v="47"/>
    <n v="15"/>
    <s v="sp"/>
    <n v="27"/>
    <n v="18.28"/>
    <n v="572.5566"/>
    <n v="0.1"/>
    <s v="LATIF"/>
    <n v="352.39128142743209"/>
    <n v="1.7619564071371603"/>
    <s v="DEJAR"/>
    <s v="DEJAR"/>
    <x v="0"/>
  </r>
  <r>
    <x v="47"/>
    <n v="16"/>
    <s v="palo blanco"/>
    <n v="51"/>
    <n v="26"/>
    <n v="2042.8253999999999"/>
    <n v="0.1"/>
    <s v="LATIF"/>
    <n v="1604.5967189869084"/>
    <n v="8.0229835949345407"/>
    <s v="DEJAR"/>
    <s v="DEJAR"/>
    <x v="0"/>
  </r>
  <r>
    <x v="47"/>
    <n v="17"/>
    <s v="sp"/>
    <n v="72"/>
    <n v="20"/>
    <n v="4071.5135999999998"/>
    <n v="0.1"/>
    <s v="LATIF"/>
    <n v="3650.2775546092148"/>
    <n v="18.251387773046073"/>
    <s v="DEJAR"/>
    <s v="DEJAR"/>
    <x v="0"/>
  </r>
  <r>
    <x v="47"/>
    <n v="18"/>
    <s v="manguillo"/>
    <n v="16"/>
    <n v="14"/>
    <n v="201.0624"/>
    <n v="0.1"/>
    <s v="LATIF"/>
    <n v="101.24820425273758"/>
    <n v="0.50624102126368786"/>
    <s v="DEJAR"/>
    <s v="DEJAR"/>
    <x v="0"/>
  </r>
  <r>
    <x v="47"/>
    <n v="19"/>
    <s v="sp"/>
    <n v="64"/>
    <n v="17"/>
    <n v="3216.9983999999999"/>
    <n v="0.1"/>
    <s v="LATIF"/>
    <n v="2756.7878065713849"/>
    <n v="13.783939032856924"/>
    <s v="DEJAR"/>
    <s v="DEJAR"/>
    <x v="0"/>
  </r>
  <r>
    <x v="47"/>
    <n v="20"/>
    <s v="sp"/>
    <n v="130"/>
    <n v="20"/>
    <n v="13273.26"/>
    <n v="0.1"/>
    <s v="LATIF"/>
    <n v="14926.583991506332"/>
    <n v="74.632919957531655"/>
    <s v="DEJAR"/>
    <s v="DEJAR"/>
    <x v="0"/>
  </r>
  <r>
    <x v="47"/>
    <n v="21"/>
    <s v="sp"/>
    <n v="46"/>
    <n v="20"/>
    <n v="1661.9064000000001"/>
    <n v="0.1"/>
    <s v="LATIF"/>
    <n v="1254.7442923043911"/>
    <n v="6.2737214615219559"/>
    <s v="DEJAR"/>
    <s v="DEJAR"/>
    <x v="0"/>
  </r>
  <r>
    <x v="47"/>
    <n v="22"/>
    <s v="aguacatillo"/>
    <n v="26"/>
    <n v="15"/>
    <n v="530.93039999999996"/>
    <n v="0.1"/>
    <s v="LATIF"/>
    <n v="322.0760520178971"/>
    <n v="1.6103802600894852"/>
    <s v="DEJAR"/>
    <s v="DEJAR"/>
    <x v="0"/>
  </r>
  <r>
    <x v="47"/>
    <n v="23"/>
    <s v="cola de pavo"/>
    <n v="27.5"/>
    <n v="20"/>
    <n v="593.95875000000001"/>
    <n v="0.1"/>
    <s v="LATIF"/>
    <n v="368.14523060732495"/>
    <n v="1.8407261530366248"/>
    <s v="DEJAR"/>
    <s v="DEJAR"/>
    <x v="0"/>
  </r>
  <r>
    <x v="48"/>
    <n v="1"/>
    <s v="zapotillo rojo"/>
    <n v="49"/>
    <n v="17"/>
    <n v="1885.7454"/>
    <n v="0.1"/>
    <s v="LATIF"/>
    <n v="1458.6616605664788"/>
    <n v="7.2933083028323935"/>
    <s v="DEJAR"/>
    <s v="DEJAR"/>
    <x v="0"/>
  </r>
  <r>
    <x v="48"/>
    <n v="2"/>
    <s v="Irayol"/>
    <n v="45"/>
    <n v="20"/>
    <n v="1590.4349999999999"/>
    <n v="0.1"/>
    <s v="LATIF"/>
    <n v="1190.7041522680991"/>
    <n v="5.9535207613404948"/>
    <s v="DEJAR"/>
    <s v="DEJAR"/>
    <x v="0"/>
  </r>
  <r>
    <x v="48"/>
    <n v="3"/>
    <s v="chaperno"/>
    <n v="57"/>
    <n v="24"/>
    <n v="2551.7646"/>
    <n v="0.1"/>
    <s v="LATIF"/>
    <n v="2091.7057326142717"/>
    <n v="10.458528663071357"/>
    <s v="DEJAR"/>
    <s v="DEJAR"/>
    <x v="0"/>
  </r>
  <r>
    <x v="48"/>
    <n v="4"/>
    <s v="cola de pavo"/>
    <n v="69"/>
    <n v="26"/>
    <n v="3739.2894000000001"/>
    <n v="0.1"/>
    <s v="LATIF"/>
    <n v="3298.1507760058912"/>
    <n v="16.490753880029455"/>
    <s v="DEJAR"/>
    <s v="DEJAR"/>
    <x v="0"/>
  </r>
  <r>
    <x v="48"/>
    <n v="5"/>
    <s v="tango"/>
    <n v="75"/>
    <n v="25"/>
    <n v="4417.875"/>
    <n v="0.1"/>
    <s v="LATIF"/>
    <n v="4023.3015200759378"/>
    <n v="20.116507600379688"/>
    <s v="DEJAR"/>
    <s v="DEJAR"/>
    <x v="0"/>
  </r>
  <r>
    <x v="48"/>
    <n v="6"/>
    <s v="aguacatillo"/>
    <n v="20"/>
    <n v="17.8"/>
    <n v="314.15999999999997"/>
    <n v="0.1"/>
    <s v="LATIF"/>
    <n v="172.33493090633354"/>
    <n v="0.86167465453166758"/>
    <s v="DEJAR"/>
    <s v="DEJAR"/>
    <x v="0"/>
  </r>
  <r>
    <x v="48"/>
    <n v="7"/>
    <s v="palo de agua"/>
    <n v="28"/>
    <n v="12"/>
    <n v="615.75360000000001"/>
    <n v="0.1"/>
    <s v="LATIF"/>
    <n v="384.30049927715726"/>
    <n v="1.9215024963857863"/>
    <s v="DEJAR"/>
    <s v="DEJAR"/>
    <x v="0"/>
  </r>
  <r>
    <x v="48"/>
    <n v="8"/>
    <s v="tamarindo"/>
    <n v="49"/>
    <n v="25"/>
    <n v="1885.7454"/>
    <n v="0.1"/>
    <s v="LATIF"/>
    <n v="1458.6616605664788"/>
    <n v="7.2933083028323935"/>
    <s v="DEJAR"/>
    <s v="DEJAR"/>
    <x v="0"/>
  </r>
  <r>
    <x v="48"/>
    <n v="9"/>
    <s v="sp"/>
    <n v="40"/>
    <n v="20"/>
    <n v="1256.6399999999999"/>
    <n v="0.1"/>
    <s v="LATIF"/>
    <n v="899.25180732127308"/>
    <n v="4.4962590366063653"/>
    <s v="DEJAR"/>
    <s v="DEJAR"/>
    <x v="0"/>
  </r>
  <r>
    <x v="48"/>
    <n v="10"/>
    <s v="corozo"/>
    <n v="35"/>
    <n v="9"/>
    <n v="962.11500000000001"/>
    <n v="0.1"/>
    <s v="LATIF"/>
    <n v="654.11925553640299"/>
    <n v="3.270596277682015"/>
    <s v="DEJAR"/>
    <s v="DEJAR"/>
    <x v="0"/>
  </r>
  <r>
    <x v="48"/>
    <n v="11"/>
    <s v="sp"/>
    <n v="21"/>
    <n v="14"/>
    <n v="346.3614"/>
    <n v="0.1"/>
    <s v="LATIF"/>
    <n v="193.587905296"/>
    <n v="0.96793952648000003"/>
    <s v="DEJAR"/>
    <s v="DEJAR"/>
    <x v="0"/>
  </r>
  <r>
    <x v="48"/>
    <n v="12"/>
    <s v="tamarindo"/>
    <n v="23"/>
    <n v="15"/>
    <n v="415.47660000000002"/>
    <n v="0.1"/>
    <s v="LATIF"/>
    <n v="240.46242571758225"/>
    <n v="1.2023121285879113"/>
    <s v="DEJAR"/>
    <s v="DEJAR"/>
    <x v="0"/>
  </r>
  <r>
    <x v="48"/>
    <n v="13"/>
    <s v="sp"/>
    <n v="26"/>
    <n v="16"/>
    <n v="530.93039999999996"/>
    <n v="0.1"/>
    <s v="LATIF"/>
    <n v="322.0760520178971"/>
    <n v="1.6103802600894852"/>
    <s v="DEJAR"/>
    <s v="DEJAR"/>
    <x v="0"/>
  </r>
  <r>
    <x v="48"/>
    <n v="14"/>
    <s v="zapote"/>
    <n v="19"/>
    <n v="13"/>
    <n v="283.52940000000001"/>
    <n v="0.1"/>
    <s v="LATIF"/>
    <n v="152.50261995629924"/>
    <n v="0.76251309978149617"/>
    <s v="DEJAR"/>
    <s v="DEJAR"/>
    <x v="0"/>
  </r>
  <r>
    <x v="48"/>
    <n v="15"/>
    <s v="sp"/>
    <n v="51"/>
    <n v="20"/>
    <n v="2042.8253999999999"/>
    <n v="0.1"/>
    <s v="LATIF"/>
    <n v="1604.5967189869084"/>
    <n v="8.0229835949345407"/>
    <s v="DEJAR"/>
    <s v="DEJAR"/>
    <x v="0"/>
  </r>
  <r>
    <x v="48"/>
    <n v="16"/>
    <s v="guarumo"/>
    <n v="31.5"/>
    <n v="18"/>
    <n v="779.31314999999995"/>
    <n v="0.1"/>
    <s v="LATIF"/>
    <n v="508.85435701385597"/>
    <n v="2.5442717850692795"/>
    <s v="DEJAR"/>
    <s v="DEJAR"/>
    <x v="0"/>
  </r>
  <r>
    <x v="48"/>
    <n v="17"/>
    <s v="sp"/>
    <n v="36"/>
    <n v="12"/>
    <n v="1017.8783999999999"/>
    <n v="0.1"/>
    <s v="LATIF"/>
    <n v="699.54858588098784"/>
    <n v="3.4977429294049394"/>
    <s v="DEJAR"/>
    <s v="DEJAR"/>
    <x v="0"/>
  </r>
  <r>
    <x v="48"/>
    <n v="18"/>
    <s v="aguacatillo"/>
    <n v="56"/>
    <n v="18"/>
    <n v="2463.0144"/>
    <n v="0.1"/>
    <s v="LATIF"/>
    <n v="2005.2981523361668"/>
    <n v="10.026490761680835"/>
    <s v="DEJAR"/>
    <s v="DEJAR"/>
    <x v="0"/>
  </r>
  <r>
    <x v="48"/>
    <n v="19"/>
    <s v="Aguacatillo"/>
    <n v="44"/>
    <n v="20"/>
    <n v="1520.5344"/>
    <n v="0.1"/>
    <s v="LATIF"/>
    <n v="1128.6029947595007"/>
    <n v="5.6430149737975031"/>
    <s v="DEJAR"/>
    <s v="DEJAR"/>
    <x v="0"/>
  </r>
  <r>
    <x v="48"/>
    <n v="20"/>
    <s v="sp"/>
    <n v="30"/>
    <n v="18"/>
    <n v="706.86"/>
    <n v="0.1"/>
    <s v="LATIF"/>
    <n v="452.98997539791907"/>
    <n v="2.2649498769895953"/>
    <s v="DEJAR"/>
    <s v="DEJAR"/>
    <x v="0"/>
  </r>
  <r>
    <x v="48"/>
    <n v="21"/>
    <s v="Aguacatillo"/>
    <n v="32"/>
    <n v="20"/>
    <n v="804.24959999999999"/>
    <n v="0.1"/>
    <s v="LATIF"/>
    <n v="528.31791084648671"/>
    <n v="2.6415895542324335"/>
    <s v="DEJAR"/>
    <s v="DEJAR"/>
    <x v="0"/>
  </r>
  <r>
    <x v="48"/>
    <n v="22"/>
    <s v="Aguacatillo"/>
    <n v="19"/>
    <n v="13"/>
    <n v="283.52940000000001"/>
    <n v="0.1"/>
    <s v="LATIF"/>
    <n v="152.50261995629924"/>
    <n v="0.76251309978149617"/>
    <s v="DEJAR"/>
    <s v="DEJAR"/>
    <x v="0"/>
  </r>
  <r>
    <x v="48"/>
    <n v="23"/>
    <s v="cola de pavo"/>
    <n v="38"/>
    <n v="16"/>
    <n v="1134.1176"/>
    <n v="0.1"/>
    <s v="LATIF"/>
    <n v="795.76587227964853"/>
    <n v="3.9788293613982426"/>
    <s v="DEJAR"/>
    <s v="DEJAR"/>
    <x v="0"/>
  </r>
  <r>
    <x v="48"/>
    <n v="24"/>
    <s v="sp"/>
    <n v="31"/>
    <n v="12"/>
    <n v="754.76940000000002"/>
    <n v="0.1"/>
    <s v="LATIF"/>
    <n v="489.81357840055307"/>
    <n v="2.4490678920027653"/>
    <s v="DEJAR"/>
    <s v="DEJAR"/>
    <x v="0"/>
  </r>
  <r>
    <x v="48"/>
    <n v="25"/>
    <s v="Aguacatillo"/>
    <n v="50"/>
    <n v="24"/>
    <n v="1963.5"/>
    <n v="0.1"/>
    <s v="LATIF"/>
    <n v="1530.6197203780737"/>
    <n v="7.6530986018903677"/>
    <s v="DEJAR"/>
    <s v="DEJAR"/>
    <x v="0"/>
  </r>
  <r>
    <x v="49"/>
    <n v="1"/>
    <s v="Majagua"/>
    <n v="16.3"/>
    <n v="10"/>
    <n v="208.67292599999999"/>
    <n v="0.1"/>
    <s v="LATIF"/>
    <n v="105.83189836648944"/>
    <n v="0.52915949183244715"/>
    <s v="DEJAR"/>
    <s v="DEJAR"/>
    <x v="0"/>
  </r>
  <r>
    <x v="49"/>
    <n v="2"/>
    <s v="majagua"/>
    <n v="15.6"/>
    <n v="8"/>
    <n v="191.13494399999999"/>
    <n v="0.1"/>
    <s v="LATIF"/>
    <n v="95.319053411783088"/>
    <n v="0.47659526705891547"/>
    <s v="DEJAR"/>
    <s v="DEJAR"/>
    <x v="0"/>
  </r>
  <r>
    <x v="49"/>
    <n v="3"/>
    <s v="Frijolillo"/>
    <n v="14.3"/>
    <n v="8"/>
    <n v="160.60644600000001"/>
    <n v="0.1"/>
    <s v="LATIF"/>
    <n v="77.46585312120348"/>
    <n v="0.38732926560601738"/>
    <s v="DEJAR"/>
    <s v="DEJAR"/>
    <x v="0"/>
  </r>
  <r>
    <x v="49"/>
    <n v="4"/>
    <s v="sp"/>
    <n v="12.5"/>
    <n v="6"/>
    <n v="122.71875"/>
    <n v="0.1"/>
    <s v="LATIF"/>
    <n v="56.214880852526136"/>
    <n v="0.28107440426263064"/>
    <s v="DEJAR"/>
    <s v="DEJAR"/>
    <x v="0"/>
  </r>
  <r>
    <x v="49"/>
    <n v="5"/>
    <s v="puntero"/>
    <n v="32.200000000000003"/>
    <n v="10"/>
    <n v="814.33413600000006"/>
    <n v="0.1"/>
    <s v="LATIF"/>
    <n v="536.22228398309642"/>
    <n v="2.681111419915482"/>
    <s v="DEJAR"/>
    <s v="DEJAR"/>
    <x v="0"/>
  </r>
  <r>
    <x v="49"/>
    <n v="6"/>
    <s v="sp"/>
    <n v="13.4"/>
    <n v="9.02"/>
    <n v="141.02642399999999"/>
    <n v="0.1"/>
    <s v="LATIF"/>
    <n v="66.346935398031491"/>
    <n v="0.33173467699015746"/>
    <s v="DEJAR"/>
    <s v="DEJAR"/>
    <x v="0"/>
  </r>
  <r>
    <x v="49"/>
    <n v="7"/>
    <s v="sp rama1"/>
    <n v="13.5"/>
    <n v="7"/>
    <n v="143.13915"/>
    <n v="0.1"/>
    <s v="LATIF"/>
    <n v="67.533172179763213"/>
    <n v="0.33766586089881601"/>
    <s v="DEJAR"/>
    <s v="DEJAR"/>
    <x v="0"/>
  </r>
  <r>
    <x v="49"/>
    <n v="8"/>
    <s v="sp rama2"/>
    <n v="24.3"/>
    <n v="7"/>
    <n v="463.77084600000001"/>
    <n v="0.1"/>
    <s v="LATIF"/>
    <n v="274.13325232414849"/>
    <n v="1.3706662616207423"/>
    <s v="DEJAR"/>
    <s v="DEJAR"/>
    <x v="0"/>
  </r>
  <r>
    <x v="49"/>
    <n v="9"/>
    <s v="jocote jobo"/>
    <n v="55.5"/>
    <n v="15"/>
    <n v="2419.2283499999999"/>
    <n v="0.1"/>
    <s v="LATIF"/>
    <n v="1962.8860005645211"/>
    <n v="9.8144300028226041"/>
    <s v="DEJAR"/>
    <s v="DEJAR"/>
    <x v="0"/>
  </r>
  <r>
    <x v="49"/>
    <n v="10"/>
    <s v="Majagua"/>
    <n v="20"/>
    <n v="8"/>
    <n v="314.15999999999997"/>
    <n v="0.1"/>
    <s v="LATIF"/>
    <n v="172.33493090633354"/>
    <n v="0.86167465453166758"/>
    <s v="DEJAR"/>
    <s v="DEJAR"/>
    <x v="0"/>
  </r>
  <r>
    <x v="49"/>
    <n v="11"/>
    <s v="jaboncillo rama 1"/>
    <n v="16"/>
    <n v="6"/>
    <n v="201.0624"/>
    <n v="0.1"/>
    <s v="LATIF"/>
    <n v="101.24820425273758"/>
    <n v="0.50624102126368786"/>
    <s v="DEJAR"/>
    <s v="DEJAR"/>
    <x v="0"/>
  </r>
  <r>
    <x v="49"/>
    <n v="12"/>
    <s v="jaboncillo rama2"/>
    <n v="16.600000000000001"/>
    <n v="6"/>
    <n v="216.42482400000003"/>
    <n v="0.1"/>
    <s v="LATIF"/>
    <n v="110.53380957149615"/>
    <n v="0.55266904785748072"/>
    <s v="DEJAR"/>
    <s v="DEJAR"/>
    <x v="0"/>
  </r>
  <r>
    <x v="49"/>
    <n v="13"/>
    <s v="sp"/>
    <n v="17.8"/>
    <n v="5"/>
    <n v="248.84613600000003"/>
    <n v="0.1"/>
    <s v="LATIF"/>
    <n v="130.5400843883379"/>
    <n v="0.65270042194168942"/>
    <s v="DEJAR"/>
    <s v="DEJAR"/>
    <x v="0"/>
  </r>
  <r>
    <x v="49"/>
    <n v="14"/>
    <s v="palo blanco"/>
    <n v="26.3"/>
    <n v="8"/>
    <n v="543.25332600000002"/>
    <n v="0.1"/>
    <s v="LATIF"/>
    <n v="331.00460476001751"/>
    <n v="1.6550230238000876"/>
    <s v="DEJAR"/>
    <s v="DEJAR"/>
    <x v="0"/>
  </r>
  <r>
    <x v="49"/>
    <n v="15"/>
    <s v="sp"/>
    <n v="14.7"/>
    <n v="5"/>
    <n v="169.71708599999997"/>
    <n v="0.1"/>
    <s v="LATIF"/>
    <n v="82.730919252623252"/>
    <n v="0.41365459626311624"/>
    <s v="DEJAR"/>
    <s v="DEJAR"/>
    <x v="0"/>
  </r>
  <r>
    <x v="49"/>
    <n v="16"/>
    <s v="poshte"/>
    <n v="26.5"/>
    <n v="10"/>
    <n v="551.54714999999999"/>
    <n v="0.1"/>
    <s v="LATIF"/>
    <n v="337.03583743732253"/>
    <n v="1.6851791871866124"/>
    <s v="DEJAR"/>
    <s v="DEJAR"/>
    <x v="0"/>
  </r>
  <r>
    <x v="49"/>
    <n v="17"/>
    <s v="palo blanco"/>
    <n v="22.8"/>
    <n v="7"/>
    <n v="408.28233600000004"/>
    <n v="0.1"/>
    <s v="LATIF"/>
    <n v="235.50850554664373"/>
    <n v="1.1775425277332185"/>
    <s v="DEJAR"/>
    <s v="DEJAR"/>
    <x v="0"/>
  </r>
  <r>
    <x v="49"/>
    <n v="18"/>
    <s v="boitri"/>
    <n v="81"/>
    <n v="20"/>
    <n v="5153.0093999999999"/>
    <n v="0.1"/>
    <s v="LATIF"/>
    <n v="4833.3521332044611"/>
    <n v="24.166760666022306"/>
    <s v="DEJAR"/>
    <s v="DEJAR"/>
    <x v="0"/>
  </r>
  <r>
    <x v="49"/>
    <n v="19"/>
    <s v="mecate"/>
    <n v="29.5"/>
    <n v="10"/>
    <n v="683.49434999999994"/>
    <n v="0.1"/>
    <s v="LATIF"/>
    <n v="435.20189998017889"/>
    <n v="2.1760094999008941"/>
    <s v="DEJAR"/>
    <s v="DEJAR"/>
    <x v="0"/>
  </r>
  <r>
    <x v="49"/>
    <n v="20"/>
    <s v="llorón"/>
    <n v="47.2"/>
    <n v="8"/>
    <n v="1749.7455360000001"/>
    <n v="0.1"/>
    <s v="LATIF"/>
    <n v="1334.1750124872665"/>
    <n v="6.6708750624363322"/>
    <s v="DEJAR"/>
    <s v="DEJAR"/>
    <x v="0"/>
  </r>
  <r>
    <x v="49"/>
    <n v="21"/>
    <s v="mecate"/>
    <n v="35.299999999999997"/>
    <n v="12"/>
    <n v="978.67908599999976"/>
    <n v="0.1"/>
    <s v="LATIF"/>
    <n v="667.56229254639072"/>
    <n v="3.3378114627319535"/>
    <s v="DEJAR"/>
    <s v="DEJAR"/>
    <x v="0"/>
  </r>
  <r>
    <x v="49"/>
    <n v="22"/>
    <s v="sp"/>
    <n v="23.5"/>
    <n v="6"/>
    <n v="433.73714999999999"/>
    <n v="0.1"/>
    <s v="LATIF"/>
    <n v="253.10998017593391"/>
    <n v="1.2655499008796693"/>
    <s v="DEJAR"/>
    <s v="DEJAR"/>
    <x v="0"/>
  </r>
  <r>
    <x v="49"/>
    <n v="23"/>
    <s v="Frijolillo"/>
    <n v="15.4"/>
    <n v="5"/>
    <n v="186.26546400000001"/>
    <n v="0.1"/>
    <s v="LATIF"/>
    <n v="92.432100570318667"/>
    <n v="0.46216050285159332"/>
    <s v="DEJAR"/>
    <s v="DEJAR"/>
    <x v="0"/>
  </r>
  <r>
    <x v="49"/>
    <n v="24"/>
    <s v="canshán"/>
    <n v="12.5"/>
    <n v="10"/>
    <n v="122.71875"/>
    <n v="0.1"/>
    <s v="LATIF"/>
    <n v="56.214880852526136"/>
    <n v="0.28107440426263064"/>
    <s v="DEJAR"/>
    <s v="DEJAR"/>
    <x v="0"/>
  </r>
  <r>
    <x v="49"/>
    <n v="25"/>
    <s v="sp"/>
    <n v="13.8"/>
    <n v="5"/>
    <n v="149.57157600000002"/>
    <n v="0.1"/>
    <s v="LATIF"/>
    <n v="71.165337059048142"/>
    <n v="0.35582668529524064"/>
    <s v="DEJAR"/>
    <s v="DEJAR"/>
    <x v="0"/>
  </r>
  <r>
    <x v="49"/>
    <n v="26"/>
    <s v="cafecillo"/>
    <n v="12.6"/>
    <n v="5"/>
    <n v="124.69010399999999"/>
    <n v="0.1"/>
    <s v="LATIF"/>
    <n v="57.292728748920624"/>
    <n v="0.28646364374460309"/>
    <s v="DEJAR"/>
    <s v="DEJAR"/>
    <x v="0"/>
  </r>
  <r>
    <x v="49"/>
    <n v="27"/>
    <s v="terciopelo"/>
    <n v="63.2"/>
    <n v="12"/>
    <n v="3137.0760960000002"/>
    <n v="0.1"/>
    <s v="LATIF"/>
    <n v="2675.3614977594489"/>
    <n v="13.376807488797244"/>
    <s v="DEJAR"/>
    <s v="DEJAR"/>
    <x v="0"/>
  </r>
  <r>
    <x v="49"/>
    <n v="28"/>
    <s v="tamarindo de montaña"/>
    <n v="74.2"/>
    <n v="10"/>
    <n v="4324.1296560000001"/>
    <n v="0.1"/>
    <s v="LATIF"/>
    <n v="3921.7664029556086"/>
    <n v="19.608832014778041"/>
    <s v="DEJAR"/>
    <s v="DEJAR"/>
    <x v="0"/>
  </r>
  <r>
    <x v="49"/>
    <n v="29"/>
    <s v="vaca"/>
    <n v="88.2"/>
    <n v="15"/>
    <n v="6109.8150960000003"/>
    <n v="0.1"/>
    <s v="LATIF"/>
    <n v="5921.0555663999312"/>
    <n v="29.605277831999654"/>
    <s v="DEJAR"/>
    <s v="DEJAR"/>
    <x v="0"/>
  </r>
  <r>
    <x v="49"/>
    <n v="30"/>
    <s v="sp"/>
    <n v="20.399999999999999"/>
    <n v="10"/>
    <n v="326.85206399999998"/>
    <n v="0.1"/>
    <s v="LATIF"/>
    <n v="180.6641199100938"/>
    <n v="0.90332059955046895"/>
    <s v="DEJAR"/>
    <s v="DEJAR"/>
    <x v="0"/>
  </r>
  <r>
    <x v="49"/>
    <n v="31"/>
    <s v="sangre blanco"/>
    <n v="30.5"/>
    <n v="14"/>
    <n v="730.61834999999996"/>
    <n v="0.1"/>
    <s v="LATIF"/>
    <n v="471.19298861035389"/>
    <n v="2.3559649430517693"/>
    <s v="DEJAR"/>
    <s v="DEJAR"/>
    <x v="0"/>
  </r>
  <r>
    <x v="49"/>
    <n v="32"/>
    <s v="salamo"/>
    <n v="28.3"/>
    <n v="12"/>
    <n v="629.01900599999999"/>
    <n v="0.1"/>
    <s v="LATIF"/>
    <n v="394.18745280934183"/>
    <n v="1.9709372640467089"/>
    <s v="DEJAR"/>
    <s v="DEJAR"/>
    <x v="0"/>
  </r>
  <r>
    <x v="49"/>
    <n v="33"/>
    <s v="sp"/>
    <n v="23.3"/>
    <n v="6"/>
    <n v="426.385806"/>
    <n v="0.1"/>
    <s v="LATIF"/>
    <n v="248.0057903714372"/>
    <n v="1.2400289518571859"/>
    <s v="DEJAR"/>
    <s v="DEJAR"/>
    <x v="0"/>
  </r>
  <r>
    <x v="49"/>
    <n v="34"/>
    <s v="salamo"/>
    <n v="46.3"/>
    <n v="10"/>
    <n v="1683.6541259999997"/>
    <n v="0.1"/>
    <s v="LATIF"/>
    <n v="1274.3368955622229"/>
    <n v="6.3716844778111144"/>
    <s v="DEJAR"/>
    <s v="DEJAR"/>
    <x v="0"/>
  </r>
  <r>
    <x v="49"/>
    <n v="35"/>
    <s v="tamarindo"/>
    <n v="21.4"/>
    <n v="10"/>
    <n v="359.68178399999994"/>
    <n v="0.1"/>
    <s v="LATIF"/>
    <n v="202.4929196554134"/>
    <n v="1.012464598277067"/>
    <s v="DEJAR"/>
    <s v="DEJAR"/>
    <x v="0"/>
  </r>
  <r>
    <x v="49"/>
    <n v="36"/>
    <s v="sp"/>
    <n v="16.3"/>
    <n v="6"/>
    <n v="208.67292599999999"/>
    <n v="0.1"/>
    <s v="LATIF"/>
    <n v="105.83189836648944"/>
    <n v="0.52915949183244715"/>
    <s v="DEJAR"/>
    <s v="DEJAR"/>
    <x v="0"/>
  </r>
  <r>
    <x v="49"/>
    <n v="37"/>
    <s v="Frijolillo"/>
    <n v="43.2"/>
    <n v="12"/>
    <n v="1465.7448960000002"/>
    <n v="0.1"/>
    <s v="LATIF"/>
    <n v="1080.3069617119343"/>
    <n v="5.4015348085596715"/>
    <s v="DEJAR"/>
    <s v="DEJAR"/>
    <x v="0"/>
  </r>
  <r>
    <x v="49"/>
    <n v="38"/>
    <s v="guarumo"/>
    <n v="22.8"/>
    <n v="10"/>
    <n v="408.28233600000004"/>
    <n v="0.1"/>
    <s v="LATIF"/>
    <n v="235.50850554664373"/>
    <n v="1.1775425277332185"/>
    <s v="DEJAR"/>
    <s v="DEJAR"/>
    <x v="0"/>
  </r>
  <r>
    <x v="49"/>
    <n v="39"/>
    <s v="llorón"/>
    <n v="16.8"/>
    <n v="6"/>
    <n v="221.67129600000001"/>
    <n v="0.1"/>
    <s v="LATIF"/>
    <n v="113.734503348727"/>
    <n v="0.56867251674363495"/>
    <s v="DEJAR"/>
    <s v="DEJAR"/>
    <x v="0"/>
  </r>
  <r>
    <x v="49"/>
    <n v="40"/>
    <s v="jocote jobo"/>
    <n v="50.9"/>
    <n v="12"/>
    <n v="2034.8221739999999"/>
    <n v="0.1"/>
    <s v="LATIF"/>
    <n v="1597.1077267438191"/>
    <n v="7.9855386337190941"/>
    <s v="DEJAR"/>
    <s v="DEJAR"/>
    <x v="0"/>
  </r>
  <r>
    <x v="50"/>
    <n v="1"/>
    <s v="Palo de jiote"/>
    <n v="57.4"/>
    <n v="15"/>
    <n v="2587.7045039999998"/>
    <n v="0.1"/>
    <s v="LATIF"/>
    <n v="2126.8624022853737"/>
    <n v="10.63431201142687"/>
    <s v="DEJAR"/>
    <s v="DEJAR"/>
    <x v="0"/>
  </r>
  <r>
    <x v="50"/>
    <n v="2"/>
    <s v="ajito de montaña"/>
    <n v="18"/>
    <n v="10"/>
    <n v="254.46959999999999"/>
    <n v="0.1"/>
    <s v="LATIF"/>
    <n v="134.06329154071116"/>
    <n v="0.67031645770355586"/>
    <s v="DEJAR"/>
    <s v="DEJAR"/>
    <x v="0"/>
  </r>
  <r>
    <x v="50"/>
    <n v="3"/>
    <s v="zaporillo"/>
    <n v="15.3"/>
    <n v="8"/>
    <n v="183.85428600000003"/>
    <n v="0.1"/>
    <s v="LATIF"/>
    <n v="91.007918546358496"/>
    <n v="0.45503959273179245"/>
    <s v="DEJAR"/>
    <s v="DEJAR"/>
    <x v="0"/>
  </r>
  <r>
    <x v="50"/>
    <n v="4"/>
    <s v="chaperno"/>
    <n v="26.8"/>
    <n v="10"/>
    <n v="564.10569599999997"/>
    <n v="0.1"/>
    <s v="LATIF"/>
    <n v="346.20144188490201"/>
    <n v="1.7310072094245099"/>
    <s v="DEJAR"/>
    <s v="DEJAR"/>
    <x v="0"/>
  </r>
  <r>
    <x v="50"/>
    <n v="5"/>
    <s v="Palo de Lion"/>
    <n v="18.399999999999999"/>
    <n v="8"/>
    <n v="265.90502399999997"/>
    <n v="0.1"/>
    <s v="LATIF"/>
    <n v="141.27367368949197"/>
    <n v="0.70636836844745987"/>
    <s v="DEJAR"/>
    <s v="DEJAR"/>
    <x v="0"/>
  </r>
  <r>
    <x v="50"/>
    <n v="6"/>
    <s v="cuero de sapo"/>
    <n v="11.4"/>
    <n v="8"/>
    <n v="102.07058400000001"/>
    <n v="0.1"/>
    <s v="LATIF"/>
    <n v="45.133456169673856"/>
    <n v="0.22566728084836926"/>
    <s v="DEJAR"/>
    <s v="DEJAR"/>
    <x v="0"/>
  </r>
  <r>
    <x v="50"/>
    <n v="7"/>
    <s v="sangre de drago"/>
    <n v="16.5"/>
    <n v="7"/>
    <n v="213.82515000000001"/>
    <n v="0.1"/>
    <s v="LATIF"/>
    <n v="108.95331919183752"/>
    <n v="0.54476659595918764"/>
    <s v="DEJAR"/>
    <s v="DEJAR"/>
    <x v="0"/>
  </r>
  <r>
    <x v="50"/>
    <n v="8"/>
    <s v="pata de macho"/>
    <n v="22.9"/>
    <n v="10"/>
    <n v="411.87161399999997"/>
    <n v="0.1"/>
    <s v="LATIF"/>
    <n v="237.97798333521024"/>
    <n v="1.1898899166760513"/>
    <s v="DEJAR"/>
    <s v="DEJAR"/>
    <x v="0"/>
  </r>
  <r>
    <x v="50"/>
    <n v="9"/>
    <s v="tamarindo"/>
    <n v="51.8"/>
    <n v="12"/>
    <n v="2107.4166959999998"/>
    <n v="0.1"/>
    <s v="LATIF"/>
    <n v="1665.2423033831058"/>
    <n v="8.326211516915528"/>
    <s v="DEJAR"/>
    <s v="DEJAR"/>
    <x v="0"/>
  </r>
  <r>
    <x v="50"/>
    <n v="10"/>
    <s v="limoncillo"/>
    <n v="44.2"/>
    <n v="10"/>
    <n v="1534.3888560000003"/>
    <n v="0.1"/>
    <s v="LATIF"/>
    <n v="1140.8689030661244"/>
    <n v="5.7043445153306216"/>
    <s v="DEJAR"/>
    <s v="DEJAR"/>
    <x v="0"/>
  </r>
  <r>
    <x v="50"/>
    <n v="11"/>
    <s v="guayaba de mico"/>
    <n v="16.3"/>
    <n v="10"/>
    <n v="208.67292599999999"/>
    <n v="0.1"/>
    <s v="LATIF"/>
    <n v="105.83189836648944"/>
    <n v="0.52915949183244715"/>
    <s v="DEJAR"/>
    <s v="DEJAR"/>
    <x v="0"/>
  </r>
  <r>
    <x v="50"/>
    <n v="12"/>
    <s v="caspirol"/>
    <n v="13.5"/>
    <n v="9"/>
    <n v="143.13915"/>
    <n v="0.1"/>
    <s v="LATIF"/>
    <n v="67.533172179763213"/>
    <n v="0.33766586089881601"/>
    <s v="DEJAR"/>
    <s v="DEJAR"/>
    <x v="0"/>
  </r>
  <r>
    <x v="50"/>
    <n v="13"/>
    <s v="limoncillo"/>
    <n v="23.3"/>
    <n v="8"/>
    <n v="426.385806"/>
    <n v="0.1"/>
    <s v="LATIF"/>
    <n v="248.0057903714372"/>
    <n v="1.2400289518571859"/>
    <s v="DEJAR"/>
    <s v="DEJAR"/>
    <x v="0"/>
  </r>
  <r>
    <x v="50"/>
    <n v="14"/>
    <s v="ramón"/>
    <n v="15.8"/>
    <n v="10"/>
    <n v="196.06725600000001"/>
    <n v="0.1"/>
    <s v="LATIF"/>
    <n v="98.257670296338759"/>
    <n v="0.49128835148169381"/>
    <s v="DEJAR"/>
    <s v="DEJAR"/>
    <x v="0"/>
  </r>
  <r>
    <x v="50"/>
    <n v="15"/>
    <s v="zapotillo colorado"/>
    <n v="55.3"/>
    <n v="15"/>
    <n v="2401.8238859999997"/>
    <n v="0.1"/>
    <s v="LATIF"/>
    <n v="1946.068339209847"/>
    <n v="9.7303416960492353"/>
    <s v="DEJAR"/>
    <s v="DEJAR"/>
    <x v="0"/>
  </r>
  <r>
    <x v="50"/>
    <n v="16"/>
    <s v="zapotillo"/>
    <n v="13.8"/>
    <n v="8"/>
    <n v="149.57157600000002"/>
    <n v="0.1"/>
    <s v="LATIF"/>
    <n v="71.165337059048142"/>
    <n v="0.35582668529524064"/>
    <s v="DEJAR"/>
    <s v="DEJAR"/>
    <x v="0"/>
  </r>
  <r>
    <x v="50"/>
    <n v="17"/>
    <s v="tango"/>
    <n v="53.9"/>
    <n v="15"/>
    <n v="2281.7519339999999"/>
    <n v="0.1"/>
    <s v="LATIF"/>
    <n v="1830.6884735212359"/>
    <n v="9.1534423676061785"/>
    <s v="DEJAR"/>
    <s v="DEJAR"/>
    <x v="0"/>
  </r>
  <r>
    <x v="50"/>
    <n v="18"/>
    <s v="canelo"/>
    <n v="93.4"/>
    <n v="15"/>
    <n v="6851.4840240000012"/>
    <n v="0.1"/>
    <s v="LATIF"/>
    <n v="6787.2960437568991"/>
    <n v="33.936480218784496"/>
    <s v="DEJAR"/>
    <s v="DEJAR"/>
    <x v="0"/>
  </r>
  <r>
    <x v="50"/>
    <n v="19"/>
    <s v="puntero"/>
    <n v="15.5"/>
    <n v="6"/>
    <n v="188.69235"/>
    <n v="0.1"/>
    <s v="LATIF"/>
    <n v="93.869134877908024"/>
    <n v="0.46934567438954011"/>
    <s v="DEJAR"/>
    <s v="DEJAR"/>
    <x v="0"/>
  </r>
  <r>
    <x v="50"/>
    <n v="20"/>
    <s v="ramón"/>
    <n v="21.5"/>
    <n v="12"/>
    <n v="363.05115000000001"/>
    <n v="0.1"/>
    <s v="LATIF"/>
    <n v="204.75555973317921"/>
    <n v="1.023777798665896"/>
    <s v="DEJAR"/>
    <s v="DEJAR"/>
    <x v="0"/>
  </r>
  <r>
    <x v="50"/>
    <n v="21"/>
    <s v="cola de pava"/>
    <n v="38.9"/>
    <n v="15"/>
    <n v="1188.4751339999998"/>
    <n v="0.1"/>
    <s v="LATIF"/>
    <n v="841.42630245523696"/>
    <n v="4.2071315122761845"/>
    <s v="DEJAR"/>
    <s v="DEJAR"/>
    <x v="0"/>
  </r>
  <r>
    <x v="50"/>
    <n v="22"/>
    <s v="lagarto "/>
    <n v="12.8"/>
    <n v="10"/>
    <n v="128.67993600000003"/>
    <n v="0.1"/>
    <s v="LATIF"/>
    <n v="59.484161513232273"/>
    <n v="0.29742080756616135"/>
    <s v="DEJAR"/>
    <s v="DEJAR"/>
    <x v="0"/>
  </r>
  <r>
    <x v="50"/>
    <n v="23"/>
    <s v="palo de brujo"/>
    <n v="35.799999999999997"/>
    <n v="10"/>
    <n v="1006.6000559999999"/>
    <n v="0.1"/>
    <s v="LATIF"/>
    <n v="690.32093187867247"/>
    <n v="3.4516046593933623"/>
    <s v="DEJAR"/>
    <s v="DEJAR"/>
    <x v="0"/>
  </r>
  <r>
    <x v="50"/>
    <n v="24"/>
    <s v="palo de jiote"/>
    <n v="33.200000000000003"/>
    <n v="12"/>
    <n v="865.69929600000012"/>
    <n v="0.1"/>
    <s v="LATIF"/>
    <n v="576.77063787664395"/>
    <n v="2.8838531893832196"/>
    <s v="DEJAR"/>
    <s v="DEJAR"/>
    <x v="0"/>
  </r>
  <r>
    <x v="50"/>
    <n v="25"/>
    <s v="chechén"/>
    <n v="36.6"/>
    <n v="12"/>
    <n v="1052.0904240000002"/>
    <n v="0.1"/>
    <s v="LATIF"/>
    <n v="727.65934515407184"/>
    <n v="3.6382967257703589"/>
    <s v="DEJAR"/>
    <s v="DEJAR"/>
    <x v="0"/>
  </r>
  <r>
    <x v="50"/>
    <n v="26"/>
    <s v="indio desnudo"/>
    <n v="23.9"/>
    <n v="10"/>
    <n v="448.62833399999994"/>
    <n v="0.1"/>
    <s v="LATIF"/>
    <n v="263.49992157946463"/>
    <n v="1.3174996078973229"/>
    <s v="DEJAR"/>
    <s v="DEJAR"/>
    <x v="0"/>
  </r>
  <r>
    <x v="50"/>
    <n v="27"/>
    <s v="puntero"/>
    <n v="47.7"/>
    <n v="12"/>
    <n v="1787.0127660000003"/>
    <n v="0.1"/>
    <s v="LATIF"/>
    <n v="1368.1088461319523"/>
    <n v="6.8405442306597619"/>
    <s v="DEJAR"/>
    <s v="DEJAR"/>
    <x v="0"/>
  </r>
  <r>
    <x v="50"/>
    <n v="28"/>
    <s v="frijolillo"/>
    <n v="24.9"/>
    <n v="12"/>
    <n v="486.95585399999987"/>
    <n v="0.1"/>
    <s v="LATIF"/>
    <n v="290.54299911864297"/>
    <n v="1.4527149955932146"/>
    <s v="DEJAR"/>
    <s v="DEJAR"/>
    <x v="0"/>
  </r>
  <r>
    <x v="50"/>
    <n v="29"/>
    <s v="zapotillo "/>
    <n v="23.6"/>
    <n v="8"/>
    <n v="437.43638400000003"/>
    <n v="0.1"/>
    <s v="LATIF"/>
    <n v="255.68473337724961"/>
    <n v="1.2784236668862481"/>
    <s v="DEJAR"/>
    <s v="DEJAR"/>
    <x v="0"/>
  </r>
  <r>
    <x v="50"/>
    <n v="30"/>
    <s v="zapotillo "/>
    <n v="13.6"/>
    <n v="6"/>
    <n v="145.26758399999997"/>
    <n v="0.1"/>
    <s v="LATIF"/>
    <n v="68.731628320494181"/>
    <n v="0.34365814160247088"/>
    <s v="DEJAR"/>
    <s v="DEJAR"/>
    <x v="0"/>
  </r>
  <r>
    <x v="50"/>
    <n v="31"/>
    <s v="zapotillo "/>
    <n v="34.200000000000003"/>
    <n v="15"/>
    <n v="918.63525600000003"/>
    <n v="0.1"/>
    <s v="LATIF"/>
    <n v="619.04450579179831"/>
    <n v="3.095222528958991"/>
    <s v="DEJAR"/>
    <s v="DEJAR"/>
    <x v="0"/>
  </r>
  <r>
    <x v="50"/>
    <n v="32"/>
    <s v="ajito de montaña"/>
    <n v="15.5"/>
    <n v="9"/>
    <n v="188.69235"/>
    <n v="0.1"/>
    <s v="LATIF"/>
    <n v="93.869134877908024"/>
    <n v="0.46934567438954011"/>
    <s v="DEJAR"/>
    <s v="DEJAR"/>
    <x v="0"/>
  </r>
  <r>
    <x v="50"/>
    <n v="33"/>
    <s v="sombra de chivo"/>
    <n v="11.1"/>
    <n v="10"/>
    <n v="96.769133999999994"/>
    <n v="0.1"/>
    <s v="LATIF"/>
    <n v="42.353868372211643"/>
    <n v="0.21176934186105822"/>
    <s v="DEJAR"/>
    <s v="DEJAR"/>
    <x v="0"/>
  </r>
  <r>
    <x v="50"/>
    <n v="34"/>
    <s v="ramón"/>
    <n v="31.8"/>
    <n v="15"/>
    <n v="794.22789599999999"/>
    <n v="0.1"/>
    <s v="LATIF"/>
    <n v="520.48159181311621"/>
    <n v="2.6024079590655811"/>
    <s v="DEJAR"/>
    <s v="DEJAR"/>
    <x v="0"/>
  </r>
  <r>
    <x v="50"/>
    <n v="35"/>
    <s v="escoba"/>
    <n v="19.899999999999999"/>
    <n v="8"/>
    <n v="311.02625399999994"/>
    <n v="0.1"/>
    <s v="LATIF"/>
    <n v="170.28821987368221"/>
    <n v="0.85144109936841095"/>
    <s v="DEJAR"/>
    <s v="DEJAR"/>
    <x v="0"/>
  </r>
  <r>
    <x v="50"/>
    <n v="36"/>
    <s v="naranja de montaña"/>
    <n v="62.9"/>
    <n v="15"/>
    <n v="3107.3644139999997"/>
    <n v="0.1"/>
    <s v="LATIF"/>
    <n v="2645.1914442824514"/>
    <n v="13.225957221412257"/>
    <s v="DEJAR"/>
    <s v="DEJAR"/>
    <x v="0"/>
  </r>
  <r>
    <x v="50"/>
    <n v="37"/>
    <s v="anona"/>
    <n v="18.5"/>
    <n v="6"/>
    <n v="268.80315000000002"/>
    <n v="0.1"/>
    <s v="LATIF"/>
    <n v="143.11059777395243"/>
    <n v="0.71555298886976215"/>
    <s v="DEJAR"/>
    <s v="DEJAR"/>
    <x v="0"/>
  </r>
  <r>
    <x v="50"/>
    <n v="38"/>
    <s v="overo"/>
    <n v="79.2"/>
    <n v="15"/>
    <n v="4926.5314560000006"/>
    <n v="0.1"/>
    <s v="LATIF"/>
    <n v="4581.2687239487614"/>
    <n v="22.906343619743804"/>
    <s v="DEJAR"/>
    <s v="DEJAR"/>
    <x v="0"/>
  </r>
  <r>
    <x v="50"/>
    <n v="39"/>
    <s v="canelo"/>
    <n v="49.5"/>
    <n v="15"/>
    <n v="1924.42635"/>
    <n v="0.1"/>
    <s v="LATIF"/>
    <n v="1494.3892925001865"/>
    <n v="7.4719464625009318"/>
    <s v="DEJAR"/>
    <s v="DEJAR"/>
    <x v="0"/>
  </r>
  <r>
    <x v="50"/>
    <n v="40"/>
    <s v="izote de montaña"/>
    <n v="15.6"/>
    <n v="6"/>
    <n v="191.13494399999999"/>
    <n v="0.1"/>
    <s v="LATIF"/>
    <n v="95.319053411783088"/>
    <n v="0.47659526705891547"/>
    <s v="DEJAR"/>
    <s v="DEJAR"/>
    <x v="0"/>
  </r>
  <r>
    <x v="50"/>
    <m/>
    <s v="izote de montaña"/>
    <n v="16.899999999999999"/>
    <n v="6"/>
    <n v="224.31809399999997"/>
    <n v="0.1"/>
    <s v="LATIF"/>
    <n v="115.35476764004389"/>
    <n v="0.57677383820021944"/>
    <s v="DEJAR"/>
    <s v="DEJAR"/>
    <x v="0"/>
  </r>
  <r>
    <x v="50"/>
    <n v="41"/>
    <s v="guayaba de mico"/>
    <n v="23.9"/>
    <n v="9"/>
    <n v="448.62833399999994"/>
    <n v="0.1"/>
    <s v="LATIF"/>
    <n v="263.49992157946463"/>
    <n v="1.3174996078973229"/>
    <s v="DEJAR"/>
    <s v="DEJAR"/>
    <x v="0"/>
  </r>
  <r>
    <x v="50"/>
    <n v="42"/>
    <s v="caspirol"/>
    <n v="12.4"/>
    <n v="8"/>
    <n v="120.76310400000001"/>
    <n v="0.1"/>
    <s v="LATIF"/>
    <n v="55.148896925091798"/>
    <n v="0.27574448462545897"/>
    <s v="DEJAR"/>
    <s v="DEJAR"/>
    <x v="0"/>
  </r>
  <r>
    <x v="50"/>
    <n v="43"/>
    <s v="zapotillo colorado"/>
    <n v="26.9"/>
    <n v="6"/>
    <n v="568.32329399999992"/>
    <n v="0.1"/>
    <s v="LATIF"/>
    <n v="349.28840283450506"/>
    <n v="1.7464420141725252"/>
    <s v="DEJAR"/>
    <s v="DEJAR"/>
    <x v="0"/>
  </r>
  <r>
    <x v="50"/>
    <n v="44"/>
    <s v="limoncillo"/>
    <n v="27.4"/>
    <n v="12"/>
    <n v="589.64690399999995"/>
    <n v="0.1"/>
    <s v="LATIF"/>
    <n v="364.9624248121159"/>
    <n v="1.8248121240605792"/>
    <s v="DEJAR"/>
    <s v="DEJAR"/>
    <x v="0"/>
  </r>
  <r>
    <x v="50"/>
    <n v="45"/>
    <s v="caimito"/>
    <n v="23.4"/>
    <n v="15"/>
    <n v="430.05362399999996"/>
    <n v="0.1"/>
    <s v="LATIF"/>
    <n v="250.55034073982807"/>
    <n v="1.2527517036991402"/>
    <s v="DEJAR"/>
    <s v="DEJAR"/>
    <x v="0"/>
  </r>
  <r>
    <x v="51"/>
    <n v="1"/>
    <s v="palo amarillo"/>
    <n v="48.2"/>
    <n v="10"/>
    <n v="1824.6726960000001"/>
    <n v="0.1"/>
    <s v="LATIF"/>
    <n v="1402.5383835699995"/>
    <n v="7.012691917849998"/>
    <s v="DEJAR"/>
    <s v="DEJAR"/>
    <x v="0"/>
  </r>
  <r>
    <x v="51"/>
    <n v="2"/>
    <s v="tamarindo"/>
    <n v="48.2"/>
    <n v="15"/>
    <n v="1824.6726960000001"/>
    <n v="0.1"/>
    <s v="LATIF"/>
    <n v="1402.5383835699995"/>
    <n v="7.012691917849998"/>
    <s v="DEJAR"/>
    <s v="DEJAR"/>
    <x v="0"/>
  </r>
  <r>
    <x v="51"/>
    <n v="3"/>
    <s v="sombra de chivo"/>
    <n v="31.5"/>
    <n v="10"/>
    <n v="779.31314999999995"/>
    <n v="0.1"/>
    <s v="LATIF"/>
    <n v="508.85435701385597"/>
    <n v="2.5442717850692795"/>
    <s v="DEJAR"/>
    <s v="DEJAR"/>
    <x v="0"/>
  </r>
  <r>
    <x v="51"/>
    <n v="4"/>
    <s v="terciopelo"/>
    <n v="58.2"/>
    <n v="12"/>
    <n v="2660.3382960000004"/>
    <n v="0.1"/>
    <s v="LATIF"/>
    <n v="2198.1984259652031"/>
    <n v="10.990992129826015"/>
    <s v="DEJAR"/>
    <s v="DEJAR"/>
    <x v="0"/>
  </r>
  <r>
    <x v="51"/>
    <n v="5"/>
    <s v="Palo de Lion"/>
    <n v="14.8"/>
    <n v="3"/>
    <n v="172.03401600000001"/>
    <n v="0.1"/>
    <s v="LATIF"/>
    <n v="84.078665642218951"/>
    <n v="0.42039332821109476"/>
    <s v="DEJAR"/>
    <s v="DEPURAR"/>
    <x v="1"/>
  </r>
  <r>
    <x v="51"/>
    <n v="6"/>
    <s v="pata de macho"/>
    <n v="32.299999999999997"/>
    <n v="12"/>
    <n v="819.39996599999984"/>
    <n v="0.1"/>
    <s v="LATIF"/>
    <n v="540.20004174226926"/>
    <n v="2.7010002087113461"/>
    <s v="DEJAR"/>
    <s v="DEJAR"/>
    <x v="0"/>
  </r>
  <r>
    <x v="51"/>
    <n v="7"/>
    <s v="ramón"/>
    <n v="26.7"/>
    <n v="10"/>
    <n v="559.90380600000003"/>
    <n v="0.1"/>
    <s v="LATIF"/>
    <n v="343.1303758589446"/>
    <n v="1.7156518792947231"/>
    <s v="DEJAR"/>
    <s v="DEJAR"/>
    <x v="0"/>
  </r>
  <r>
    <x v="51"/>
    <n v="8"/>
    <s v="sombra de chivo"/>
    <n v="34.200000000000003"/>
    <n v="12"/>
    <n v="918.63525600000003"/>
    <n v="0.1"/>
    <s v="LATIF"/>
    <n v="619.04450579179831"/>
    <n v="3.095222528958991"/>
    <s v="DEJAR"/>
    <s v="DEJAR"/>
    <x v="0"/>
  </r>
  <r>
    <x v="51"/>
    <n v="9"/>
    <s v="zapotillo de montaña"/>
    <n v="23.5"/>
    <n v="15"/>
    <n v="433.73714999999999"/>
    <n v="0.1"/>
    <s v="LATIF"/>
    <n v="253.10998017593391"/>
    <n v="1.2655499008796693"/>
    <s v="DEJAR"/>
    <s v="DEJAR"/>
    <x v="0"/>
  </r>
  <r>
    <x v="51"/>
    <n v="10"/>
    <s v="llorón "/>
    <n v="19.5"/>
    <n v="8"/>
    <n v="298.64834999999999"/>
    <n v="0.1"/>
    <s v="LATIF"/>
    <n v="162.24290203480425"/>
    <n v="0.81121451017402113"/>
    <s v="DEJAR"/>
    <s v="DEJAR"/>
    <x v="0"/>
  </r>
  <r>
    <x v="51"/>
    <n v="11"/>
    <s v="cola de pava"/>
    <n v="47.8"/>
    <n v="12"/>
    <n v="1794.5133359999998"/>
    <n v="0.1"/>
    <s v="LATIF"/>
    <n v="1374.955033568524"/>
    <n v="6.8747751678426194"/>
    <s v="DEJAR"/>
    <s v="DEJAR"/>
    <x v="0"/>
  </r>
  <r>
    <x v="51"/>
    <n v="12"/>
    <s v="cola de pava"/>
    <n v="24"/>
    <n v="8"/>
    <n v="452.3904"/>
    <n v="0.1"/>
    <s v="LATIF"/>
    <n v="266.13537552905672"/>
    <n v="1.3306768776452833"/>
    <s v="DEJAR"/>
    <s v="DEJAR"/>
    <x v="0"/>
  </r>
  <r>
    <x v="51"/>
    <n v="13"/>
    <s v="ixcanal"/>
    <n v="19.5"/>
    <n v="8"/>
    <n v="298.64834999999999"/>
    <n v="0.1"/>
    <s v="LATIF"/>
    <n v="162.24290203480425"/>
    <n v="0.81121451017402113"/>
    <s v="DEJAR"/>
    <s v="DEJAR"/>
    <x v="0"/>
  </r>
  <r>
    <x v="51"/>
    <n v="14"/>
    <s v="overo"/>
    <n v="49.5"/>
    <n v="15"/>
    <n v="1924.42635"/>
    <n v="0.1"/>
    <s v="LATIF"/>
    <n v="1494.3892925001865"/>
    <n v="7.4719464625009318"/>
    <s v="DEJAR"/>
    <s v="DEJAR"/>
    <x v="0"/>
  </r>
  <r>
    <x v="51"/>
    <n v="15"/>
    <s v="sombra de chivo"/>
    <n v="17.8"/>
    <n v="10"/>
    <n v="248.84613600000003"/>
    <n v="0.1"/>
    <s v="LATIF"/>
    <n v="130.5400843883379"/>
    <n v="0.65270042194168942"/>
    <s v="DEJAR"/>
    <s v="DEJAR"/>
    <x v="0"/>
  </r>
  <r>
    <x v="51"/>
    <n v="16"/>
    <s v="bolitri"/>
    <n v="75.5"/>
    <n v="20"/>
    <n v="4476.9763499999999"/>
    <n v="0.1"/>
    <s v="LATIF"/>
    <n v="4087.5271288806257"/>
    <n v="20.437635644403127"/>
    <s v="DEJAR"/>
    <s v="DEJAR"/>
    <x v="0"/>
  </r>
  <r>
    <x v="51"/>
    <n v="17"/>
    <s v="tamarindo"/>
    <n v="10.5"/>
    <n v="12"/>
    <n v="86.590350000000001"/>
    <n v="0.1"/>
    <s v="LATIF"/>
    <n v="37.099684439743179"/>
    <n v="0.1854984221987159"/>
    <s v="DEJAR"/>
    <s v="DEJAR"/>
    <x v="0"/>
  </r>
  <r>
    <x v="51"/>
    <n v="18"/>
    <s v="tamarindo"/>
    <n v="15.5"/>
    <n v="8"/>
    <n v="188.69235"/>
    <n v="0.1"/>
    <s v="LATIF"/>
    <n v="93.869134877908024"/>
    <n v="0.46934567438954011"/>
    <s v="DEJAR"/>
    <s v="DEJAR"/>
    <x v="0"/>
  </r>
  <r>
    <x v="51"/>
    <n v="19"/>
    <s v="sapuyul"/>
    <n v="22.8"/>
    <n v="10"/>
    <n v="408.28233600000004"/>
    <n v="0.1"/>
    <s v="LATIF"/>
    <n v="235.50850554664373"/>
    <n v="1.1775425277332185"/>
    <s v="DEJAR"/>
    <s v="DEJAR"/>
    <x v="0"/>
  </r>
  <r>
    <x v="51"/>
    <n v="20"/>
    <s v="tamarindo"/>
    <n v="21.5"/>
    <n v="10"/>
    <n v="363.05115000000001"/>
    <n v="0.1"/>
    <s v="LATIF"/>
    <n v="204.75555973317921"/>
    <n v="1.023777798665896"/>
    <s v="DEJAR"/>
    <s v="DEJAR"/>
    <x v="0"/>
  </r>
  <r>
    <x v="51"/>
    <n v="21"/>
    <s v="tamarindo"/>
    <n v="21.3"/>
    <n v="10"/>
    <n v="356.32812600000005"/>
    <n v="0.1"/>
    <s v="LATIF"/>
    <n v="200.24486037888198"/>
    <n v="1.0012243018944098"/>
    <s v="DEJAR"/>
    <s v="DEJAR"/>
    <x v="0"/>
  </r>
  <r>
    <x v="51"/>
    <n v="22"/>
    <s v="cola de pava"/>
    <n v="27.3"/>
    <n v="7"/>
    <n v="585.35076600000002"/>
    <n v="0.1"/>
    <s v="LATIF"/>
    <n v="361.79564948465594"/>
    <n v="1.8089782474232796"/>
    <s v="DEJAR"/>
    <s v="DEJAR"/>
    <x v="0"/>
  </r>
  <r>
    <x v="51"/>
    <n v="23"/>
    <s v="overo"/>
    <n v="14.3"/>
    <n v="7"/>
    <n v="160.60644600000001"/>
    <n v="0.1"/>
    <s v="LATIF"/>
    <n v="77.46585312120348"/>
    <n v="0.38732926560601738"/>
    <s v="DEJAR"/>
    <s v="DEJAR"/>
    <x v="0"/>
  </r>
  <r>
    <x v="51"/>
    <n v="24"/>
    <s v="chechén"/>
    <n v="35.5"/>
    <n v="10"/>
    <n v="989.80034999999998"/>
    <n v="0.1"/>
    <s v="LATIF"/>
    <n v="676.6126158333492"/>
    <n v="3.383063079166746"/>
    <s v="DEJAR"/>
    <s v="DEJAR"/>
    <x v="0"/>
  </r>
  <r>
    <x v="52"/>
    <n v="1"/>
    <s v="ramón"/>
    <n v="26.9"/>
    <n v="12"/>
    <n v="568.32329399999992"/>
    <n v="0.1"/>
    <s v="LATIF"/>
    <n v="349.28840283450506"/>
    <n v="1.7464420141725252"/>
    <s v="DEJAR"/>
    <s v="DEJAR"/>
    <x v="0"/>
  </r>
  <r>
    <x v="52"/>
    <n v="2"/>
    <s v="tango"/>
    <n v="40.5"/>
    <n v="15"/>
    <n v="1288.25235"/>
    <n v="0.1"/>
    <s v="LATIF"/>
    <n v="926.2760431952978"/>
    <n v="4.6313802159764883"/>
    <s v="DEJAR"/>
    <s v="DEJAR"/>
    <x v="0"/>
  </r>
  <r>
    <x v="52"/>
    <n v="3"/>
    <s v="huesito"/>
    <n v="15.5"/>
    <n v="7"/>
    <n v="188.69235"/>
    <n v="0.1"/>
    <s v="LATIF"/>
    <n v="93.869134877908024"/>
    <n v="0.46934567438954011"/>
    <s v="DEJAR"/>
    <s v="DEJAR"/>
    <x v="0"/>
  </r>
  <r>
    <x v="52"/>
    <n v="4"/>
    <s v="celión"/>
    <n v="53.9"/>
    <n v="15"/>
    <n v="2281.7519339999999"/>
    <n v="0.1"/>
    <s v="LATIF"/>
    <n v="1830.6884735212359"/>
    <n v="9.1534423676061785"/>
    <s v="DEJAR"/>
    <s v="DEJAR"/>
    <x v="0"/>
  </r>
  <r>
    <x v="52"/>
    <n v="5"/>
    <s v="huesito"/>
    <n v="19.5"/>
    <n v="8"/>
    <n v="298.64834999999999"/>
    <n v="0.1"/>
    <s v="LATIF"/>
    <n v="162.24290203480425"/>
    <n v="0.81121451017402113"/>
    <s v="DEJAR"/>
    <s v="DEJAR"/>
    <x v="0"/>
  </r>
  <r>
    <x v="52"/>
    <n v="6"/>
    <s v="puntero"/>
    <n v="31.5"/>
    <n v="10"/>
    <n v="779.31314999999995"/>
    <n v="0.1"/>
    <s v="LATIF"/>
    <n v="508.85435701385597"/>
    <n v="2.5442717850692795"/>
    <s v="DEJAR"/>
    <s v="DEJAR"/>
    <x v="0"/>
  </r>
  <r>
    <x v="52"/>
    <n v="7"/>
    <s v="tango"/>
    <n v="13.8"/>
    <n v="6"/>
    <n v="149.57157600000002"/>
    <n v="0.1"/>
    <s v="LATIF"/>
    <n v="71.165337059048142"/>
    <n v="0.35582668529524064"/>
    <s v="DEJAR"/>
    <s v="DEJAR"/>
    <x v="0"/>
  </r>
  <r>
    <x v="52"/>
    <n v="8"/>
    <s v="vaca"/>
    <n v="38.799999999999997"/>
    <n v="15"/>
    <n v="1182.3725759999998"/>
    <n v="0.1"/>
    <s v="LATIF"/>
    <n v="836.27981728370935"/>
    <n v="4.1813990864185469"/>
    <s v="DEJAR"/>
    <s v="DEJAR"/>
    <x v="0"/>
  </r>
  <r>
    <x v="52"/>
    <n v="9"/>
    <s v="ramón"/>
    <n v="10.5"/>
    <n v="8"/>
    <n v="86.590350000000001"/>
    <n v="0.1"/>
    <s v="LATIF"/>
    <n v="37.099684439743179"/>
    <n v="0.1854984221987159"/>
    <s v="DEJAR"/>
    <s v="DEJAR"/>
    <x v="0"/>
  </r>
  <r>
    <x v="52"/>
    <n v="10"/>
    <s v="caspirol"/>
    <n v="20.5"/>
    <n v="5"/>
    <n v="330.06434999999999"/>
    <n v="0.1"/>
    <s v="LATIF"/>
    <n v="182.78213876481104"/>
    <n v="0.9139106938240551"/>
    <s v="DEJAR"/>
    <s v="DEJAR"/>
    <x v="0"/>
  </r>
  <r>
    <x v="52"/>
    <n v="11"/>
    <s v="chicozapote"/>
    <n v="27.2"/>
    <n v="15"/>
    <n v="581.07033599999988"/>
    <n v="0.1"/>
    <s v="LATIF"/>
    <n v="358.64488216223202"/>
    <n v="1.7932244108111599"/>
    <s v="DEJAR"/>
    <s v="DEJAR"/>
    <x v="0"/>
  </r>
  <r>
    <x v="52"/>
    <n v="12"/>
    <s v="zapotillo blanco"/>
    <n v="46"/>
    <n v="15"/>
    <n v="1661.9064000000001"/>
    <n v="0.1"/>
    <s v="LATIF"/>
    <n v="1254.7442923043911"/>
    <n v="6.2737214615219559"/>
    <s v="DEJAR"/>
    <s v="DEJAR"/>
    <x v="0"/>
  </r>
  <r>
    <x v="52"/>
    <n v="13"/>
    <s v="chicozapote"/>
    <n v="20.9"/>
    <n v="9"/>
    <n v="343.07057399999997"/>
    <n v="0.1"/>
    <s v="LATIF"/>
    <n v="191.39790678214149"/>
    <n v="0.9569895339107074"/>
    <s v="DEJAR"/>
    <s v="DEJAR"/>
    <x v="0"/>
  </r>
  <r>
    <x v="52"/>
    <n v="14"/>
    <s v="ramón"/>
    <n v="14.3"/>
    <n v="10"/>
    <n v="160.60644600000001"/>
    <n v="0.1"/>
    <s v="LATIF"/>
    <n v="77.46585312120348"/>
    <n v="0.38732926560601738"/>
    <s v="DEJAR"/>
    <s v="DEJAR"/>
    <x v="0"/>
  </r>
  <r>
    <x v="52"/>
    <n v="15"/>
    <s v="desconocida"/>
    <n v="13.4"/>
    <n v="6"/>
    <n v="141.02642399999999"/>
    <n v="0.1"/>
    <s v="LATIF"/>
    <n v="66.346935398031491"/>
    <n v="0.33173467699015746"/>
    <s v="DEJAR"/>
    <s v="DEJAR"/>
    <x v="0"/>
  </r>
  <r>
    <x v="52"/>
    <n v="16"/>
    <s v="zapotillo morado"/>
    <n v="38.5"/>
    <n v="10"/>
    <n v="1164.15915"/>
    <n v="0.1"/>
    <s v="LATIF"/>
    <n v="820.9501996191043"/>
    <n v="4.104750998095521"/>
    <s v="DEJAR"/>
    <s v="DEJAR"/>
    <x v="0"/>
  </r>
  <r>
    <x v="52"/>
    <n v="17"/>
    <s v="jaboncillo"/>
    <n v="25.2"/>
    <n v="7"/>
    <n v="498.76041599999996"/>
    <n v="0.1"/>
    <s v="LATIF"/>
    <n v="298.95616403987509"/>
    <n v="1.4947808201993753"/>
    <s v="DEJAR"/>
    <s v="DEJAR"/>
    <x v="0"/>
  </r>
  <r>
    <x v="52"/>
    <n v="18"/>
    <s v="ramón"/>
    <n v="18"/>
    <n v="10"/>
    <n v="254.46959999999999"/>
    <n v="0.1"/>
    <s v="LATIF"/>
    <n v="134.06329154071116"/>
    <n v="0.67031645770355586"/>
    <s v="DEJAR"/>
    <s v="DEJAR"/>
    <x v="0"/>
  </r>
  <r>
    <x v="52"/>
    <n v="19"/>
    <s v="jaboncillo"/>
    <n v="18.5"/>
    <n v="9"/>
    <n v="268.80315000000002"/>
    <n v="0.1"/>
    <s v="LATIF"/>
    <n v="143.11059777395243"/>
    <n v="0.71555298886976215"/>
    <s v="DEJAR"/>
    <s v="DEJAR"/>
    <x v="0"/>
  </r>
  <r>
    <x v="52"/>
    <n v="20"/>
    <s v="zapotillo"/>
    <n v="14.6"/>
    <n v="6"/>
    <n v="167.415864"/>
    <n v="0.1"/>
    <s v="LATIF"/>
    <n v="81.395797882754522"/>
    <n v="0.40697898941377264"/>
    <s v="DEJAR"/>
    <s v="DEJAR"/>
    <x v="0"/>
  </r>
  <r>
    <x v="52"/>
    <n v="21"/>
    <s v="vaca"/>
    <n v="13"/>
    <n v="8"/>
    <n v="132.73259999999999"/>
    <n v="0.1"/>
    <s v="LATIF"/>
    <n v="61.723483588461484"/>
    <n v="0.3086174179423074"/>
    <s v="DEJAR"/>
    <s v="DEJAR"/>
    <x v="0"/>
  </r>
  <r>
    <x v="52"/>
    <n v="22"/>
    <s v="ramón"/>
    <n v="16.399999999999999"/>
    <n v="9"/>
    <n v="211.24118399999998"/>
    <n v="0.1"/>
    <s v="LATIF"/>
    <n v="107.38602570056027"/>
    <n v="0.53693012850280131"/>
    <s v="DEJAR"/>
    <s v="DEJAR"/>
    <x v="0"/>
  </r>
  <r>
    <x v="52"/>
    <n v="23"/>
    <s v="celión"/>
    <n v="30.8"/>
    <n v="10"/>
    <n v="745.06185600000003"/>
    <n v="0.1"/>
    <s v="LATIF"/>
    <n v="482.31506552515214"/>
    <n v="2.4115753276257603"/>
    <s v="DEJAR"/>
    <s v="DEJAR"/>
    <x v="0"/>
  </r>
  <r>
    <x v="52"/>
    <n v="24"/>
    <s v="ramón"/>
    <n v="32.799999999999997"/>
    <n v="15"/>
    <n v="844.9647359999999"/>
    <n v="0.1"/>
    <s v="LATIF"/>
    <n v="560.34535299615595"/>
    <n v="2.8017267649807795"/>
    <s v="DEJAR"/>
    <s v="DEJAR"/>
    <x v="0"/>
  </r>
  <r>
    <x v="52"/>
    <n v="25"/>
    <s v="desconocida"/>
    <n v="31.2"/>
    <n v="6"/>
    <n v="764.53977599999996"/>
    <n v="0.1"/>
    <s v="LATIF"/>
    <n v="497.3793217771194"/>
    <n v="2.4868966088855968"/>
    <s v="DEJAR"/>
    <s v="DEJAR"/>
    <x v="0"/>
  </r>
  <r>
    <x v="52"/>
    <n v="26"/>
    <s v="jobo"/>
    <n v="19"/>
    <n v="12"/>
    <n v="283.52940000000001"/>
    <n v="0.1"/>
    <s v="LATIF"/>
    <n v="152.50261995629924"/>
    <n v="0.76251309978149617"/>
    <s v="DEJAR"/>
    <s v="DEJAR"/>
    <x v="0"/>
  </r>
  <r>
    <x v="52"/>
    <n v="27"/>
    <s v="cedrillo"/>
    <n v="27.5"/>
    <n v="10"/>
    <n v="593.95875000000001"/>
    <n v="0.1"/>
    <s v="LATIF"/>
    <n v="368.14523060732495"/>
    <n v="1.8407261530366248"/>
    <s v="DEJAR"/>
    <s v="DEJAR"/>
    <x v="0"/>
  </r>
  <r>
    <x v="52"/>
    <n v="28"/>
    <s v="morro de montaña"/>
    <n v="47.3"/>
    <n v="12"/>
    <n v="1757.1675659999996"/>
    <n v="0.1"/>
    <s v="LATIF"/>
    <n v="1340.9222186889281"/>
    <n v="6.7046110934446395"/>
    <s v="DEJAR"/>
    <s v="DEJAR"/>
    <x v="0"/>
  </r>
  <r>
    <x v="52"/>
    <n v="29"/>
    <s v="celión"/>
    <n v="30.5"/>
    <n v="12"/>
    <n v="730.61834999999996"/>
    <n v="0.1"/>
    <s v="LATIF"/>
    <n v="471.19298861035389"/>
    <n v="2.3559649430517693"/>
    <s v="DEJAR"/>
    <s v="DEJAR"/>
    <x v="0"/>
  </r>
  <r>
    <x v="52"/>
    <n v="30"/>
    <s v="puntero"/>
    <n v="14.3"/>
    <n v="10"/>
    <n v="160.60644600000001"/>
    <n v="0.1"/>
    <s v="LATIF"/>
    <n v="77.46585312120348"/>
    <n v="0.38732926560601738"/>
    <s v="DEJAR"/>
    <s v="DEJAR"/>
    <x v="0"/>
  </r>
  <r>
    <x v="52"/>
    <n v="31"/>
    <s v="zapotillo blanco"/>
    <n v="23"/>
    <n v="12"/>
    <n v="415.47660000000002"/>
    <n v="0.1"/>
    <s v="LATIF"/>
    <n v="240.46242571758225"/>
    <n v="1.2023121285879113"/>
    <s v="DEJAR"/>
    <s v="DEJAR"/>
    <x v="0"/>
  </r>
  <r>
    <x v="52"/>
    <n v="32"/>
    <s v="medallo"/>
    <n v="33.4"/>
    <n v="9"/>
    <n v="876.16082399999993"/>
    <n v="0.1"/>
    <s v="LATIF"/>
    <n v="585.08673305569403"/>
    <n v="2.92543366527847"/>
    <s v="DEJAR"/>
    <s v="DEJAR"/>
    <x v="0"/>
  </r>
  <r>
    <x v="52"/>
    <n v="33"/>
    <s v="vaca"/>
    <n v="22.8"/>
    <n v="12"/>
    <n v="408.28233600000004"/>
    <n v="0.1"/>
    <s v="LATIF"/>
    <n v="235.50850554664373"/>
    <n v="1.1775425277332185"/>
    <s v="DEJAR"/>
    <s v="DEJAR"/>
    <x v="0"/>
  </r>
  <r>
    <x v="52"/>
    <n v="34"/>
    <s v="zapotillo"/>
    <n v="19.2"/>
    <n v="6"/>
    <n v="289.529856"/>
    <n v="0.1"/>
    <s v="LATIF"/>
    <n v="156.35674508199583"/>
    <n v="0.78178372540997909"/>
    <s v="DEJAR"/>
    <s v="DEJAR"/>
    <x v="0"/>
  </r>
  <r>
    <x v="52"/>
    <n v="35"/>
    <s v="vaca"/>
    <n v="17"/>
    <n v="10"/>
    <n v="226.98060000000001"/>
    <n v="0.1"/>
    <s v="LATIF"/>
    <n v="116.98835060940742"/>
    <n v="0.58494175304703711"/>
    <s v="DEJAR"/>
    <s v="DEJAR"/>
    <x v="0"/>
  </r>
  <r>
    <x v="52"/>
    <n v="36"/>
    <s v="palo de macho"/>
    <n v="13.5"/>
    <n v="12"/>
    <n v="143.13915"/>
    <n v="0.1"/>
    <s v="LATIF"/>
    <n v="67.533172179763213"/>
    <n v="0.33766586089881601"/>
    <s v="DEJAR"/>
    <s v="DEJAR"/>
    <x v="0"/>
  </r>
  <r>
    <x v="52"/>
    <n v="37"/>
    <s v="canelo"/>
    <n v="31.2"/>
    <n v="12"/>
    <n v="764.53977599999996"/>
    <n v="0.1"/>
    <s v="LATIF"/>
    <n v="497.3793217771194"/>
    <n v="2.4868966088855968"/>
    <s v="DEJAR"/>
    <s v="DEJAR"/>
    <x v="0"/>
  </r>
  <r>
    <x v="52"/>
    <n v="38"/>
    <s v="chicozapote"/>
    <n v="12.9"/>
    <n v="10"/>
    <n v="130.69841399999999"/>
    <n v="0.1"/>
    <s v="LATIF"/>
    <n v="60.597818472644285"/>
    <n v="0.30298909236322141"/>
    <s v="DEJAR"/>
    <s v="DEJAR"/>
    <x v="0"/>
  </r>
  <r>
    <x v="52"/>
    <n v="39"/>
    <s v="zapotillo"/>
    <n v="25.8"/>
    <n v="9"/>
    <n v="522.79365599999994"/>
    <n v="0.1"/>
    <s v="LATIF"/>
    <n v="316.2022782883721"/>
    <n v="1.5810113914418604"/>
    <s v="DEJAR"/>
    <s v="DEJAR"/>
    <x v="0"/>
  </r>
  <r>
    <x v="52"/>
    <n v="40"/>
    <s v="jobo"/>
    <n v="23.8"/>
    <n v="12"/>
    <n v="444.88197600000001"/>
    <n v="0.1"/>
    <s v="LATIF"/>
    <n v="260.8796795424027"/>
    <n v="1.3043983977120135"/>
    <s v="DEJAR"/>
    <s v="DEJAR"/>
    <x v="0"/>
  </r>
  <r>
    <x v="52"/>
    <n v="41"/>
    <s v="ramón"/>
    <n v="25"/>
    <n v="12"/>
    <n v="490.875"/>
    <n v="0.1"/>
    <s v="LATIF"/>
    <n v="293.3319028192812"/>
    <n v="1.4666595140964058"/>
    <s v="DEJAR"/>
    <s v="DEJAR"/>
    <x v="0"/>
  </r>
  <r>
    <x v="52"/>
    <n v="42"/>
    <s v="quemador"/>
    <n v="28.5"/>
    <n v="15"/>
    <n v="637.94114999999999"/>
    <n v="0.1"/>
    <s v="LATIF"/>
    <n v="400.85987036295842"/>
    <n v="2.004299351814792"/>
    <s v="DEJAR"/>
    <s v="DEJAR"/>
    <x v="0"/>
  </r>
  <r>
    <x v="52"/>
    <n v="43"/>
    <s v="zapotillo"/>
    <n v="35.5"/>
    <n v="15"/>
    <n v="989.80034999999998"/>
    <n v="0.1"/>
    <s v="LATIF"/>
    <n v="676.6126158333492"/>
    <n v="3.383063079166746"/>
    <s v="DEJAR"/>
    <s v="DEJAR"/>
    <x v="0"/>
  </r>
  <r>
    <x v="52"/>
    <n v="44"/>
    <s v="zapotillo"/>
    <n v="34.799999999999997"/>
    <n v="12"/>
    <n v="951.15081599999974"/>
    <n v="0.1"/>
    <s v="LATIF"/>
    <n v="645.24530496804732"/>
    <n v="3.2262265248402366"/>
    <s v="DEJAR"/>
    <s v="DEJAR"/>
    <x v="0"/>
  </r>
  <r>
    <x v="52"/>
    <n v="45"/>
    <s v="escobo"/>
    <n v="27"/>
    <n v="8"/>
    <n v="572.5566"/>
    <n v="0.1"/>
    <s v="LATIF"/>
    <n v="352.39128142743209"/>
    <n v="1.7619564071371603"/>
    <s v="DEJAR"/>
    <s v="DEJAR"/>
    <x v="0"/>
  </r>
  <r>
    <x v="52"/>
    <n v="46"/>
    <s v="escobo"/>
    <n v="19.5"/>
    <n v="7"/>
    <n v="298.64834999999999"/>
    <n v="0.1"/>
    <s v="LATIF"/>
    <n v="162.24290203480425"/>
    <n v="0.81121451017402113"/>
    <s v="DEJAR"/>
    <s v="DEJAR"/>
    <x v="0"/>
  </r>
  <r>
    <x v="52"/>
    <n v="47"/>
    <s v="desconocida"/>
    <n v="25"/>
    <n v="10"/>
    <n v="490.875"/>
    <n v="0.1"/>
    <s v="LATIF"/>
    <n v="293.3319028192812"/>
    <n v="1.4666595140964058"/>
    <s v="DEJAR"/>
    <s v="DEJAR"/>
    <x v="0"/>
  </r>
  <r>
    <x v="52"/>
    <n v="48"/>
    <s v="overo"/>
    <n v="38.5"/>
    <n v="12"/>
    <n v="1164.15915"/>
    <n v="0.1"/>
    <s v="LATIF"/>
    <n v="820.9501996191043"/>
    <n v="4.104750998095521"/>
    <s v="DEJAR"/>
    <s v="DEJAR"/>
    <x v="0"/>
  </r>
  <r>
    <x v="52"/>
    <n v="49"/>
    <s v="ramón"/>
    <n v="14.1"/>
    <n v="9"/>
    <n v="156.145374"/>
    <n v="0.1"/>
    <s v="LATIF"/>
    <n v="74.908406161488088"/>
    <n v="0.37454203080744042"/>
    <s v="DEJAR"/>
    <s v="DEJAR"/>
    <x v="0"/>
  </r>
  <r>
    <x v="52"/>
    <n v="50"/>
    <s v="chicozapote"/>
    <n v="11.5"/>
    <n v="8"/>
    <n v="103.86915"/>
    <n v="0.1"/>
    <s v="LATIF"/>
    <n v="46.082838181946165"/>
    <n v="0.23041419090973084"/>
    <s v="DEJAR"/>
    <s v="DEJAR"/>
    <x v="0"/>
  </r>
  <r>
    <x v="52"/>
    <n v="51"/>
    <s v="molinillo"/>
    <n v="25.5"/>
    <n v="10"/>
    <n v="510.70634999999999"/>
    <n v="0.1"/>
    <s v="LATIF"/>
    <n v="307.50904523936521"/>
    <n v="1.5375452261968261"/>
    <s v="DEJAR"/>
    <s v="DEJAR"/>
    <x v="0"/>
  </r>
  <r>
    <x v="52"/>
    <n v="52"/>
    <s v="ramón"/>
    <n v="18.5"/>
    <n v="10"/>
    <n v="268.80315000000002"/>
    <n v="0.1"/>
    <s v="LATIF"/>
    <n v="143.11059777395243"/>
    <n v="0.71555298886976215"/>
    <s v="DEJAR"/>
    <s v="DEJAR"/>
    <x v="0"/>
  </r>
  <r>
    <x v="53"/>
    <n v="1"/>
    <s v="cola de pava"/>
    <n v="32.5"/>
    <n v="12"/>
    <n v="829.57875000000001"/>
    <n v="0.1"/>
    <s v="LATIF"/>
    <n v="548.2068011056914"/>
    <n v="2.7410340055284568"/>
    <s v="DEJAR"/>
    <s v="DEJAR"/>
    <x v="0"/>
  </r>
  <r>
    <x v="53"/>
    <n v="2"/>
    <s v="botoncillo de montaña"/>
    <n v="18"/>
    <n v="12"/>
    <n v="254.46959999999999"/>
    <n v="0.1"/>
    <s v="LATIF"/>
    <n v="134.06329154071116"/>
    <n v="0.67031645770355586"/>
    <s v="DEJAR"/>
    <s v="DEJAR"/>
    <x v="0"/>
  </r>
  <r>
    <x v="53"/>
    <n v="3"/>
    <s v="anona"/>
    <n v="31.8"/>
    <n v="12"/>
    <n v="794.22789599999999"/>
    <n v="0.1"/>
    <s v="LATIF"/>
    <n v="520.48159181311621"/>
    <n v="2.6024079590655811"/>
    <s v="DEJAR"/>
    <s v="DEJAR"/>
    <x v="0"/>
  </r>
  <r>
    <x v="53"/>
    <n v="4"/>
    <s v="frijolillo"/>
    <n v="27.4"/>
    <n v="10"/>
    <n v="589.64690399999995"/>
    <n v="0.1"/>
    <s v="LATIF"/>
    <n v="364.9624248121159"/>
    <n v="1.8248121240605792"/>
    <s v="DEJAR"/>
    <s v="DEJAR"/>
    <x v="0"/>
  </r>
  <r>
    <x v="53"/>
    <n v="5"/>
    <s v="zapotillo"/>
    <n v="13.4"/>
    <n v="9"/>
    <n v="141.02642399999999"/>
    <n v="0.1"/>
    <s v="LATIF"/>
    <n v="66.346935398031491"/>
    <n v="0.33173467699015746"/>
    <s v="DEJAR"/>
    <s v="DEJAR"/>
    <x v="0"/>
  </r>
  <r>
    <x v="53"/>
    <n v="6"/>
    <s v="papaturro"/>
    <n v="38.200000000000003"/>
    <n v="15"/>
    <n v="1146.0870960000002"/>
    <n v="0.1"/>
    <s v="LATIF"/>
    <n v="805.78495727952361"/>
    <n v="4.0289247863976181"/>
    <s v="DEJAR"/>
    <s v="DEJAR"/>
    <x v="0"/>
  </r>
  <r>
    <x v="53"/>
    <n v="7"/>
    <s v="anona"/>
    <n v="23.5"/>
    <n v="9"/>
    <n v="433.73714999999999"/>
    <n v="0.1"/>
    <s v="LATIF"/>
    <n v="253.10998017593391"/>
    <n v="1.2655499008796693"/>
    <s v="DEJAR"/>
    <s v="DEJAR"/>
    <x v="0"/>
  </r>
  <r>
    <x v="53"/>
    <n v="8"/>
    <s v="zapotillo"/>
    <n v="14.4"/>
    <n v="10"/>
    <n v="162.860544"/>
    <n v="0.1"/>
    <s v="LATIF"/>
    <n v="78.763298034370692"/>
    <n v="0.39381649017185344"/>
    <s v="DEJAR"/>
    <s v="DEJAR"/>
    <x v="0"/>
  </r>
  <r>
    <x v="53"/>
    <n v="9"/>
    <s v="chaperno"/>
    <n v="12.3"/>
    <n v="8"/>
    <n v="118.82316600000001"/>
    <n v="0.1"/>
    <s v="LATIF"/>
    <n v="54.094740476621482"/>
    <n v="0.27047370238310736"/>
    <s v="DEJAR"/>
    <s v="DEJAR"/>
    <x v="0"/>
  </r>
  <r>
    <x v="53"/>
    <n v="10"/>
    <s v="puntero"/>
    <n v="31.2"/>
    <n v="12"/>
    <n v="764.53977599999996"/>
    <n v="0.1"/>
    <s v="LATIF"/>
    <n v="497.3793217771194"/>
    <n v="2.4868966088855968"/>
    <s v="DEJAR"/>
    <s v="DEJAR"/>
    <x v="0"/>
  </r>
  <r>
    <x v="53"/>
    <n v="11"/>
    <s v="frijolillo"/>
    <n v="79.5"/>
    <n v="20"/>
    <n v="4963.9243500000002"/>
    <n v="0.1"/>
    <s v="LATIF"/>
    <n v="4622.7388976406774"/>
    <n v="23.113694488203386"/>
    <s v="DEJAR"/>
    <s v="DEJAR"/>
    <x v="0"/>
  </r>
  <r>
    <x v="53"/>
    <n v="12"/>
    <s v="ixcanal"/>
    <n v="18.2"/>
    <n v="8"/>
    <n v="260.15589599999998"/>
    <n v="0.1"/>
    <s v="LATIF"/>
    <n v="137.64107738009031"/>
    <n v="0.68820538690045152"/>
    <s v="DEJAR"/>
    <s v="DEJAR"/>
    <x v="0"/>
  </r>
  <r>
    <x v="53"/>
    <n v="13"/>
    <s v="cedrillo"/>
    <n v="19.899999999999999"/>
    <n v="12"/>
    <n v="311.02625399999994"/>
    <n v="0.1"/>
    <s v="LATIF"/>
    <n v="170.28821987368221"/>
    <n v="0.85144109936841095"/>
    <s v="DEJAR"/>
    <s v="DEJAR"/>
    <x v="0"/>
  </r>
  <r>
    <x v="53"/>
    <n v="14"/>
    <s v="canelo"/>
    <n v="17"/>
    <n v="12"/>
    <n v="226.98060000000001"/>
    <n v="0.1"/>
    <s v="LATIF"/>
    <n v="116.98835060940742"/>
    <n v="0.58494175304703711"/>
    <s v="DEJAR"/>
    <s v="DEJAR"/>
    <x v="0"/>
  </r>
  <r>
    <x v="53"/>
    <n v="15"/>
    <s v="desconocida"/>
    <n v="12.5"/>
    <n v="7"/>
    <n v="122.71875"/>
    <n v="0.1"/>
    <s v="LATIF"/>
    <n v="56.214880852526136"/>
    <n v="0.28107440426263064"/>
    <s v="DEJAR"/>
    <s v="DEJAR"/>
    <x v="0"/>
  </r>
  <r>
    <x v="53"/>
    <n v="16"/>
    <s v="cola de pava"/>
    <n v="32.200000000000003"/>
    <n v="6"/>
    <n v="814.33413600000006"/>
    <n v="0.1"/>
    <s v="LATIF"/>
    <n v="536.22228398309642"/>
    <n v="2.681111419915482"/>
    <s v="DEJAR"/>
    <s v="DEJAR"/>
    <x v="0"/>
  </r>
  <r>
    <x v="53"/>
    <n v="17"/>
    <s v="palo blanco"/>
    <n v="18.600000000000001"/>
    <n v="10"/>
    <n v="271.71698400000002"/>
    <n v="0.1"/>
    <s v="LATIF"/>
    <n v="144.9613106869075"/>
    <n v="0.72480655343453737"/>
    <s v="DEJAR"/>
    <s v="DEJAR"/>
    <x v="0"/>
  </r>
  <r>
    <x v="53"/>
    <n v="18"/>
    <s v="chechén"/>
    <n v="12.5"/>
    <n v="8"/>
    <n v="122.71875"/>
    <n v="0.1"/>
    <s v="LATIF"/>
    <n v="56.214880852526136"/>
    <n v="0.28107440426263064"/>
    <s v="DEJAR"/>
    <s v="DEJAR"/>
    <x v="0"/>
  </r>
  <r>
    <x v="53"/>
    <n v="19"/>
    <s v="aceituno"/>
    <n v="12.5"/>
    <n v="12"/>
    <n v="122.71875"/>
    <n v="0.1"/>
    <s v="LATIF"/>
    <n v="56.214880852526136"/>
    <n v="0.28107440426263064"/>
    <s v="DEJAR"/>
    <s v="DEJAR"/>
    <x v="0"/>
  </r>
  <r>
    <x v="53"/>
    <n v="20"/>
    <s v="palo blanco"/>
    <n v="10.4"/>
    <n v="12"/>
    <n v="84.948864"/>
    <n v="0.1"/>
    <s v="LATIF"/>
    <n v="36.263059617041179"/>
    <n v="0.18131529808520591"/>
    <s v="DEJAR"/>
    <s v="DEJAR"/>
    <x v="0"/>
  </r>
  <r>
    <x v="53"/>
    <n v="21"/>
    <s v="cola de pava"/>
    <n v="17.5"/>
    <n v="8"/>
    <n v="240.52875"/>
    <n v="0.1"/>
    <s v="LATIF"/>
    <n v="125.35709774458586"/>
    <n v="0.62678548872292927"/>
    <s v="DEJAR"/>
    <s v="DEJAR"/>
    <x v="0"/>
  </r>
  <r>
    <x v="53"/>
    <n v="22"/>
    <s v="jocote jobo"/>
    <n v="32.200000000000003"/>
    <n v="12"/>
    <n v="814.33413600000006"/>
    <n v="0.1"/>
    <s v="LATIF"/>
    <n v="536.22228398309642"/>
    <n v="2.681111419915482"/>
    <s v="DEJAR"/>
    <s v="DEJAR"/>
    <x v="0"/>
  </r>
  <r>
    <x v="53"/>
    <n v="23"/>
    <s v="majahva"/>
    <n v="13.5"/>
    <n v="7"/>
    <n v="143.13915"/>
    <n v="0.1"/>
    <s v="LATIF"/>
    <n v="67.533172179763213"/>
    <n v="0.33766586089881601"/>
    <s v="DEJAR"/>
    <s v="DEJAR"/>
    <x v="0"/>
  </r>
  <r>
    <x v="53"/>
    <n v="24"/>
    <s v="desconocida"/>
    <n v="13.4"/>
    <n v="8"/>
    <n v="141.02642399999999"/>
    <n v="0.1"/>
    <s v="LATIF"/>
    <n v="66.346935398031491"/>
    <n v="0.33173467699015746"/>
    <s v="DEJAR"/>
    <s v="DEJAR"/>
    <x v="0"/>
  </r>
  <r>
    <x v="53"/>
    <n v="25"/>
    <s v="ixcanal"/>
    <n v="22.9"/>
    <n v="10"/>
    <n v="411.87161399999997"/>
    <n v="0.1"/>
    <s v="LATIF"/>
    <n v="237.97798333521024"/>
    <n v="1.1898899166760513"/>
    <s v="DEJAR"/>
    <s v="DEJAR"/>
    <x v="0"/>
  </r>
  <r>
    <x v="53"/>
    <n v="26"/>
    <s v="desconocida"/>
    <n v="20.5"/>
    <n v="8"/>
    <n v="330.06434999999999"/>
    <n v="0.1"/>
    <s v="LATIF"/>
    <n v="182.78213876481104"/>
    <n v="0.9139106938240551"/>
    <s v="DEJAR"/>
    <s v="DEJAR"/>
    <x v="0"/>
  </r>
  <r>
    <x v="53"/>
    <n v="27"/>
    <s v="blanquita"/>
    <n v="37.299999999999997"/>
    <n v="12"/>
    <n v="1092.7191659999999"/>
    <n v="0.1"/>
    <s v="LATIF"/>
    <n v="761.27054617655608"/>
    <n v="3.8063527308827805"/>
    <s v="DEJAR"/>
    <s v="DEJAR"/>
    <x v="0"/>
  </r>
  <r>
    <x v="53"/>
    <n v="28"/>
    <s v="chechén"/>
    <n v="11.5"/>
    <n v="8"/>
    <n v="103.86915"/>
    <n v="0.1"/>
    <s v="LATIF"/>
    <n v="46.082838181946165"/>
    <n v="0.23041419090973084"/>
    <s v="DEJAR"/>
    <s v="DEJAR"/>
    <x v="0"/>
  </r>
  <r>
    <x v="53"/>
    <n v="29"/>
    <s v="chechén"/>
    <n v="35.299999999999997"/>
    <n v="15"/>
    <n v="978.67908599999976"/>
    <n v="0.1"/>
    <s v="LATIF"/>
    <n v="667.56229254639072"/>
    <n v="3.3378114627319535"/>
    <s v="DEJAR"/>
    <s v="DEJAR"/>
    <x v="0"/>
  </r>
  <r>
    <x v="53"/>
    <n v="30"/>
    <s v="cola de pava"/>
    <n v="26.5"/>
    <n v="8"/>
    <n v="551.54714999999999"/>
    <n v="0.1"/>
    <s v="LATIF"/>
    <n v="337.03583743732253"/>
    <n v="1.6851791871866124"/>
    <s v="DEJAR"/>
    <s v="DEJAR"/>
    <x v="0"/>
  </r>
  <r>
    <x v="53"/>
    <n v="31"/>
    <s v="arenillo"/>
    <n v="59"/>
    <n v="12"/>
    <n v="2733.9773999999998"/>
    <n v="0.1"/>
    <s v="LATIF"/>
    <n v="2270.9040648267419"/>
    <n v="11.354520324133709"/>
    <s v="DEJAR"/>
    <s v="DEJAR"/>
    <x v="0"/>
  </r>
  <r>
    <x v="54"/>
    <n v="1"/>
    <s v="sangre de drago"/>
    <n v="52"/>
    <n v="13"/>
    <n v="2123.7215999999999"/>
    <n v="0.1"/>
    <s v="LATIF"/>
    <n v="1680.6080482279649"/>
    <n v="8.4030402411398235"/>
    <s v="DEJAR"/>
    <s v="DEJAR"/>
    <x v="0"/>
  </r>
  <r>
    <x v="54"/>
    <n v="2"/>
    <s v="sapuyul"/>
    <n v="120"/>
    <n v="20"/>
    <n v="11309.76"/>
    <n v="0.1"/>
    <s v="LATIF"/>
    <n v="12334.018661296808"/>
    <n v="61.670093306484034"/>
    <s v="DEJAR"/>
    <s v="DEJAR"/>
    <x v="0"/>
  </r>
  <r>
    <x v="54"/>
    <n v="3"/>
    <s v="desconocida"/>
    <n v="20.5"/>
    <n v="20"/>
    <n v="330.06434999999999"/>
    <n v="0.1"/>
    <s v="LATIF"/>
    <n v="182.78213876481104"/>
    <n v="0.9139106938240551"/>
    <s v="DEJAR"/>
    <s v="DEJAR"/>
    <x v="0"/>
  </r>
  <r>
    <x v="54"/>
    <n v="4"/>
    <s v="sangre de drago"/>
    <n v="47.5"/>
    <n v="15"/>
    <n v="1772.0587499999999"/>
    <n v="0.1"/>
    <s v="LATIF"/>
    <n v="1354.4759398853571"/>
    <n v="6.7723796994267857"/>
    <s v="DEJAR"/>
    <s v="DEJAR"/>
    <x v="0"/>
  </r>
  <r>
    <x v="54"/>
    <n v="5"/>
    <s v="zapotillo"/>
    <n v="38"/>
    <n v="10"/>
    <n v="1134.1176"/>
    <n v="0.1"/>
    <s v="LATIF"/>
    <n v="795.76587227964853"/>
    <n v="3.9788293613982426"/>
    <s v="DEJAR"/>
    <s v="DEJAR"/>
    <x v="0"/>
  </r>
  <r>
    <x v="54"/>
    <n v="6"/>
    <s v="cola de pava"/>
    <n v="20.5"/>
    <n v="10"/>
    <n v="330.06434999999999"/>
    <n v="0.1"/>
    <s v="LATIF"/>
    <n v="182.78213876481104"/>
    <n v="0.9139106938240551"/>
    <s v="DEJAR"/>
    <s v="DEJAR"/>
    <x v="0"/>
  </r>
  <r>
    <x v="54"/>
    <n v="7"/>
    <s v="zapotillo"/>
    <n v="23.5"/>
    <n v="12"/>
    <n v="433.73714999999999"/>
    <n v="0.1"/>
    <s v="LATIF"/>
    <n v="253.10998017593391"/>
    <n v="1.2655499008796693"/>
    <s v="DEJAR"/>
    <s v="DEJAR"/>
    <x v="0"/>
  </r>
  <r>
    <x v="54"/>
    <n v="8"/>
    <s v="zapotillo"/>
    <n v="50"/>
    <n v="12"/>
    <n v="1963.5"/>
    <n v="0.1"/>
    <s v="LATIF"/>
    <n v="1530.6197203780737"/>
    <n v="7.6530986018903677"/>
    <s v="DEJAR"/>
    <s v="DEJAR"/>
    <x v="0"/>
  </r>
  <r>
    <x v="54"/>
    <n v="9"/>
    <s v="sangre de drago"/>
    <n v="32.299999999999997"/>
    <n v="15"/>
    <n v="819.39996599999984"/>
    <n v="0.1"/>
    <s v="LATIF"/>
    <n v="540.20004174226926"/>
    <n v="2.7010002087113461"/>
    <s v="DEJAR"/>
    <s v="DEJAR"/>
    <x v="0"/>
  </r>
  <r>
    <x v="54"/>
    <n v="10"/>
    <s v="palo de lion"/>
    <n v="24.9"/>
    <n v="12"/>
    <n v="486.95585399999987"/>
    <n v="0.1"/>
    <s v="LATIF"/>
    <n v="290.54299911864297"/>
    <n v="1.4527149955932146"/>
    <s v="DEJAR"/>
    <s v="DEJAR"/>
    <x v="0"/>
  </r>
  <r>
    <x v="54"/>
    <n v="11"/>
    <s v="sapuyul"/>
    <n v="166"/>
    <n v="20"/>
    <n v="21642.482400000001"/>
    <n v="0.1"/>
    <s v="LATIF"/>
    <n v="26730.380343900975"/>
    <n v="133.65190171950488"/>
    <s v="DEJAR"/>
    <s v="DEJAR"/>
    <x v="0"/>
  </r>
  <r>
    <x v="54"/>
    <n v="12"/>
    <s v="zapotillo"/>
    <n v="14.5"/>
    <n v="8"/>
    <n v="165.13034999999999"/>
    <n v="0.1"/>
    <s v="LATIF"/>
    <n v="80.073268525573738"/>
    <n v="0.40036634262786869"/>
    <s v="DEJAR"/>
    <s v="DEJAR"/>
    <x v="0"/>
  </r>
  <r>
    <x v="54"/>
    <n v="13"/>
    <s v="ramón"/>
    <n v="16"/>
    <n v="4"/>
    <n v="201.0624"/>
    <n v="0.1"/>
    <s v="LATIF"/>
    <n v="101.24820425273758"/>
    <n v="0.50624102126368786"/>
    <s v="DEJAR"/>
    <s v="DEPURAR"/>
    <x v="1"/>
  </r>
  <r>
    <x v="54"/>
    <n v="14"/>
    <s v="kanalé"/>
    <n v="13.5"/>
    <n v="7"/>
    <n v="143.13915"/>
    <n v="0.1"/>
    <s v="LATIF"/>
    <n v="67.533172179763213"/>
    <n v="0.33766586089881601"/>
    <s v="DEJAR"/>
    <s v="DEJAR"/>
    <x v="0"/>
  </r>
  <r>
    <x v="54"/>
    <n v="15"/>
    <s v="caspirol"/>
    <n v="10.5"/>
    <n v="5"/>
    <n v="86.590350000000001"/>
    <n v="0.1"/>
    <s v="LATIF"/>
    <n v="37.099684439743179"/>
    <n v="0.1854984221987159"/>
    <s v="DEJAR"/>
    <s v="DEJAR"/>
    <x v="0"/>
  </r>
  <r>
    <x v="54"/>
    <n v="16"/>
    <s v="palo de lion"/>
    <n v="26"/>
    <n v="8"/>
    <n v="530.93039999999996"/>
    <n v="0.1"/>
    <s v="LATIF"/>
    <n v="322.0760520178971"/>
    <n v="1.6103802600894852"/>
    <s v="DEJAR"/>
    <s v="DEJAR"/>
    <x v="0"/>
  </r>
  <r>
    <x v="54"/>
    <n v="17"/>
    <s v="desconocida"/>
    <n v="15.2"/>
    <n v="6"/>
    <n v="181.45881599999998"/>
    <n v="0.1"/>
    <s v="LATIF"/>
    <n v="89.596556735240128"/>
    <n v="0.44798278367620059"/>
    <s v="DEJAR"/>
    <s v="DEJAR"/>
    <x v="0"/>
  </r>
  <r>
    <x v="54"/>
    <n v="18"/>
    <s v="zapotillo"/>
    <n v="23.2"/>
    <n v="9"/>
    <n v="422.73369600000001"/>
    <n v="0.1"/>
    <s v="LATIF"/>
    <n v="245.47630430811358"/>
    <n v="1.2273815215405679"/>
    <s v="DEJAR"/>
    <s v="DEJAR"/>
    <x v="0"/>
  </r>
  <r>
    <x v="54"/>
    <n v="19"/>
    <s v="cola de pava"/>
    <n v="37.9"/>
    <n v="12"/>
    <n v="1128.1564139999998"/>
    <n v="0.1"/>
    <s v="LATIF"/>
    <n v="790.78359785952409"/>
    <n v="3.9539179892976204"/>
    <s v="DEJAR"/>
    <s v="DEJAR"/>
    <x v="0"/>
  </r>
  <r>
    <x v="54"/>
    <n v="20"/>
    <s v="palo de celion"/>
    <n v="25.5"/>
    <n v="8"/>
    <n v="510.70634999999999"/>
    <n v="0.1"/>
    <s v="LATIF"/>
    <n v="307.50904523936521"/>
    <n v="1.5375452261968261"/>
    <s v="DEJAR"/>
    <s v="DEJAR"/>
    <x v="0"/>
  </r>
  <r>
    <x v="54"/>
    <n v="21"/>
    <s v="chechén"/>
    <n v="17.399999999999999"/>
    <n v="12"/>
    <n v="237.78770399999993"/>
    <n v="0.1"/>
    <s v="LATIF"/>
    <n v="123.65647101732969"/>
    <n v="0.61828235508664842"/>
    <s v="DEJAR"/>
    <s v="DEJAR"/>
    <x v="0"/>
  </r>
  <r>
    <x v="55"/>
    <n v="1"/>
    <s v="cola de pava"/>
    <n v="14.3"/>
    <n v="5"/>
    <n v="160.60644600000001"/>
    <n v="0.1"/>
    <s v="LATIF"/>
    <n v="77.46585312120348"/>
    <n v="0.38732926560601738"/>
    <s v="DEJAR"/>
    <s v="DEJAR"/>
    <x v="0"/>
  </r>
  <r>
    <x v="55"/>
    <n v="2"/>
    <s v="tempisque"/>
    <n v="83"/>
    <n v="20"/>
    <n v="5410.6206000000002"/>
    <n v="0.1"/>
    <s v="LATIF"/>
    <n v="5122.6788894519314"/>
    <n v="25.613394447259655"/>
    <s v="DEJAR"/>
    <s v="DEJAR"/>
    <x v="0"/>
  </r>
  <r>
    <x v="55"/>
    <n v="3"/>
    <s v="tango"/>
    <n v="21.8"/>
    <n v="10"/>
    <n v="373.25349599999998"/>
    <n v="0.1"/>
    <s v="LATIF"/>
    <n v="211.63122532897629"/>
    <n v="1.0581561266448813"/>
    <s v="DEJAR"/>
    <s v="DEJAR"/>
    <x v="0"/>
  </r>
  <r>
    <x v="55"/>
    <n v="4"/>
    <s v="sangre de drago"/>
    <n v="120"/>
    <n v="15"/>
    <n v="11309.76"/>
    <n v="0.1"/>
    <s v="LATIF"/>
    <n v="12334.018661296808"/>
    <n v="61.670093306484034"/>
    <s v="DEJAR"/>
    <s v="DEJAR"/>
    <x v="0"/>
  </r>
  <r>
    <x v="55"/>
    <n v="5"/>
    <s v="ramón"/>
    <n v="23.8"/>
    <n v="15"/>
    <n v="444.88197600000001"/>
    <n v="0.1"/>
    <s v="LATIF"/>
    <n v="260.8796795424027"/>
    <n v="1.3043983977120135"/>
    <s v="DEJAR"/>
    <s v="DEJAR"/>
    <x v="0"/>
  </r>
  <r>
    <x v="55"/>
    <n v="6"/>
    <s v="jocotillo de montaña"/>
    <n v="14.8"/>
    <n v="10"/>
    <n v="172.03401600000001"/>
    <n v="0.1"/>
    <s v="LATIF"/>
    <n v="84.078665642218951"/>
    <n v="0.42039332821109476"/>
    <s v="DEJAR"/>
    <s v="DEJAR"/>
    <x v="0"/>
  </r>
  <r>
    <x v="55"/>
    <n v="7"/>
    <s v="huesito"/>
    <n v="18.399999999999999"/>
    <n v="9"/>
    <n v="265.90502399999997"/>
    <n v="0.1"/>
    <s v="LATIF"/>
    <n v="141.27367368949197"/>
    <n v="0.70636836844745987"/>
    <s v="DEJAR"/>
    <s v="DEJAR"/>
    <x v="0"/>
  </r>
  <r>
    <x v="55"/>
    <n v="8"/>
    <s v="celión"/>
    <n v="43.9"/>
    <n v="15"/>
    <n v="1513.6307339999998"/>
    <n v="0.1"/>
    <s v="LATIF"/>
    <n v="1122.4988844020761"/>
    <n v="5.6124944220103794"/>
    <s v="DEJAR"/>
    <s v="DEJAR"/>
    <x v="0"/>
  </r>
  <r>
    <x v="55"/>
    <n v="9"/>
    <s v="cola de pava"/>
    <n v="26.3"/>
    <n v="8"/>
    <n v="543.25332600000002"/>
    <n v="0.1"/>
    <s v="LATIF"/>
    <n v="331.00460476001751"/>
    <n v="1.6550230238000876"/>
    <s v="DEJAR"/>
    <s v="DEJAR"/>
    <x v="0"/>
  </r>
  <r>
    <x v="55"/>
    <n v="10"/>
    <s v="cola de pava"/>
    <n v="21.2"/>
    <n v="8"/>
    <n v="352.99017600000002"/>
    <n v="0.1"/>
    <s v="LATIF"/>
    <n v="198.01135573549809"/>
    <n v="0.99005677867749031"/>
    <s v="DEJAR"/>
    <s v="DEJAR"/>
    <x v="0"/>
  </r>
  <r>
    <x v="55"/>
    <n v="11"/>
    <s v="canxán"/>
    <n v="104"/>
    <n v="20"/>
    <n v="8494.8863999999994"/>
    <n v="0.1"/>
    <s v="LATIF"/>
    <n v="8769.4921558826754"/>
    <n v="43.847460779413375"/>
    <s v="DEJAR"/>
    <s v="DEJAR"/>
    <x v="0"/>
  </r>
  <r>
    <x v="55"/>
    <n v="12"/>
    <s v="chaperno"/>
    <n v="57.4"/>
    <n v="20"/>
    <n v="2587.7045039999998"/>
    <n v="0.1"/>
    <s v="LATIF"/>
    <n v="2126.8624022853737"/>
    <n v="10.63431201142687"/>
    <s v="DEJAR"/>
    <s v="DEJAR"/>
    <x v="0"/>
  </r>
  <r>
    <x v="55"/>
    <n v="13"/>
    <s v="cola de pava"/>
    <n v="12.4"/>
    <n v="5"/>
    <n v="120.76310400000001"/>
    <n v="0.1"/>
    <s v="LATIF"/>
    <n v="55.148896925091798"/>
    <n v="0.27574448462545897"/>
    <s v="DEJAR"/>
    <s v="DEJAR"/>
    <x v="0"/>
  </r>
  <r>
    <x v="55"/>
    <n v="14"/>
    <s v="ramón"/>
    <n v="16.100000000000001"/>
    <n v="8"/>
    <n v="203.58353400000001"/>
    <n v="0.1"/>
    <s v="LATIF"/>
    <n v="102.76301866541384"/>
    <n v="0.51381509332706909"/>
    <s v="DEJAR"/>
    <s v="DEJAR"/>
    <x v="0"/>
  </r>
  <r>
    <x v="55"/>
    <n v="15"/>
    <s v="botoncillo de montaña"/>
    <n v="16.2"/>
    <n v="8"/>
    <n v="206.12037599999999"/>
    <n v="0.1"/>
    <s v="LATIF"/>
    <n v="104.29090634270933"/>
    <n v="0.52145453171354661"/>
    <s v="DEJAR"/>
    <s v="DEJAR"/>
    <x v="0"/>
  </r>
  <r>
    <x v="55"/>
    <n v="16"/>
    <s v="desconocida"/>
    <n v="12.4"/>
    <n v="7"/>
    <n v="120.76310400000001"/>
    <n v="0.1"/>
    <s v="LATIF"/>
    <n v="55.148896925091798"/>
    <n v="0.27574448462545897"/>
    <s v="DEJAR"/>
    <s v="DEJAR"/>
    <x v="0"/>
  </r>
  <r>
    <x v="55"/>
    <n v="17"/>
    <s v="puntero"/>
    <n v="22.4"/>
    <n v="10"/>
    <n v="394.08230399999997"/>
    <n v="0.1"/>
    <s v="LATIF"/>
    <n v="225.77973740210936"/>
    <n v="1.1288986870105466"/>
    <s v="DEJAR"/>
    <s v="DEJAR"/>
    <x v="0"/>
  </r>
  <r>
    <x v="55"/>
    <n v="18"/>
    <s v="desconocida"/>
    <n v="14.2"/>
    <n v="6"/>
    <n v="158.368056"/>
    <n v="0.1"/>
    <s v="LATIF"/>
    <n v="76.180900355309561"/>
    <n v="0.38090450177654778"/>
    <s v="DEJAR"/>
    <s v="DEJAR"/>
    <x v="0"/>
  </r>
  <r>
    <x v="55"/>
    <n v="19"/>
    <s v="palo de vaca"/>
    <n v="29.5"/>
    <n v="13"/>
    <n v="683.49434999999994"/>
    <n v="0.1"/>
    <s v="LATIF"/>
    <n v="435.20189998017889"/>
    <n v="2.1760094999008941"/>
    <s v="DEJAR"/>
    <s v="DEJAR"/>
    <x v="0"/>
  </r>
  <r>
    <x v="55"/>
    <n v="20"/>
    <s v="zapotillo"/>
    <n v="37.5"/>
    <n v="12"/>
    <n v="1104.46875"/>
    <n v="0.1"/>
    <s v="LATIF"/>
    <n v="771.03585873575037"/>
    <n v="3.8551792936787512"/>
    <s v="DEJAR"/>
    <s v="DEJAR"/>
    <x v="0"/>
  </r>
  <r>
    <x v="55"/>
    <n v="21"/>
    <s v="ramón"/>
    <n v="166"/>
    <n v="20"/>
    <n v="21642.482400000001"/>
    <n v="0.1"/>
    <s v="LATIF"/>
    <n v="26730.380343900975"/>
    <n v="133.65190171950488"/>
    <s v="DEJAR"/>
    <s v="DEJAR"/>
    <x v="0"/>
  </r>
  <r>
    <x v="55"/>
    <n v="22"/>
    <s v="cedrillo"/>
    <n v="19.899999999999999"/>
    <n v="6"/>
    <n v="311.02625399999994"/>
    <n v="0.1"/>
    <s v="LATIF"/>
    <n v="170.28821987368221"/>
    <n v="0.85144109936841095"/>
    <s v="DEJAR"/>
    <s v="DEJAR"/>
    <x v="0"/>
  </r>
  <r>
    <x v="55"/>
    <n v="23"/>
    <s v="naranja de montaña"/>
    <n v="30.2"/>
    <n v="10"/>
    <n v="716.31621599999994"/>
    <n v="0.1"/>
    <s v="LATIF"/>
    <n v="460.22123977300441"/>
    <n v="2.3011061988650217"/>
    <s v="DEJAR"/>
    <s v="DEJAR"/>
    <x v="0"/>
  </r>
  <r>
    <x v="55"/>
    <n v="24"/>
    <s v="puntero"/>
    <n v="18.8"/>
    <n v="10"/>
    <n v="277.59177600000004"/>
    <n v="0.1"/>
    <s v="LATIF"/>
    <n v="148.70421705271067"/>
    <n v="0.74352108526355332"/>
    <s v="DEJAR"/>
    <s v="DEJAR"/>
    <x v="0"/>
  </r>
  <r>
    <x v="55"/>
    <n v="25"/>
    <s v="cuero de sapo"/>
    <n v="19.899999999999999"/>
    <n v="12"/>
    <n v="311.02625399999994"/>
    <n v="0.1"/>
    <s v="LATIF"/>
    <n v="170.28821987368221"/>
    <n v="0.85144109936841095"/>
    <s v="DEJAR"/>
    <s v="DEJAR"/>
    <x v="0"/>
  </r>
  <r>
    <x v="55"/>
    <n v="26"/>
    <s v="zapotillo"/>
    <n v="36.9"/>
    <n v="11"/>
    <n v="1069.4084939999998"/>
    <n v="0.1"/>
    <s v="LATIF"/>
    <n v="741.95629420435068"/>
    <n v="3.7097814710217536"/>
    <s v="DEJAR"/>
    <s v="DEJAR"/>
    <x v="0"/>
  </r>
  <r>
    <x v="55"/>
    <n v="27"/>
    <s v="zapotillo"/>
    <n v="29.2"/>
    <n v="10"/>
    <n v="669.663456"/>
    <n v="0.1"/>
    <s v="LATIF"/>
    <n v="424.72711695464005"/>
    <n v="2.1236355847732002"/>
    <s v="DEJAR"/>
    <s v="DEJAR"/>
    <x v="0"/>
  </r>
  <r>
    <x v="55"/>
    <n v="28"/>
    <s v="zapotillo"/>
    <n v="21.4"/>
    <n v="9"/>
    <n v="359.68178399999994"/>
    <n v="0.1"/>
    <s v="LATIF"/>
    <n v="202.4929196554134"/>
    <n v="1.012464598277067"/>
    <s v="DEJAR"/>
    <s v="DEJAR"/>
    <x v="0"/>
  </r>
  <r>
    <x v="55"/>
    <n v="29"/>
    <s v="huesito"/>
    <n v="11.1"/>
    <n v="6"/>
    <n v="96.769133999999994"/>
    <n v="0.1"/>
    <s v="LATIF"/>
    <n v="42.353868372211643"/>
    <n v="0.21176934186105822"/>
    <s v="DEJAR"/>
    <s v="DEJAR"/>
    <x v="0"/>
  </r>
  <r>
    <x v="55"/>
    <n v="30"/>
    <s v="ramón"/>
    <n v="28.8"/>
    <n v="12"/>
    <n v="651.44217600000002"/>
    <n v="0.1"/>
    <s v="LATIF"/>
    <n v="410.99060843612705"/>
    <n v="2.0549530421806352"/>
    <s v="DEJAR"/>
    <s v="DEJAR"/>
    <x v="0"/>
  </r>
  <r>
    <x v="55"/>
    <n v="31"/>
    <s v="guano"/>
    <n v="24.1"/>
    <n v="15"/>
    <n v="456.16817400000002"/>
    <n v="0.1"/>
    <s v="LATIF"/>
    <n v="268.78606576952097"/>
    <n v="1.3439303288476048"/>
    <s v="DEJAR"/>
    <s v="DEJAR"/>
    <x v="0"/>
  </r>
  <r>
    <x v="55"/>
    <n v="32"/>
    <s v="overo"/>
    <n v="42.9"/>
    <n v="15"/>
    <n v="1445.4580139999998"/>
    <n v="0.1"/>
    <s v="LATIF"/>
    <n v="1062.511379161281"/>
    <n v="5.3125568958064049"/>
    <s v="DEJAR"/>
    <s v="DEJAR"/>
    <x v="0"/>
  </r>
  <r>
    <x v="55"/>
    <n v="33"/>
    <s v="cafecillo"/>
    <n v="16.899999999999999"/>
    <n v="8"/>
    <n v="224.31809399999997"/>
    <n v="0.1"/>
    <s v="LATIF"/>
    <n v="115.35476764004389"/>
    <n v="0.57677383820021944"/>
    <s v="DEJAR"/>
    <s v="DEJAR"/>
    <x v="0"/>
  </r>
  <r>
    <x v="55"/>
    <n v="34"/>
    <s v="botoncillo de montaña"/>
    <n v="13.4"/>
    <n v="9"/>
    <n v="141.02642399999999"/>
    <n v="0.1"/>
    <s v="LATIF"/>
    <n v="66.346935398031491"/>
    <n v="0.33173467699015746"/>
    <s v="DEJAR"/>
    <s v="DEJAR"/>
    <x v="0"/>
  </r>
  <r>
    <x v="55"/>
    <n v="35"/>
    <s v="ramón"/>
    <n v="24.2"/>
    <n v="15"/>
    <n v="459.961656"/>
    <n v="0.1"/>
    <s v="LATIF"/>
    <n v="271.45201661665863"/>
    <n v="1.357260083083293"/>
    <s v="DEJAR"/>
    <s v="DEJAR"/>
    <x v="0"/>
  </r>
  <r>
    <x v="55"/>
    <n v="36"/>
    <s v="cafecillo"/>
    <n v="16.399999999999999"/>
    <n v="8"/>
    <n v="211.24118399999998"/>
    <n v="0.1"/>
    <s v="LATIF"/>
    <n v="107.38602570056027"/>
    <n v="0.53693012850280131"/>
    <s v="DEJAR"/>
    <s v="DEJAR"/>
    <x v="0"/>
  </r>
  <r>
    <x v="55"/>
    <n v="37"/>
    <s v="ramón"/>
    <n v="12.8"/>
    <n v="9"/>
    <n v="128.67993600000003"/>
    <n v="0.1"/>
    <s v="LATIF"/>
    <n v="59.484161513232273"/>
    <n v="0.29742080756616135"/>
    <s v="DEJAR"/>
    <s v="DEJAR"/>
    <x v="0"/>
  </r>
  <r>
    <x v="55"/>
    <n v="38"/>
    <s v="morro de montaña"/>
    <n v="28.7"/>
    <n v="10"/>
    <n v="646.92612599999995"/>
    <n v="0.1"/>
    <s v="LATIF"/>
    <n v="407.5973850271933"/>
    <n v="2.0379869251359661"/>
    <s v="DEJAR"/>
    <s v="DEJAR"/>
    <x v="0"/>
  </r>
  <r>
    <x v="55"/>
    <n v="39"/>
    <s v="desconocida"/>
    <n v="31.5"/>
    <n v="12"/>
    <n v="779.31314999999995"/>
    <n v="0.1"/>
    <s v="LATIF"/>
    <n v="508.85435701385597"/>
    <n v="2.5442717850692795"/>
    <s v="DEJAR"/>
    <s v="DEJAR"/>
    <x v="0"/>
  </r>
  <r>
    <x v="56"/>
    <n v="1"/>
    <s v="tamarindo"/>
    <n v="39"/>
    <n v="15"/>
    <n v="1194.5934"/>
    <n v="0.1"/>
    <s v="LATIF"/>
    <n v="846.59112411251863"/>
    <n v="4.2329556205625929"/>
    <s v="DEJAR"/>
    <s v="DEJAR"/>
    <x v="0"/>
  </r>
  <r>
    <x v="56"/>
    <n v="2"/>
    <s v="jocotillo blanco"/>
    <n v="15"/>
    <n v="5"/>
    <n v="176.715"/>
    <n v="0.1"/>
    <s v="LATIF"/>
    <n v="86.812164819560579"/>
    <n v="0.43406082409780289"/>
    <s v="DEJAR"/>
    <s v="DEJAR"/>
    <x v="0"/>
  </r>
  <r>
    <x v="56"/>
    <n v="3"/>
    <s v="terciopelo"/>
    <n v="28.4"/>
    <n v="12"/>
    <n v="633.47222399999998"/>
    <n v="0.1"/>
    <s v="LATIF"/>
    <n v="397.51553540302217"/>
    <n v="1.9875776770151106"/>
    <s v="DEJAR"/>
    <s v="DEJAR"/>
    <x v="0"/>
  </r>
  <r>
    <x v="56"/>
    <n v="4"/>
    <s v="ceiba"/>
    <n v="28.1"/>
    <n v="22"/>
    <n v="620.15969400000006"/>
    <n v="0.1"/>
    <s v="LATIF"/>
    <n v="387.57995678930138"/>
    <n v="1.9378997839465066"/>
    <s v="DEJAR"/>
    <s v="DEJAR"/>
    <x v="0"/>
  </r>
  <r>
    <x v="56"/>
    <n v="5"/>
    <s v="caspirol"/>
    <n v="20.2"/>
    <n v="10"/>
    <n v="320.47461599999997"/>
    <n v="0.1"/>
    <s v="LATIF"/>
    <n v="176.47100215542764"/>
    <n v="0.88235501077713807"/>
    <s v="DEJAR"/>
    <s v="DEJAR"/>
    <x v="0"/>
  </r>
  <r>
    <x v="56"/>
    <n v="6"/>
    <s v="palo blanco"/>
    <n v="38.5"/>
    <n v="12"/>
    <n v="1164.15915"/>
    <n v="0.1"/>
    <s v="LATIF"/>
    <n v="820.9501996191043"/>
    <n v="4.104750998095521"/>
    <s v="DEJAR"/>
    <s v="DEJAR"/>
    <x v="0"/>
  </r>
  <r>
    <x v="56"/>
    <n v="7"/>
    <s v="capuyulo"/>
    <n v="75.400000000000006"/>
    <n v="20"/>
    <n v="4465.1246640000008"/>
    <n v="0.1"/>
    <s v="LATIF"/>
    <n v="4074.6347623080742"/>
    <n v="20.373173811540369"/>
    <s v="DEJAR"/>
    <s v="DEJAR"/>
    <x v="0"/>
  </r>
  <r>
    <x v="56"/>
    <n v="8"/>
    <s v="sangre de drago"/>
    <n v="94.5"/>
    <n v="15"/>
    <n v="7013.8183499999996"/>
    <n v="0.1"/>
    <s v="LATIF"/>
    <n v="6979.3789505821942"/>
    <n v="34.896894752910967"/>
    <s v="DEJAR"/>
    <s v="DEJAR"/>
    <x v="0"/>
  </r>
  <r>
    <x v="56"/>
    <n v="9"/>
    <s v="capuyulo"/>
    <n v="49.5"/>
    <n v="20"/>
    <n v="1924.42635"/>
    <n v="0.1"/>
    <s v="LATIF"/>
    <n v="1494.3892925001865"/>
    <n v="7.4719464625009318"/>
    <s v="DEJAR"/>
    <s v="DEJAR"/>
    <x v="0"/>
  </r>
  <r>
    <x v="56"/>
    <n v="10"/>
    <s v="cola de pava"/>
    <n v="19.2"/>
    <n v="19"/>
    <n v="289.529856"/>
    <n v="0.1"/>
    <s v="LATIF"/>
    <n v="156.35674508199583"/>
    <n v="0.78178372540997909"/>
    <s v="DEJAR"/>
    <s v="DEJAR"/>
    <x v="0"/>
  </r>
  <r>
    <x v="56"/>
    <n v="11"/>
    <s v="cola de pava"/>
    <n v="17.399999999999999"/>
    <n v="15"/>
    <n v="237.78770399999993"/>
    <n v="0.1"/>
    <s v="LATIF"/>
    <n v="123.65647101732969"/>
    <n v="0.61828235508664842"/>
    <s v="DEJAR"/>
    <s v="DEJAR"/>
    <x v="0"/>
  </r>
  <r>
    <x v="56"/>
    <n v="12"/>
    <s v="mangle de montaña"/>
    <n v="35.4"/>
    <n v="12"/>
    <n v="984.23186399999986"/>
    <n v="0.1"/>
    <s v="LATIF"/>
    <n v="672.07861153311467"/>
    <n v="3.3603930576655729"/>
    <s v="DEJAR"/>
    <s v="DEJAR"/>
    <x v="0"/>
  </r>
  <r>
    <x v="56"/>
    <n v="13"/>
    <s v="sangre de drago"/>
    <n v="75.400000000000006"/>
    <n v="15"/>
    <n v="4465.1246640000008"/>
    <n v="0.1"/>
    <s v="LATIF"/>
    <n v="4074.6347623080742"/>
    <n v="20.373173811540369"/>
    <s v="DEJAR"/>
    <s v="DEJAR"/>
    <x v="0"/>
  </r>
  <r>
    <x v="56"/>
    <m/>
    <s v="terciopelo"/>
    <n v="15.4"/>
    <n v="7"/>
    <n v="186.26546400000001"/>
    <n v="0.1"/>
    <s v="LATIF"/>
    <n v="92.432100570318667"/>
    <n v="0.46216050285159332"/>
    <s v="DEJAR"/>
    <s v="DEJAR"/>
    <x v="0"/>
  </r>
  <r>
    <x v="56"/>
    <n v="14"/>
    <s v="terciopelo"/>
    <n v="16.399999999999999"/>
    <n v="7"/>
    <n v="211.24118399999998"/>
    <n v="0.1"/>
    <s v="LATIF"/>
    <n v="107.38602570056027"/>
    <n v="0.53693012850280131"/>
    <s v="DEJAR"/>
    <s v="DEJAR"/>
    <x v="0"/>
  </r>
  <r>
    <x v="56"/>
    <n v="15"/>
    <s v="sapuyul"/>
    <n v="150"/>
    <n v="20"/>
    <n v="17671.5"/>
    <n v="0.1"/>
    <s v="LATIF"/>
    <n v="20993.777316643518"/>
    <n v="104.96888658321758"/>
    <s v="DEJAR"/>
    <s v="DEJAR"/>
    <x v="0"/>
  </r>
  <r>
    <x v="56"/>
    <n v="16"/>
    <s v="mangle de montaña"/>
    <n v="17.899999999999999"/>
    <n v="9"/>
    <n v="251.65001399999997"/>
    <n v="0.1"/>
    <s v="LATIF"/>
    <n v="132.29488017698682"/>
    <n v="0.66147440088493403"/>
    <s v="DEJAR"/>
    <s v="DEJAR"/>
    <x v="0"/>
  </r>
  <r>
    <x v="56"/>
    <n v="17"/>
    <s v="mecate falso"/>
    <n v="13.4"/>
    <n v="8"/>
    <n v="141.02642399999999"/>
    <n v="0.1"/>
    <s v="LATIF"/>
    <n v="66.346935398031491"/>
    <n v="0.33173467699015746"/>
    <s v="DEJAR"/>
    <s v="DEJAR"/>
    <x v="0"/>
  </r>
  <r>
    <x v="56"/>
    <n v="18"/>
    <s v="terciopelo"/>
    <n v="18.899999999999999"/>
    <n v="10"/>
    <n v="280.55273399999993"/>
    <n v="0.1"/>
    <s v="LATIF"/>
    <n v="150.59646729750378"/>
    <n v="0.75298233648751889"/>
    <s v="DEJAR"/>
    <s v="DEJAR"/>
    <x v="0"/>
  </r>
  <r>
    <x v="57"/>
    <n v="1"/>
    <s v="cola de pava"/>
    <n v="31.4"/>
    <n v="9"/>
    <n v="774.37298399999997"/>
    <n v="0.1"/>
    <s v="LATIF"/>
    <n v="505.01246167150646"/>
    <n v="2.5250623083575321"/>
    <s v="DEJAR"/>
    <s v="DEJAR"/>
    <x v="0"/>
  </r>
  <r>
    <x v="57"/>
    <n v="2"/>
    <s v="ramón"/>
    <n v="17.5"/>
    <n v="8"/>
    <n v="240.52875"/>
    <n v="0.1"/>
    <s v="LATIF"/>
    <n v="125.35709774458586"/>
    <n v="0.62678548872292927"/>
    <s v="DEJAR"/>
    <s v="DEJAR"/>
    <x v="0"/>
  </r>
  <r>
    <x v="57"/>
    <n v="3"/>
    <s v="mano de león"/>
    <n v="51.2"/>
    <n v="12"/>
    <n v="2058.8789760000004"/>
    <n v="0.1"/>
    <s v="LATIF"/>
    <n v="1619.6357491384138"/>
    <n v="8.0981787456920671"/>
    <s v="DEJAR"/>
    <s v="DEJAR"/>
    <x v="0"/>
  </r>
  <r>
    <x v="57"/>
    <n v="4"/>
    <s v="amate"/>
    <n v="13.2"/>
    <n v="4"/>
    <n v="136.84809599999997"/>
    <n v="0.1"/>
    <s v="LATIF"/>
    <n v="64.010980580278073"/>
    <n v="0.32005490290139033"/>
    <s v="DEJAR"/>
    <s v="DEPURAR"/>
    <x v="1"/>
  </r>
  <r>
    <x v="57"/>
    <n v="5"/>
    <s v="cola de pava"/>
    <n v="52.4"/>
    <n v="10"/>
    <n v="2156.5199039999998"/>
    <n v="0.1"/>
    <s v="LATIF"/>
    <n v="1711.5856049214656"/>
    <n v="8.5579280246073264"/>
    <s v="DEJAR"/>
    <s v="DEJAR"/>
    <x v="0"/>
  </r>
  <r>
    <x v="57"/>
    <n v="6"/>
    <s v="cedrillo"/>
    <n v="32.6"/>
    <n v="12"/>
    <n v="834.69170399999996"/>
    <n v="0.1"/>
    <s v="LATIF"/>
    <n v="552.23584317930874"/>
    <n v="2.7611792158965436"/>
    <s v="DEJAR"/>
    <s v="DEJAR"/>
    <x v="0"/>
  </r>
  <r>
    <x v="57"/>
    <n v="7"/>
    <s v="cuero de sapo"/>
    <n v="42.6"/>
    <n v="10"/>
    <n v="1425.3125040000002"/>
    <n v="0.1"/>
    <s v="LATIF"/>
    <n v="1044.8871372477392"/>
    <n v="5.2244356862386958"/>
    <s v="DEJAR"/>
    <s v="DEJAR"/>
    <x v="0"/>
  </r>
  <r>
    <x v="57"/>
    <n v="8"/>
    <s v="amate"/>
    <n v="34.9"/>
    <n v="13"/>
    <n v="956.62505399999998"/>
    <n v="0.1"/>
    <s v="LATIF"/>
    <n v="649.67348570462377"/>
    <n v="3.2483674285231188"/>
    <s v="DEJAR"/>
    <s v="DEJAR"/>
    <x v="0"/>
  </r>
  <r>
    <x v="57"/>
    <n v="9"/>
    <s v="amate"/>
    <n v="100"/>
    <n v="30"/>
    <n v="7854"/>
    <n v="0.1"/>
    <s v="LATIF"/>
    <n v="7986.8459785420209"/>
    <n v="39.9342298927101"/>
    <s v="DEJAR"/>
    <s v="DEJAR"/>
    <x v="0"/>
  </r>
  <r>
    <x v="57"/>
    <n v="10"/>
    <s v="zapotillo blanco"/>
    <n v="48.7"/>
    <n v="20"/>
    <n v="1862.725326"/>
    <n v="0.1"/>
    <s v="LATIF"/>
    <n v="1437.465611160706"/>
    <n v="7.1873280558035297"/>
    <s v="DEJAR"/>
    <s v="DEJAR"/>
    <x v="0"/>
  </r>
  <r>
    <x v="57"/>
    <n v="11"/>
    <s v="aguacatillo"/>
    <n v="37.200000000000003"/>
    <n v="25"/>
    <n v="1086.8679360000001"/>
    <n v="0.1"/>
    <s v="LATIF"/>
    <n v="756.41496440273613"/>
    <n v="3.7820748220136804"/>
    <s v="DEJAR"/>
    <s v="DEJAR"/>
    <x v="0"/>
  </r>
  <r>
    <x v="57"/>
    <n v="12"/>
    <s v="tamarindo"/>
    <n v="64.400000000000006"/>
    <n v="20"/>
    <n v="3257.3365440000002"/>
    <n v="0.1"/>
    <s v="LATIF"/>
    <n v="2798.0331988517314"/>
    <n v="13.990165994258655"/>
    <s v="DEJAR"/>
    <s v="DEJAR"/>
    <x v="0"/>
  </r>
  <r>
    <x v="57"/>
    <n v="13"/>
    <s v="amate"/>
    <n v="23.4"/>
    <n v="10"/>
    <n v="430.05362399999996"/>
    <n v="0.1"/>
    <s v="LATIF"/>
    <n v="250.55034073982807"/>
    <n v="1.2527517036991402"/>
    <s v="DEJAR"/>
    <s v="DEJAR"/>
    <x v="0"/>
  </r>
  <r>
    <x v="57"/>
    <n v="14"/>
    <s v="zapotillo"/>
    <n v="15.4"/>
    <n v="12"/>
    <n v="186.26546400000001"/>
    <n v="0.1"/>
    <s v="LATIF"/>
    <n v="92.432100570318667"/>
    <n v="0.46216050285159332"/>
    <s v="DEJAR"/>
    <s v="DEJAR"/>
    <x v="0"/>
  </r>
  <r>
    <x v="57"/>
    <n v="15"/>
    <s v="amate"/>
    <n v="20.5"/>
    <n v="10"/>
    <n v="330.06434999999999"/>
    <n v="0.1"/>
    <s v="LATIF"/>
    <n v="182.78213876481104"/>
    <n v="0.9139106938240551"/>
    <s v="DEJAR"/>
    <s v="DEJAR"/>
    <x v="0"/>
  </r>
  <r>
    <x v="57"/>
    <n v="16"/>
    <s v="cedrillo"/>
    <n v="36.799999999999997"/>
    <n v="15"/>
    <n v="1063.6200959999999"/>
    <n v="0.1"/>
    <s v="LATIF"/>
    <n v="737.17270041579627"/>
    <n v="3.6858635020789814"/>
    <s v="DEJAR"/>
    <s v="DEJAR"/>
    <x v="0"/>
  </r>
  <r>
    <x v="57"/>
    <n v="17"/>
    <s v="zapotillo blanco"/>
    <n v="10"/>
    <n v="10"/>
    <n v="78.539999999999992"/>
    <n v="0.1"/>
    <s v="LATIF"/>
    <n v="33.026709725455305"/>
    <n v="0.16513354862727653"/>
    <s v="DEJAR"/>
    <s v="DEJAR"/>
    <x v="0"/>
  </r>
  <r>
    <x v="57"/>
    <n v="18"/>
    <s v="amate"/>
    <n v="60.2"/>
    <n v="20"/>
    <n v="2846.3210160000003"/>
    <n v="0.1"/>
    <s v="LATIF"/>
    <n v="2382.5462629898711"/>
    <n v="11.912731314949356"/>
    <s v="DEJAR"/>
    <s v="DEJAR"/>
    <x v="0"/>
  </r>
  <r>
    <x v="57"/>
    <n v="19"/>
    <s v="huevo de toro"/>
    <n v="28.5"/>
    <n v="12"/>
    <n v="637.94114999999999"/>
    <n v="0.1"/>
    <s v="LATIF"/>
    <n v="400.85987036295842"/>
    <n v="2.004299351814792"/>
    <s v="DEJAR"/>
    <s v="DEJAR"/>
    <x v="0"/>
  </r>
  <r>
    <x v="57"/>
    <n v="20"/>
    <s v="cola de pava"/>
    <n v="36.700000000000003"/>
    <n v="12"/>
    <n v="1057.8474060000001"/>
    <n v="0.1"/>
    <s v="LATIF"/>
    <n v="732.40705697323824"/>
    <n v="3.662035284866191"/>
    <s v="DEJAR"/>
    <s v="DEJAR"/>
    <x v="0"/>
  </r>
  <r>
    <x v="58"/>
    <n v="1"/>
    <s v="paleto negro"/>
    <n v="27.2"/>
    <n v="10"/>
    <n v="581.07033599999988"/>
    <n v="0.1"/>
    <s v="LATIF"/>
    <n v="358.64488216223202"/>
    <n v="1.7932244108111599"/>
    <s v="DEJAR"/>
    <s v="DEJAR"/>
    <x v="0"/>
  </r>
  <r>
    <x v="58"/>
    <n v="2"/>
    <s v="corozo"/>
    <n v="56"/>
    <n v="3"/>
    <n v="2463.0144"/>
    <n v="0.1"/>
    <s v="LATIF"/>
    <n v="2005.2981523361668"/>
    <n v="10.026490761680835"/>
    <s v="DEJAR"/>
    <s v="DEPURAR"/>
    <x v="1"/>
  </r>
  <r>
    <x v="58"/>
    <n v="3"/>
    <s v="corozo"/>
    <n v="58"/>
    <n v="4"/>
    <n v="2642.0855999999999"/>
    <n v="0.1"/>
    <s v="LATIF"/>
    <n v="2180.2363008097436"/>
    <n v="10.901181504048717"/>
    <s v="DEJAR"/>
    <s v="DEPURAR"/>
    <x v="1"/>
  </r>
  <r>
    <x v="58"/>
    <n v="4"/>
    <s v="paleto negro"/>
    <n v="46.2"/>
    <n v="12"/>
    <n v="1676.3891759999999"/>
    <n v="0.1"/>
    <s v="LATIF"/>
    <n v="1267.7864465273931"/>
    <n v="6.3389322326369655"/>
    <s v="DEJAR"/>
    <s v="DEJAR"/>
    <x v="0"/>
  </r>
  <r>
    <x v="58"/>
    <n v="5"/>
    <s v="corozo"/>
    <n v="23"/>
    <n v="2"/>
    <n v="415.47660000000002"/>
    <n v="0.1"/>
    <s v="LATIF"/>
    <n v="240.46242571758225"/>
    <n v="1.2023121285879113"/>
    <s v="DEJAR"/>
    <s v="DEPURAR"/>
    <x v="1"/>
  </r>
  <r>
    <x v="58"/>
    <n v="6"/>
    <s v="palo de jiote"/>
    <n v="20.2"/>
    <n v="15"/>
    <n v="320.47461599999997"/>
    <n v="0.1"/>
    <s v="LATIF"/>
    <n v="176.47100215542764"/>
    <n v="0.88235501077713807"/>
    <s v="DEJAR"/>
    <s v="DEJAR"/>
    <x v="0"/>
  </r>
  <r>
    <x v="58"/>
    <n v="7"/>
    <s v="celión"/>
    <n v="20.2"/>
    <n v="12"/>
    <n v="320.47461599999997"/>
    <n v="0.1"/>
    <s v="LATIF"/>
    <n v="176.47100215542764"/>
    <n v="0.88235501077713807"/>
    <s v="DEJAR"/>
    <s v="DEJAR"/>
    <x v="0"/>
  </r>
  <r>
    <x v="58"/>
    <n v="8"/>
    <s v="corozo"/>
    <n v="40"/>
    <n v="2"/>
    <n v="1256.6399999999999"/>
    <n v="0.1"/>
    <s v="LATIF"/>
    <n v="899.25180732127308"/>
    <n v="4.4962590366063653"/>
    <s v="DEJAR"/>
    <s v="DEPURAR"/>
    <x v="1"/>
  </r>
  <r>
    <x v="58"/>
    <n v="9"/>
    <s v="blanquita"/>
    <n v="29.4"/>
    <n v="10"/>
    <n v="678.86834399999987"/>
    <n v="0.1"/>
    <s v="LATIF"/>
    <n v="431.69384330856911"/>
    <n v="2.1584692165428456"/>
    <s v="DEJAR"/>
    <s v="DEJAR"/>
    <x v="0"/>
  </r>
  <r>
    <x v="58"/>
    <n v="10"/>
    <s v="llorón "/>
    <n v="11.5"/>
    <n v="6"/>
    <n v="103.86915"/>
    <n v="0.1"/>
    <s v="LATIF"/>
    <n v="46.082838181946165"/>
    <n v="0.23041419090973084"/>
    <s v="DEJAR"/>
    <s v="DEJAR"/>
    <x v="0"/>
  </r>
  <r>
    <x v="58"/>
    <n v="11"/>
    <s v="corozo"/>
    <n v="39.5"/>
    <n v="2"/>
    <n v="1225.4203499999999"/>
    <n v="0.1"/>
    <s v="LATIF"/>
    <n v="872.69091090839277"/>
    <n v="4.3634545545419634"/>
    <s v="DEJAR"/>
    <s v="DEPURAR"/>
    <x v="1"/>
  </r>
  <r>
    <x v="58"/>
    <n v="12"/>
    <s v="corozo"/>
    <n v="47"/>
    <n v="3"/>
    <n v="1734.9485999999999"/>
    <n v="0.1"/>
    <s v="LATIF"/>
    <n v="1320.7398287000169"/>
    <n v="6.6036991435000845"/>
    <s v="DEJAR"/>
    <s v="DEPURAR"/>
    <x v="1"/>
  </r>
  <r>
    <x v="58"/>
    <n v="13"/>
    <s v="huevo de ratón"/>
    <n v="29.3"/>
    <n v="15"/>
    <n v="674.25804600000004"/>
    <n v="0.1"/>
    <s v="LATIF"/>
    <n v="428.20225613549763"/>
    <n v="2.1410112806774881"/>
    <s v="DEJAR"/>
    <s v="DEJAR"/>
    <x v="0"/>
  </r>
  <r>
    <x v="58"/>
    <n v="14"/>
    <s v="corozo"/>
    <n v="45"/>
    <n v="3"/>
    <n v="1590.4349999999999"/>
    <n v="0.1"/>
    <s v="LATIF"/>
    <n v="1190.7041522680991"/>
    <n v="5.9535207613404948"/>
    <s v="DEJAR"/>
    <s v="DEPURAR"/>
    <x v="1"/>
  </r>
  <r>
    <x v="58"/>
    <n v="15"/>
    <s v="palo de jiote"/>
    <n v="24.4"/>
    <n v="12"/>
    <n v="467.59574399999991"/>
    <n v="0.1"/>
    <s v="LATIF"/>
    <n v="276.82979708396226"/>
    <n v="1.3841489854198112"/>
    <s v="DEJAR"/>
    <s v="DEJAR"/>
    <x v="0"/>
  </r>
  <r>
    <x v="58"/>
    <n v="16"/>
    <s v="chechén"/>
    <n v="19.2"/>
    <n v="15"/>
    <n v="289.529856"/>
    <n v="0.1"/>
    <s v="LATIF"/>
    <n v="156.35674508199583"/>
    <n v="0.78178372540997909"/>
    <s v="DEJAR"/>
    <s v="DEJAR"/>
    <x v="0"/>
  </r>
  <r>
    <x v="58"/>
    <n v="17"/>
    <s v="palo negro"/>
    <n v="14"/>
    <n v="7"/>
    <n v="153.9384"/>
    <n v="0.1"/>
    <s v="LATIF"/>
    <n v="73.64833681845144"/>
    <n v="0.36824168409225716"/>
    <s v="DEJAR"/>
    <s v="DEJAR"/>
    <x v="0"/>
  </r>
  <r>
    <x v="58"/>
    <n v="18"/>
    <s v="huevo de toro"/>
    <n v="14.5"/>
    <n v="12"/>
    <n v="165.13034999999999"/>
    <n v="0.1"/>
    <s v="LATIF"/>
    <n v="80.073268525573738"/>
    <n v="0.40036634262786869"/>
    <s v="DEJAR"/>
    <s v="DEJAR"/>
    <x v="0"/>
  </r>
  <r>
    <x v="58"/>
    <n v="19"/>
    <s v="palo de jiote"/>
    <n v="32.4"/>
    <n v="15"/>
    <n v="824.48150399999997"/>
    <n v="0.1"/>
    <s v="LATIF"/>
    <n v="544.19487403182245"/>
    <n v="2.7209743701591118"/>
    <s v="DEJAR"/>
    <s v="DEJAR"/>
    <x v="0"/>
  </r>
  <r>
    <x v="58"/>
    <n v="20"/>
    <s v="paleto negro"/>
    <n v="16.3"/>
    <n v="7"/>
    <n v="208.67292599999999"/>
    <n v="0.1"/>
    <s v="LATIF"/>
    <n v="105.83189836648944"/>
    <n v="0.52915949183244715"/>
    <s v="DEJAR"/>
    <s v="DEJAR"/>
    <x v="0"/>
  </r>
  <r>
    <x v="58"/>
    <n v="21"/>
    <s v="palo de jiote"/>
    <n v="36.4"/>
    <n v="20"/>
    <n v="1040.6235839999999"/>
    <n v="0.1"/>
    <s v="LATIF"/>
    <n v="718.21764133799627"/>
    <n v="3.5910882066899812"/>
    <s v="DEJAR"/>
    <s v="DEJAR"/>
    <x v="0"/>
  </r>
  <r>
    <x v="58"/>
    <n v="22"/>
    <s v="paleto negro"/>
    <n v="39.5"/>
    <n v="10"/>
    <n v="1225.4203499999999"/>
    <n v="0.1"/>
    <s v="LATIF"/>
    <n v="872.69091090839277"/>
    <n v="4.3634545545419634"/>
    <s v="DEJAR"/>
    <s v="DEJAR"/>
    <x v="0"/>
  </r>
  <r>
    <x v="58"/>
    <n v="23"/>
    <s v="blanquita"/>
    <n v="16.2"/>
    <n v="16"/>
    <n v="206.12037599999999"/>
    <n v="0.1"/>
    <s v="LATIF"/>
    <n v="104.29090634270933"/>
    <n v="0.52145453171354661"/>
    <s v="DEJAR"/>
    <s v="DEJAR"/>
    <x v="0"/>
  </r>
  <r>
    <x v="58"/>
    <n v="24"/>
    <s v="terciopelo"/>
    <n v="20"/>
    <n v="10"/>
    <n v="314.15999999999997"/>
    <n v="0.1"/>
    <s v="LATIF"/>
    <n v="172.33493090633354"/>
    <n v="0.86167465453166758"/>
    <s v="DEJAR"/>
    <s v="DEJAR"/>
    <x v="0"/>
  </r>
  <r>
    <x v="58"/>
    <n v="25"/>
    <s v="papaturro"/>
    <n v="38.200000000000003"/>
    <n v="10"/>
    <n v="1146.0870960000002"/>
    <n v="0.1"/>
    <s v="LATIF"/>
    <n v="805.78495727952361"/>
    <n v="4.0289247863976181"/>
    <s v="DEJAR"/>
    <s v="DEJAR"/>
    <x v="0"/>
  </r>
  <r>
    <x v="58"/>
    <n v="26"/>
    <s v="chechén"/>
    <n v="34.200000000000003"/>
    <n v="12"/>
    <n v="918.63525600000003"/>
    <n v="0.1"/>
    <s v="LATIF"/>
    <n v="619.04450579179831"/>
    <n v="3.095222528958991"/>
    <s v="DEJAR"/>
    <s v="DEJAR"/>
    <x v="0"/>
  </r>
  <r>
    <x v="58"/>
    <n v="27"/>
    <s v="palo de jiote"/>
    <n v="11.4"/>
    <n v="15"/>
    <n v="102.07058400000001"/>
    <n v="0.1"/>
    <s v="LATIF"/>
    <n v="45.133456169673856"/>
    <n v="0.22566728084836926"/>
    <s v="DEJAR"/>
    <s v="DEJAR"/>
    <x v="0"/>
  </r>
  <r>
    <x v="58"/>
    <n v="28"/>
    <s v="palo de jiote"/>
    <n v="35.5"/>
    <n v="15"/>
    <n v="989.80034999999998"/>
    <n v="0.1"/>
    <s v="LATIF"/>
    <n v="676.6126158333492"/>
    <n v="3.383063079166746"/>
    <s v="DEJAR"/>
    <s v="DEJAR"/>
    <x v="0"/>
  </r>
  <r>
    <x v="58"/>
    <n v="29"/>
    <s v="ramon"/>
    <n v="14.5"/>
    <n v="10"/>
    <n v="165.13034999999999"/>
    <n v="0.1"/>
    <s v="LATIF"/>
    <n v="80.073268525573738"/>
    <n v="0.40036634262786869"/>
    <s v="DEJAR"/>
    <s v="DEJAR"/>
    <x v="0"/>
  </r>
  <r>
    <x v="58"/>
    <n v="30"/>
    <s v="terciopelo"/>
    <n v="47"/>
    <n v="15"/>
    <n v="1734.9485999999999"/>
    <n v="0.1"/>
    <s v="LATIF"/>
    <n v="1320.7398287000169"/>
    <n v="6.6036991435000845"/>
    <s v="DEJAR"/>
    <s v="DEJAR"/>
    <x v="0"/>
  </r>
  <r>
    <x v="58"/>
    <n v="31"/>
    <s v="cola de marrano"/>
    <n v="13.5"/>
    <n v="12"/>
    <n v="143.13915"/>
    <n v="0.1"/>
    <s v="LATIF"/>
    <n v="67.533172179763213"/>
    <n v="0.33766586089881601"/>
    <s v="DEJAR"/>
    <s v="DEJAR"/>
    <x v="0"/>
  </r>
  <r>
    <x v="58"/>
    <n v="32"/>
    <s v="chechén"/>
    <n v="18"/>
    <n v="15"/>
    <n v="254.46959999999999"/>
    <n v="0.1"/>
    <s v="LATIF"/>
    <n v="134.06329154071116"/>
    <n v="0.67031645770355586"/>
    <s v="DEJAR"/>
    <s v="DEJAR"/>
    <x v="0"/>
  </r>
  <r>
    <x v="58"/>
    <n v="33"/>
    <s v="chaperno"/>
    <n v="14.6"/>
    <n v="12"/>
    <n v="167.415864"/>
    <n v="0.1"/>
    <s v="LATIF"/>
    <n v="81.395797882754522"/>
    <n v="0.40697898941377264"/>
    <s v="DEJAR"/>
    <s v="DEJAR"/>
    <x v="0"/>
  </r>
  <r>
    <x v="58"/>
    <n v="34"/>
    <s v="chaperno"/>
    <n v="45.5"/>
    <n v="18"/>
    <n v="1625.97435"/>
    <n v="0.1"/>
    <s v="LATIF"/>
    <n v="1222.4808183928546"/>
    <n v="6.1124040919642724"/>
    <s v="DEJAR"/>
    <s v="DEJAR"/>
    <x v="0"/>
  </r>
  <r>
    <x v="58"/>
    <n v="35"/>
    <s v="canelo"/>
    <n v="40.200000000000003"/>
    <n v="15"/>
    <n v="1269.2378160000001"/>
    <n v="0.1"/>
    <s v="LATIF"/>
    <n v="910.00577664317609"/>
    <n v="4.5500288832158802"/>
    <s v="DEJAR"/>
    <s v="DEJAR"/>
    <x v="0"/>
  </r>
  <r>
    <x v="58"/>
    <n v="36"/>
    <s v="botoncillo de montaña"/>
    <n v="25"/>
    <n v="10"/>
    <n v="490.875"/>
    <n v="0.1"/>
    <s v="LATIF"/>
    <n v="293.3319028192812"/>
    <n v="1.4666595140964058"/>
    <s v="DEJAR"/>
    <s v="DEJAR"/>
    <x v="0"/>
  </r>
  <r>
    <x v="58"/>
    <n v="37"/>
    <s v="canelo"/>
    <n v="13.4"/>
    <n v="10"/>
    <n v="141.02642399999999"/>
    <n v="0.1"/>
    <s v="LATIF"/>
    <n v="66.346935398031491"/>
    <n v="0.33173467699015746"/>
    <s v="DEJAR"/>
    <s v="DEJAR"/>
    <x v="0"/>
  </r>
  <r>
    <x v="58"/>
    <n v="38"/>
    <s v="chechén"/>
    <n v="33"/>
    <n v="20"/>
    <n v="855.30060000000003"/>
    <n v="0.1"/>
    <s v="LATIF"/>
    <n v="568.52356444302654"/>
    <n v="2.8426178222151326"/>
    <s v="DEJAR"/>
    <s v="DEJAR"/>
    <x v="0"/>
  </r>
  <r>
    <x v="58"/>
    <n v="39"/>
    <s v="ixcanal"/>
    <n v="15.6"/>
    <n v="12"/>
    <n v="191.13494399999999"/>
    <n v="0.1"/>
    <s v="LATIF"/>
    <n v="95.319053411783088"/>
    <n v="0.47659526705891547"/>
    <s v="DEJAR"/>
    <s v="DEJAR"/>
    <x v="0"/>
  </r>
  <r>
    <x v="58"/>
    <n v="40"/>
    <s v="chaperno"/>
    <n v="19.7"/>
    <n v="15"/>
    <n v="304.80588599999999"/>
    <n v="0.1"/>
    <s v="LATIF"/>
    <n v="166.2373105643241"/>
    <n v="0.83118655282162057"/>
    <s v="DEJAR"/>
    <s v="DEJAR"/>
    <x v="0"/>
  </r>
  <r>
    <x v="58"/>
    <n v="41"/>
    <s v="paleto negro"/>
    <n v="29.9"/>
    <n v="10"/>
    <n v="702.15545399999985"/>
    <n v="0.1"/>
    <s v="LATIF"/>
    <n v="449.39925020690896"/>
    <n v="2.2469962510345445"/>
    <s v="DEJAR"/>
    <s v="DEJAR"/>
    <x v="0"/>
  </r>
  <r>
    <x v="58"/>
    <n v="42"/>
    <s v="amate"/>
    <n v="29.2"/>
    <n v="15"/>
    <n v="669.663456"/>
    <n v="0.1"/>
    <s v="LATIF"/>
    <n v="424.72711695464005"/>
    <n v="2.1236355847732002"/>
    <s v="DEJAR"/>
    <s v="DEJAR"/>
    <x v="0"/>
  </r>
  <r>
    <x v="58"/>
    <n v="43"/>
    <s v="palo de jiote"/>
    <n v="31.4"/>
    <n v="20"/>
    <n v="774.37298399999997"/>
    <n v="0.1"/>
    <s v="LATIF"/>
    <n v="505.01246167150646"/>
    <n v="2.5250623083575321"/>
    <s v="DEJAR"/>
    <s v="DEJAR"/>
    <x v="0"/>
  </r>
  <r>
    <x v="59"/>
    <n v="1"/>
    <s v="maicillo"/>
    <n v="54"/>
    <n v="35"/>
    <n v="2290.2264"/>
    <n v="0.1"/>
    <s v="LATIF"/>
    <n v="1838.7943468066326"/>
    <n v="9.1939717340331626"/>
    <s v="DEJAR"/>
    <s v="DEJAR"/>
    <x v="0"/>
  </r>
  <r>
    <x v="59"/>
    <n v="2"/>
    <s v="cordoncillo"/>
    <n v="17"/>
    <n v="10"/>
    <n v="226.98060000000001"/>
    <n v="0.1"/>
    <s v="LATIF"/>
    <n v="116.98835060940742"/>
    <n v="0.58494175304703711"/>
    <s v="DEJAR"/>
    <s v="DEJAR"/>
    <x v="0"/>
  </r>
  <r>
    <x v="59"/>
    <n v="3"/>
    <s v="ceiba"/>
    <n v="12"/>
    <n v="12"/>
    <n v="113.0976"/>
    <n v="0.1"/>
    <s v="LATIF"/>
    <n v="51.002868362482175"/>
    <n v="0.25501434181241084"/>
    <s v="DEJAR"/>
    <s v="DEJAR"/>
    <x v="0"/>
  </r>
  <r>
    <x v="59"/>
    <n v="4"/>
    <s v="cedrillo"/>
    <n v="17.5"/>
    <n v="7"/>
    <n v="240.52875"/>
    <n v="0.1"/>
    <s v="LATIF"/>
    <n v="125.35709774458586"/>
    <n v="0.62678548872292927"/>
    <s v="DEJAR"/>
    <s v="DEJAR"/>
    <x v="0"/>
  </r>
  <r>
    <x v="59"/>
    <n v="5"/>
    <s v="amate"/>
    <n v="22"/>
    <n v="9"/>
    <n v="380.1336"/>
    <n v="0.1"/>
    <s v="LATIF"/>
    <n v="216.2883827856152"/>
    <n v="1.0814419139280758"/>
    <s v="DEJAR"/>
    <s v="DEJAR"/>
    <x v="0"/>
  </r>
  <r>
    <x v="59"/>
    <n v="6"/>
    <s v="amate"/>
    <n v="35"/>
    <n v="20"/>
    <n v="962.11500000000001"/>
    <n v="0.1"/>
    <s v="LATIF"/>
    <n v="654.11925553640299"/>
    <n v="3.270596277682015"/>
    <s v="DEJAR"/>
    <s v="DEJAR"/>
    <x v="0"/>
  </r>
  <r>
    <x v="59"/>
    <n v="7"/>
    <s v="zorra"/>
    <n v="73"/>
    <n v="20"/>
    <n v="4185.3966"/>
    <n v="0.1"/>
    <s v="LATIF"/>
    <n v="3772.2805096514808"/>
    <n v="18.861402548257402"/>
    <s v="DEJAR"/>
    <s v="DEJAR"/>
    <x v="0"/>
  </r>
  <r>
    <x v="59"/>
    <n v="8"/>
    <s v="laurel"/>
    <n v="32"/>
    <n v="25"/>
    <n v="804.24959999999999"/>
    <n v="0.1"/>
    <s v="LATIF"/>
    <n v="528.31791084648671"/>
    <n v="2.6415895542324335"/>
    <s v="DEJAR"/>
    <s v="DEJAR"/>
    <x v="0"/>
  </r>
  <r>
    <x v="59"/>
    <n v="9"/>
    <s v="manguillo"/>
    <n v="11"/>
    <n v="9"/>
    <n v="95.0334"/>
    <n v="0.1"/>
    <s v="LATIF"/>
    <n v="41.450062373780455"/>
    <n v="0.20725031186890225"/>
    <s v="DEJAR"/>
    <s v="DEJAR"/>
    <x v="0"/>
  </r>
  <r>
    <x v="59"/>
    <n v="10"/>
    <s v="bolitri"/>
    <n v="15"/>
    <n v="10"/>
    <n v="176.715"/>
    <n v="0.1"/>
    <s v="LATIF"/>
    <n v="86.812164819560579"/>
    <n v="0.43406082409780289"/>
    <s v="DEJAR"/>
    <s v="DEJAR"/>
    <x v="0"/>
  </r>
  <r>
    <x v="59"/>
    <n v="11"/>
    <s v="zapote rojo"/>
    <n v="22"/>
    <n v="25"/>
    <n v="380.1336"/>
    <n v="0.1"/>
    <s v="LATIF"/>
    <n v="216.2883827856152"/>
    <n v="1.0814419139280758"/>
    <s v="DEJAR"/>
    <s v="DEJAR"/>
    <x v="0"/>
  </r>
  <r>
    <x v="59"/>
    <n v="12"/>
    <s v="mango"/>
    <n v="14"/>
    <n v="4"/>
    <n v="153.9384"/>
    <n v="0.1"/>
    <s v="LATIF"/>
    <n v="73.64833681845144"/>
    <n v="0.36824168409225716"/>
    <s v="DEJAR"/>
    <s v="DEPURAR"/>
    <x v="1"/>
  </r>
  <r>
    <x v="59"/>
    <n v="13"/>
    <s v="palo blanco"/>
    <n v="47"/>
    <n v="23"/>
    <n v="1734.9485999999999"/>
    <n v="0.1"/>
    <s v="LATIF"/>
    <n v="1320.7398287000169"/>
    <n v="6.6036991435000845"/>
    <s v="DEJAR"/>
    <s v="DEJAR"/>
    <x v="0"/>
  </r>
  <r>
    <x v="59"/>
    <n v="14"/>
    <s v="amate"/>
    <n v="63"/>
    <n v="10"/>
    <n v="3117.2525999999998"/>
    <n v="0.1"/>
    <s v="LATIF"/>
    <n v="2655.2260635815082"/>
    <n v="13.276130317907541"/>
    <s v="DEJAR"/>
    <s v="DEJAR"/>
    <x v="0"/>
  </r>
  <r>
    <x v="59"/>
    <n v="15"/>
    <s v="naranjo"/>
    <n v="65"/>
    <n v="30"/>
    <n v="3318.3150000000001"/>
    <n v="0.1"/>
    <s v="LATIF"/>
    <n v="2860.5689751200016"/>
    <n v="14.302844875600007"/>
    <s v="DEJAR"/>
    <s v="DEJAR"/>
    <x v="0"/>
  </r>
  <r>
    <x v="59"/>
    <n v="16"/>
    <s v="maicillo"/>
    <n v="39"/>
    <n v="30"/>
    <n v="1194.5934"/>
    <n v="0.1"/>
    <s v="LATIF"/>
    <n v="846.59112411251863"/>
    <n v="4.2329556205625929"/>
    <s v="DEJAR"/>
    <s v="DEJAR"/>
    <x v="0"/>
  </r>
  <r>
    <x v="59"/>
    <n v="17"/>
    <s v="mano de león"/>
    <n v="74"/>
    <n v="27"/>
    <n v="4300.8504000000003"/>
    <n v="0.1"/>
    <s v="LATIF"/>
    <n v="3896.6177607412524"/>
    <n v="19.483088803706259"/>
    <s v="DEJAR"/>
    <s v="DEJAR"/>
    <x v="0"/>
  </r>
  <r>
    <x v="59"/>
    <n v="18"/>
    <s v="chaperno"/>
    <n v="12"/>
    <n v="6"/>
    <n v="113.0976"/>
    <n v="0.1"/>
    <s v="LATIF"/>
    <n v="51.002868362482175"/>
    <n v="0.25501434181241084"/>
    <s v="DEJAR"/>
    <s v="DEJAR"/>
    <x v="0"/>
  </r>
  <r>
    <x v="59"/>
    <n v="19"/>
    <s v="zorra"/>
    <n v="67"/>
    <n v="32"/>
    <n v="3525.6606000000002"/>
    <n v="0.1"/>
    <s v="LATIF"/>
    <n v="3074.842409403137"/>
    <n v="15.374212047015684"/>
    <s v="DEJAR"/>
    <s v="DEJAR"/>
    <x v="0"/>
  </r>
  <r>
    <x v="59"/>
    <n v="20"/>
    <s v="chechén"/>
    <n v="32.5"/>
    <n v="21"/>
    <n v="829.57875000000001"/>
    <n v="0.1"/>
    <s v="LATIF"/>
    <n v="548.2068011056914"/>
    <n v="2.7410340055284568"/>
    <s v="DEJAR"/>
    <s v="DEJAR"/>
    <x v="0"/>
  </r>
  <r>
    <x v="59"/>
    <n v="21"/>
    <s v="anona"/>
    <n v="24"/>
    <n v="30"/>
    <n v="452.3904"/>
    <n v="0.1"/>
    <s v="LATIF"/>
    <n v="266.13537552905672"/>
    <n v="1.3306768776452833"/>
    <s v="DEJAR"/>
    <s v="DEJAR"/>
    <x v="0"/>
  </r>
  <r>
    <x v="59"/>
    <n v="22"/>
    <s v="achiote de montaña"/>
    <n v="31.5"/>
    <n v="10"/>
    <n v="779.31314999999995"/>
    <n v="0.1"/>
    <s v="LATIF"/>
    <n v="508.85435701385597"/>
    <n v="2.5442717850692795"/>
    <s v="DEJAR"/>
    <s v="DEJAR"/>
    <x v="0"/>
  </r>
  <r>
    <x v="59"/>
    <n v="23"/>
    <s v="naranjo"/>
    <n v="17"/>
    <n v="18"/>
    <n v="226.98060000000001"/>
    <n v="0.1"/>
    <s v="LATIF"/>
    <n v="116.98835060940742"/>
    <n v="0.58494175304703711"/>
    <s v="DEJAR"/>
    <s v="DEJAR"/>
    <x v="0"/>
  </r>
  <r>
    <x v="59"/>
    <n v="24"/>
    <s v="zorra"/>
    <n v="73.5"/>
    <n v="25"/>
    <n v="4242.9271499999995"/>
    <n v="0.1"/>
    <s v="LATIF"/>
    <n v="3834.1565825272469"/>
    <n v="19.170782912636234"/>
    <s v="DEJAR"/>
    <s v="DEJAR"/>
    <x v="0"/>
  </r>
  <r>
    <x v="59"/>
    <n v="25"/>
    <s v="puntero"/>
    <n v="14.9"/>
    <n v="6"/>
    <n v="174.36665400000001"/>
    <n v="0.1"/>
    <s v="LATIF"/>
    <n v="85.439069920442137"/>
    <n v="0.42719534960221062"/>
    <s v="DEJAR"/>
    <s v="DEJAR"/>
    <x v="0"/>
  </r>
  <r>
    <x v="59"/>
    <n v="26"/>
    <s v="cuero de sapo"/>
    <n v="13"/>
    <n v="10"/>
    <n v="132.73259999999999"/>
    <n v="0.1"/>
    <s v="LATIF"/>
    <n v="61.723483588461484"/>
    <n v="0.3086174179423074"/>
    <s v="DEJAR"/>
    <s v="DEJAR"/>
    <x v="0"/>
  </r>
  <r>
    <x v="59"/>
    <n v="27"/>
    <s v="franelo"/>
    <n v="27.2"/>
    <n v="20"/>
    <n v="581.07033599999988"/>
    <n v="0.1"/>
    <s v="LATIF"/>
    <n v="358.64488216223202"/>
    <n v="1.7932244108111599"/>
    <s v="DEJAR"/>
    <s v="DEJAR"/>
    <x v="0"/>
  </r>
  <r>
    <x v="60"/>
    <n v="1"/>
    <s v="desconocida"/>
    <n v="19.3"/>
    <n v="14"/>
    <n v="292.55364600000001"/>
    <n v="0.1"/>
    <s v="LATIF"/>
    <n v="158.30477360462294"/>
    <n v="0.7915238680231147"/>
    <s v="DEJAR"/>
    <s v="DEJAR"/>
    <x v="0"/>
  </r>
  <r>
    <x v="60"/>
    <n v="2"/>
    <s v="zapotillo blanco"/>
    <n v="52"/>
    <n v="18"/>
    <n v="2123.7215999999999"/>
    <n v="0.1"/>
    <s v="LATIF"/>
    <n v="1680.6080482279649"/>
    <n v="8.4030402411398235"/>
    <s v="DEJAR"/>
    <s v="DEJAR"/>
    <x v="0"/>
  </r>
  <r>
    <x v="60"/>
    <n v="3"/>
    <s v="desconocida"/>
    <n v="13"/>
    <n v="7"/>
    <n v="132.73259999999999"/>
    <n v="0.1"/>
    <s v="LATIF"/>
    <n v="61.723483588461484"/>
    <n v="0.3086174179423074"/>
    <s v="DEJAR"/>
    <s v="DEJAR"/>
    <x v="0"/>
  </r>
  <r>
    <x v="60"/>
    <n v="4"/>
    <s v="desconocida"/>
    <n v="13"/>
    <n v="5"/>
    <n v="132.73259999999999"/>
    <n v="0.1"/>
    <s v="LATIF"/>
    <n v="61.723483588461484"/>
    <n v="0.3086174179423074"/>
    <s v="DEJAR"/>
    <s v="DEJAR"/>
    <x v="0"/>
  </r>
  <r>
    <x v="60"/>
    <n v="5"/>
    <s v="zapotillo blanco"/>
    <n v="19.3"/>
    <n v="15"/>
    <n v="292.55364600000001"/>
    <n v="0.1"/>
    <s v="LATIF"/>
    <n v="158.30477360462294"/>
    <n v="0.7915238680231147"/>
    <s v="DEJAR"/>
    <s v="DEJAR"/>
    <x v="0"/>
  </r>
  <r>
    <x v="60"/>
    <n v="6"/>
    <s v="huevo de toro"/>
    <n v="37"/>
    <n v="18"/>
    <n v="1075.2126000000001"/>
    <n v="0.1"/>
    <s v="LATIF"/>
    <n v="746.75785703016243"/>
    <n v="3.7337892851508117"/>
    <s v="DEJAR"/>
    <s v="DEJAR"/>
    <x v="0"/>
  </r>
  <r>
    <x v="60"/>
    <n v="7"/>
    <s v="majagua"/>
    <n v="12"/>
    <n v="7"/>
    <n v="113.0976"/>
    <n v="0.1"/>
    <s v="LATIF"/>
    <n v="51.002868362482175"/>
    <n v="0.25501434181241084"/>
    <s v="DEJAR"/>
    <s v="DEJAR"/>
    <x v="0"/>
  </r>
  <r>
    <x v="60"/>
    <n v="8"/>
    <s v="zapotillo blanco"/>
    <n v="60"/>
    <n v="25"/>
    <n v="2827.44"/>
    <n v="0.1"/>
    <s v="LATIF"/>
    <n v="2363.7230823297186"/>
    <n v="11.818615411648594"/>
    <s v="DEJAR"/>
    <s v="DEJAR"/>
    <x v="0"/>
  </r>
  <r>
    <x v="60"/>
    <n v="9"/>
    <s v="desconocida"/>
    <n v="13"/>
    <n v="12"/>
    <n v="132.73259999999999"/>
    <n v="0.1"/>
    <s v="LATIF"/>
    <n v="61.723483588461484"/>
    <n v="0.3086174179423074"/>
    <s v="DEJAR"/>
    <s v="DEJAR"/>
    <x v="0"/>
  </r>
  <r>
    <x v="60"/>
    <n v="10"/>
    <s v="desconocida"/>
    <n v="14"/>
    <n v="8"/>
    <n v="153.9384"/>
    <n v="0.1"/>
    <s v="LATIF"/>
    <n v="73.64833681845144"/>
    <n v="0.36824168409225716"/>
    <s v="DEJAR"/>
    <s v="DEJAR"/>
    <x v="0"/>
  </r>
  <r>
    <x v="60"/>
    <n v="11"/>
    <s v="palo de leche"/>
    <n v="13.5"/>
    <n v="7"/>
    <n v="143.13915"/>
    <n v="0.1"/>
    <s v="LATIF"/>
    <n v="67.533172179763213"/>
    <n v="0.33766586089881601"/>
    <s v="DEJAR"/>
    <s v="DEJAR"/>
    <x v="0"/>
  </r>
  <r>
    <x v="60"/>
    <n v="12"/>
    <s v="desconocida"/>
    <n v="14.5"/>
    <n v="6"/>
    <n v="165.13034999999999"/>
    <n v="0.1"/>
    <s v="LATIF"/>
    <n v="80.073268525573738"/>
    <n v="0.40036634262786869"/>
    <s v="DEJAR"/>
    <s v="DEJAR"/>
    <x v="0"/>
  </r>
  <r>
    <x v="60"/>
    <n v="13"/>
    <s v="jocote jobo"/>
    <n v="50.5"/>
    <n v="20"/>
    <n v="2002.9663499999999"/>
    <n v="0.1"/>
    <s v="LATIF"/>
    <n v="1567.3548859388682"/>
    <n v="7.8367744296943407"/>
    <s v="DEJAR"/>
    <s v="DEJAR"/>
    <x v="0"/>
  </r>
  <r>
    <x v="60"/>
    <n v="14"/>
    <s v="chaperno"/>
    <n v="32.200000000000003"/>
    <n v="22"/>
    <n v="814.33413600000006"/>
    <n v="0.1"/>
    <s v="LATIF"/>
    <n v="536.22228398309642"/>
    <n v="2.681111419915482"/>
    <s v="DEJAR"/>
    <s v="DEJAR"/>
    <x v="0"/>
  </r>
  <r>
    <x v="60"/>
    <n v="15"/>
    <s v="desconocida"/>
    <n v="28"/>
    <n v="16"/>
    <n v="615.75360000000001"/>
    <n v="0.1"/>
    <s v="LATIF"/>
    <n v="384.30049927715726"/>
    <n v="1.9215024963857863"/>
    <s v="DEJAR"/>
    <s v="DEJAR"/>
    <x v="0"/>
  </r>
  <r>
    <x v="60"/>
    <n v="16"/>
    <s v="cola de pava"/>
    <n v="22"/>
    <n v="15"/>
    <n v="380.1336"/>
    <n v="0.1"/>
    <s v="LATIF"/>
    <n v="216.2883827856152"/>
    <n v="1.0814419139280758"/>
    <s v="DEJAR"/>
    <s v="DEJAR"/>
    <x v="0"/>
  </r>
  <r>
    <x v="60"/>
    <n v="17"/>
    <s v="aguacatillo"/>
    <n v="18"/>
    <n v="12"/>
    <n v="254.46959999999999"/>
    <n v="0.1"/>
    <s v="LATIF"/>
    <n v="134.06329154071116"/>
    <n v="0.67031645770355586"/>
    <s v="DEJAR"/>
    <s v="DEJAR"/>
    <x v="0"/>
  </r>
  <r>
    <x v="60"/>
    <n v="18"/>
    <s v="desconocida"/>
    <n v="12.5"/>
    <n v="8"/>
    <n v="122.71875"/>
    <n v="0.1"/>
    <s v="LATIF"/>
    <n v="56.214880852526136"/>
    <n v="0.28107440426263064"/>
    <s v="DEJAR"/>
    <s v="DEJAR"/>
    <x v="0"/>
  </r>
  <r>
    <x v="60"/>
    <n v="19"/>
    <s v="guapinol"/>
    <n v="62"/>
    <n v="30"/>
    <n v="3019.0776000000001"/>
    <n v="0.1"/>
    <s v="LATIF"/>
    <n v="2555.8703816500024"/>
    <n v="12.77935190825001"/>
    <s v="DEJAR"/>
    <s v="DEJAR"/>
    <x v="0"/>
  </r>
  <r>
    <x v="60"/>
    <n v="20"/>
    <s v="desconocida"/>
    <n v="15"/>
    <n v="7"/>
    <n v="176.715"/>
    <n v="0.1"/>
    <s v="LATIF"/>
    <n v="86.812164819560579"/>
    <n v="0.43406082409780289"/>
    <s v="DEJAR"/>
    <s v="DEJAR"/>
    <x v="0"/>
  </r>
  <r>
    <x v="60"/>
    <n v="21"/>
    <s v="pie de colola"/>
    <n v="17"/>
    <n v="8"/>
    <n v="226.98060000000001"/>
    <n v="0.1"/>
    <s v="LATIF"/>
    <n v="116.98835060940742"/>
    <n v="0.58494175304703711"/>
    <s v="DEJAR"/>
    <s v="DEJAR"/>
    <x v="0"/>
  </r>
  <r>
    <x v="61"/>
    <n v="1"/>
    <s v="desconocida"/>
    <n v="15.3"/>
    <n v="4"/>
    <n v="183.85428600000003"/>
    <n v="0.1"/>
    <s v="LATIF"/>
    <n v="91.007918546358496"/>
    <n v="0.45503959273179245"/>
    <s v="DEJAR"/>
    <s v="DEPURAR"/>
    <x v="1"/>
  </r>
  <r>
    <x v="61"/>
    <n v="2"/>
    <s v="desconocida"/>
    <n v="32.5"/>
    <n v="14"/>
    <n v="829.57875000000001"/>
    <n v="0.1"/>
    <s v="LATIF"/>
    <n v="548.2068011056914"/>
    <n v="2.7410340055284568"/>
    <s v="DEJAR"/>
    <s v="DEJAR"/>
    <x v="0"/>
  </r>
  <r>
    <x v="61"/>
    <n v="3"/>
    <s v="zapotillo blanco"/>
    <n v="60"/>
    <n v="25"/>
    <n v="2827.44"/>
    <n v="0.1"/>
    <s v="LATIF"/>
    <n v="2363.7230823297186"/>
    <n v="11.818615411648594"/>
    <s v="DEJAR"/>
    <s v="DEJAR"/>
    <x v="0"/>
  </r>
  <r>
    <x v="61"/>
    <n v="4"/>
    <s v="desconocida"/>
    <n v="17"/>
    <n v="5"/>
    <n v="226.98060000000001"/>
    <n v="0.1"/>
    <s v="LATIF"/>
    <n v="116.98835060940742"/>
    <n v="0.58494175304703711"/>
    <s v="DEJAR"/>
    <s v="DEJAR"/>
    <x v="0"/>
  </r>
  <r>
    <x v="61"/>
    <n v="5"/>
    <s v="rozul"/>
    <n v="30"/>
    <n v="24"/>
    <n v="706.86"/>
    <n v="0.1"/>
    <s v="LATIF"/>
    <n v="452.98997539791907"/>
    <n v="2.2649498769895953"/>
    <s v="DEJAR"/>
    <s v="DEJAR"/>
    <x v="0"/>
  </r>
  <r>
    <x v="61"/>
    <n v="6"/>
    <s v="desconocida"/>
    <n v="38"/>
    <n v="13"/>
    <n v="1134.1176"/>
    <n v="0.1"/>
    <s v="LATIF"/>
    <n v="795.76587227964853"/>
    <n v="3.9788293613982426"/>
    <s v="DEJAR"/>
    <s v="DEJAR"/>
    <x v="0"/>
  </r>
  <r>
    <x v="61"/>
    <n v="7"/>
    <s v="desconocida"/>
    <n v="21.5"/>
    <n v="10"/>
    <n v="363.05115000000001"/>
    <n v="0.1"/>
    <s v="LATIF"/>
    <n v="204.75555973317921"/>
    <n v="1.023777798665896"/>
    <s v="DEJAR"/>
    <s v="DEJAR"/>
    <x v="0"/>
  </r>
  <r>
    <x v="61"/>
    <n v="8"/>
    <s v="desconocida"/>
    <n v="28"/>
    <n v="5"/>
    <n v="615.75360000000001"/>
    <n v="0.1"/>
    <s v="LATIF"/>
    <n v="384.30049927715726"/>
    <n v="1.9215024963857863"/>
    <s v="DEJAR"/>
    <s v="DEJAR"/>
    <x v="0"/>
  </r>
  <r>
    <x v="61"/>
    <n v="9"/>
    <s v="tamarindo"/>
    <n v="62"/>
    <n v="28"/>
    <n v="3019.0776000000001"/>
    <n v="0.1"/>
    <s v="LATIF"/>
    <n v="2555.8703816500024"/>
    <n v="12.77935190825001"/>
    <s v="DEJAR"/>
    <s v="DEJAR"/>
    <x v="0"/>
  </r>
  <r>
    <x v="61"/>
    <n v="10"/>
    <s v="canxán"/>
    <n v="13.5"/>
    <n v="7"/>
    <n v="143.13915"/>
    <n v="0.1"/>
    <s v="LATIF"/>
    <n v="67.533172179763213"/>
    <n v="0.33766586089881601"/>
    <s v="DEJAR"/>
    <s v="DEJAR"/>
    <x v="0"/>
  </r>
  <r>
    <x v="61"/>
    <n v="11"/>
    <s v="aguacatillo"/>
    <n v="13"/>
    <n v="12"/>
    <n v="132.73259999999999"/>
    <n v="0.1"/>
    <s v="LATIF"/>
    <n v="61.723483588461484"/>
    <n v="0.3086174179423074"/>
    <s v="DEJAR"/>
    <s v="DEJAR"/>
    <x v="0"/>
  </r>
  <r>
    <x v="61"/>
    <n v="12"/>
    <s v="palo de agua"/>
    <n v="19"/>
    <n v="15"/>
    <n v="283.52940000000001"/>
    <n v="0.1"/>
    <s v="LATIF"/>
    <n v="152.50261995629924"/>
    <n v="0.76251309978149617"/>
    <s v="DEJAR"/>
    <s v="DEJAR"/>
    <x v="0"/>
  </r>
  <r>
    <x v="61"/>
    <n v="13"/>
    <s v="desconocida"/>
    <n v="36"/>
    <n v="13"/>
    <n v="1017.8783999999999"/>
    <n v="0.1"/>
    <s v="LATIF"/>
    <n v="699.54858588098784"/>
    <n v="3.4977429294049394"/>
    <s v="DEJAR"/>
    <s v="DEJAR"/>
    <x v="0"/>
  </r>
  <r>
    <x v="61"/>
    <n v="14"/>
    <s v="manguillo"/>
    <n v="14"/>
    <n v="12"/>
    <n v="153.9384"/>
    <n v="0.1"/>
    <s v="LATIF"/>
    <n v="73.64833681845144"/>
    <n v="0.36824168409225716"/>
    <s v="DEJAR"/>
    <s v="DEJAR"/>
    <x v="0"/>
  </r>
  <r>
    <x v="61"/>
    <n v="15"/>
    <s v="huevo de toro"/>
    <n v="45"/>
    <n v="25"/>
    <n v="1590.4349999999999"/>
    <n v="0.1"/>
    <s v="LATIF"/>
    <n v="1190.7041522680991"/>
    <n v="5.9535207613404948"/>
    <s v="DEJAR"/>
    <s v="DEJAR"/>
    <x v="0"/>
  </r>
  <r>
    <x v="61"/>
    <n v="16"/>
    <s v="tamarindo"/>
    <n v="32"/>
    <n v="20"/>
    <n v="804.24959999999999"/>
    <n v="0.1"/>
    <s v="LATIF"/>
    <n v="528.31791084648671"/>
    <n v="2.6415895542324335"/>
    <s v="DEJAR"/>
    <s v="DEJAR"/>
    <x v="0"/>
  </r>
  <r>
    <x v="61"/>
    <n v="17"/>
    <s v="aguacatillo"/>
    <n v="17"/>
    <n v="12"/>
    <n v="226.98060000000001"/>
    <n v="0.1"/>
    <s v="LATIF"/>
    <n v="116.98835060940742"/>
    <n v="0.58494175304703711"/>
    <s v="DEJAR"/>
    <s v="DEJAR"/>
    <x v="0"/>
  </r>
  <r>
    <x v="61"/>
    <n v="18"/>
    <s v="cola de pava"/>
    <n v="28"/>
    <n v="12"/>
    <n v="615.75360000000001"/>
    <n v="0.1"/>
    <s v="LATIF"/>
    <n v="384.30049927715726"/>
    <n v="1.9215024963857863"/>
    <s v="DEJAR"/>
    <s v="DEJAR"/>
    <x v="0"/>
  </r>
  <r>
    <x v="61"/>
    <n v="19"/>
    <s v="tamarindo"/>
    <n v="22"/>
    <n v="18"/>
    <n v="380.1336"/>
    <n v="0.1"/>
    <s v="LATIF"/>
    <n v="216.2883827856152"/>
    <n v="1.0814419139280758"/>
    <s v="DEJAR"/>
    <s v="DEJAR"/>
    <x v="0"/>
  </r>
  <r>
    <x v="61"/>
    <n v="20"/>
    <s v="aguacatillo"/>
    <n v="20"/>
    <n v="12"/>
    <n v="314.15999999999997"/>
    <n v="0.1"/>
    <s v="LATIF"/>
    <n v="172.33493090633354"/>
    <n v="0.86167465453166758"/>
    <s v="DEJAR"/>
    <s v="DEJAR"/>
    <x v="0"/>
  </r>
  <r>
    <x v="61"/>
    <n v="21"/>
    <s v="jocote jobo"/>
    <n v="22.3"/>
    <n v="12"/>
    <n v="390.57156600000002"/>
    <n v="0.1"/>
    <s v="LATIF"/>
    <n v="223.38470478666676"/>
    <n v="1.1169235239333337"/>
    <s v="DEJAR"/>
    <s v="DEJAR"/>
    <x v="0"/>
  </r>
  <r>
    <x v="61"/>
    <n v="22"/>
    <s v="zapotillo rojo"/>
    <n v="47"/>
    <n v="25"/>
    <n v="1734.9485999999999"/>
    <n v="0.1"/>
    <s v="LATIF"/>
    <n v="1320.7398287000169"/>
    <n v="6.6036991435000845"/>
    <s v="DEJAR"/>
    <s v="DEJAR"/>
    <x v="0"/>
  </r>
  <r>
    <x v="61"/>
    <n v="23"/>
    <s v="desconocida"/>
    <n v="21.3"/>
    <n v="14"/>
    <n v="356.32812600000005"/>
    <n v="0.1"/>
    <s v="LATIF"/>
    <n v="200.24486037888198"/>
    <n v="1.0012243018944098"/>
    <s v="DEJAR"/>
    <s v="DEJAR"/>
    <x v="0"/>
  </r>
  <r>
    <x v="61"/>
    <n v="24"/>
    <s v="zapotillo rojo"/>
    <n v="73"/>
    <n v="28"/>
    <n v="4185.3966"/>
    <n v="0.1"/>
    <s v="LATIF"/>
    <n v="3772.2805096514808"/>
    <n v="18.861402548257402"/>
    <s v="DEJAR"/>
    <s v="DEJAR"/>
    <x v="0"/>
  </r>
  <r>
    <x v="61"/>
    <n v="25"/>
    <s v="irayol de montaña"/>
    <n v="45"/>
    <n v="18"/>
    <n v="1590.4349999999999"/>
    <n v="0.1"/>
    <s v="LATIF"/>
    <n v="1190.7041522680991"/>
    <n v="5.9535207613404948"/>
    <s v="DEJAR"/>
    <s v="DEJAR"/>
    <x v="0"/>
  </r>
  <r>
    <x v="61"/>
    <n v="26"/>
    <s v="zapotillo rojo"/>
    <n v="17"/>
    <n v="18"/>
    <n v="226.98060000000001"/>
    <n v="0.1"/>
    <s v="LATIF"/>
    <n v="116.98835060940742"/>
    <n v="0.58494175304703711"/>
    <s v="DEJAR"/>
    <s v="DEJAR"/>
    <x v="0"/>
  </r>
  <r>
    <x v="61"/>
    <n v="27"/>
    <s v="manguillo"/>
    <n v="17"/>
    <n v="18"/>
    <n v="226.98060000000001"/>
    <n v="0.1"/>
    <s v="LATIF"/>
    <n v="116.98835060940742"/>
    <n v="0.58494175304703711"/>
    <s v="DEJAR"/>
    <s v="DEJAR"/>
    <x v="0"/>
  </r>
  <r>
    <x v="61"/>
    <n v="28"/>
    <s v="zapotillo rojo"/>
    <n v="33"/>
    <n v="14.4"/>
    <n v="855.30060000000003"/>
    <n v="0.1"/>
    <s v="LATIF"/>
    <n v="568.52356444302654"/>
    <n v="2.8426178222151326"/>
    <s v="DEJAR"/>
    <s v="DEJAR"/>
    <x v="0"/>
  </r>
  <r>
    <x v="61"/>
    <n v="29"/>
    <s v="aguacatillo"/>
    <n v="22"/>
    <n v="13"/>
    <n v="380.1336"/>
    <n v="0.1"/>
    <s v="LATIF"/>
    <n v="216.2883827856152"/>
    <n v="1.0814419139280758"/>
    <s v="DEJAR"/>
    <s v="DEJAR"/>
    <x v="0"/>
  </r>
  <r>
    <x v="61"/>
    <n v="30"/>
    <s v="tamarindo"/>
    <n v="16"/>
    <n v="7"/>
    <n v="201.0624"/>
    <n v="0.1"/>
    <s v="LATIF"/>
    <n v="101.24820425273758"/>
    <n v="0.50624102126368786"/>
    <s v="DEJAR"/>
    <s v="DEJAR"/>
    <x v="0"/>
  </r>
  <r>
    <x v="61"/>
    <n v="31"/>
    <s v="guapinol"/>
    <n v="17"/>
    <n v="13"/>
    <n v="226.98060000000001"/>
    <n v="0.1"/>
    <s v="LATIF"/>
    <n v="116.98835060940742"/>
    <n v="0.58494175304703711"/>
    <s v="DEJAR"/>
    <s v="DEJAR"/>
    <x v="0"/>
  </r>
  <r>
    <x v="61"/>
    <n v="32"/>
    <s v="cola de pava"/>
    <n v="30"/>
    <n v="18"/>
    <n v="706.86"/>
    <n v="0.1"/>
    <s v="LATIF"/>
    <n v="452.98997539791907"/>
    <n v="2.2649498769895953"/>
    <s v="DEJAR"/>
    <s v="DEJAR"/>
    <x v="0"/>
  </r>
  <r>
    <x v="61"/>
    <n v="33"/>
    <s v="aguacatillo"/>
    <n v="20"/>
    <n v="15"/>
    <n v="314.15999999999997"/>
    <n v="0.1"/>
    <s v="LATIF"/>
    <n v="172.33493090633354"/>
    <n v="0.86167465453166758"/>
    <s v="DEJAR"/>
    <s v="DEJAR"/>
    <x v="0"/>
  </r>
  <r>
    <x v="61"/>
    <n v="34"/>
    <s v="anona"/>
    <n v="31"/>
    <n v="12"/>
    <n v="754.76940000000002"/>
    <n v="0.1"/>
    <s v="LATIF"/>
    <n v="489.81357840055307"/>
    <n v="2.4490678920027653"/>
    <s v="DEJAR"/>
    <s v="DEJAR"/>
    <x v="0"/>
  </r>
  <r>
    <x v="61"/>
    <n v="35"/>
    <s v="franelo"/>
    <n v="23.5"/>
    <n v="12"/>
    <n v="433.73714999999999"/>
    <n v="0.1"/>
    <s v="LATIF"/>
    <n v="253.10998017593391"/>
    <n v="1.2655499008796693"/>
    <s v="DEJAR"/>
    <s v="DEJAR"/>
    <x v="0"/>
  </r>
  <r>
    <x v="61"/>
    <n v="36"/>
    <s v="palo blanco"/>
    <n v="25.5"/>
    <n v="8"/>
    <n v="510.70634999999999"/>
    <n v="0.1"/>
    <s v="LATIF"/>
    <n v="307.50904523936521"/>
    <n v="1.5375452261968261"/>
    <s v="DEJAR"/>
    <s v="DEJAR"/>
    <x v="0"/>
  </r>
  <r>
    <x v="61"/>
    <n v="37"/>
    <s v="palo blanco"/>
    <n v="13.5"/>
    <n v="8"/>
    <n v="143.13915"/>
    <n v="0.1"/>
    <s v="LATIF"/>
    <n v="67.533172179763213"/>
    <n v="0.33766586089881601"/>
    <s v="DEJAR"/>
    <s v="DEJAR"/>
    <x v="0"/>
  </r>
  <r>
    <x v="61"/>
    <n v="38"/>
    <s v="palo blanco"/>
    <n v="22.5"/>
    <n v="12"/>
    <n v="397.60874999999999"/>
    <n v="0.1"/>
    <s v="LATIF"/>
    <n v="228.1896084504572"/>
    <n v="1.140948042252286"/>
    <s v="DEJAR"/>
    <s v="DEJAR"/>
    <x v="0"/>
  </r>
  <r>
    <x v="61"/>
    <n v="39"/>
    <s v="palo blanco"/>
    <n v="13"/>
    <n v="12"/>
    <n v="132.73259999999999"/>
    <n v="0.1"/>
    <s v="LATIF"/>
    <n v="61.723483588461484"/>
    <n v="0.3086174179423074"/>
    <s v="DEJAR"/>
    <s v="DEJAR"/>
    <x v="0"/>
  </r>
  <r>
    <x v="62"/>
    <n v="1"/>
    <s v="limoncillo"/>
    <n v="19.2"/>
    <n v="12.7"/>
    <n v="289.529856"/>
    <n v="0.1"/>
    <s v="LATIF"/>
    <n v="156.35674508199583"/>
    <n v="0.78178372540997909"/>
    <s v="DEJAR"/>
    <s v="DEJAR"/>
    <x v="0"/>
  </r>
  <r>
    <x v="62"/>
    <n v="2"/>
    <s v="nance"/>
    <n v="14.1"/>
    <n v="12.7"/>
    <n v="156.145374"/>
    <n v="0.1"/>
    <s v="LATIF"/>
    <n v="74.908406161488088"/>
    <n v="0.37454203080744042"/>
    <s v="DEJAR"/>
    <s v="DEJAR"/>
    <x v="0"/>
  </r>
  <r>
    <x v="62"/>
    <n v="3"/>
    <s v="nance"/>
    <n v="39.9"/>
    <n v="20"/>
    <n v="1250.364654"/>
    <n v="0.1"/>
    <s v="LATIF"/>
    <n v="893.90263198811556"/>
    <n v="4.4695131599405773"/>
    <s v="DEJAR"/>
    <s v="DEJAR"/>
    <x v="0"/>
  </r>
  <r>
    <x v="62"/>
    <n v="4"/>
    <s v="nance"/>
    <n v="33.4"/>
    <n v="22"/>
    <n v="876.16082399999993"/>
    <n v="0.1"/>
    <s v="LATIF"/>
    <n v="585.08673305569403"/>
    <n v="2.92543366527847"/>
    <s v="DEJAR"/>
    <s v="DEJAR"/>
    <x v="0"/>
  </r>
  <r>
    <x v="62"/>
    <n v="5"/>
    <s v="cachito"/>
    <n v="11"/>
    <n v="12.7"/>
    <n v="95.0334"/>
    <n v="0.1"/>
    <s v="LATIF"/>
    <n v="41.450062373780455"/>
    <n v="0.20725031186890225"/>
    <s v="DEJAR"/>
    <s v="DEJAR"/>
    <x v="0"/>
  </r>
  <r>
    <x v="62"/>
    <n v="6"/>
    <s v="naranja"/>
    <n v="10.1"/>
    <n v="6"/>
    <n v="80.118653999999992"/>
    <n v="0.1"/>
    <s v="LATIF"/>
    <n v="33.819357065313945"/>
    <n v="0.16909678532656972"/>
    <s v="DEJAR"/>
    <s v="DEJAR"/>
    <x v="0"/>
  </r>
  <r>
    <x v="62"/>
    <n v="7"/>
    <s v="guayaba"/>
    <n v="10.5"/>
    <n v="7"/>
    <n v="86.590350000000001"/>
    <n v="0.1"/>
    <s v="LATIF"/>
    <n v="37.099684439743179"/>
    <n v="0.1854984221987159"/>
    <s v="DEJAR"/>
    <s v="DEJAR"/>
    <x v="0"/>
  </r>
  <r>
    <x v="62"/>
    <n v="8"/>
    <s v="san juan"/>
    <n v="17.8"/>
    <n v="18"/>
    <n v="248.84613600000003"/>
    <n v="0.1"/>
    <s v="LATIF"/>
    <n v="130.5400843883379"/>
    <n v="0.65270042194168942"/>
    <s v="DEJAR"/>
    <s v="DEJAR"/>
    <x v="0"/>
  </r>
  <r>
    <x v="62"/>
    <n v="9"/>
    <s v="aguacatillo"/>
    <n v="13.5"/>
    <n v="5"/>
    <n v="143.13915"/>
    <n v="0.1"/>
    <s v="LATIF"/>
    <n v="67.533172179763213"/>
    <n v="0.33766586089881601"/>
    <s v="DEJAR"/>
    <s v="DEJAR"/>
    <x v="0"/>
  </r>
  <r>
    <x v="62"/>
    <n v="10"/>
    <s v="guayaba"/>
    <n v="19.5"/>
    <n v="12.7"/>
    <n v="298.64834999999999"/>
    <n v="0.1"/>
    <s v="LATIF"/>
    <n v="162.24290203480425"/>
    <n v="0.81121451017402113"/>
    <s v="DEJAR"/>
    <s v="DEJAR"/>
    <x v="0"/>
  </r>
  <r>
    <x v="62"/>
    <n v="11"/>
    <s v="desconocido"/>
    <n v="28.4"/>
    <n v="12.7"/>
    <n v="633.47222399999998"/>
    <n v="0.1"/>
    <s v="LATIF"/>
    <n v="397.51553540302217"/>
    <n v="1.9875776770151106"/>
    <s v="DEJAR"/>
    <s v="DEJAR"/>
    <x v="0"/>
  </r>
  <r>
    <x v="62"/>
    <n v="12"/>
    <s v="zapotillo"/>
    <n v="20.2"/>
    <n v="10"/>
    <n v="320.47461599999997"/>
    <n v="0.1"/>
    <s v="LATIF"/>
    <n v="176.47100215542764"/>
    <n v="0.88235501077713807"/>
    <s v="DEJAR"/>
    <s v="DEJAR"/>
    <x v="0"/>
  </r>
  <r>
    <x v="62"/>
    <n v="13"/>
    <s v="guayaba"/>
    <n v="20.5"/>
    <n v="12.7"/>
    <n v="330.06434999999999"/>
    <n v="0.1"/>
    <s v="LATIF"/>
    <n v="182.78213876481104"/>
    <n v="0.9139106938240551"/>
    <s v="DEJAR"/>
    <s v="DEJAR"/>
    <x v="0"/>
  </r>
  <r>
    <x v="62"/>
    <n v="14"/>
    <s v="caimito"/>
    <n v="10.9"/>
    <n v="12"/>
    <n v="93.313373999999996"/>
    <n v="0.1"/>
    <s v="LATIF"/>
    <n v="40.557552731903208"/>
    <n v="0.20278776365951603"/>
    <s v="DEJAR"/>
    <s v="DEJAR"/>
    <x v="0"/>
  </r>
  <r>
    <x v="62"/>
    <n v="15"/>
    <s v="nance"/>
    <n v="25.3"/>
    <n v="12.7"/>
    <n v="502.72668600000003"/>
    <n v="0.1"/>
    <s v="LATIF"/>
    <n v="301.79156892707778"/>
    <n v="1.5089578446353886"/>
    <s v="DEJAR"/>
    <s v="DEJAR"/>
    <x v="0"/>
  </r>
  <r>
    <x v="62"/>
    <n v="16"/>
    <s v="cachito"/>
    <n v="12.1"/>
    <n v="12.7"/>
    <n v="114.990414"/>
    <n v="0.1"/>
    <s v="LATIF"/>
    <n v="52.021763144817932"/>
    <n v="0.26010881572408967"/>
    <s v="DEJAR"/>
    <s v="DEJAR"/>
    <x v="0"/>
  </r>
  <r>
    <x v="62"/>
    <n v="17"/>
    <s v="caimito"/>
    <n v="20.8"/>
    <n v="22"/>
    <n v="339.795456"/>
    <n v="0.1"/>
    <s v="LATIF"/>
    <n v="189.22235746476244"/>
    <n v="0.94611178732381207"/>
    <s v="DEJAR"/>
    <s v="DEJAR"/>
    <x v="0"/>
  </r>
  <r>
    <x v="62"/>
    <n v="18"/>
    <s v="frijolillo"/>
    <n v="14"/>
    <n v="7"/>
    <n v="153.9384"/>
    <n v="0.1"/>
    <s v="LATIF"/>
    <n v="73.64833681845144"/>
    <n v="0.36824168409225716"/>
    <s v="DEJAR"/>
    <s v="DEJAR"/>
    <x v="0"/>
  </r>
  <r>
    <x v="62"/>
    <n v="19"/>
    <s v="brujo"/>
    <n v="13"/>
    <n v="14"/>
    <n v="132.73259999999999"/>
    <n v="0.1"/>
    <s v="LATIF"/>
    <n v="61.723483588461484"/>
    <n v="0.3086174179423074"/>
    <s v="DEJAR"/>
    <s v="DEJAR"/>
    <x v="0"/>
  </r>
  <r>
    <x v="62"/>
    <n v="20"/>
    <s v="hoja ancha"/>
    <n v="17.399999999999999"/>
    <n v="12.7"/>
    <n v="237.78770399999993"/>
    <n v="0.1"/>
    <s v="LATIF"/>
    <n v="123.65647101732969"/>
    <n v="0.61828235508664842"/>
    <s v="DEJAR"/>
    <s v="DEJAR"/>
    <x v="0"/>
  </r>
  <r>
    <x v="62"/>
    <n v="21"/>
    <s v="cafecillo"/>
    <n v="12.5"/>
    <n v="12.7"/>
    <n v="122.71875"/>
    <n v="0.1"/>
    <s v="LATIF"/>
    <n v="56.214880852526136"/>
    <n v="0.28107440426263064"/>
    <s v="DEJAR"/>
    <s v="DEJAR"/>
    <x v="0"/>
  </r>
  <r>
    <x v="62"/>
    <n v="22"/>
    <s v="brujo"/>
    <n v="19"/>
    <n v="12"/>
    <n v="283.52940000000001"/>
    <n v="0.1"/>
    <s v="LATIF"/>
    <n v="152.50261995629924"/>
    <n v="0.76251309978149617"/>
    <s v="DEJAR"/>
    <s v="DEJAR"/>
    <x v="0"/>
  </r>
  <r>
    <x v="62"/>
    <n v="23"/>
    <s v="lagarto"/>
    <n v="13.9"/>
    <n v="15"/>
    <n v="151.74713400000002"/>
    <n v="0.1"/>
    <s v="LATIF"/>
    <n v="72.40065845714723"/>
    <n v="0.36200329228573613"/>
    <s v="DEJAR"/>
    <s v="DEJAR"/>
    <x v="0"/>
  </r>
  <r>
    <x v="62"/>
    <n v="24"/>
    <s v="nance "/>
    <n v="39.1"/>
    <n v="20"/>
    <n v="1200.7273740000001"/>
    <n v="0.1"/>
    <s v="LATIF"/>
    <n v="851.77430031896063"/>
    <n v="4.2588715015948031"/>
    <s v="DEJAR"/>
    <s v="DEJAR"/>
    <x v="0"/>
  </r>
  <r>
    <x v="62"/>
    <n v="25"/>
    <s v="lagarto"/>
    <n v="11.4"/>
    <n v="9"/>
    <n v="102.07058400000001"/>
    <n v="0.1"/>
    <s v="LATIF"/>
    <n v="45.133456169673856"/>
    <n v="0.22566728084836926"/>
    <s v="DEJAR"/>
    <s v="DEJAR"/>
    <x v="0"/>
  </r>
  <r>
    <x v="62"/>
    <n v="26"/>
    <s v="ocoso"/>
    <n v="10.6"/>
    <n v="8"/>
    <n v="88.247544000000005"/>
    <n v="0.1"/>
    <s v="LATIF"/>
    <n v="37.947405867325628"/>
    <n v="0.18973702933662814"/>
    <s v="DEJAR"/>
    <s v="DEJAR"/>
    <x v="0"/>
  </r>
  <r>
    <x v="62"/>
    <n v="27"/>
    <s v="chechén "/>
    <n v="16"/>
    <n v="20"/>
    <n v="201.0624"/>
    <n v="0.1"/>
    <s v="LATIF"/>
    <n v="101.24820425273758"/>
    <n v="0.50624102126368786"/>
    <s v="DEJAR"/>
    <s v="DEJAR"/>
    <x v="0"/>
  </r>
  <r>
    <x v="62"/>
    <n v="28"/>
    <s v="naranja"/>
    <n v="30"/>
    <n v="12.7"/>
    <n v="706.86"/>
    <n v="0.1"/>
    <s v="LATIF"/>
    <n v="452.98997539791907"/>
    <n v="2.2649498769895953"/>
    <s v="DEJAR"/>
    <s v="DEJAR"/>
    <x v="0"/>
  </r>
  <r>
    <x v="62"/>
    <n v="29"/>
    <s v="caimito"/>
    <n v="11"/>
    <n v="9"/>
    <n v="95.0334"/>
    <n v="0.1"/>
    <s v="LATIF"/>
    <n v="41.450062373780455"/>
    <n v="0.20725031186890225"/>
    <s v="DEJAR"/>
    <s v="DEJAR"/>
    <x v="0"/>
  </r>
  <r>
    <x v="62"/>
    <n v="30"/>
    <s v="guayaba"/>
    <n v="11"/>
    <n v="12.7"/>
    <n v="95.0334"/>
    <n v="0.1"/>
    <s v="LATIF"/>
    <n v="41.450062373780455"/>
    <n v="0.20725031186890225"/>
    <s v="DEJAR"/>
    <s v="DEJAR"/>
    <x v="0"/>
  </r>
  <r>
    <x v="62"/>
    <n v="31"/>
    <s v="aguacatillo"/>
    <n v="13.6"/>
    <n v="8"/>
    <n v="145.26758399999997"/>
    <n v="0.1"/>
    <s v="LATIF"/>
    <n v="68.731628320494181"/>
    <n v="0.34365814160247088"/>
    <s v="DEJAR"/>
    <s v="DEJAR"/>
    <x v="0"/>
  </r>
  <r>
    <x v="62"/>
    <n v="32"/>
    <s v="escoba"/>
    <n v="10"/>
    <n v="20"/>
    <n v="78.539999999999992"/>
    <n v="0.1"/>
    <s v="LATIF"/>
    <n v="33.026709725455305"/>
    <n v="0.16513354862727653"/>
    <s v="DEJAR"/>
    <s v="DEJAR"/>
    <x v="0"/>
  </r>
  <r>
    <x v="62"/>
    <n v="33"/>
    <s v="frijolillo"/>
    <n v="25"/>
    <n v="12.7"/>
    <n v="490.875"/>
    <n v="0.1"/>
    <s v="LATIF"/>
    <n v="293.3319028192812"/>
    <n v="1.4666595140964058"/>
    <s v="DEJAR"/>
    <s v="DEJAR"/>
    <x v="0"/>
  </r>
  <r>
    <x v="62"/>
    <n v="34"/>
    <s v="chechén "/>
    <n v="18"/>
    <n v="20"/>
    <n v="254.46959999999999"/>
    <n v="0.1"/>
    <s v="LATIF"/>
    <n v="134.06329154071116"/>
    <n v="0.67031645770355586"/>
    <s v="DEJAR"/>
    <s v="DEJAR"/>
    <x v="0"/>
  </r>
  <r>
    <x v="62"/>
    <n v="35"/>
    <s v="chechén "/>
    <n v="13"/>
    <n v="9"/>
    <n v="132.73259999999999"/>
    <n v="0.1"/>
    <s v="LATIF"/>
    <n v="61.723483588461484"/>
    <n v="0.3086174179423074"/>
    <s v="DEJAR"/>
    <s v="DEJAR"/>
    <x v="0"/>
  </r>
  <r>
    <x v="62"/>
    <n v="36"/>
    <s v="naranja"/>
    <n v="28"/>
    <n v="12.7"/>
    <n v="615.75360000000001"/>
    <n v="0.1"/>
    <s v="LATIF"/>
    <n v="384.30049927715726"/>
    <n v="1.9215024963857863"/>
    <s v="DEJAR"/>
    <s v="DEJAR"/>
    <x v="0"/>
  </r>
  <r>
    <x v="62"/>
    <n v="37"/>
    <s v="rosul"/>
    <n v="55.7"/>
    <n v="25"/>
    <n v="2436.6956460000001"/>
    <n v="0.1"/>
    <s v="LATIF"/>
    <n v="1979.7877178327242"/>
    <n v="9.8989385891636203"/>
    <s v="DEJAR"/>
    <s v="DEJAR"/>
    <x v="0"/>
  </r>
  <r>
    <x v="62"/>
    <n v="38"/>
    <s v="chechén "/>
    <n v="12"/>
    <n v="8"/>
    <n v="113.0976"/>
    <n v="0.1"/>
    <s v="LATIF"/>
    <n v="51.002868362482175"/>
    <n v="0.25501434181241084"/>
    <s v="DEJAR"/>
    <s v="DEJAR"/>
    <x v="0"/>
  </r>
  <r>
    <x v="62"/>
    <n v="40"/>
    <s v="naranja"/>
    <n v="24"/>
    <n v="12.7"/>
    <n v="452.3904"/>
    <n v="0.1"/>
    <s v="LATIF"/>
    <n v="266.13537552905672"/>
    <n v="1.3306768776452833"/>
    <s v="DEJAR"/>
    <s v="DEJAR"/>
    <x v="0"/>
  </r>
  <r>
    <x v="62"/>
    <n v="41"/>
    <s v="chechén "/>
    <n v="23.3"/>
    <n v="12.7"/>
    <n v="426.385806"/>
    <n v="0.1"/>
    <s v="LATIF"/>
    <n v="248.0057903714372"/>
    <n v="1.2400289518571859"/>
    <s v="DEJAR"/>
    <s v="DEJAR"/>
    <x v="0"/>
  </r>
  <r>
    <x v="62"/>
    <n v="42"/>
    <s v="chico blanco"/>
    <n v="22"/>
    <n v="20"/>
    <n v="380.1336"/>
    <n v="0.1"/>
    <s v="LATIF"/>
    <n v="216.2883827856152"/>
    <n v="1.0814419139280758"/>
    <s v="DEJAR"/>
    <s v="DEJAR"/>
    <x v="0"/>
  </r>
  <r>
    <x v="62"/>
    <n v="43"/>
    <s v="anona"/>
    <n v="17"/>
    <n v="12.7"/>
    <n v="226.98060000000001"/>
    <n v="0.1"/>
    <s v="LATIF"/>
    <n v="116.98835060940742"/>
    <n v="0.58494175304703711"/>
    <s v="DEJAR"/>
    <s v="DEJAR"/>
    <x v="0"/>
  </r>
  <r>
    <x v="62"/>
    <n v="45"/>
    <s v="majunche"/>
    <n v="23"/>
    <n v="14"/>
    <n v="415.47660000000002"/>
    <n v="0.1"/>
    <s v="LATIF"/>
    <n v="240.46242571758225"/>
    <n v="1.2023121285879113"/>
    <s v="DEJAR"/>
    <s v="DEJAR"/>
    <x v="0"/>
  </r>
  <r>
    <x v="62"/>
    <n v="47"/>
    <s v="hoja ancha"/>
    <n v="20"/>
    <n v="9"/>
    <n v="314.15999999999997"/>
    <n v="0.1"/>
    <s v="LATIF"/>
    <n v="172.33493090633354"/>
    <n v="0.86167465453166758"/>
    <s v="DEJAR"/>
    <s v="DEJAR"/>
    <x v="0"/>
  </r>
  <r>
    <x v="62"/>
    <n v="48"/>
    <s v="ganzo"/>
    <n v="22"/>
    <n v="12.7"/>
    <n v="380.1336"/>
    <n v="0.1"/>
    <s v="LATIF"/>
    <n v="216.2883827856152"/>
    <n v="1.0814419139280758"/>
    <s v="DEJAR"/>
    <s v="DEJAR"/>
    <x v="0"/>
  </r>
  <r>
    <x v="62"/>
    <n v="49"/>
    <s v="cachito"/>
    <n v="25"/>
    <n v="17"/>
    <n v="490.875"/>
    <n v="0.1"/>
    <s v="LATIF"/>
    <n v="293.3319028192812"/>
    <n v="1.4666595140964058"/>
    <s v="DEJAR"/>
    <s v="DEJAR"/>
    <x v="0"/>
  </r>
  <r>
    <x v="62"/>
    <n v="50"/>
    <s v="guajolote"/>
    <n v="13.5"/>
    <n v="8"/>
    <n v="143.13915"/>
    <n v="0.1"/>
    <s v="LATIF"/>
    <n v="67.533172179763213"/>
    <n v="0.33766586089881601"/>
    <s v="DEJAR"/>
    <s v="DEJAR"/>
    <x v="0"/>
  </r>
  <r>
    <x v="62"/>
    <n v="51"/>
    <s v="guayabón"/>
    <n v="11"/>
    <n v="18"/>
    <n v="95.0334"/>
    <n v="0.1"/>
    <s v="LATIF"/>
    <n v="41.450062373780455"/>
    <n v="0.20725031186890225"/>
    <s v="DEJAR"/>
    <s v="DEJAR"/>
    <x v="0"/>
  </r>
  <r>
    <x v="62"/>
    <n v="53"/>
    <s v="limoncillo"/>
    <n v="20"/>
    <n v="9"/>
    <n v="314.15999999999997"/>
    <n v="0.1"/>
    <s v="LATIF"/>
    <n v="172.33493090633354"/>
    <n v="0.86167465453166758"/>
    <s v="DEJAR"/>
    <s v="DEJAR"/>
    <x v="0"/>
  </r>
  <r>
    <x v="62"/>
    <n v="54"/>
    <s v="zapotón"/>
    <n v="14.6"/>
    <n v="5"/>
    <n v="167.415864"/>
    <n v="0.1"/>
    <s v="LATIF"/>
    <n v="81.395797882754522"/>
    <n v="0.40697898941377264"/>
    <s v="DEJAR"/>
    <s v="DEJAR"/>
    <x v="0"/>
  </r>
  <r>
    <x v="62"/>
    <n v="55"/>
    <s v="rosul"/>
    <n v="21"/>
    <n v="12.7"/>
    <n v="346.3614"/>
    <n v="0.1"/>
    <s v="LATIF"/>
    <n v="193.587905296"/>
    <n v="0.96793952648000003"/>
    <s v="DEJAR"/>
    <s v="DEJAR"/>
    <x v="0"/>
  </r>
  <r>
    <x v="62"/>
    <n v="56"/>
    <s v="cachito"/>
    <n v="14"/>
    <n v="11"/>
    <n v="153.9384"/>
    <n v="0.1"/>
    <s v="LATIF"/>
    <n v="73.64833681845144"/>
    <n v="0.36824168409225716"/>
    <s v="DEJAR"/>
    <s v="DEJAR"/>
    <x v="0"/>
  </r>
  <r>
    <x v="62"/>
    <n v="57"/>
    <s v="cachito"/>
    <n v="12"/>
    <n v="8"/>
    <n v="113.0976"/>
    <n v="0.1"/>
    <s v="LATIF"/>
    <n v="51.002868362482175"/>
    <n v="0.25501434181241084"/>
    <s v="DEJAR"/>
    <s v="DEJAR"/>
    <x v="0"/>
  </r>
  <r>
    <x v="62"/>
    <n v="58"/>
    <s v="cafecillo"/>
    <n v="13.7"/>
    <n v="12.7"/>
    <n v="147.41172599999999"/>
    <n v="0.1"/>
    <s v="LATIF"/>
    <n v="69.942338454409466"/>
    <n v="0.34971169227204729"/>
    <s v="DEJAR"/>
    <s v="DEJAR"/>
    <x v="0"/>
  </r>
  <r>
    <x v="62"/>
    <n v="59"/>
    <s v="desconocido"/>
    <n v="11"/>
    <n v="12.7"/>
    <n v="95.0334"/>
    <n v="0.1"/>
    <s v="LATIF"/>
    <n v="41.450062373780455"/>
    <n v="0.20725031186890225"/>
    <s v="DEJAR"/>
    <s v="DEJAR"/>
    <x v="0"/>
  </r>
  <r>
    <x v="63"/>
    <n v="1"/>
    <s v="ixcanal"/>
    <n v="10"/>
    <n v="8"/>
    <n v="78.539999999999992"/>
    <n v="0.1"/>
    <s v="LATIF"/>
    <n v="33.026709725455305"/>
    <n v="0.16513354862727653"/>
    <s v="DEJAR"/>
    <s v="DEJAR"/>
    <x v="0"/>
  </r>
  <r>
    <x v="63"/>
    <n v="2"/>
    <s v="majunche"/>
    <n v="22"/>
    <n v="15"/>
    <n v="380.1336"/>
    <n v="0.1"/>
    <s v="LATIF"/>
    <n v="216.2883827856152"/>
    <n v="1.0814419139280758"/>
    <s v="DEJAR"/>
    <s v="DEJAR"/>
    <x v="0"/>
  </r>
  <r>
    <x v="63"/>
    <n v="3"/>
    <s v="chaperno"/>
    <n v="15"/>
    <n v="9"/>
    <n v="176.715"/>
    <n v="0.1"/>
    <s v="LATIF"/>
    <n v="86.812164819560579"/>
    <n v="0.43406082409780289"/>
    <s v="DEJAR"/>
    <s v="DEJAR"/>
    <x v="0"/>
  </r>
  <r>
    <x v="63"/>
    <n v="4"/>
    <s v="guayabo"/>
    <n v="18"/>
    <n v="20"/>
    <n v="254.46959999999999"/>
    <n v="0.1"/>
    <s v="LATIF"/>
    <n v="134.06329154071116"/>
    <n v="0.67031645770355586"/>
    <s v="DEJAR"/>
    <s v="DEJAR"/>
    <x v="0"/>
  </r>
  <r>
    <x v="63"/>
    <n v="5"/>
    <s v="guayabo"/>
    <n v="18.2"/>
    <n v="15"/>
    <n v="260.15589599999998"/>
    <n v="0.1"/>
    <s v="LATIF"/>
    <n v="137.64107738009031"/>
    <n v="0.68820538690045152"/>
    <s v="DEJAR"/>
    <s v="DEJAR"/>
    <x v="0"/>
  </r>
  <r>
    <x v="63"/>
    <n v="6"/>
    <s v="carbonocillo"/>
    <n v="34"/>
    <n v="25"/>
    <n v="907.92240000000004"/>
    <n v="0.1"/>
    <s v="LATIF"/>
    <n v="610.45073780325674"/>
    <n v="3.0522536890162835"/>
    <s v="DEJAR"/>
    <s v="DEJAR"/>
    <x v="0"/>
  </r>
  <r>
    <x v="63"/>
    <n v="7"/>
    <s v="nance"/>
    <n v="33.1"/>
    <n v="16.09"/>
    <n v="860.49209400000007"/>
    <n v="0.1"/>
    <s v="LATIF"/>
    <n v="572.63848341262656"/>
    <n v="2.8631924170631327"/>
    <s v="DEJAR"/>
    <s v="DEJAR"/>
    <x v="0"/>
  </r>
  <r>
    <x v="63"/>
    <n v="8"/>
    <s v="nopal"/>
    <n v="11"/>
    <n v="16.09"/>
    <n v="95.0334"/>
    <n v="0.1"/>
    <s v="LATIF"/>
    <n v="41.450062373780455"/>
    <n v="0.20725031186890225"/>
    <s v="DEJAR"/>
    <s v="DEJAR"/>
    <x v="0"/>
  </r>
  <r>
    <x v="63"/>
    <n v="9"/>
    <s v="santa maria"/>
    <n v="51"/>
    <n v="25"/>
    <n v="2042.8253999999999"/>
    <n v="0.1"/>
    <s v="LATIF"/>
    <n v="1604.5967189869084"/>
    <n v="8.0229835949345407"/>
    <s v="DEJAR"/>
    <s v="DEJAR"/>
    <x v="0"/>
  </r>
  <r>
    <x v="63"/>
    <n v="10"/>
    <s v="bolitri"/>
    <n v="15.2"/>
    <n v="16.09"/>
    <n v="181.45881599999998"/>
    <n v="0.1"/>
    <s v="LATIF"/>
    <n v="89.596556735240128"/>
    <n v="0.44798278367620059"/>
    <s v="DEJAR"/>
    <s v="DEJAR"/>
    <x v="0"/>
  </r>
  <r>
    <x v="63"/>
    <n v="11"/>
    <s v="ixcanal"/>
    <n v="11.6"/>
    <n v="16.09"/>
    <n v="105.683424"/>
    <n v="0.1"/>
    <s v="LATIF"/>
    <n v="47.043710780074015"/>
    <n v="0.23521855390037005"/>
    <s v="DEJAR"/>
    <s v="DEJAR"/>
    <x v="0"/>
  </r>
  <r>
    <x v="63"/>
    <n v="12"/>
    <s v="desconocido"/>
    <n v="29"/>
    <n v="20"/>
    <n v="660.52139999999997"/>
    <n v="0.1"/>
    <s v="LATIF"/>
    <n v="417.82609631752575"/>
    <n v="2.0891304815876288"/>
    <s v="DEJAR"/>
    <s v="DEJAR"/>
    <x v="0"/>
  </r>
  <r>
    <x v="63"/>
    <n v="13"/>
    <s v="chechén "/>
    <n v="19"/>
    <n v="16.09"/>
    <n v="283.52940000000001"/>
    <n v="0.1"/>
    <s v="LATIF"/>
    <n v="152.50261995629924"/>
    <n v="0.76251309978149617"/>
    <s v="DEJAR"/>
    <s v="DEJAR"/>
    <x v="0"/>
  </r>
  <r>
    <x v="63"/>
    <n v="14"/>
    <s v="majunche"/>
    <n v="10.199999999999999"/>
    <n v="12"/>
    <n v="81.713015999999996"/>
    <n v="0.1"/>
    <s v="LATIF"/>
    <n v="34.622936944330348"/>
    <n v="0.17311468472165173"/>
    <s v="DEJAR"/>
    <s v="DEJAR"/>
    <x v="0"/>
  </r>
  <r>
    <x v="63"/>
    <n v="15"/>
    <s v="mico blanco"/>
    <n v="13"/>
    <n v="9"/>
    <n v="132.73259999999999"/>
    <n v="0.1"/>
    <s v="LATIF"/>
    <n v="61.723483588461484"/>
    <n v="0.3086174179423074"/>
    <s v="DEJAR"/>
    <s v="DEJAR"/>
    <x v="0"/>
  </r>
  <r>
    <x v="63"/>
    <n v="16"/>
    <s v="guayabón"/>
    <n v="20.7"/>
    <n v="9"/>
    <n v="336.53604599999994"/>
    <n v="0.1"/>
    <s v="LATIF"/>
    <n v="187.06123079066424"/>
    <n v="0.93530615395332117"/>
    <s v="DEJAR"/>
    <s v="DEJAR"/>
    <x v="0"/>
  </r>
  <r>
    <x v="63"/>
    <n v="17"/>
    <s v="palo blanco"/>
    <n v="33.4"/>
    <n v="16.09"/>
    <n v="876.16082399999993"/>
    <n v="0.1"/>
    <s v="LATIF"/>
    <n v="585.08673305569403"/>
    <n v="2.92543366527847"/>
    <s v="DEJAR"/>
    <s v="DEJAR"/>
    <x v="0"/>
  </r>
  <r>
    <x v="63"/>
    <n v="18"/>
    <s v="mapola"/>
    <n v="25"/>
    <n v="19"/>
    <n v="490.875"/>
    <n v="0.1"/>
    <s v="LATIF"/>
    <n v="293.3319028192812"/>
    <n v="1.4666595140964058"/>
    <s v="DEJAR"/>
    <s v="DEJAR"/>
    <x v="0"/>
  </r>
  <r>
    <x v="63"/>
    <n v="19"/>
    <s v="palo de pavo"/>
    <n v="19.100000000000001"/>
    <n v="16.09"/>
    <n v="286.52177400000005"/>
    <n v="0.1"/>
    <s v="LATIF"/>
    <n v="154.42270319343129"/>
    <n v="0.77211351596715638"/>
    <s v="DEJAR"/>
    <s v="DEJAR"/>
    <x v="0"/>
  </r>
  <r>
    <x v="63"/>
    <n v="20"/>
    <s v="tamarindo"/>
    <n v="18"/>
    <n v="9"/>
    <n v="254.46959999999999"/>
    <n v="0.1"/>
    <s v="LATIF"/>
    <n v="134.06329154071116"/>
    <n v="0.67031645770355586"/>
    <s v="DEJAR"/>
    <s v="DEJAR"/>
    <x v="0"/>
  </r>
  <r>
    <x v="63"/>
    <n v="21"/>
    <s v="zapote mico"/>
    <n v="28"/>
    <n v="11"/>
    <n v="615.75360000000001"/>
    <n v="0.1"/>
    <s v="LATIF"/>
    <n v="384.30049927715726"/>
    <n v="1.9215024963857863"/>
    <s v="DEJAR"/>
    <s v="DEJAR"/>
    <x v="0"/>
  </r>
  <r>
    <x v="63"/>
    <n v="22"/>
    <s v="guayaba"/>
    <n v="17.8"/>
    <n v="16.09"/>
    <n v="248.84613600000003"/>
    <n v="0.1"/>
    <s v="LATIF"/>
    <n v="130.5400843883379"/>
    <n v="0.65270042194168942"/>
    <s v="DEJAR"/>
    <s v="DEJAR"/>
    <x v="0"/>
  </r>
  <r>
    <x v="63"/>
    <n v="23"/>
    <s v="copalcon"/>
    <n v="11"/>
    <n v="16.09"/>
    <n v="95.0334"/>
    <n v="0.1"/>
    <s v="LATIF"/>
    <n v="41.450062373780455"/>
    <n v="0.20725031186890225"/>
    <s v="DEJAR"/>
    <s v="DEJAR"/>
    <x v="0"/>
  </r>
  <r>
    <x v="63"/>
    <n v="24"/>
    <s v="tamarindo"/>
    <n v="16"/>
    <n v="25"/>
    <n v="201.0624"/>
    <n v="0.1"/>
    <s v="LATIF"/>
    <n v="101.24820425273758"/>
    <n v="0.50624102126368786"/>
    <s v="DEJAR"/>
    <s v="DEJAR"/>
    <x v="0"/>
  </r>
  <r>
    <x v="63"/>
    <n v="25"/>
    <s v="caulote "/>
    <n v="10.1"/>
    <n v="16.09"/>
    <n v="80.118653999999992"/>
    <n v="0.1"/>
    <s v="LATIF"/>
    <n v="33.819357065313945"/>
    <n v="0.16909678532656972"/>
    <s v="DEJAR"/>
    <s v="DEJAR"/>
    <x v="0"/>
  </r>
  <r>
    <x v="63"/>
    <n v="26"/>
    <s v="ixcanal"/>
    <n v="12.7"/>
    <n v="8"/>
    <n v="126.67716599999999"/>
    <n v="0.1"/>
    <s v="LATIF"/>
    <n v="58.382476924743543"/>
    <n v="0.29191238462371771"/>
    <s v="DEJAR"/>
    <s v="DEJAR"/>
    <x v="0"/>
  </r>
  <r>
    <x v="63"/>
    <n v="27"/>
    <s v="zorrillo"/>
    <n v="13.2"/>
    <n v="16.09"/>
    <n v="136.84809599999997"/>
    <n v="0.1"/>
    <s v="LATIF"/>
    <n v="64.010980580278073"/>
    <n v="0.32005490290139033"/>
    <s v="DEJAR"/>
    <s v="DEJAR"/>
    <x v="0"/>
  </r>
  <r>
    <x v="63"/>
    <n v="28"/>
    <s v="chacup"/>
    <n v="39"/>
    <n v="30"/>
    <n v="1194.5934"/>
    <n v="0.1"/>
    <s v="LATIF"/>
    <n v="846.59112411251863"/>
    <n v="4.2329556205625929"/>
    <s v="DEJAR"/>
    <s v="DEJAR"/>
    <x v="0"/>
  </r>
  <r>
    <x v="63"/>
    <n v="29"/>
    <s v="guayaba"/>
    <n v="23.3"/>
    <n v="18"/>
    <n v="426.385806"/>
    <n v="0.1"/>
    <s v="LATIF"/>
    <n v="248.0057903714372"/>
    <n v="1.2400289518571859"/>
    <s v="DEJAR"/>
    <s v="DEJAR"/>
    <x v="0"/>
  </r>
  <r>
    <x v="63"/>
    <n v="30"/>
    <s v="chicozapote"/>
    <n v="11.2"/>
    <n v="15"/>
    <n v="98.520575999999991"/>
    <n v="0.1"/>
    <s v="LATIF"/>
    <n v="43.269010001935349"/>
    <n v="0.21634505000967674"/>
    <s v="DEJAR"/>
    <s v="DEJAR"/>
    <x v="0"/>
  </r>
  <r>
    <x v="63"/>
    <n v="31"/>
    <s v="palo de sangre"/>
    <n v="16.600000000000001"/>
    <n v="10"/>
    <n v="216.42482400000003"/>
    <n v="0.1"/>
    <s v="LATIF"/>
    <n v="110.53380957149615"/>
    <n v="0.55266904785748072"/>
    <s v="DEJAR"/>
    <s v="DEJAR"/>
    <x v="0"/>
  </r>
  <r>
    <x v="63"/>
    <n v="32"/>
    <s v="chacup"/>
    <n v="14.2"/>
    <n v="12"/>
    <n v="158.368056"/>
    <n v="0.1"/>
    <s v="LATIF"/>
    <n v="76.180900355309561"/>
    <n v="0.38090450177654778"/>
    <s v="DEJAR"/>
    <s v="DEJAR"/>
    <x v="0"/>
  </r>
  <r>
    <x v="63"/>
    <n v="33"/>
    <s v="zapotillo"/>
    <n v="58"/>
    <n v="30"/>
    <n v="2642.0855999999999"/>
    <n v="0.1"/>
    <s v="LATIF"/>
    <n v="2180.2363008097436"/>
    <n v="10.901181504048717"/>
    <s v="DEJAR"/>
    <s v="DEJAR"/>
    <x v="0"/>
  </r>
  <r>
    <x v="64"/>
    <n v="1"/>
    <s v="cedrillo"/>
    <n v="37"/>
    <n v="20"/>
    <n v="1075.2126000000001"/>
    <n v="0.1"/>
    <s v="LATIF"/>
    <n v="746.75785703016243"/>
    <n v="3.7337892851508117"/>
    <s v="DEJAR"/>
    <s v="DEJAR"/>
    <x v="0"/>
  </r>
  <r>
    <x v="64"/>
    <n v="2"/>
    <s v="aguacatillo"/>
    <n v="10"/>
    <n v="12"/>
    <n v="78.539999999999992"/>
    <n v="0.1"/>
    <s v="LATIF"/>
    <n v="33.026709725455305"/>
    <n v="0.16513354862727653"/>
    <s v="DEJAR"/>
    <s v="DEJAR"/>
    <x v="0"/>
  </r>
  <r>
    <x v="64"/>
    <n v="3"/>
    <s v="chechén "/>
    <n v="16"/>
    <n v="15"/>
    <n v="201.0624"/>
    <n v="0.1"/>
    <s v="LATIF"/>
    <n v="101.24820425273758"/>
    <n v="0.50624102126368786"/>
    <s v="DEJAR"/>
    <s v="DEJAR"/>
    <x v="0"/>
  </r>
  <r>
    <x v="64"/>
    <n v="4"/>
    <s v="tamagas"/>
    <n v="26.1"/>
    <n v="18.899999999999999"/>
    <n v="535.022334"/>
    <n v="0.1"/>
    <s v="LATIF"/>
    <n v="325.03649416483495"/>
    <n v="1.6251824708241747"/>
    <s v="DEJAR"/>
    <s v="DEJAR"/>
    <x v="0"/>
  </r>
  <r>
    <x v="64"/>
    <n v="5"/>
    <s v="zapotillo"/>
    <n v="13"/>
    <n v="14"/>
    <n v="132.73259999999999"/>
    <n v="0.1"/>
    <s v="LATIF"/>
    <n v="61.723483588461484"/>
    <n v="0.3086174179423074"/>
    <s v="DEJAR"/>
    <s v="DEJAR"/>
    <x v="0"/>
  </r>
  <r>
    <x v="64"/>
    <n v="6"/>
    <s v="choc colol"/>
    <n v="11.2"/>
    <n v="18.899999999999999"/>
    <n v="98.520575999999991"/>
    <n v="0.1"/>
    <s v="LATIF"/>
    <n v="43.269010001935349"/>
    <n v="0.21634505000967674"/>
    <s v="DEJAR"/>
    <s v="DEJAR"/>
    <x v="0"/>
  </r>
  <r>
    <x v="64"/>
    <n v="7"/>
    <s v="nance"/>
    <n v="51"/>
    <n v="30"/>
    <n v="2042.8253999999999"/>
    <n v="0.1"/>
    <s v="LATIF"/>
    <n v="1604.5967189869084"/>
    <n v="8.0229835949345407"/>
    <s v="DEJAR"/>
    <s v="DEJAR"/>
    <x v="0"/>
  </r>
  <r>
    <x v="64"/>
    <n v="8"/>
    <s v="icaco"/>
    <n v="24.5"/>
    <n v="24"/>
    <n v="471.43635"/>
    <n v="0.1"/>
    <s v="LATIF"/>
    <n v="279.54167502677348"/>
    <n v="1.3977083751338673"/>
    <s v="DEJAR"/>
    <s v="DEJAR"/>
    <x v="0"/>
  </r>
  <r>
    <x v="64"/>
    <n v="9"/>
    <s v="palo de sangre"/>
    <n v="10.199999999999999"/>
    <n v="18.899999999999999"/>
    <n v="81.713015999999996"/>
    <n v="0.1"/>
    <s v="LATIF"/>
    <n v="34.622936944330348"/>
    <n v="0.17311468472165173"/>
    <s v="DEJAR"/>
    <s v="DEJAR"/>
    <x v="0"/>
  </r>
  <r>
    <x v="64"/>
    <n v="10"/>
    <s v="caimito"/>
    <n v="18"/>
    <n v="11"/>
    <n v="254.46959999999999"/>
    <n v="0.1"/>
    <s v="LATIF"/>
    <n v="134.06329154071116"/>
    <n v="0.67031645770355586"/>
    <s v="DEJAR"/>
    <s v="DEJAR"/>
    <x v="0"/>
  </r>
  <r>
    <x v="64"/>
    <n v="11"/>
    <s v="chicozapote"/>
    <n v="16"/>
    <n v="12"/>
    <n v="201.0624"/>
    <n v="0.1"/>
    <s v="LATIF"/>
    <n v="101.24820425273758"/>
    <n v="0.50624102126368786"/>
    <s v="DEJAR"/>
    <s v="DEJAR"/>
    <x v="0"/>
  </r>
  <r>
    <x v="64"/>
    <n v="12"/>
    <s v="zapotillo"/>
    <n v="83.5"/>
    <n v="30"/>
    <n v="5476.00515"/>
    <n v="0.1"/>
    <s v="LATIF"/>
    <n v="5196.5395932027868"/>
    <n v="25.982697966013934"/>
    <s v="DEJAR"/>
    <s v="DEJAR"/>
    <x v="0"/>
  </r>
  <r>
    <x v="64"/>
    <n v="13"/>
    <s v="caguate"/>
    <n v="19"/>
    <n v="18.899999999999999"/>
    <n v="283.52940000000001"/>
    <n v="0.1"/>
    <s v="LATIF"/>
    <n v="152.50261995629924"/>
    <n v="0.76251309978149617"/>
    <s v="DEJAR"/>
    <s v="DEJAR"/>
    <x v="0"/>
  </r>
  <r>
    <x v="64"/>
    <n v="14"/>
    <s v="desconocido"/>
    <n v="30"/>
    <n v="30"/>
    <n v="706.86"/>
    <n v="0.1"/>
    <s v="LATIF"/>
    <n v="452.98997539791907"/>
    <n v="2.2649498769895953"/>
    <s v="DEJAR"/>
    <s v="DEJAR"/>
    <x v="0"/>
  </r>
  <r>
    <x v="64"/>
    <n v="15"/>
    <s v="chicozapote"/>
    <n v="32"/>
    <n v="30"/>
    <n v="804.24959999999999"/>
    <n v="0.1"/>
    <s v="LATIF"/>
    <n v="528.31791084648671"/>
    <n v="2.6415895542324335"/>
    <s v="DEJAR"/>
    <s v="DEJAR"/>
    <x v="0"/>
  </r>
  <r>
    <x v="64"/>
    <n v="16"/>
    <s v="palo blanco"/>
    <n v="22"/>
    <n v="24"/>
    <n v="380.1336"/>
    <n v="0.1"/>
    <s v="LATIF"/>
    <n v="216.2883827856152"/>
    <n v="1.0814419139280758"/>
    <s v="DEJAR"/>
    <s v="DEJAR"/>
    <x v="0"/>
  </r>
  <r>
    <x v="64"/>
    <n v="17"/>
    <s v="tenelté"/>
    <n v="22"/>
    <n v="18.899999999999999"/>
    <n v="380.1336"/>
    <n v="0.1"/>
    <s v="LATIF"/>
    <n v="216.2883827856152"/>
    <n v="1.0814419139280758"/>
    <s v="DEJAR"/>
    <s v="DEJAR"/>
    <x v="0"/>
  </r>
  <r>
    <x v="64"/>
    <n v="18"/>
    <s v="chechén "/>
    <n v="24"/>
    <n v="20"/>
    <n v="452.3904"/>
    <n v="0.1"/>
    <s v="LATIF"/>
    <n v="266.13537552905672"/>
    <n v="1.3306768776452833"/>
    <s v="DEJAR"/>
    <s v="DEJAR"/>
    <x v="0"/>
  </r>
  <r>
    <x v="64"/>
    <n v="19"/>
    <s v="sotzol"/>
    <n v="10"/>
    <n v="8"/>
    <n v="78.539999999999992"/>
    <n v="0.1"/>
    <s v="LATIF"/>
    <n v="33.026709725455305"/>
    <n v="0.16513354862727653"/>
    <s v="DEJAR"/>
    <s v="DEJAR"/>
    <x v="0"/>
  </r>
  <r>
    <x v="64"/>
    <n v="20"/>
    <s v="dulce quemado"/>
    <n v="24"/>
    <n v="18.899999999999999"/>
    <n v="452.3904"/>
    <n v="0.1"/>
    <s v="LATIF"/>
    <n v="266.13537552905672"/>
    <n v="1.3306768776452833"/>
    <s v="DEJAR"/>
    <s v="DEJAR"/>
    <x v="0"/>
  </r>
  <r>
    <x v="64"/>
    <n v="21"/>
    <s v="nance"/>
    <n v="42.1"/>
    <n v="30"/>
    <n v="1392.0508139999999"/>
    <n v="0.1"/>
    <s v="LATIF"/>
    <n v="1015.8929060141173"/>
    <n v="5.0794645300705863"/>
    <s v="DEJAR"/>
    <s v="DEJAR"/>
    <x v="0"/>
  </r>
  <r>
    <x v="64"/>
    <n v="22"/>
    <s v="desconocido"/>
    <n v="14"/>
    <n v="12"/>
    <n v="153.9384"/>
    <n v="0.1"/>
    <s v="LATIF"/>
    <n v="73.64833681845144"/>
    <n v="0.36824168409225716"/>
    <s v="DEJAR"/>
    <s v="DEJAR"/>
    <x v="0"/>
  </r>
  <r>
    <x v="64"/>
    <n v="23"/>
    <s v="itch malaya"/>
    <n v="22"/>
    <n v="18"/>
    <n v="380.1336"/>
    <n v="0.1"/>
    <s v="LATIF"/>
    <n v="216.2883827856152"/>
    <n v="1.0814419139280758"/>
    <s v="DEJAR"/>
    <s v="DEJAR"/>
    <x v="0"/>
  </r>
  <r>
    <x v="64"/>
    <n v="24"/>
    <s v="zapote mico"/>
    <n v="20"/>
    <n v="20"/>
    <n v="314.15999999999997"/>
    <n v="0.1"/>
    <s v="LATIF"/>
    <n v="172.33493090633354"/>
    <n v="0.86167465453166758"/>
    <s v="DEJAR"/>
    <s v="DEJAR"/>
    <x v="0"/>
  </r>
  <r>
    <x v="64"/>
    <n v="25"/>
    <s v="san juan"/>
    <n v="34.9"/>
    <n v="18"/>
    <n v="956.62505399999998"/>
    <n v="0.1"/>
    <s v="LATIF"/>
    <n v="649.67348570462377"/>
    <n v="3.2483674285231188"/>
    <s v="DEJAR"/>
    <s v="DEJAR"/>
    <x v="0"/>
  </r>
  <r>
    <x v="64"/>
    <n v="26"/>
    <s v="pupté"/>
    <n v="12"/>
    <n v="18.899999999999999"/>
    <n v="113.0976"/>
    <n v="0.1"/>
    <s v="LATIF"/>
    <n v="51.002868362482175"/>
    <n v="0.25501434181241084"/>
    <s v="DEJAR"/>
    <s v="DEJAR"/>
    <x v="0"/>
  </r>
  <r>
    <x v="64"/>
    <n v="27"/>
    <s v="paterna"/>
    <n v="11.1"/>
    <n v="9"/>
    <n v="96.769133999999994"/>
    <n v="0.1"/>
    <s v="LATIF"/>
    <n v="42.353868372211643"/>
    <n v="0.21176934186105822"/>
    <s v="DEJAR"/>
    <s v="DEJAR"/>
    <x v="0"/>
  </r>
  <r>
    <x v="64"/>
    <n v="28"/>
    <s v="celión"/>
    <n v="12"/>
    <n v="13"/>
    <n v="113.0976"/>
    <n v="0.1"/>
    <s v="LATIF"/>
    <n v="51.002868362482175"/>
    <n v="0.25501434181241084"/>
    <s v="DEJAR"/>
    <s v="DEJAR"/>
    <x v="0"/>
  </r>
  <r>
    <x v="64"/>
    <n v="29"/>
    <s v="pimiento"/>
    <n v="12.1"/>
    <n v="18.899999999999999"/>
    <n v="114.990414"/>
    <n v="0.1"/>
    <s v="LATIF"/>
    <n v="52.021763144817932"/>
    <n v="0.26010881572408967"/>
    <s v="DEJAR"/>
    <s v="DEJAR"/>
    <x v="0"/>
  </r>
  <r>
    <x v="64"/>
    <n v="30"/>
    <s v="tenelté"/>
    <n v="20"/>
    <n v="18"/>
    <n v="314.15999999999997"/>
    <n v="0.1"/>
    <s v="LATIF"/>
    <n v="172.33493090633354"/>
    <n v="0.86167465453166758"/>
    <s v="DEJAR"/>
    <s v="DEJAR"/>
    <x v="0"/>
  </r>
  <r>
    <x v="64"/>
    <n v="31"/>
    <s v="desconocido"/>
    <n v="21"/>
    <n v="16"/>
    <n v="346.3614"/>
    <n v="0.1"/>
    <s v="LATIF"/>
    <n v="193.587905296"/>
    <n v="0.96793952648000003"/>
    <s v="DEJAR"/>
    <s v="DEJAR"/>
    <x v="0"/>
  </r>
  <r>
    <x v="64"/>
    <n v="32"/>
    <s v="celión"/>
    <n v="16"/>
    <n v="12"/>
    <n v="201.0624"/>
    <n v="0.1"/>
    <s v="LATIF"/>
    <n v="101.24820425273758"/>
    <n v="0.50624102126368786"/>
    <s v="DEJAR"/>
    <s v="DEJAR"/>
    <x v="0"/>
  </r>
  <r>
    <x v="64"/>
    <n v="33"/>
    <s v="caulote "/>
    <n v="19"/>
    <n v="14"/>
    <n v="283.52940000000001"/>
    <n v="0.1"/>
    <s v="LATIF"/>
    <n v="152.50261995629924"/>
    <n v="0.76251309978149617"/>
    <s v="DEJAR"/>
    <s v="DEJAR"/>
    <x v="0"/>
  </r>
  <r>
    <x v="64"/>
    <n v="34"/>
    <s v="chucutchú"/>
    <n v="13"/>
    <n v="18.899999999999999"/>
    <n v="132.73259999999999"/>
    <n v="0.1"/>
    <s v="LATIF"/>
    <n v="61.723483588461484"/>
    <n v="0.3086174179423074"/>
    <s v="DEJAR"/>
    <s v="DEJAR"/>
    <x v="0"/>
  </r>
  <r>
    <x v="64"/>
    <n v="35"/>
    <s v="celión"/>
    <n v="16"/>
    <n v="12"/>
    <n v="201.0624"/>
    <n v="0.1"/>
    <s v="LATIF"/>
    <n v="101.24820425273758"/>
    <n v="0.50624102126368786"/>
    <s v="DEJAR"/>
    <s v="DEJAR"/>
    <x v="0"/>
  </r>
  <r>
    <x v="64"/>
    <n v="36"/>
    <s v="guayabo"/>
    <n v="21"/>
    <n v="18.899999999999999"/>
    <n v="346.3614"/>
    <n v="0.1"/>
    <s v="LATIF"/>
    <n v="193.587905296"/>
    <n v="0.96793952648000003"/>
    <s v="DEJAR"/>
    <s v="DEJAR"/>
    <x v="0"/>
  </r>
  <r>
    <x v="64"/>
    <n v="37"/>
    <s v="palo de jiote"/>
    <n v="14"/>
    <n v="18.899999999999999"/>
    <n v="153.9384"/>
    <n v="0.1"/>
    <s v="LATIF"/>
    <n v="73.64833681845144"/>
    <n v="0.36824168409225716"/>
    <s v="DEJAR"/>
    <s v="DEJAR"/>
    <x v="0"/>
  </r>
  <r>
    <x v="64"/>
    <n v="38"/>
    <s v="cañamito"/>
    <n v="24"/>
    <n v="25"/>
    <n v="452.3904"/>
    <n v="0.1"/>
    <s v="LATIF"/>
    <n v="266.13537552905672"/>
    <n v="1.3306768776452833"/>
    <s v="DEJAR"/>
    <s v="DEJAR"/>
    <x v="0"/>
  </r>
  <r>
    <x v="64"/>
    <n v="39"/>
    <s v="san juan"/>
    <n v="29"/>
    <n v="24"/>
    <n v="660.52139999999997"/>
    <n v="0.1"/>
    <s v="LATIF"/>
    <n v="417.82609631752575"/>
    <n v="2.0891304815876288"/>
    <s v="DEJAR"/>
    <s v="DEJAR"/>
    <x v="0"/>
  </r>
  <r>
    <x v="64"/>
    <n v="40"/>
    <s v="rosul"/>
    <n v="15"/>
    <n v="12"/>
    <n v="176.715"/>
    <n v="0.1"/>
    <s v="LATIF"/>
    <n v="86.812164819560579"/>
    <n v="0.43406082409780289"/>
    <s v="DEJAR"/>
    <s v="DEJAR"/>
    <x v="0"/>
  </r>
  <r>
    <x v="64"/>
    <n v="41"/>
    <s v="aguacatillo"/>
    <n v="17.600000000000001"/>
    <n v="18.899999999999999"/>
    <n v="243.28550400000003"/>
    <n v="0.1"/>
    <s v="LATIF"/>
    <n v="127.07122254671964"/>
    <n v="0.63535611273359804"/>
    <s v="DEJAR"/>
    <s v="DEJAR"/>
    <x v="0"/>
  </r>
  <r>
    <x v="64"/>
    <n v="42"/>
    <s v="aceituno"/>
    <n v="13"/>
    <n v="14"/>
    <n v="132.73259999999999"/>
    <n v="0.1"/>
    <s v="LATIF"/>
    <n v="61.723483588461484"/>
    <n v="0.3086174179423074"/>
    <s v="DEJAR"/>
    <s v="DEJAR"/>
    <x v="0"/>
  </r>
  <r>
    <x v="64"/>
    <n v="43"/>
    <s v="san juan"/>
    <n v="48.2"/>
    <n v="40"/>
    <n v="1824.6726960000001"/>
    <n v="0.1"/>
    <s v="LATIF"/>
    <n v="1402.5383835699995"/>
    <n v="7.012691917849998"/>
    <s v="DEJAR"/>
    <s v="DEJAR"/>
    <x v="0"/>
  </r>
  <r>
    <x v="64"/>
    <n v="44"/>
    <s v="desconocido"/>
    <n v="16"/>
    <n v="12"/>
    <n v="201.0624"/>
    <n v="0.1"/>
    <s v="LATIF"/>
    <n v="101.24820425273758"/>
    <n v="0.50624102126368786"/>
    <s v="DEJAR"/>
    <s v="DEJAR"/>
    <x v="0"/>
  </r>
  <r>
    <x v="64"/>
    <n v="45"/>
    <s v="palo de burro"/>
    <n v="19.5"/>
    <n v="18.899999999999999"/>
    <n v="298.64834999999999"/>
    <n v="0.1"/>
    <s v="LATIF"/>
    <n v="162.24290203480425"/>
    <n v="0.81121451017402113"/>
    <s v="DEJAR"/>
    <s v="DEJAR"/>
    <x v="0"/>
  </r>
  <r>
    <x v="64"/>
    <n v="46"/>
    <s v="chicozapote"/>
    <n v="62"/>
    <n v="35"/>
    <n v="3019.0776000000001"/>
    <n v="0.1"/>
    <s v="LATIF"/>
    <n v="2555.8703816500024"/>
    <n v="12.77935190825001"/>
    <s v="DEJAR"/>
    <s v="DEJAR"/>
    <x v="0"/>
  </r>
  <r>
    <x v="64"/>
    <n v="47"/>
    <s v="bolitri"/>
    <n v="27.1"/>
    <n v="18"/>
    <n v="576.80561400000011"/>
    <n v="0.1"/>
    <s v="LATIF"/>
    <n v="355.51010033135105"/>
    <n v="1.7775505016567552"/>
    <s v="DEJAR"/>
    <s v="DEJAR"/>
    <x v="0"/>
  </r>
  <r>
    <x v="64"/>
    <n v="48"/>
    <s v="guayabo"/>
    <n v="11"/>
    <n v="10"/>
    <n v="95.0334"/>
    <n v="0.1"/>
    <s v="LATIF"/>
    <n v="41.450062373780455"/>
    <n v="0.20725031186890225"/>
    <s v="DEJAR"/>
    <s v="DEJAR"/>
    <x v="0"/>
  </r>
  <r>
    <x v="64"/>
    <n v="49"/>
    <s v="poj chic"/>
    <n v="18.2"/>
    <n v="16"/>
    <n v="260.15589599999998"/>
    <n v="0.1"/>
    <s v="LATIF"/>
    <n v="137.64107738009031"/>
    <n v="0.68820538690045152"/>
    <s v="DEJAR"/>
    <s v="DEJAR"/>
    <x v="0"/>
  </r>
  <r>
    <x v="64"/>
    <n v="50"/>
    <s v="cedrillo"/>
    <n v="62.3"/>
    <n v="30"/>
    <n v="3048.3651659999996"/>
    <n v="0.1"/>
    <s v="LATIF"/>
    <n v="2585.4462502495539"/>
    <n v="12.92723125124777"/>
    <s v="DEJAR"/>
    <s v="DEJAR"/>
    <x v="0"/>
  </r>
  <r>
    <x v="64"/>
    <n v="51"/>
    <s v="nance"/>
    <n v="17.3"/>
    <n v="14"/>
    <n v="235.06236600000003"/>
    <n v="0.1"/>
    <s v="LATIF"/>
    <n v="121.96931273174864"/>
    <n v="0.60984656365874323"/>
    <s v="DEJAR"/>
    <s v="DEJAR"/>
    <x v="0"/>
  </r>
  <r>
    <x v="64"/>
    <n v="52"/>
    <s v="cahué"/>
    <n v="18.2"/>
    <n v="16"/>
    <n v="260.15589599999998"/>
    <n v="0.1"/>
    <s v="LATIF"/>
    <n v="137.64107738009031"/>
    <n v="0.68820538690045152"/>
    <s v="DEJAR"/>
    <s v="DEJAR"/>
    <x v="0"/>
  </r>
  <r>
    <x v="64"/>
    <n v="53"/>
    <s v="cahué"/>
    <n v="22.3"/>
    <n v="18"/>
    <n v="390.57156600000002"/>
    <n v="0.1"/>
    <s v="LATIF"/>
    <n v="223.38470478666676"/>
    <n v="1.1169235239333337"/>
    <s v="DEJAR"/>
    <s v="DEJAR"/>
    <x v="0"/>
  </r>
  <r>
    <x v="65"/>
    <n v="1"/>
    <s v="Mapola"/>
    <n v="22.2"/>
    <n v="19"/>
    <n v="387.07653599999998"/>
    <n v="0.1"/>
    <s v="LATIF"/>
    <n v="221.00448516417933"/>
    <n v="1.1050224258208967"/>
    <s v="DEJAR"/>
    <s v="DEJAR"/>
    <x v="0"/>
  </r>
  <r>
    <x v="65"/>
    <n v="2"/>
    <s v="Mapola"/>
    <n v="29.1"/>
    <n v="29.1"/>
    <n v="665.08457400000009"/>
    <n v="0.1"/>
    <s v="LATIF"/>
    <n v="421.26840421437322"/>
    <n v="2.1063420210718662"/>
    <s v="DEJAR"/>
    <s v="DEJAR"/>
    <x v="0"/>
  </r>
  <r>
    <x v="65"/>
    <n v="3"/>
    <s v="Dulce Quemado"/>
    <n v="22"/>
    <n v="22"/>
    <n v="380.1336"/>
    <n v="0.1"/>
    <s v="LATIF"/>
    <n v="216.2883827856152"/>
    <n v="1.0814419139280758"/>
    <s v="DEJAR"/>
    <s v="DEJAR"/>
    <x v="0"/>
  </r>
  <r>
    <x v="65"/>
    <n v="4"/>
    <s v="Zorrillo"/>
    <n v="10"/>
    <n v="10"/>
    <n v="78.539999999999992"/>
    <n v="0.1"/>
    <s v="LATIF"/>
    <n v="33.026709725455305"/>
    <n v="0.16513354862727653"/>
    <s v="DEJAR"/>
    <s v="DEJAR"/>
    <x v="0"/>
  </r>
  <r>
    <x v="65"/>
    <n v="5"/>
    <s v="Nance"/>
    <n v="31"/>
    <n v="31"/>
    <n v="754.76940000000002"/>
    <n v="0.1"/>
    <s v="LATIF"/>
    <n v="489.81357840055307"/>
    <n v="2.4490678920027653"/>
    <s v="DEJAR"/>
    <s v="DEJAR"/>
    <x v="0"/>
  </r>
  <r>
    <x v="65"/>
    <n v="6"/>
    <s v="Nance"/>
    <n v="27.1"/>
    <n v="27.1"/>
    <n v="576.80561400000011"/>
    <n v="0.1"/>
    <s v="LATIF"/>
    <n v="355.51010033135105"/>
    <n v="1.7775505016567552"/>
    <s v="DEJAR"/>
    <s v="DEJAR"/>
    <x v="0"/>
  </r>
  <r>
    <x v="65"/>
    <n v="7"/>
    <s v="Guayabón"/>
    <n v="34"/>
    <n v="34"/>
    <n v="907.92240000000004"/>
    <n v="0.1"/>
    <s v="LATIF"/>
    <n v="610.45073780325674"/>
    <n v="3.0522536890162835"/>
    <s v="DEJAR"/>
    <s v="DEJAR"/>
    <x v="0"/>
  </r>
  <r>
    <x v="65"/>
    <n v="8"/>
    <s v="Bolitri"/>
    <n v="17"/>
    <n v="17"/>
    <n v="226.98060000000001"/>
    <n v="0.1"/>
    <s v="LATIF"/>
    <n v="116.98835060940742"/>
    <n v="0.58494175304703711"/>
    <s v="DEJAR"/>
    <s v="DEJAR"/>
    <x v="0"/>
  </r>
  <r>
    <x v="65"/>
    <n v="9"/>
    <s v="Temetché"/>
    <n v="27"/>
    <n v="27"/>
    <n v="572.5566"/>
    <n v="0.1"/>
    <s v="LATIF"/>
    <n v="352.39128142743209"/>
    <n v="1.7619564071371603"/>
    <s v="DEJAR"/>
    <s v="DEJAR"/>
    <x v="0"/>
  </r>
  <r>
    <x v="65"/>
    <n v="10"/>
    <s v="Jocote Fray"/>
    <n v="11"/>
    <n v="11"/>
    <n v="95.0334"/>
    <n v="0.1"/>
    <s v="LATIF"/>
    <n v="41.450062373780455"/>
    <n v="0.20725031186890225"/>
    <s v="DEJAR"/>
    <s v="DEJAR"/>
    <x v="0"/>
  </r>
  <r>
    <x v="65"/>
    <n v="11"/>
    <s v="Palo de Rosa"/>
    <n v="24"/>
    <n v="24"/>
    <n v="452.3904"/>
    <n v="0.1"/>
    <s v="LATIF"/>
    <n v="266.13537552905672"/>
    <n v="1.3306768776452833"/>
    <s v="DEJAR"/>
    <s v="DEJAR"/>
    <x v="0"/>
  </r>
  <r>
    <x v="65"/>
    <n v="12"/>
    <s v="Mapola"/>
    <n v="20"/>
    <n v="20"/>
    <n v="314.15999999999997"/>
    <n v="0.1"/>
    <s v="LATIF"/>
    <n v="172.33493090633354"/>
    <n v="0.86167465453166758"/>
    <s v="DEJAR"/>
    <s v="DEJAR"/>
    <x v="0"/>
  </r>
  <r>
    <x v="65"/>
    <n v="13"/>
    <s v="Mapola"/>
    <n v="45"/>
    <n v="45"/>
    <n v="1590.4349999999999"/>
    <n v="0.1"/>
    <s v="LATIF"/>
    <n v="1190.7041522680991"/>
    <n v="5.9535207613404948"/>
    <s v="DEJAR"/>
    <s v="DEJAR"/>
    <x v="0"/>
  </r>
  <r>
    <x v="65"/>
    <n v="14"/>
    <s v="Hoja ancha"/>
    <n v="17"/>
    <n v="17"/>
    <n v="226.98060000000001"/>
    <n v="0.1"/>
    <s v="LATIF"/>
    <n v="116.98835060940742"/>
    <n v="0.58494175304703711"/>
    <s v="DEJAR"/>
    <s v="DEJAR"/>
    <x v="0"/>
  </r>
  <r>
    <x v="65"/>
    <n v="15"/>
    <s v="Aguacatío"/>
    <n v="19"/>
    <n v="18.579999999999998"/>
    <n v="283.52940000000001"/>
    <n v="0.1"/>
    <s v="LATIF"/>
    <n v="152.50261995629924"/>
    <n v="0.76251309978149617"/>
    <s v="DEJAR"/>
    <s v="DEJAR"/>
    <x v="0"/>
  </r>
  <r>
    <x v="65"/>
    <n v="16"/>
    <s v="Guayabo"/>
    <n v="12.5"/>
    <n v="18.579999999999998"/>
    <n v="122.71875"/>
    <n v="0.1"/>
    <s v="LATIF"/>
    <n v="56.214880852526136"/>
    <n v="0.28107440426263064"/>
    <s v="DEJAR"/>
    <s v="DEJAR"/>
    <x v="0"/>
  </r>
  <r>
    <x v="65"/>
    <n v="17"/>
    <s v="Irayol de montaña"/>
    <n v="13"/>
    <n v="12"/>
    <n v="132.73259999999999"/>
    <n v="0.1"/>
    <s v="LATIF"/>
    <n v="61.723483588461484"/>
    <n v="0.3086174179423074"/>
    <s v="DEJAR"/>
    <s v="DEJAR"/>
    <x v="0"/>
  </r>
  <r>
    <x v="65"/>
    <n v="18"/>
    <s v="Nance"/>
    <n v="16.399999999999999"/>
    <n v="15"/>
    <n v="211.24118399999998"/>
    <n v="0.1"/>
    <s v="LATIF"/>
    <n v="107.38602570056027"/>
    <n v="0.53693012850280131"/>
    <s v="DEJAR"/>
    <s v="DEJAR"/>
    <x v="0"/>
  </r>
  <r>
    <x v="65"/>
    <n v="19"/>
    <s v="Chechén"/>
    <n v="19"/>
    <n v="13"/>
    <n v="283.52940000000001"/>
    <n v="0.1"/>
    <s v="LATIF"/>
    <n v="152.50261995629924"/>
    <n v="0.76251309978149617"/>
    <s v="DEJAR"/>
    <s v="DEJAR"/>
    <x v="0"/>
  </r>
  <r>
    <x v="65"/>
    <n v="20"/>
    <s v="Rosul"/>
    <n v="22"/>
    <n v="16"/>
    <n v="380.1336"/>
    <n v="0.1"/>
    <s v="LATIF"/>
    <n v="216.2883827856152"/>
    <n v="1.0814419139280758"/>
    <s v="DEJAR"/>
    <s v="DEJAR"/>
    <x v="0"/>
  </r>
  <r>
    <x v="65"/>
    <n v="21"/>
    <s v="Naranjo"/>
    <n v="97"/>
    <n v="40"/>
    <n v="7389.8285999999998"/>
    <n v="0.1"/>
    <s v="LATIF"/>
    <n v="7427.5503715745845"/>
    <n v="37.137751857872921"/>
    <s v="DEJAR"/>
    <s v="DEJAR"/>
    <x v="0"/>
  </r>
  <r>
    <x v="65"/>
    <n v="22"/>
    <s v="Guayabo"/>
    <n v="17"/>
    <n v="20"/>
    <n v="226.98060000000001"/>
    <n v="0.1"/>
    <s v="LATIF"/>
    <n v="116.98835060940742"/>
    <n v="0.58494175304703711"/>
    <s v="DEJAR"/>
    <s v="DEJAR"/>
    <x v="0"/>
  </r>
  <r>
    <x v="65"/>
    <n v="23"/>
    <s v="Tamarindo"/>
    <n v="19"/>
    <n v="13"/>
    <n v="283.52940000000001"/>
    <n v="0.1"/>
    <s v="LATIF"/>
    <n v="152.50261995629924"/>
    <n v="0.76251309978149617"/>
    <s v="DEJAR"/>
    <s v="DEJAR"/>
    <x v="0"/>
  </r>
  <r>
    <x v="65"/>
    <n v="24"/>
    <s v="P. Asil"/>
    <n v="23.2"/>
    <n v="20"/>
    <n v="422.73369600000001"/>
    <n v="0.1"/>
    <s v="LATIF"/>
    <n v="245.47630430811358"/>
    <n v="1.2273815215405679"/>
    <s v="DEJAR"/>
    <s v="DEJAR"/>
    <x v="0"/>
  </r>
  <r>
    <x v="65"/>
    <n v="25"/>
    <s v="Guayabo"/>
    <n v="17"/>
    <n v="15"/>
    <n v="226.98060000000001"/>
    <n v="0.1"/>
    <s v="LATIF"/>
    <n v="116.98835060940742"/>
    <n v="0.58494175304703711"/>
    <s v="DEJAR"/>
    <s v="DEJAR"/>
    <x v="0"/>
  </r>
  <r>
    <x v="65"/>
    <n v="26"/>
    <s v="Arenoso"/>
    <n v="42"/>
    <n v="35"/>
    <n v="1385.4456"/>
    <n v="0.1"/>
    <s v="LATIF"/>
    <n v="1010.1508312762483"/>
    <n v="5.0507541563812408"/>
    <s v="DEJAR"/>
    <s v="DEJAR"/>
    <x v="0"/>
  </r>
  <r>
    <x v="65"/>
    <n v="27"/>
    <s v="Aguacatío"/>
    <n v="29"/>
    <n v="22"/>
    <n v="660.52139999999997"/>
    <n v="0.1"/>
    <s v="LATIF"/>
    <n v="417.82609631752575"/>
    <n v="2.0891304815876288"/>
    <s v="DEJAR"/>
    <s v="DEJAR"/>
    <x v="0"/>
  </r>
  <r>
    <x v="65"/>
    <n v="28"/>
    <s v="??"/>
    <n v="15"/>
    <n v="18.579999999999998"/>
    <n v="176.715"/>
    <n v="0.1"/>
    <s v="LATIF"/>
    <n v="86.812164819560579"/>
    <n v="0.43406082409780289"/>
    <s v="DEJAR"/>
    <s v="DEJAR"/>
    <x v="0"/>
  </r>
  <r>
    <x v="65"/>
    <n v="29"/>
    <s v="Guarumo"/>
    <n v="37"/>
    <n v="18.579999999999998"/>
    <n v="1075.2126000000001"/>
    <n v="0.1"/>
    <s v="LATIF"/>
    <n v="746.75785703016243"/>
    <n v="3.7337892851508117"/>
    <s v="DEJAR"/>
    <s v="DEJAR"/>
    <x v="0"/>
  </r>
  <r>
    <x v="65"/>
    <n v="30"/>
    <s v="??"/>
    <n v="28"/>
    <n v="18.579999999999998"/>
    <n v="615.75360000000001"/>
    <n v="0.1"/>
    <s v="LATIF"/>
    <n v="384.30049927715726"/>
    <n v="1.9215024963857863"/>
    <s v="DEJAR"/>
    <s v="DEJAR"/>
    <x v="0"/>
  </r>
  <r>
    <x v="65"/>
    <n v="31"/>
    <s v="Chicozapote"/>
    <n v="27.4"/>
    <n v="18.579999999999998"/>
    <n v="589.64690399999995"/>
    <n v="0.1"/>
    <s v="LATIF"/>
    <n v="364.9624248121159"/>
    <n v="1.8248121240605792"/>
    <s v="DEJAR"/>
    <s v="DEJAR"/>
    <x v="0"/>
  </r>
  <r>
    <x v="65"/>
    <n v="32"/>
    <s v="Izote de montaña"/>
    <n v="26"/>
    <n v="12"/>
    <n v="530.93039999999996"/>
    <n v="0.1"/>
    <s v="LATIF"/>
    <n v="322.0760520178971"/>
    <n v="1.6103802600894852"/>
    <s v="DEJAR"/>
    <s v="DEJAR"/>
    <x v="0"/>
  </r>
  <r>
    <x v="65"/>
    <n v="33"/>
    <s v="Ixcanal"/>
    <n v="20"/>
    <n v="20"/>
    <n v="314.15999999999997"/>
    <n v="0.1"/>
    <s v="LATIF"/>
    <n v="172.33493090633354"/>
    <n v="0.86167465453166758"/>
    <s v="DEJAR"/>
    <s v="DEJAR"/>
    <x v="0"/>
  </r>
  <r>
    <x v="65"/>
    <n v="34"/>
    <s v="Bolitri"/>
    <n v="46.4"/>
    <n v="45"/>
    <n v="1690.934784"/>
    <n v="0.1"/>
    <s v="LATIF"/>
    <n v="1280.9069475508491"/>
    <n v="6.4045347377542443"/>
    <s v="DEJAR"/>
    <s v="DEJAR"/>
    <x v="0"/>
  </r>
  <r>
    <x v="65"/>
    <n v="35"/>
    <s v="Rosul"/>
    <n v="34.700000000000003"/>
    <n v="18.579999999999998"/>
    <n v="945.69228600000008"/>
    <n v="0.1"/>
    <s v="LATIF"/>
    <n v="640.83469398120928"/>
    <n v="3.2041734699060465"/>
    <s v="DEJAR"/>
    <s v="DEJAR"/>
    <x v="0"/>
  </r>
  <r>
    <x v="65"/>
    <n v="36"/>
    <s v="Izote de montaña"/>
    <n v="22"/>
    <n v="18"/>
    <n v="380.1336"/>
    <n v="0.1"/>
    <s v="LATIF"/>
    <n v="216.2883827856152"/>
    <n v="1.0814419139280758"/>
    <s v="DEJAR"/>
    <s v="DEJAR"/>
    <x v="0"/>
  </r>
  <r>
    <x v="65"/>
    <n v="37"/>
    <s v="??"/>
    <n v="43"/>
    <n v="27"/>
    <n v="1452.2046"/>
    <n v="0.1"/>
    <s v="LATIF"/>
    <n v="1068.4241794788302"/>
    <n v="5.3421208973941514"/>
    <s v="DEJAR"/>
    <s v="DEJAR"/>
    <x v="0"/>
  </r>
  <r>
    <x v="65"/>
    <n v="38"/>
    <s v="Patashte"/>
    <n v="33.9"/>
    <n v="30"/>
    <n v="902.58953399999984"/>
    <n v="0.1"/>
    <s v="LATIF"/>
    <n v="606.17998422758387"/>
    <n v="3.0308999211379195"/>
    <s v="DEJAR"/>
    <s v="DEJAR"/>
    <x v="0"/>
  </r>
  <r>
    <x v="66"/>
    <n v="1"/>
    <s v="Icaco"/>
    <n v="16"/>
    <n v="25"/>
    <n v="201.0624"/>
    <n v="0.1"/>
    <s v="LATIF"/>
    <n v="101.24820425273758"/>
    <n v="0.50624102126368786"/>
    <s v="DEJAR"/>
    <s v="DEJAR"/>
    <x v="0"/>
  </r>
  <r>
    <x v="66"/>
    <n v="2"/>
    <s v="majao de montaña"/>
    <n v="20"/>
    <n v="22"/>
    <n v="314.15999999999997"/>
    <n v="0.1"/>
    <s v="LATIF"/>
    <n v="172.33493090633354"/>
    <n v="0.86167465453166758"/>
    <s v="DEJAR"/>
    <s v="DEJAR"/>
    <x v="0"/>
  </r>
  <r>
    <x v="66"/>
    <n v="3"/>
    <s v="icaco"/>
    <n v="11"/>
    <n v="18"/>
    <n v="95.0334"/>
    <n v="0.1"/>
    <s v="LATIF"/>
    <n v="41.450062373780455"/>
    <n v="0.20725031186890225"/>
    <s v="DEJAR"/>
    <s v="DEJAR"/>
    <x v="0"/>
  </r>
  <r>
    <x v="66"/>
    <n v="4"/>
    <s v="palo de nance"/>
    <n v="11"/>
    <n v="20"/>
    <n v="95.0334"/>
    <n v="0.1"/>
    <s v="LATIF"/>
    <n v="41.450062373780455"/>
    <n v="0.20725031186890225"/>
    <s v="DEJAR"/>
    <s v="DEJAR"/>
    <x v="0"/>
  </r>
  <r>
    <x v="66"/>
    <n v="5"/>
    <s v="palo de guamo"/>
    <n v="16"/>
    <n v="15"/>
    <n v="201.0624"/>
    <n v="0.1"/>
    <s v="LATIF"/>
    <n v="101.24820425273758"/>
    <n v="0.50624102126368786"/>
    <s v="DEJAR"/>
    <s v="DEJAR"/>
    <x v="0"/>
  </r>
  <r>
    <x v="66"/>
    <n v="6"/>
    <s v="palo naranjo"/>
    <n v="25"/>
    <n v="3"/>
    <n v="490.875"/>
    <n v="0.1"/>
    <s v="LATIF"/>
    <n v="293.3319028192812"/>
    <n v="1.4666595140964058"/>
    <s v="DEJAR"/>
    <s v="DEPURAR"/>
    <x v="1"/>
  </r>
  <r>
    <x v="66"/>
    <n v="7"/>
    <s v="icaco ceniz"/>
    <n v="27"/>
    <n v="23"/>
    <n v="572.5566"/>
    <n v="0.1"/>
    <s v="LATIF"/>
    <n v="352.39128142743209"/>
    <n v="1.7619564071371603"/>
    <s v="DEJAR"/>
    <s v="DEJAR"/>
    <x v="0"/>
  </r>
  <r>
    <x v="66"/>
    <n v="8"/>
    <s v="palo de guamo"/>
    <n v="12"/>
    <n v="14"/>
    <n v="113.0976"/>
    <n v="0.1"/>
    <s v="LATIF"/>
    <n v="51.002868362482175"/>
    <n v="0.25501434181241084"/>
    <s v="DEJAR"/>
    <s v="DEJAR"/>
    <x v="0"/>
  </r>
  <r>
    <x v="66"/>
    <n v="9"/>
    <s v="zapote"/>
    <n v="39"/>
    <n v="20"/>
    <n v="1194.5934"/>
    <n v="0.1"/>
    <s v="LATIF"/>
    <n v="846.59112411251863"/>
    <n v="4.2329556205625929"/>
    <s v="DEJAR"/>
    <s v="DEJAR"/>
    <x v="0"/>
  </r>
  <r>
    <x v="66"/>
    <n v="10"/>
    <s v="icaco"/>
    <n v="14"/>
    <n v="12"/>
    <n v="153.9384"/>
    <n v="0.1"/>
    <s v="LATIF"/>
    <n v="73.64833681845144"/>
    <n v="0.36824168409225716"/>
    <s v="DEJAR"/>
    <s v="DEJAR"/>
    <x v="0"/>
  </r>
  <r>
    <x v="66"/>
    <n v="11"/>
    <s v="palo naranja"/>
    <n v="32"/>
    <n v="20"/>
    <n v="804.24959999999999"/>
    <n v="0.1"/>
    <s v="LATIF"/>
    <n v="528.31791084648671"/>
    <n v="2.6415895542324335"/>
    <s v="DEJAR"/>
    <s v="DEJAR"/>
    <x v="0"/>
  </r>
  <r>
    <x v="66"/>
    <n v="12"/>
    <s v="cedrillo"/>
    <n v="16"/>
    <n v="16"/>
    <n v="201.0624"/>
    <n v="0.1"/>
    <s v="LATIF"/>
    <n v="101.24820425273758"/>
    <n v="0.50624102126368786"/>
    <s v="DEJAR"/>
    <s v="DEJAR"/>
    <x v="0"/>
  </r>
  <r>
    <x v="66"/>
    <n v="13"/>
    <s v="icaco"/>
    <n v="22"/>
    <n v="18"/>
    <n v="380.1336"/>
    <n v="0.1"/>
    <s v="LATIF"/>
    <n v="216.2883827856152"/>
    <n v="1.0814419139280758"/>
    <s v="DEJAR"/>
    <s v="DEJAR"/>
    <x v="0"/>
  </r>
  <r>
    <x v="66"/>
    <n v="14"/>
    <s v="palo achotío"/>
    <n v="15"/>
    <n v="13"/>
    <n v="176.715"/>
    <n v="0.1"/>
    <s v="LATIF"/>
    <n v="86.812164819560579"/>
    <n v="0.43406082409780289"/>
    <s v="DEJAR"/>
    <s v="DEJAR"/>
    <x v="0"/>
  </r>
  <r>
    <x v="66"/>
    <n v="15"/>
    <s v="palo de guamo"/>
    <n v="14"/>
    <n v="10"/>
    <n v="153.9384"/>
    <n v="0.1"/>
    <s v="LATIF"/>
    <n v="73.64833681845144"/>
    <n v="0.36824168409225716"/>
    <s v="DEJAR"/>
    <s v="DEJAR"/>
    <x v="0"/>
  </r>
  <r>
    <x v="66"/>
    <n v="16"/>
    <s v="sp"/>
    <n v="16"/>
    <n v="14"/>
    <n v="201.0624"/>
    <n v="0.1"/>
    <s v="LATIF"/>
    <n v="101.24820425273758"/>
    <n v="0.50624102126368786"/>
    <s v="DEJAR"/>
    <s v="DEJAR"/>
    <x v="0"/>
  </r>
  <r>
    <x v="66"/>
    <n v="17"/>
    <s v="cedrillo"/>
    <n v="27"/>
    <n v="19"/>
    <n v="572.5566"/>
    <n v="0.1"/>
    <s v="LATIF"/>
    <n v="352.39128142743209"/>
    <n v="1.7619564071371603"/>
    <s v="DEJAR"/>
    <s v="DEJAR"/>
    <x v="0"/>
  </r>
  <r>
    <x v="66"/>
    <n v="18"/>
    <s v="corozo"/>
    <n v="33"/>
    <n v="12"/>
    <n v="855.30060000000003"/>
    <n v="0.1"/>
    <s v="LATIF"/>
    <n v="568.52356444302654"/>
    <n v="2.8426178222151326"/>
    <s v="DEJAR"/>
    <s v="DEJAR"/>
    <x v="0"/>
  </r>
  <r>
    <x v="67"/>
    <n v="1"/>
    <s v="Palo de gas"/>
    <n v="35"/>
    <n v="35"/>
    <n v="962.11500000000001"/>
    <n v="0.1"/>
    <s v="LATIF"/>
    <n v="654.11925553640299"/>
    <n v="3.270596277682015"/>
    <s v="DEJAR"/>
    <s v="DEJAR"/>
    <x v="0"/>
  </r>
  <r>
    <x v="67"/>
    <n v="2"/>
    <s v="palo achotío"/>
    <n v="39"/>
    <n v="40"/>
    <n v="1194.5934"/>
    <n v="0.1"/>
    <s v="LATIF"/>
    <n v="846.59112411251863"/>
    <n v="4.2329556205625929"/>
    <s v="DEJAR"/>
    <s v="DEJAR"/>
    <x v="0"/>
  </r>
  <r>
    <x v="67"/>
    <n v="3"/>
    <s v="cedrillo"/>
    <n v="18"/>
    <n v="14"/>
    <n v="254.46959999999999"/>
    <n v="0.1"/>
    <s v="LATIF"/>
    <n v="134.06329154071116"/>
    <n v="0.67031645770355586"/>
    <s v="DEJAR"/>
    <s v="DEJAR"/>
    <x v="0"/>
  </r>
  <r>
    <x v="67"/>
    <n v="4"/>
    <s v="sp"/>
    <n v="12"/>
    <n v="10"/>
    <n v="113.0976"/>
    <n v="0.1"/>
    <s v="LATIF"/>
    <n v="51.002868362482175"/>
    <n v="0.25501434181241084"/>
    <s v="DEJAR"/>
    <s v="DEJAR"/>
    <x v="0"/>
  </r>
  <r>
    <x v="67"/>
    <n v="5"/>
    <s v="palo de achiote"/>
    <n v="25"/>
    <n v="22"/>
    <n v="490.875"/>
    <n v="0.1"/>
    <s v="LATIF"/>
    <n v="293.3319028192812"/>
    <n v="1.4666595140964058"/>
    <s v="DEJAR"/>
    <s v="DEJAR"/>
    <x v="0"/>
  </r>
  <r>
    <x v="67"/>
    <n v="6"/>
    <s v="rosul"/>
    <n v="19"/>
    <n v="18"/>
    <n v="283.52940000000001"/>
    <n v="0.1"/>
    <s v="LATIF"/>
    <n v="152.50261995629924"/>
    <n v="0.76251309978149617"/>
    <s v="DEJAR"/>
    <s v="DEJAR"/>
    <x v="0"/>
  </r>
  <r>
    <x v="67"/>
    <n v="7"/>
    <s v="palo achotío"/>
    <n v="17"/>
    <n v="30"/>
    <n v="226.98060000000001"/>
    <n v="0.1"/>
    <s v="LATIF"/>
    <n v="116.98835060940742"/>
    <n v="0.58494175304703711"/>
    <s v="DEJAR"/>
    <s v="DEJAR"/>
    <x v="0"/>
  </r>
  <r>
    <x v="67"/>
    <n v="8"/>
    <s v="icaco"/>
    <n v="12"/>
    <n v="25"/>
    <n v="113.0976"/>
    <n v="0.1"/>
    <s v="LATIF"/>
    <n v="51.002868362482175"/>
    <n v="0.25501434181241084"/>
    <s v="DEJAR"/>
    <s v="DEJAR"/>
    <x v="0"/>
  </r>
  <r>
    <x v="67"/>
    <n v="9"/>
    <s v="palo de corozo"/>
    <n v="34"/>
    <n v="25"/>
    <n v="907.92240000000004"/>
    <n v="0.1"/>
    <s v="LATIF"/>
    <n v="610.45073780325674"/>
    <n v="3.0522536890162835"/>
    <s v="DEJAR"/>
    <s v="DEJAR"/>
    <x v="0"/>
  </r>
  <r>
    <x v="67"/>
    <n v="10"/>
    <s v="rosul"/>
    <n v="33"/>
    <n v="18"/>
    <n v="855.30060000000003"/>
    <n v="0.1"/>
    <s v="LATIF"/>
    <n v="568.52356444302654"/>
    <n v="2.8426178222151326"/>
    <s v="DEJAR"/>
    <s v="DEJAR"/>
    <x v="0"/>
  </r>
  <r>
    <x v="67"/>
    <n v="11"/>
    <s v="palo de nance"/>
    <n v="19"/>
    <n v="25"/>
    <n v="283.52940000000001"/>
    <n v="0.1"/>
    <s v="LATIF"/>
    <n v="152.50261995629924"/>
    <n v="0.76251309978149617"/>
    <s v="DEJAR"/>
    <s v="DEJAR"/>
    <x v="0"/>
  </r>
  <r>
    <x v="67"/>
    <n v="12"/>
    <s v="palo de icaco"/>
    <n v="30"/>
    <n v="22"/>
    <n v="706.86"/>
    <n v="0.1"/>
    <s v="LATIF"/>
    <n v="452.98997539791907"/>
    <n v="2.2649498769895953"/>
    <s v="DEJAR"/>
    <s v="DEJAR"/>
    <x v="0"/>
  </r>
  <r>
    <x v="67"/>
    <n v="13"/>
    <s v="corozo"/>
    <n v="26"/>
    <n v="8"/>
    <n v="530.93039999999996"/>
    <n v="0.1"/>
    <s v="LATIF"/>
    <n v="322.0760520178971"/>
    <n v="1.6103802600894852"/>
    <s v="DEJAR"/>
    <s v="DEJAR"/>
    <x v="0"/>
  </r>
  <r>
    <x v="67"/>
    <n v="14"/>
    <s v="aguacatío"/>
    <n v="26"/>
    <n v="19"/>
    <n v="530.93039999999996"/>
    <n v="0.1"/>
    <s v="LATIF"/>
    <n v="322.0760520178971"/>
    <n v="1.6103802600894852"/>
    <s v="DEJAR"/>
    <s v="DEJAR"/>
    <x v="0"/>
  </r>
  <r>
    <x v="67"/>
    <n v="15"/>
    <s v="mapola"/>
    <n v="32"/>
    <n v="25"/>
    <n v="804.24959999999999"/>
    <n v="0.1"/>
    <s v="LATIF"/>
    <n v="528.31791084648671"/>
    <n v="2.6415895542324335"/>
    <s v="DEJAR"/>
    <s v="DEJAR"/>
    <x v="0"/>
  </r>
  <r>
    <x v="67"/>
    <n v="16"/>
    <s v="cedrillo"/>
    <n v="41"/>
    <n v="22"/>
    <n v="1320.2574"/>
    <n v="0.1"/>
    <s v="LATIF"/>
    <n v="953.76583125588297"/>
    <n v="4.7688291562794145"/>
    <s v="DEJAR"/>
    <s v="DEJAR"/>
    <x v="0"/>
  </r>
  <r>
    <x v="67"/>
    <n v="17"/>
    <s v="arenoso"/>
    <n v="22"/>
    <n v="24"/>
    <n v="380.1336"/>
    <n v="0.1"/>
    <s v="LATIF"/>
    <n v="216.2883827856152"/>
    <n v="1.0814419139280758"/>
    <s v="DEJAR"/>
    <s v="DEJAR"/>
    <x v="0"/>
  </r>
  <r>
    <x v="67"/>
    <n v="18"/>
    <s v="icaco"/>
    <n v="32"/>
    <n v="27"/>
    <n v="804.24959999999999"/>
    <n v="0.1"/>
    <s v="LATIF"/>
    <n v="528.31791084648671"/>
    <n v="2.6415895542324335"/>
    <s v="DEJAR"/>
    <s v="DEJAR"/>
    <x v="0"/>
  </r>
  <r>
    <x v="67"/>
    <n v="19"/>
    <s v="palo arenoso"/>
    <n v="18"/>
    <n v="18"/>
    <n v="254.46959999999999"/>
    <n v="0.1"/>
    <s v="LATIF"/>
    <n v="134.06329154071116"/>
    <n v="0.67031645770355586"/>
    <s v="DEJAR"/>
    <s v="DEJAR"/>
    <x v="0"/>
  </r>
  <r>
    <x v="67"/>
    <n v="20"/>
    <s v="icaco"/>
    <n v="19"/>
    <n v="25"/>
    <n v="283.52940000000001"/>
    <n v="0.1"/>
    <s v="LATIF"/>
    <n v="152.50261995629924"/>
    <n v="0.76251309978149617"/>
    <s v="DEJAR"/>
    <s v="DEJAR"/>
    <x v="0"/>
  </r>
  <r>
    <x v="68"/>
    <n v="1"/>
    <s v="cedrillo"/>
    <n v="71"/>
    <n v="30"/>
    <n v="3959.2013999999999"/>
    <n v="0.1"/>
    <s v="LATIF"/>
    <n v="3530.5965798379734"/>
    <n v="17.652982899189865"/>
    <s v="DEJAR"/>
    <s v="DEJAR"/>
    <x v="0"/>
  </r>
  <r>
    <x v="68"/>
    <n v="2"/>
    <s v="icaco"/>
    <n v="50"/>
    <n v="35"/>
    <n v="1963.5"/>
    <n v="0.1"/>
    <s v="LATIF"/>
    <n v="1530.6197203780737"/>
    <n v="7.6530986018903677"/>
    <s v="DEJAR"/>
    <s v="DEJAR"/>
    <x v="0"/>
  </r>
  <r>
    <x v="68"/>
    <n v="3"/>
    <s v="palo de nance"/>
    <n v="22"/>
    <n v="18"/>
    <n v="380.1336"/>
    <n v="0.1"/>
    <s v="LATIF"/>
    <n v="216.2883827856152"/>
    <n v="1.0814419139280758"/>
    <s v="DEJAR"/>
    <s v="DEJAR"/>
    <x v="0"/>
  </r>
  <r>
    <x v="68"/>
    <n v="4"/>
    <s v="achotío"/>
    <n v="16"/>
    <n v="19"/>
    <n v="201.0624"/>
    <n v="0.1"/>
    <s v="LATIF"/>
    <n v="101.24820425273758"/>
    <n v="0.50624102126368786"/>
    <s v="DEJAR"/>
    <s v="DEJAR"/>
    <x v="0"/>
  </r>
  <r>
    <x v="68"/>
    <n v="5"/>
    <s v="tamajaño"/>
    <n v="27"/>
    <n v="35"/>
    <n v="572.5566"/>
    <n v="0.1"/>
    <s v="LATIF"/>
    <n v="352.39128142743209"/>
    <n v="1.7619564071371603"/>
    <s v="DEJAR"/>
    <s v="DEJAR"/>
    <x v="0"/>
  </r>
  <r>
    <x v="68"/>
    <n v="6"/>
    <s v="rosul"/>
    <n v="12"/>
    <n v="20"/>
    <n v="113.0976"/>
    <n v="0.1"/>
    <s v="LATIF"/>
    <n v="51.002868362482175"/>
    <n v="0.25501434181241084"/>
    <s v="DEJAR"/>
    <s v="DEJAR"/>
    <x v="0"/>
  </r>
  <r>
    <x v="68"/>
    <n v="7"/>
    <s v="palo de nance"/>
    <n v="32"/>
    <n v="22"/>
    <n v="804.24959999999999"/>
    <n v="0.1"/>
    <s v="LATIF"/>
    <n v="528.31791084648671"/>
    <n v="2.6415895542324335"/>
    <s v="DEJAR"/>
    <s v="DEJAR"/>
    <x v="0"/>
  </r>
  <r>
    <x v="68"/>
    <n v="8"/>
    <s v="palo de nance"/>
    <n v="29"/>
    <n v="30"/>
    <n v="660.52139999999997"/>
    <n v="0.1"/>
    <s v="LATIF"/>
    <n v="417.82609631752575"/>
    <n v="2.0891304815876288"/>
    <s v="DEJAR"/>
    <s v="DEJAR"/>
    <x v="0"/>
  </r>
  <r>
    <x v="68"/>
    <n v="9"/>
    <s v="palo de zapotío"/>
    <n v="73"/>
    <n v="25"/>
    <n v="4185.3966"/>
    <n v="0.1"/>
    <s v="LATIF"/>
    <n v="3772.2805096514808"/>
    <n v="18.861402548257402"/>
    <s v="DEJAR"/>
    <s v="DEJAR"/>
    <x v="0"/>
  </r>
  <r>
    <x v="68"/>
    <n v="10"/>
    <s v="palo de cabra"/>
    <n v="57"/>
    <n v="35"/>
    <n v="2551.7646"/>
    <n v="0.1"/>
    <s v="LATIF"/>
    <n v="2091.7057326142717"/>
    <n v="10.458528663071357"/>
    <s v="DEJAR"/>
    <s v="DEJAR"/>
    <x v="0"/>
  </r>
  <r>
    <x v="68"/>
    <n v="11"/>
    <s v="palo carboncillo"/>
    <n v="49"/>
    <n v="21"/>
    <n v="1885.7454"/>
    <n v="0.1"/>
    <s v="LATIF"/>
    <n v="1458.6616605664788"/>
    <n v="7.2933083028323935"/>
    <s v="DEJAR"/>
    <s v="DEJAR"/>
    <x v="0"/>
  </r>
  <r>
    <x v="68"/>
    <n v="12"/>
    <s v="palo de nance"/>
    <n v="24"/>
    <n v="25"/>
    <n v="452.3904"/>
    <n v="0.1"/>
    <s v="LATIF"/>
    <n v="266.13537552905672"/>
    <n v="1.3306768776452833"/>
    <s v="DEJAR"/>
    <s v="DEJAR"/>
    <x v="0"/>
  </r>
  <r>
    <x v="68"/>
    <n v="13"/>
    <s v="carboncillo"/>
    <n v="25"/>
    <n v="27"/>
    <n v="490.875"/>
    <n v="0.1"/>
    <s v="LATIF"/>
    <n v="293.3319028192812"/>
    <n v="1.4666595140964058"/>
    <s v="DEJAR"/>
    <s v="DEJAR"/>
    <x v="0"/>
  </r>
  <r>
    <x v="68"/>
    <n v="14"/>
    <s v="aguacatillo"/>
    <n v="32"/>
    <n v="19"/>
    <n v="804.24959999999999"/>
    <n v="0.1"/>
    <s v="LATIF"/>
    <n v="528.31791084648671"/>
    <n v="2.6415895542324335"/>
    <s v="DEJAR"/>
    <s v="DEJAR"/>
    <x v="0"/>
  </r>
  <r>
    <x v="68"/>
    <n v="15"/>
    <s v="palo de achiote"/>
    <n v="19"/>
    <n v="18"/>
    <n v="283.52940000000001"/>
    <n v="0.1"/>
    <s v="LATIF"/>
    <n v="152.50261995629924"/>
    <n v="0.76251309978149617"/>
    <s v="DEJAR"/>
    <s v="DEJAR"/>
    <x v="0"/>
  </r>
  <r>
    <x v="68"/>
    <n v="16"/>
    <s v="sp"/>
    <n v="22"/>
    <n v="18"/>
    <n v="380.1336"/>
    <n v="0.1"/>
    <s v="LATIF"/>
    <n v="216.2883827856152"/>
    <n v="1.0814419139280758"/>
    <s v="DEJAR"/>
    <s v="DEJAR"/>
    <x v="0"/>
  </r>
  <r>
    <x v="68"/>
    <n v="17"/>
    <s v="palo cedrillo"/>
    <n v="23"/>
    <n v="18"/>
    <n v="415.47660000000002"/>
    <n v="0.1"/>
    <s v="LATIF"/>
    <n v="240.46242571758225"/>
    <n v="1.2023121285879113"/>
    <s v="DEJAR"/>
    <s v="DEJAR"/>
    <x v="0"/>
  </r>
  <r>
    <x v="68"/>
    <n v="18"/>
    <s v="palo naranjo"/>
    <n v="16"/>
    <n v="19"/>
    <n v="201.0624"/>
    <n v="0.1"/>
    <s v="LATIF"/>
    <n v="101.24820425273758"/>
    <n v="0.50624102126368786"/>
    <s v="DEJAR"/>
    <s v="DEJAR"/>
    <x v="0"/>
  </r>
  <r>
    <x v="69"/>
    <n v="1"/>
    <s v="Guayabío"/>
    <n v="19.2"/>
    <n v="15"/>
    <n v="289.529856"/>
    <n v="0.1"/>
    <s v="LATIF"/>
    <n v="156.35674508199583"/>
    <n v="0.78178372540997909"/>
    <s v="DEJAR"/>
    <s v="DEJAR"/>
    <x v="0"/>
  </r>
  <r>
    <x v="69"/>
    <n v="2"/>
    <s v="desconocido"/>
    <n v="15"/>
    <n v="17"/>
    <n v="176.715"/>
    <n v="0.1"/>
    <s v="LATIF"/>
    <n v="86.812164819560579"/>
    <n v="0.43406082409780289"/>
    <s v="DEJAR"/>
    <s v="DEJAR"/>
    <x v="0"/>
  </r>
  <r>
    <x v="69"/>
    <n v="3"/>
    <s v="chicozapote"/>
    <n v="67"/>
    <n v="38"/>
    <n v="3525.6606000000002"/>
    <n v="0.1"/>
    <s v="LATIF"/>
    <n v="3074.842409403137"/>
    <n v="15.374212047015684"/>
    <s v="DEJAR"/>
    <s v="DEJAR"/>
    <x v="0"/>
  </r>
  <r>
    <x v="69"/>
    <n v="4"/>
    <s v="irayol"/>
    <n v="10.1"/>
    <n v="16"/>
    <n v="80.118653999999992"/>
    <n v="0.1"/>
    <s v="LATIF"/>
    <n v="33.819357065313945"/>
    <n v="0.16909678532656972"/>
    <s v="DEJAR"/>
    <s v="DEJAR"/>
    <x v="0"/>
  </r>
  <r>
    <x v="69"/>
    <n v="5"/>
    <s v="irayol de montaña"/>
    <n v="12.2"/>
    <n v="10"/>
    <n v="116.89893599999998"/>
    <n v="0.1"/>
    <s v="LATIF"/>
    <n v="53.052374835244144"/>
    <n v="0.26526187417622071"/>
    <s v="DEJAR"/>
    <s v="DEJAR"/>
    <x v="0"/>
  </r>
  <r>
    <x v="69"/>
    <n v="6"/>
    <s v="chicozapote"/>
    <n v="62"/>
    <n v="30"/>
    <n v="3019.0776000000001"/>
    <n v="0.1"/>
    <s v="LATIF"/>
    <n v="2555.8703816500024"/>
    <n v="12.77935190825001"/>
    <s v="DEJAR"/>
    <s v="DEJAR"/>
    <x v="0"/>
  </r>
  <r>
    <x v="69"/>
    <n v="7"/>
    <s v="zapotío"/>
    <n v="78.2"/>
    <n v="35"/>
    <n v="4802.9094960000002"/>
    <n v="0.1"/>
    <s v="LATIF"/>
    <n v="4444.5985208184493"/>
    <n v="22.222992604092244"/>
    <s v="DEJAR"/>
    <s v="DEJAR"/>
    <x v="0"/>
  </r>
  <r>
    <x v="69"/>
    <n v="8"/>
    <s v="palo de ternero"/>
    <n v="13.7"/>
    <n v="18.05"/>
    <n v="147.41172599999999"/>
    <n v="0.1"/>
    <s v="LATIF"/>
    <n v="69.942338454409466"/>
    <n v="0.34971169227204729"/>
    <s v="DEJAR"/>
    <s v="DEJAR"/>
    <x v="0"/>
  </r>
  <r>
    <x v="69"/>
    <n v="9"/>
    <s v="desconocido"/>
    <n v="20.3"/>
    <n v="18.05"/>
    <n v="323.655486"/>
    <n v="0.1"/>
    <s v="LATIF"/>
    <n v="178.56041669147731"/>
    <n v="0.89280208345738654"/>
    <s v="DEJAR"/>
    <s v="DEJAR"/>
    <x v="0"/>
  </r>
  <r>
    <x v="69"/>
    <n v="10"/>
    <s v="rosul"/>
    <n v="23"/>
    <n v="18.05"/>
    <n v="415.47660000000002"/>
    <n v="0.1"/>
    <s v="LATIF"/>
    <n v="240.46242571758225"/>
    <n v="1.2023121285879113"/>
    <s v="DEJAR"/>
    <s v="DEJAR"/>
    <x v="0"/>
  </r>
  <r>
    <x v="69"/>
    <n v="11"/>
    <s v="chul"/>
    <n v="17.3"/>
    <n v="18.05"/>
    <n v="235.06236600000003"/>
    <n v="0.1"/>
    <s v="LATIF"/>
    <n v="121.96931273174864"/>
    <n v="0.60984656365874323"/>
    <s v="DEJAR"/>
    <s v="DEJAR"/>
    <x v="0"/>
  </r>
  <r>
    <x v="69"/>
    <n v="12"/>
    <s v="palo leche"/>
    <n v="20.3"/>
    <n v="15"/>
    <n v="323.655486"/>
    <n v="0.1"/>
    <s v="LATIF"/>
    <n v="178.56041669147731"/>
    <n v="0.89280208345738654"/>
    <s v="DEJAR"/>
    <s v="DEJAR"/>
    <x v="0"/>
  </r>
  <r>
    <x v="69"/>
    <n v="13"/>
    <s v="rosul"/>
    <n v="15"/>
    <n v="20"/>
    <n v="176.715"/>
    <n v="0.1"/>
    <s v="LATIF"/>
    <n v="86.812164819560579"/>
    <n v="0.43406082409780289"/>
    <s v="DEJAR"/>
    <s v="DEJAR"/>
    <x v="0"/>
  </r>
  <r>
    <x v="69"/>
    <n v="14"/>
    <s v="nance"/>
    <n v="41"/>
    <n v="25"/>
    <n v="1320.2574"/>
    <n v="0.1"/>
    <s v="LATIF"/>
    <n v="953.76583125588297"/>
    <n v="4.7688291562794145"/>
    <s v="DEJAR"/>
    <s v="DEJAR"/>
    <x v="0"/>
  </r>
  <r>
    <x v="69"/>
    <n v="15"/>
    <s v="cachito"/>
    <n v="19"/>
    <n v="11"/>
    <n v="283.52940000000001"/>
    <n v="0.1"/>
    <s v="LATIF"/>
    <n v="152.50261995629924"/>
    <n v="0.76251309978149617"/>
    <s v="DEJAR"/>
    <s v="DEJAR"/>
    <x v="0"/>
  </r>
  <r>
    <x v="69"/>
    <n v="16"/>
    <s v="cachito"/>
    <n v="19"/>
    <n v="8"/>
    <n v="283.52940000000001"/>
    <n v="0.1"/>
    <s v="LATIF"/>
    <n v="152.50261995629924"/>
    <n v="0.76251309978149617"/>
    <s v="DEJAR"/>
    <s v="DEJAR"/>
    <x v="0"/>
  </r>
  <r>
    <x v="69"/>
    <n v="17"/>
    <s v="irayol"/>
    <n v="12"/>
    <n v="4"/>
    <n v="113.0976"/>
    <n v="0.1"/>
    <s v="LATIF"/>
    <n v="51.002868362482175"/>
    <n v="0.25501434181241084"/>
    <s v="DEJAR"/>
    <s v="DEPURAR"/>
    <x v="1"/>
  </r>
  <r>
    <x v="69"/>
    <n v="18"/>
    <s v="cawe"/>
    <n v="10.1"/>
    <n v="5"/>
    <n v="80.118653999999992"/>
    <n v="0.1"/>
    <s v="LATIF"/>
    <n v="33.819357065313945"/>
    <n v="0.16909678532656972"/>
    <s v="DEJAR"/>
    <s v="DEJAR"/>
    <x v="0"/>
  </r>
  <r>
    <x v="69"/>
    <n v="19"/>
    <s v="cawe"/>
    <n v="13"/>
    <n v="4"/>
    <n v="132.73259999999999"/>
    <n v="0.1"/>
    <s v="LATIF"/>
    <n v="61.723483588461484"/>
    <n v="0.3086174179423074"/>
    <s v="DEJAR"/>
    <s v="DEPURAR"/>
    <x v="1"/>
  </r>
  <r>
    <x v="69"/>
    <n v="20"/>
    <s v="irayol de montaña"/>
    <n v="11"/>
    <n v="7"/>
    <n v="95.0334"/>
    <n v="0.1"/>
    <s v="LATIF"/>
    <n v="41.450062373780455"/>
    <n v="0.20725031186890225"/>
    <s v="DEJAR"/>
    <s v="DEJAR"/>
    <x v="0"/>
  </r>
  <r>
    <x v="69"/>
    <n v="21"/>
    <s v="chicozapote"/>
    <n v="67"/>
    <n v="35"/>
    <n v="3525.6606000000002"/>
    <n v="0.1"/>
    <s v="LATIF"/>
    <n v="3074.842409403137"/>
    <n v="15.374212047015684"/>
    <s v="DEJAR"/>
    <s v="DEJAR"/>
    <x v="0"/>
  </r>
  <r>
    <x v="69"/>
    <n v="22"/>
    <s v="zapotío"/>
    <n v="63.7"/>
    <n v="28"/>
    <n v="3186.9097260000003"/>
    <n v="0.1"/>
    <s v="LATIF"/>
    <n v="2726.0868495689037"/>
    <n v="13.630434247844518"/>
    <s v="DEJAR"/>
    <s v="DEJAR"/>
    <x v="0"/>
  </r>
  <r>
    <x v="69"/>
    <n v="23"/>
    <s v="desconocido"/>
    <n v="25"/>
    <n v="18.05"/>
    <n v="490.875"/>
    <n v="0.1"/>
    <s v="LATIF"/>
    <n v="293.3319028192812"/>
    <n v="1.4666595140964058"/>
    <s v="DEJAR"/>
    <s v="DEJAR"/>
    <x v="0"/>
  </r>
  <r>
    <x v="69"/>
    <n v="24"/>
    <s v="izote de montaña"/>
    <n v="20"/>
    <n v="18.05"/>
    <n v="314.15999999999997"/>
    <n v="0.1"/>
    <s v="LATIF"/>
    <n v="172.33493090633354"/>
    <n v="0.86167465453166758"/>
    <s v="DEJAR"/>
    <s v="DEJAR"/>
    <x v="0"/>
  </r>
  <r>
    <x v="69"/>
    <n v="25"/>
    <s v="icaco"/>
    <n v="14"/>
    <n v="20"/>
    <n v="153.9384"/>
    <n v="0.1"/>
    <s v="LATIF"/>
    <n v="73.64833681845144"/>
    <n v="0.36824168409225716"/>
    <s v="DEJAR"/>
    <s v="DEJAR"/>
    <x v="0"/>
  </r>
  <r>
    <x v="69"/>
    <n v="26"/>
    <s v="zapotio"/>
    <n v="74"/>
    <n v="18.05"/>
    <n v="4300.8504000000003"/>
    <n v="0.1"/>
    <s v="LATIF"/>
    <n v="3896.6177607412524"/>
    <n v="19.483088803706259"/>
    <s v="DEJAR"/>
    <s v="DEJAR"/>
    <x v="0"/>
  </r>
  <r>
    <x v="70"/>
    <n v="1"/>
    <s v="Santa María"/>
    <n v="22"/>
    <n v="18.48"/>
    <n v="380.1336"/>
    <n v="0.1"/>
    <s v="LATIF"/>
    <n v="216.2883827856152"/>
    <n v="1.0814419139280758"/>
    <s v="DEJAR"/>
    <s v="DEJAR"/>
    <x v="0"/>
  </r>
  <r>
    <x v="70"/>
    <n v="2"/>
    <s v="Nance"/>
    <n v="34"/>
    <n v="28"/>
    <n v="907.92240000000004"/>
    <n v="0.1"/>
    <s v="LATIF"/>
    <n v="610.45073780325674"/>
    <n v="3.0522536890162835"/>
    <s v="DEJAR"/>
    <s v="DEJAR"/>
    <x v="0"/>
  </r>
  <r>
    <x v="70"/>
    <n v="3"/>
    <s v="Mapola"/>
    <n v="25"/>
    <n v="18.48"/>
    <n v="490.875"/>
    <n v="0.1"/>
    <s v="LATIF"/>
    <n v="293.3319028192812"/>
    <n v="1.4666595140964058"/>
    <s v="DEJAR"/>
    <s v="DEJAR"/>
    <x v="0"/>
  </r>
  <r>
    <x v="70"/>
    <n v="4"/>
    <s v="Zapotío"/>
    <n v="100"/>
    <n v="46"/>
    <n v="7854"/>
    <n v="0.1"/>
    <s v="LATIF"/>
    <n v="7986.8459785420209"/>
    <n v="39.9342298927101"/>
    <s v="DEJAR"/>
    <s v="DEJAR"/>
    <x v="0"/>
  </r>
  <r>
    <x v="70"/>
    <n v="5"/>
    <s v="Chico polca"/>
    <n v="29"/>
    <n v="12"/>
    <n v="660.52139999999997"/>
    <n v="0.1"/>
    <s v="LATIF"/>
    <n v="417.82609631752575"/>
    <n v="2.0891304815876288"/>
    <s v="DEJAR"/>
    <s v="DEJAR"/>
    <x v="0"/>
  </r>
  <r>
    <x v="70"/>
    <n v="6"/>
    <s v="aguacatío"/>
    <n v="27"/>
    <n v="18.48"/>
    <n v="572.5566"/>
    <n v="0.1"/>
    <s v="LATIF"/>
    <n v="352.39128142743209"/>
    <n v="1.7619564071371603"/>
    <s v="DEJAR"/>
    <s v="DEJAR"/>
    <x v="0"/>
  </r>
  <r>
    <x v="70"/>
    <n v="7"/>
    <s v="irayol"/>
    <n v="12"/>
    <n v="18.48"/>
    <n v="113.0976"/>
    <n v="0.1"/>
    <s v="LATIF"/>
    <n v="51.002868362482175"/>
    <n v="0.25501434181241084"/>
    <s v="DEJAR"/>
    <s v="DEJAR"/>
    <x v="0"/>
  </r>
  <r>
    <x v="70"/>
    <n v="8"/>
    <s v="guamo"/>
    <n v="19"/>
    <n v="20"/>
    <n v="283.52940000000001"/>
    <n v="0.1"/>
    <s v="LATIF"/>
    <n v="152.50261995629924"/>
    <n v="0.76251309978149617"/>
    <s v="DEJAR"/>
    <s v="DEJAR"/>
    <x v="0"/>
  </r>
  <r>
    <x v="70"/>
    <n v="9"/>
    <s v="Palo chechén"/>
    <n v="14"/>
    <n v="13"/>
    <n v="153.9384"/>
    <n v="0.1"/>
    <s v="LATIF"/>
    <n v="73.64833681845144"/>
    <n v="0.36824168409225716"/>
    <s v="DEJAR"/>
    <s v="DEJAR"/>
    <x v="0"/>
  </r>
  <r>
    <x v="70"/>
    <n v="10"/>
    <s v="chechén"/>
    <n v="17"/>
    <n v="12"/>
    <n v="226.98060000000001"/>
    <n v="0.1"/>
    <s v="LATIF"/>
    <n v="116.98835060940742"/>
    <n v="0.58494175304703711"/>
    <s v="DEJAR"/>
    <s v="DEJAR"/>
    <x v="0"/>
  </r>
  <r>
    <x v="70"/>
    <n v="11"/>
    <s v="tamarindo"/>
    <n v="11"/>
    <n v="14"/>
    <n v="95.0334"/>
    <n v="0.1"/>
    <s v="LATIF"/>
    <n v="41.450062373780455"/>
    <n v="0.20725031186890225"/>
    <s v="DEJAR"/>
    <s v="DEJAR"/>
    <x v="0"/>
  </r>
  <r>
    <x v="70"/>
    <n v="12"/>
    <s v="chechén"/>
    <n v="27"/>
    <n v="12"/>
    <n v="572.5566"/>
    <n v="0.1"/>
    <s v="LATIF"/>
    <n v="352.39128142743209"/>
    <n v="1.7619564071371603"/>
    <s v="DEJAR"/>
    <s v="DEJAR"/>
    <x v="0"/>
  </r>
  <r>
    <x v="70"/>
    <n v="13"/>
    <s v="desconocido"/>
    <n v="62"/>
    <n v="28"/>
    <n v="3019.0776000000001"/>
    <n v="0.1"/>
    <s v="LATIF"/>
    <n v="2555.8703816500024"/>
    <n v="12.77935190825001"/>
    <s v="DEJAR"/>
    <s v="DEJAR"/>
    <x v="0"/>
  </r>
  <r>
    <x v="70"/>
    <n v="14"/>
    <s v="chechén"/>
    <n v="12"/>
    <n v="18.48"/>
    <n v="113.0976"/>
    <n v="0.1"/>
    <s v="LATIF"/>
    <n v="51.002868362482175"/>
    <n v="0.25501434181241084"/>
    <s v="DEJAR"/>
    <s v="DEJAR"/>
    <x v="0"/>
  </r>
  <r>
    <x v="70"/>
    <n v="15"/>
    <s v="mapola"/>
    <n v="12"/>
    <n v="15"/>
    <n v="113.0976"/>
    <n v="0.1"/>
    <s v="LATIF"/>
    <n v="51.002868362482175"/>
    <n v="0.25501434181241084"/>
    <s v="DEJAR"/>
    <s v="DEJAR"/>
    <x v="0"/>
  </r>
  <r>
    <x v="70"/>
    <n v="16"/>
    <s v="chechén"/>
    <n v="13"/>
    <n v="9"/>
    <n v="132.73259999999999"/>
    <n v="0.1"/>
    <s v="LATIF"/>
    <n v="61.723483588461484"/>
    <n v="0.3086174179423074"/>
    <s v="DEJAR"/>
    <s v="DEJAR"/>
    <x v="0"/>
  </r>
  <r>
    <x v="70"/>
    <n v="17"/>
    <s v="aguacatío"/>
    <n v="28"/>
    <n v="14"/>
    <n v="615.75360000000001"/>
    <n v="0.1"/>
    <s v="LATIF"/>
    <n v="384.30049927715726"/>
    <n v="1.9215024963857863"/>
    <s v="DEJAR"/>
    <s v="DEJAR"/>
    <x v="0"/>
  </r>
  <r>
    <x v="70"/>
    <n v="18"/>
    <s v="santa maría"/>
    <n v="32"/>
    <n v="20"/>
    <n v="804.24959999999999"/>
    <n v="0.1"/>
    <s v="LATIF"/>
    <n v="528.31791084648671"/>
    <n v="2.6415895542324335"/>
    <s v="DEJAR"/>
    <s v="DEJAR"/>
    <x v="0"/>
  </r>
  <r>
    <x v="70"/>
    <n v="19"/>
    <s v="bolutri"/>
    <n v="22"/>
    <n v="13"/>
    <n v="380.1336"/>
    <n v="0.1"/>
    <s v="LATIF"/>
    <n v="216.2883827856152"/>
    <n v="1.0814419139280758"/>
    <s v="DEJAR"/>
    <s v="DEJAR"/>
    <x v="0"/>
  </r>
  <r>
    <x v="70"/>
    <n v="20"/>
    <s v="caimito"/>
    <n v="12.5"/>
    <n v="12"/>
    <n v="122.71875"/>
    <n v="0.1"/>
    <s v="LATIF"/>
    <n v="56.214880852526136"/>
    <n v="0.28107440426263064"/>
    <s v="DEJAR"/>
    <s v="DEJAR"/>
    <x v="0"/>
  </r>
  <r>
    <x v="70"/>
    <n v="21"/>
    <s v="naranjo"/>
    <n v="23"/>
    <n v="7"/>
    <n v="415.47660000000002"/>
    <n v="0.1"/>
    <s v="LATIF"/>
    <n v="240.46242571758225"/>
    <n v="1.2023121285879113"/>
    <s v="DEJAR"/>
    <s v="DEJAR"/>
    <x v="0"/>
  </r>
  <r>
    <x v="70"/>
    <n v="22"/>
    <s v="achiote"/>
    <n v="16"/>
    <n v="15"/>
    <n v="201.0624"/>
    <n v="0.1"/>
    <s v="LATIF"/>
    <n v="101.24820425273758"/>
    <n v="0.50624102126368786"/>
    <s v="DEJAR"/>
    <s v="DEJAR"/>
    <x v="0"/>
  </r>
  <r>
    <x v="70"/>
    <n v="23"/>
    <s v="canchita"/>
    <n v="17"/>
    <n v="8"/>
    <n v="226.98060000000001"/>
    <n v="0.1"/>
    <s v="LATIF"/>
    <n v="116.98835060940742"/>
    <n v="0.58494175304703711"/>
    <s v="DEJAR"/>
    <s v="DEJAR"/>
    <x v="0"/>
  </r>
  <r>
    <x v="70"/>
    <n v="24"/>
    <s v="irayol"/>
    <n v="16.2"/>
    <n v="8"/>
    <n v="206.12037599999999"/>
    <n v="0.1"/>
    <s v="LATIF"/>
    <n v="104.29090634270933"/>
    <n v="0.52145453171354661"/>
    <s v="DEJAR"/>
    <s v="DEJAR"/>
    <x v="0"/>
  </r>
  <r>
    <x v="70"/>
    <n v="25"/>
    <s v="mapola"/>
    <n v="12.5"/>
    <n v="10"/>
    <n v="122.71875"/>
    <n v="0.1"/>
    <s v="LATIF"/>
    <n v="56.214880852526136"/>
    <n v="0.28107440426263064"/>
    <s v="DEJAR"/>
    <s v="DEJAR"/>
    <x v="0"/>
  </r>
  <r>
    <x v="70"/>
    <n v="27"/>
    <s v="chechén"/>
    <n v="13"/>
    <n v="10"/>
    <n v="132.73259999999999"/>
    <n v="0.1"/>
    <s v="LATIF"/>
    <n v="61.723483588461484"/>
    <n v="0.3086174179423074"/>
    <s v="DEJAR"/>
    <s v="DEJAR"/>
    <x v="0"/>
  </r>
  <r>
    <x v="70"/>
    <n v="28"/>
    <s v="pataxte"/>
    <n v="29"/>
    <n v="20"/>
    <n v="660.52139999999997"/>
    <n v="0.1"/>
    <s v="LATIF"/>
    <n v="417.82609631752575"/>
    <n v="2.0891304815876288"/>
    <s v="DEJAR"/>
    <s v="DEJAR"/>
    <x v="0"/>
  </r>
  <r>
    <x v="70"/>
    <n v="29"/>
    <s v="cafecio"/>
    <n v="30"/>
    <n v="20"/>
    <n v="706.86"/>
    <n v="0.1"/>
    <s v="LATIF"/>
    <n v="452.98997539791907"/>
    <n v="2.2649498769895953"/>
    <s v="DEJAR"/>
    <s v="DEJAR"/>
    <x v="0"/>
  </r>
  <r>
    <x v="70"/>
    <n v="30"/>
    <s v="aguacatío"/>
    <n v="29"/>
    <n v="19"/>
    <n v="660.52139999999997"/>
    <n v="0.1"/>
    <s v="LATIF"/>
    <n v="417.82609631752575"/>
    <n v="2.0891304815876288"/>
    <s v="DEJAR"/>
    <s v="DEJAR"/>
    <x v="0"/>
  </r>
  <r>
    <x v="70"/>
    <n v="31"/>
    <s v="nance"/>
    <n v="26"/>
    <n v="28"/>
    <n v="530.93039999999996"/>
    <n v="0.1"/>
    <s v="LATIF"/>
    <n v="322.0760520178971"/>
    <n v="1.6103802600894852"/>
    <s v="DEJAR"/>
    <s v="DEJAR"/>
    <x v="0"/>
  </r>
  <r>
    <x v="70"/>
    <n v="32"/>
    <s v="caulote"/>
    <n v="37"/>
    <n v="18.48"/>
    <n v="1075.2126000000001"/>
    <n v="0.1"/>
    <s v="LATIF"/>
    <n v="746.75785703016243"/>
    <n v="3.7337892851508117"/>
    <s v="DEJAR"/>
    <s v="DEJAR"/>
    <x v="0"/>
  </r>
  <r>
    <x v="70"/>
    <n v="33"/>
    <s v="naranjo"/>
    <n v="29"/>
    <n v="22"/>
    <n v="660.52139999999997"/>
    <n v="0.1"/>
    <s v="LATIF"/>
    <n v="417.82609631752575"/>
    <n v="2.0891304815876288"/>
    <s v="DEJAR"/>
    <s v="DEJAR"/>
    <x v="0"/>
  </r>
  <r>
    <x v="70"/>
    <n v="34"/>
    <s v="desconocido"/>
    <n v="24"/>
    <n v="26"/>
    <n v="452.3904"/>
    <n v="0.1"/>
    <s v="LATIF"/>
    <n v="266.13537552905672"/>
    <n v="1.3306768776452833"/>
    <s v="DEJAR"/>
    <s v="DEJAR"/>
    <x v="0"/>
  </r>
  <r>
    <x v="70"/>
    <n v="35"/>
    <s v="palo de negro"/>
    <n v="17"/>
    <n v="16"/>
    <n v="226.98060000000001"/>
    <n v="0.1"/>
    <s v="LATIF"/>
    <n v="116.98835060940742"/>
    <n v="0.58494175304703711"/>
    <s v="DEJAR"/>
    <s v="DEJAR"/>
    <x v="0"/>
  </r>
  <r>
    <x v="70"/>
    <n v="36"/>
    <s v="chechén"/>
    <n v="21"/>
    <n v="18.48"/>
    <n v="346.3614"/>
    <n v="0.1"/>
    <s v="LATIF"/>
    <n v="193.587905296"/>
    <n v="0.96793952648000003"/>
    <s v="DEJAR"/>
    <s v="DEJAR"/>
    <x v="0"/>
  </r>
  <r>
    <x v="70"/>
    <n v="37"/>
    <s v="rosul"/>
    <n v="33"/>
    <n v="28"/>
    <n v="855.30060000000003"/>
    <n v="0.1"/>
    <s v="LATIF"/>
    <n v="568.52356444302654"/>
    <n v="2.8426178222151326"/>
    <s v="DEJAR"/>
    <s v="DEJAR"/>
    <x v="0"/>
  </r>
  <r>
    <x v="70"/>
    <n v="38"/>
    <s v="chico blanco"/>
    <n v="26"/>
    <n v="25"/>
    <n v="530.93039999999996"/>
    <n v="0.1"/>
    <s v="LATIF"/>
    <n v="322.0760520178971"/>
    <n v="1.6103802600894852"/>
    <s v="DEJAR"/>
    <s v="DEJAR"/>
    <x v="0"/>
  </r>
  <r>
    <x v="70"/>
    <n v="39"/>
    <s v="tamarindo"/>
    <n v="27"/>
    <n v="20"/>
    <n v="572.5566"/>
    <n v="0.1"/>
    <s v="LATIF"/>
    <n v="352.39128142743209"/>
    <n v="1.7619564071371603"/>
    <s v="DEJAR"/>
    <s v="DEJAR"/>
    <x v="0"/>
  </r>
  <r>
    <x v="70"/>
    <n v="40"/>
    <s v="mapola"/>
    <n v="49"/>
    <n v="25"/>
    <n v="1885.7454"/>
    <n v="0.1"/>
    <s v="LATIF"/>
    <n v="1458.6616605664788"/>
    <n v="7.2933083028323935"/>
    <s v="DEJAR"/>
    <s v="DEJAR"/>
    <x v="0"/>
  </r>
  <r>
    <x v="71"/>
    <n v="1"/>
    <s v="cañamito"/>
    <n v="25"/>
    <n v="17.3"/>
    <n v="490.875"/>
    <n v="0.1"/>
    <s v="LATIF"/>
    <n v="293.3319028192812"/>
    <n v="1.4666595140964058"/>
    <s v="DEJAR"/>
    <s v="DEJAR"/>
    <x v="0"/>
  </r>
  <r>
    <x v="71"/>
    <n v="2"/>
    <s v="palo de fuego"/>
    <n v="65"/>
    <n v="25"/>
    <n v="3318.3150000000001"/>
    <n v="0.1"/>
    <s v="LATIF"/>
    <n v="2860.5689751200016"/>
    <n v="14.302844875600007"/>
    <s v="DEJAR"/>
    <s v="DEJAR"/>
    <x v="0"/>
  </r>
  <r>
    <x v="71"/>
    <n v="3"/>
    <s v="chechén"/>
    <n v="22"/>
    <n v="18"/>
    <n v="380.1336"/>
    <n v="0.1"/>
    <s v="LATIF"/>
    <n v="216.2883827856152"/>
    <n v="1.0814419139280758"/>
    <s v="DEJAR"/>
    <s v="DEJAR"/>
    <x v="0"/>
  </r>
  <r>
    <x v="71"/>
    <n v="4"/>
    <s v="chechén"/>
    <n v="19"/>
    <n v="14"/>
    <n v="283.52940000000001"/>
    <n v="0.1"/>
    <s v="LATIF"/>
    <n v="152.50261995629924"/>
    <n v="0.76251309978149617"/>
    <s v="DEJAR"/>
    <s v="DEJAR"/>
    <x v="0"/>
  </r>
  <r>
    <x v="71"/>
    <n v="5"/>
    <s v="cañamito"/>
    <n v="12"/>
    <n v="14"/>
    <n v="113.0976"/>
    <n v="0.1"/>
    <s v="LATIF"/>
    <n v="51.002868362482175"/>
    <n v="0.25501434181241084"/>
    <s v="DEJAR"/>
    <s v="DEJAR"/>
    <x v="0"/>
  </r>
  <r>
    <x v="71"/>
    <n v="6"/>
    <s v="chico zpote"/>
    <n v="78"/>
    <n v="30"/>
    <n v="4778.3735999999999"/>
    <n v="0.1"/>
    <s v="LATIF"/>
    <n v="4417.552462617733"/>
    <n v="22.087762313088664"/>
    <s v="DEJAR"/>
    <s v="DEJAR"/>
    <x v="0"/>
  </r>
  <r>
    <x v="71"/>
    <n v="7"/>
    <s v="cañamito"/>
    <n v="30"/>
    <n v="17.3"/>
    <n v="706.86"/>
    <n v="0.1"/>
    <s v="LATIF"/>
    <n v="452.98997539791907"/>
    <n v="2.2649498769895953"/>
    <s v="DEJAR"/>
    <s v="DEJAR"/>
    <x v="0"/>
  </r>
  <r>
    <x v="71"/>
    <n v="8"/>
    <s v="naranjo"/>
    <n v="12"/>
    <n v="17.3"/>
    <n v="113.0976"/>
    <n v="0.1"/>
    <s v="LATIF"/>
    <n v="51.002868362482175"/>
    <n v="0.25501434181241084"/>
    <s v="DEJAR"/>
    <s v="DEJAR"/>
    <x v="0"/>
  </r>
  <r>
    <x v="71"/>
    <n v="9"/>
    <s v="nance"/>
    <n v="33"/>
    <n v="20"/>
    <n v="855.30060000000003"/>
    <n v="0.1"/>
    <s v="LATIF"/>
    <n v="568.52356444302654"/>
    <n v="2.8426178222151326"/>
    <s v="DEJAR"/>
    <s v="DEJAR"/>
    <x v="0"/>
  </r>
  <r>
    <x v="71"/>
    <n v="10"/>
    <s v="cachito"/>
    <n v="17"/>
    <n v="12"/>
    <n v="226.98060000000001"/>
    <n v="0.1"/>
    <s v="LATIF"/>
    <n v="116.98835060940742"/>
    <n v="0.58494175304703711"/>
    <s v="DEJAR"/>
    <s v="DEJAR"/>
    <x v="0"/>
  </r>
  <r>
    <x v="71"/>
    <n v="11"/>
    <s v="cafecío"/>
    <n v="33"/>
    <n v="25"/>
    <n v="855.30060000000003"/>
    <n v="0.1"/>
    <s v="LATIF"/>
    <n v="568.52356444302654"/>
    <n v="2.8426178222151326"/>
    <s v="DEJAR"/>
    <s v="DEJAR"/>
    <x v="0"/>
  </r>
  <r>
    <x v="71"/>
    <n v="12"/>
    <s v="palo blanco"/>
    <n v="15"/>
    <n v="0.4"/>
    <n v="176.715"/>
    <n v="0.1"/>
    <s v="LATIF"/>
    <n v="86.812164819560579"/>
    <n v="0.43406082409780289"/>
    <s v="DEJAR"/>
    <s v="DEPURAR"/>
    <x v="1"/>
  </r>
  <r>
    <x v="71"/>
    <n v="13"/>
    <s v="pablo blanco"/>
    <n v="32"/>
    <n v="25"/>
    <n v="804.24959999999999"/>
    <n v="0.1"/>
    <s v="LATIF"/>
    <n v="528.31791084648671"/>
    <n v="2.6415895542324335"/>
    <s v="DEJAR"/>
    <s v="DEJAR"/>
    <x v="0"/>
  </r>
  <r>
    <x v="71"/>
    <n v="14"/>
    <s v="desconocido"/>
    <n v="30"/>
    <n v="17.3"/>
    <n v="706.86"/>
    <n v="0.1"/>
    <s v="LATIF"/>
    <n v="452.98997539791907"/>
    <n v="2.2649498769895953"/>
    <s v="DEJAR"/>
    <s v="DEJAR"/>
    <x v="0"/>
  </r>
  <r>
    <x v="71"/>
    <n v="15"/>
    <s v="pialiote"/>
    <n v="27"/>
    <n v="24"/>
    <n v="572.5566"/>
    <n v="0.1"/>
    <s v="LATIF"/>
    <n v="352.39128142743209"/>
    <n v="1.7619564071371603"/>
    <s v="DEJAR"/>
    <s v="DEJAR"/>
    <x v="0"/>
  </r>
  <r>
    <x v="71"/>
    <n v="16"/>
    <s v="nance"/>
    <n v="17"/>
    <n v="17.3"/>
    <n v="226.98060000000001"/>
    <n v="0.1"/>
    <s v="LATIF"/>
    <n v="116.98835060940742"/>
    <n v="0.58494175304703711"/>
    <s v="DEJAR"/>
    <s v="DEJAR"/>
    <x v="0"/>
  </r>
  <r>
    <x v="71"/>
    <n v="17"/>
    <s v="chechén"/>
    <n v="20"/>
    <n v="20"/>
    <n v="314.15999999999997"/>
    <n v="0.1"/>
    <s v="LATIF"/>
    <n v="172.33493090633354"/>
    <n v="0.86167465453166758"/>
    <s v="DEJAR"/>
    <s v="DEJAR"/>
    <x v="0"/>
  </r>
  <r>
    <x v="71"/>
    <n v="18"/>
    <s v="caimito"/>
    <n v="12"/>
    <n v="12"/>
    <n v="113.0976"/>
    <n v="0.1"/>
    <s v="LATIF"/>
    <n v="51.002868362482175"/>
    <n v="0.25501434181241084"/>
    <s v="DEJAR"/>
    <s v="DEJAR"/>
    <x v="0"/>
  </r>
  <r>
    <x v="71"/>
    <n v="19"/>
    <s v="palo cachito negro"/>
    <n v="16"/>
    <n v="10"/>
    <n v="201.0624"/>
    <n v="0.1"/>
    <s v="LATIF"/>
    <n v="101.24820425273758"/>
    <n v="0.50624102126368786"/>
    <s v="DEJAR"/>
    <s v="DEJAR"/>
    <x v="0"/>
  </r>
  <r>
    <x v="71"/>
    <n v="20"/>
    <s v="tamarindo"/>
    <n v="18"/>
    <n v="12"/>
    <n v="254.46959999999999"/>
    <n v="0.1"/>
    <s v="LATIF"/>
    <n v="134.06329154071116"/>
    <n v="0.67031645770355586"/>
    <s v="DEJAR"/>
    <s v="DEJAR"/>
    <x v="0"/>
  </r>
  <r>
    <x v="71"/>
    <n v="21"/>
    <s v="escoba"/>
    <n v="16"/>
    <n v="10"/>
    <n v="201.0624"/>
    <n v="0.1"/>
    <s v="LATIF"/>
    <n v="101.24820425273758"/>
    <n v="0.50624102126368786"/>
    <s v="DEJAR"/>
    <s v="DEJAR"/>
    <x v="0"/>
  </r>
  <r>
    <x v="71"/>
    <n v="22"/>
    <s v="cañamito"/>
    <n v="13"/>
    <n v="20"/>
    <n v="132.73259999999999"/>
    <n v="0.1"/>
    <s v="LATIF"/>
    <n v="61.723483588461484"/>
    <n v="0.3086174179423074"/>
    <s v="DEJAR"/>
    <s v="DEJAR"/>
    <x v="0"/>
  </r>
  <r>
    <x v="71"/>
    <n v="23"/>
    <s v="chechén"/>
    <n v="21"/>
    <n v="13"/>
    <n v="346.3614"/>
    <n v="0.1"/>
    <s v="LATIF"/>
    <n v="193.587905296"/>
    <n v="0.96793952648000003"/>
    <s v="DEJAR"/>
    <s v="DEJAR"/>
    <x v="0"/>
  </r>
  <r>
    <x v="71"/>
    <n v="24"/>
    <s v="cañamito"/>
    <n v="17"/>
    <n v="18"/>
    <n v="226.98060000000001"/>
    <n v="0.1"/>
    <s v="LATIF"/>
    <n v="116.98835060940742"/>
    <n v="0.58494175304703711"/>
    <s v="DEJAR"/>
    <s v="DEJAR"/>
    <x v="0"/>
  </r>
  <r>
    <x v="71"/>
    <n v="25"/>
    <s v="caimito"/>
    <n v="15"/>
    <n v="15"/>
    <n v="176.715"/>
    <n v="0.1"/>
    <s v="LATIF"/>
    <n v="86.812164819560579"/>
    <n v="0.43406082409780289"/>
    <s v="DEJAR"/>
    <s v="DEJAR"/>
    <x v="0"/>
  </r>
  <r>
    <x v="71"/>
    <n v="26"/>
    <s v="santa marío"/>
    <n v="17"/>
    <n v="8"/>
    <n v="226.98060000000001"/>
    <n v="0.1"/>
    <s v="LATIF"/>
    <n v="116.98835060940742"/>
    <n v="0.58494175304703711"/>
    <s v="DEJAR"/>
    <s v="DEJAR"/>
    <x v="0"/>
  </r>
  <r>
    <x v="71"/>
    <n v="27"/>
    <s v="desconocido"/>
    <n v="23"/>
    <n v="15"/>
    <n v="415.47660000000002"/>
    <n v="0.1"/>
    <s v="LATIF"/>
    <n v="240.46242571758225"/>
    <n v="1.2023121285879113"/>
    <s v="DEJAR"/>
    <s v="DEJAR"/>
    <x v="0"/>
  </r>
  <r>
    <x v="71"/>
    <n v="28"/>
    <s v="palo blanco"/>
    <n v="12"/>
    <n v="7"/>
    <n v="113.0976"/>
    <n v="0.1"/>
    <s v="LATIF"/>
    <n v="51.002868362482175"/>
    <n v="0.25501434181241084"/>
    <s v="DEJAR"/>
    <s v="DEJAR"/>
    <x v="0"/>
  </r>
  <r>
    <x v="71"/>
    <n v="29"/>
    <s v="selión"/>
    <n v="12"/>
    <n v="13"/>
    <n v="113.0976"/>
    <n v="0.1"/>
    <s v="LATIF"/>
    <n v="51.002868362482175"/>
    <n v="0.25501434181241084"/>
    <s v="DEJAR"/>
    <s v="DEJAR"/>
    <x v="0"/>
  </r>
  <r>
    <x v="71"/>
    <n v="30"/>
    <s v="mapola"/>
    <n v="33"/>
    <n v="19"/>
    <n v="855.30060000000003"/>
    <n v="0.1"/>
    <s v="LATIF"/>
    <n v="568.52356444302654"/>
    <n v="2.8426178222151326"/>
    <s v="DEJAR"/>
    <s v="DEJAR"/>
    <x v="0"/>
  </r>
  <r>
    <x v="71"/>
    <n v="31"/>
    <s v="p. rojo"/>
    <n v="35"/>
    <n v="30"/>
    <n v="962.11500000000001"/>
    <n v="0.1"/>
    <s v="LATIF"/>
    <n v="654.11925553640299"/>
    <n v="3.270596277682015"/>
    <s v="DEJAR"/>
    <s v="DEJAR"/>
    <x v="0"/>
  </r>
  <r>
    <x v="71"/>
    <n v="32"/>
    <s v="chechén"/>
    <n v="23"/>
    <n v="25"/>
    <n v="415.47660000000002"/>
    <n v="0.1"/>
    <s v="LATIF"/>
    <n v="240.46242571758225"/>
    <n v="1.2023121285879113"/>
    <s v="DEJAR"/>
    <s v="DEJAR"/>
    <x v="0"/>
  </r>
  <r>
    <x v="71"/>
    <n v="33"/>
    <s v="frijolío"/>
    <n v="33"/>
    <n v="20"/>
    <n v="855.30060000000003"/>
    <n v="0.1"/>
    <s v="LATIF"/>
    <n v="568.52356444302654"/>
    <n v="2.8426178222151326"/>
    <s v="DEJAR"/>
    <s v="DEJAR"/>
    <x v="0"/>
  </r>
  <r>
    <x v="71"/>
    <n v="34"/>
    <s v="caimito"/>
    <n v="13"/>
    <n v="18"/>
    <n v="132.73259999999999"/>
    <n v="0.1"/>
    <s v="LATIF"/>
    <n v="61.723483588461484"/>
    <n v="0.3086174179423074"/>
    <s v="DEJAR"/>
    <s v="DEJAR"/>
    <x v="0"/>
  </r>
  <r>
    <x v="71"/>
    <n v="35"/>
    <s v="cachito"/>
    <n v="14"/>
    <n v="26"/>
    <n v="153.9384"/>
    <n v="0.1"/>
    <s v="LATIF"/>
    <n v="73.64833681845144"/>
    <n v="0.36824168409225716"/>
    <s v="DEJAR"/>
    <s v="DEJAR"/>
    <x v="0"/>
  </r>
  <r>
    <x v="71"/>
    <n v="36"/>
    <s v="san juan"/>
    <n v="26"/>
    <n v="25"/>
    <n v="530.93039999999996"/>
    <n v="0.1"/>
    <s v="LATIF"/>
    <n v="322.0760520178971"/>
    <n v="1.6103802600894852"/>
    <s v="DEJAR"/>
    <s v="DEJAR"/>
    <x v="0"/>
  </r>
  <r>
    <x v="71"/>
    <n v="37"/>
    <s v="nance"/>
    <n v="36"/>
    <n v="20"/>
    <n v="1017.8783999999999"/>
    <n v="0.1"/>
    <s v="LATIF"/>
    <n v="699.54858588098784"/>
    <n v="3.4977429294049394"/>
    <s v="DEJAR"/>
    <s v="DEJAR"/>
    <x v="0"/>
  </r>
  <r>
    <x v="71"/>
    <n v="38"/>
    <s v="achiote"/>
    <n v="23"/>
    <n v="19"/>
    <n v="415.47660000000002"/>
    <n v="0.1"/>
    <s v="LATIF"/>
    <n v="240.46242571758225"/>
    <n v="1.2023121285879113"/>
    <s v="DEJAR"/>
    <s v="DEJAR"/>
    <x v="0"/>
  </r>
  <r>
    <x v="71"/>
    <n v="39"/>
    <s v="rosul"/>
    <n v="26"/>
    <n v="18"/>
    <n v="530.93039999999996"/>
    <n v="0.1"/>
    <s v="LATIF"/>
    <n v="322.0760520178971"/>
    <n v="1.6103802600894852"/>
    <s v="DEJAR"/>
    <s v="DEJAR"/>
    <x v="0"/>
  </r>
  <r>
    <x v="71"/>
    <n v="40"/>
    <s v="cañamito"/>
    <n v="11"/>
    <n v="10"/>
    <n v="95.0334"/>
    <n v="0.1"/>
    <s v="LATIF"/>
    <n v="41.450062373780455"/>
    <n v="0.20725031186890225"/>
    <s v="DEJAR"/>
    <s v="DEJAR"/>
    <x v="0"/>
  </r>
  <r>
    <x v="71"/>
    <n v="41"/>
    <s v="cañamito"/>
    <n v="13"/>
    <n v="12"/>
    <n v="132.73259999999999"/>
    <n v="0.1"/>
    <s v="LATIF"/>
    <n v="61.723483588461484"/>
    <n v="0.3086174179423074"/>
    <s v="DEJAR"/>
    <s v="DEJAR"/>
    <x v="0"/>
  </r>
  <r>
    <x v="72"/>
    <n v="1"/>
    <s v="nance"/>
    <n v="13"/>
    <n v="12"/>
    <n v="132.73259999999999"/>
    <n v="0.1"/>
    <s v="LATIF"/>
    <n v="61.723483588461484"/>
    <n v="0.3086174179423074"/>
    <s v="DEJAR"/>
    <s v="DEJAR"/>
    <x v="0"/>
  </r>
  <r>
    <x v="72"/>
    <n v="2"/>
    <s v="desconocido"/>
    <n v="37"/>
    <n v="32"/>
    <n v="1075.2126000000001"/>
    <n v="0.1"/>
    <s v="LATIF"/>
    <n v="746.75785703016243"/>
    <n v="3.7337892851508117"/>
    <s v="DEJAR"/>
    <s v="DEJAR"/>
    <x v="0"/>
  </r>
  <r>
    <x v="72"/>
    <n v="3"/>
    <s v="Palo de leche"/>
    <n v="17"/>
    <n v="15"/>
    <n v="226.98060000000001"/>
    <n v="0.1"/>
    <s v="LATIF"/>
    <n v="116.98835060940742"/>
    <n v="0.58494175304703711"/>
    <s v="DEJAR"/>
    <s v="DEJAR"/>
    <x v="0"/>
  </r>
  <r>
    <x v="72"/>
    <n v="4"/>
    <s v="palo de plato"/>
    <n v="41"/>
    <n v="15"/>
    <n v="1320.2574"/>
    <n v="0.1"/>
    <s v="LATIF"/>
    <n v="953.76583125588297"/>
    <n v="4.7688291562794145"/>
    <s v="DEJAR"/>
    <s v="DEJAR"/>
    <x v="0"/>
  </r>
  <r>
    <x v="72"/>
    <n v="5"/>
    <s v="chico zapote"/>
    <n v="38"/>
    <n v="16.05"/>
    <n v="1134.1176"/>
    <n v="0.1"/>
    <s v="LATIF"/>
    <n v="795.76587227964853"/>
    <n v="3.9788293613982426"/>
    <s v="DEJAR"/>
    <s v="DEJAR"/>
    <x v="0"/>
  </r>
  <r>
    <x v="72"/>
    <n v="6"/>
    <s v="nance"/>
    <n v="11"/>
    <n v="8"/>
    <n v="95.0334"/>
    <n v="0.1"/>
    <s v="LATIF"/>
    <n v="41.450062373780455"/>
    <n v="0.20725031186890225"/>
    <s v="DEJAR"/>
    <s v="DEJAR"/>
    <x v="0"/>
  </r>
  <r>
    <x v="72"/>
    <n v="7"/>
    <s v="aguacatío"/>
    <n v="15.5"/>
    <n v="11"/>
    <n v="188.69235"/>
    <n v="0.1"/>
    <s v="LATIF"/>
    <n v="93.869134877908024"/>
    <n v="0.46934567438954011"/>
    <s v="DEJAR"/>
    <s v="DEJAR"/>
    <x v="0"/>
  </r>
  <r>
    <x v="72"/>
    <n v="8"/>
    <s v="desconocido"/>
    <n v="12.5"/>
    <n v="16.05"/>
    <n v="122.71875"/>
    <n v="0.1"/>
    <s v="LATIF"/>
    <n v="56.214880852526136"/>
    <n v="0.28107440426263064"/>
    <s v="DEJAR"/>
    <s v="DEJAR"/>
    <x v="0"/>
  </r>
  <r>
    <x v="72"/>
    <n v="9"/>
    <s v="irayol"/>
    <n v="38.1"/>
    <n v="15"/>
    <n v="1140.0944940000002"/>
    <n v="0.1"/>
    <s v="LATIF"/>
    <n v="800.76631931110751"/>
    <n v="4.0038315965555373"/>
    <s v="DEJAR"/>
    <s v="DEJAR"/>
    <x v="0"/>
  </r>
  <r>
    <x v="72"/>
    <n v="10"/>
    <s v="rosul"/>
    <n v="21"/>
    <n v="13"/>
    <n v="346.3614"/>
    <n v="0.1"/>
    <s v="LATIF"/>
    <n v="193.587905296"/>
    <n v="0.96793952648000003"/>
    <s v="DEJAR"/>
    <s v="DEJAR"/>
    <x v="0"/>
  </r>
  <r>
    <x v="72"/>
    <n v="11"/>
    <s v="naranjo"/>
    <n v="25.5"/>
    <n v="18"/>
    <n v="510.70634999999999"/>
    <n v="0.1"/>
    <s v="LATIF"/>
    <n v="307.50904523936521"/>
    <n v="1.5375452261968261"/>
    <s v="DEJAR"/>
    <s v="DEJAR"/>
    <x v="0"/>
  </r>
  <r>
    <x v="72"/>
    <n v="12"/>
    <s v="achotio"/>
    <n v="45.5"/>
    <n v="25"/>
    <n v="1625.97435"/>
    <n v="0.1"/>
    <s v="LATIF"/>
    <n v="1222.4808183928546"/>
    <n v="6.1124040919642724"/>
    <s v="DEJAR"/>
    <s v="DEJAR"/>
    <x v="0"/>
  </r>
  <r>
    <x v="72"/>
    <n v="13"/>
    <s v="cañamito"/>
    <n v="16.3"/>
    <n v="20"/>
    <n v="208.67292599999999"/>
    <n v="0.1"/>
    <s v="LATIF"/>
    <n v="105.83189836648944"/>
    <n v="0.52915949183244715"/>
    <s v="DEJAR"/>
    <s v="DEJAR"/>
    <x v="0"/>
  </r>
  <r>
    <x v="72"/>
    <n v="14"/>
    <s v="caimito"/>
    <n v="22"/>
    <n v="16.05"/>
    <n v="380.1336"/>
    <n v="0.1"/>
    <s v="LATIF"/>
    <n v="216.2883827856152"/>
    <n v="1.0814419139280758"/>
    <s v="DEJAR"/>
    <s v="DEJAR"/>
    <x v="0"/>
  </r>
  <r>
    <x v="72"/>
    <n v="15"/>
    <s v="zapote"/>
    <n v="25"/>
    <n v="25"/>
    <n v="490.875"/>
    <n v="0.1"/>
    <s v="LATIF"/>
    <n v="293.3319028192812"/>
    <n v="1.4666595140964058"/>
    <s v="DEJAR"/>
    <s v="DEJAR"/>
    <x v="0"/>
  </r>
  <r>
    <x v="72"/>
    <n v="16"/>
    <s v="frijolio"/>
    <n v="17"/>
    <n v="16.05"/>
    <n v="226.98060000000001"/>
    <n v="0.1"/>
    <s v="LATIF"/>
    <n v="116.98835060940742"/>
    <n v="0.58494175304703711"/>
    <s v="DEJAR"/>
    <s v="DEJAR"/>
    <x v="0"/>
  </r>
  <r>
    <x v="72"/>
    <n v="17"/>
    <s v="zapotio"/>
    <n v="13"/>
    <n v="15"/>
    <n v="132.73259999999999"/>
    <n v="0.1"/>
    <s v="LATIF"/>
    <n v="61.723483588461484"/>
    <n v="0.3086174179423074"/>
    <s v="DEJAR"/>
    <s v="DEJAR"/>
    <x v="0"/>
  </r>
  <r>
    <x v="72"/>
    <n v="18"/>
    <s v="caimito"/>
    <n v="17.5"/>
    <n v="18"/>
    <n v="240.52875"/>
    <n v="0.1"/>
    <s v="LATIF"/>
    <n v="125.35709774458586"/>
    <n v="0.62678548872292927"/>
    <s v="DEJAR"/>
    <s v="DEJAR"/>
    <x v="0"/>
  </r>
  <r>
    <x v="72"/>
    <n v="19"/>
    <s v="palo de sangre"/>
    <n v="11"/>
    <n v="9"/>
    <n v="95.0334"/>
    <n v="0.1"/>
    <s v="LATIF"/>
    <n v="41.450062373780455"/>
    <n v="0.20725031186890225"/>
    <s v="DEJAR"/>
    <s v="DEJAR"/>
    <x v="0"/>
  </r>
  <r>
    <x v="72"/>
    <n v="20"/>
    <s v="cachito"/>
    <n v="14"/>
    <n v="13"/>
    <n v="153.9384"/>
    <n v="0.1"/>
    <s v="LATIF"/>
    <n v="73.64833681845144"/>
    <n v="0.36824168409225716"/>
    <s v="DEJAR"/>
    <s v="DEJAR"/>
    <x v="0"/>
  </r>
  <r>
    <x v="72"/>
    <n v="21"/>
    <s v="santa maria"/>
    <n v="71"/>
    <n v="30"/>
    <n v="3959.2013999999999"/>
    <n v="0.1"/>
    <s v="LATIF"/>
    <n v="3530.5965798379734"/>
    <n v="17.652982899189865"/>
    <s v="DEJAR"/>
    <s v="DEJAR"/>
    <x v="0"/>
  </r>
  <r>
    <x v="72"/>
    <n v="22"/>
    <s v="carboncillo"/>
    <n v="20"/>
    <n v="12"/>
    <n v="314.15999999999997"/>
    <n v="0.1"/>
    <s v="LATIF"/>
    <n v="172.33493090633354"/>
    <n v="0.86167465453166758"/>
    <s v="DEJAR"/>
    <s v="DEJAR"/>
    <x v="0"/>
  </r>
  <r>
    <x v="72"/>
    <n v="23"/>
    <s v="cipres"/>
    <n v="49"/>
    <n v="22"/>
    <n v="1885.7454"/>
    <n v="0.1"/>
    <s v="LATIF"/>
    <n v="1458.6616605664788"/>
    <n v="7.2933083028323935"/>
    <s v="DEJAR"/>
    <s v="DEJAR"/>
    <x v="0"/>
  </r>
  <r>
    <x v="72"/>
    <n v="24"/>
    <s v="corozo"/>
    <n v="30"/>
    <n v="6"/>
    <n v="706.86"/>
    <n v="0.1"/>
    <s v="LATIF"/>
    <n v="452.98997539791907"/>
    <n v="2.2649498769895953"/>
    <s v="DEJAR"/>
    <s v="DEJAR"/>
    <x v="0"/>
  </r>
  <r>
    <x v="72"/>
    <n v="25"/>
    <s v="chechén"/>
    <n v="40"/>
    <n v="16.05"/>
    <n v="1256.6399999999999"/>
    <n v="0.1"/>
    <s v="LATIF"/>
    <n v="899.25180732127308"/>
    <n v="4.4962590366063653"/>
    <s v="DEJAR"/>
    <s v="DEJAR"/>
    <x v="0"/>
  </r>
  <r>
    <x v="72"/>
    <n v="26"/>
    <s v="caimito"/>
    <n v="11"/>
    <n v="16.05"/>
    <n v="95.0334"/>
    <n v="0.1"/>
    <s v="LATIF"/>
    <n v="41.450062373780455"/>
    <n v="0.20725031186890225"/>
    <s v="DEJAR"/>
    <s v="DEJAR"/>
    <x v="0"/>
  </r>
  <r>
    <x v="72"/>
    <n v="27"/>
    <s v="naranjo"/>
    <n v="29"/>
    <n v="14"/>
    <n v="660.52139999999997"/>
    <n v="0.1"/>
    <s v="LATIF"/>
    <n v="417.82609631752575"/>
    <n v="2.0891304815876288"/>
    <s v="DEJAR"/>
    <s v="DEJAR"/>
    <x v="0"/>
  </r>
  <r>
    <x v="72"/>
    <n v="28"/>
    <s v="achotio"/>
    <n v="10"/>
    <n v="10"/>
    <n v="78.539999999999992"/>
    <n v="0.1"/>
    <s v="LATIF"/>
    <n v="33.026709725455305"/>
    <n v="0.16513354862727653"/>
    <s v="DEJAR"/>
    <s v="DEJAR"/>
    <x v="0"/>
  </r>
  <r>
    <x v="72"/>
    <n v="29"/>
    <s v="escoba"/>
    <n v="11"/>
    <n v="6"/>
    <n v="95.0334"/>
    <n v="0.1"/>
    <s v="LATIF"/>
    <n v="41.450062373780455"/>
    <n v="0.20725031186890225"/>
    <s v="DEJAR"/>
    <s v="DEJAR"/>
    <x v="0"/>
  </r>
  <r>
    <x v="72"/>
    <n v="30"/>
    <s v="chechen"/>
    <n v="11"/>
    <n v="5"/>
    <n v="95.0334"/>
    <n v="0.1"/>
    <s v="LATIF"/>
    <n v="41.450062373780455"/>
    <n v="0.20725031186890225"/>
    <s v="DEJAR"/>
    <s v="DEJAR"/>
    <x v="0"/>
  </r>
  <r>
    <x v="72"/>
    <n v="31"/>
    <s v="zapotío"/>
    <n v="110"/>
    <n v="35"/>
    <n v="9503.34"/>
    <n v="0.1"/>
    <s v="LATIF"/>
    <n v="10023.864524572484"/>
    <n v="50.11932262286242"/>
    <s v="DEJAR"/>
    <s v="DEJAR"/>
    <x v="0"/>
  </r>
  <r>
    <x v="72"/>
    <n v="32"/>
    <s v="palo blanco"/>
    <n v="26"/>
    <n v="8"/>
    <n v="530.93039999999996"/>
    <n v="0.1"/>
    <s v="LATIF"/>
    <n v="322.0760520178971"/>
    <n v="1.6103802600894852"/>
    <s v="DEJAR"/>
    <s v="DEJAR"/>
    <x v="0"/>
  </r>
  <r>
    <x v="72"/>
    <n v="33"/>
    <s v="rosul"/>
    <n v="10"/>
    <n v="7"/>
    <n v="78.539999999999992"/>
    <n v="0.1"/>
    <s v="LATIF"/>
    <n v="33.026709725455305"/>
    <n v="0.16513354862727653"/>
    <s v="DEJAR"/>
    <s v="DEJAR"/>
    <x v="0"/>
  </r>
  <r>
    <x v="72"/>
    <n v="34"/>
    <s v="chajomche"/>
    <n v="62.3"/>
    <n v="40"/>
    <n v="3048.3651659999996"/>
    <n v="0.1"/>
    <s v="LATIF"/>
    <n v="2585.4462502495539"/>
    <n v="12.92723125124777"/>
    <s v="DEJAR"/>
    <s v="DEJAR"/>
    <x v="0"/>
  </r>
  <r>
    <x v="72"/>
    <n v="35"/>
    <s v="palo de negro"/>
    <n v="21"/>
    <n v="16.05"/>
    <n v="346.3614"/>
    <n v="0.1"/>
    <s v="LATIF"/>
    <n v="193.587905296"/>
    <n v="0.96793952648000003"/>
    <s v="DEJAR"/>
    <s v="DEJAR"/>
    <x v="0"/>
  </r>
  <r>
    <x v="72"/>
    <n v="36"/>
    <s v="ixcanal"/>
    <n v="16"/>
    <n v="15"/>
    <n v="201.0624"/>
    <n v="0.1"/>
    <s v="LATIF"/>
    <n v="101.24820425273758"/>
    <n v="0.50624102126368786"/>
    <s v="DEJAR"/>
    <s v="DEJAR"/>
    <x v="0"/>
  </r>
  <r>
    <x v="72"/>
    <n v="37"/>
    <s v="q acha blancho"/>
    <n v="35"/>
    <n v="28"/>
    <n v="962.11500000000001"/>
    <n v="0.1"/>
    <s v="LATIF"/>
    <n v="654.11925553640299"/>
    <n v="3.270596277682015"/>
    <s v="DEJAR"/>
    <s v="DEJAR"/>
    <x v="0"/>
  </r>
  <r>
    <x v="72"/>
    <n v="38"/>
    <s v="chichipote"/>
    <n v="16"/>
    <n v="5"/>
    <n v="201.0624"/>
    <n v="0.1"/>
    <s v="LATIF"/>
    <n v="101.24820425273758"/>
    <n v="0.50624102126368786"/>
    <s v="DEJAR"/>
    <s v="DEJAR"/>
    <x v="0"/>
  </r>
  <r>
    <x v="72"/>
    <n v="39"/>
    <s v="zapotío"/>
    <n v="18"/>
    <n v="15"/>
    <n v="254.46959999999999"/>
    <n v="0.1"/>
    <s v="LATIF"/>
    <n v="134.06329154071116"/>
    <n v="0.67031645770355586"/>
    <s v="DEJAR"/>
    <s v="DEJAR"/>
    <x v="0"/>
  </r>
  <r>
    <x v="72"/>
    <n v="40"/>
    <s v="ayote"/>
    <n v="11.3"/>
    <n v="12"/>
    <n v="100.28772600000001"/>
    <n v="0.1"/>
    <s v="LATIF"/>
    <n v="44.195526320155821"/>
    <n v="0.2209776316007791"/>
    <s v="DEJAR"/>
    <s v="DEJAR"/>
    <x v="0"/>
  </r>
  <r>
    <x v="72"/>
    <n v="41"/>
    <s v="limoncillo"/>
    <n v="21"/>
    <n v="20"/>
    <n v="346.3614"/>
    <n v="0.1"/>
    <s v="LATIF"/>
    <n v="193.587905296"/>
    <n v="0.96793952648000003"/>
    <s v="DEJAR"/>
    <s v="DEJAR"/>
    <x v="0"/>
  </r>
  <r>
    <x v="72"/>
    <n v="42"/>
    <s v="irayol"/>
    <n v="13.5"/>
    <n v="8"/>
    <n v="143.13915"/>
    <n v="0.1"/>
    <s v="LATIF"/>
    <n v="67.533172179763213"/>
    <n v="0.33766586089881601"/>
    <s v="DEJAR"/>
    <s v="DEJAR"/>
    <x v="0"/>
  </r>
  <r>
    <x v="72"/>
    <n v="43"/>
    <s v="caimito"/>
    <n v="15"/>
    <n v="16"/>
    <n v="176.715"/>
    <n v="0.1"/>
    <s v="LATIF"/>
    <n v="86.812164819560579"/>
    <n v="0.43406082409780289"/>
    <s v="DEJAR"/>
    <s v="DEJAR"/>
    <x v="0"/>
  </r>
  <r>
    <x v="73"/>
    <n v="1"/>
    <s v="sp"/>
    <n v="23"/>
    <n v="24"/>
    <n v="415.47660000000002"/>
    <n v="0.1"/>
    <s v="LATIF"/>
    <n v="240.46242571758225"/>
    <n v="1.2023121285879113"/>
    <s v="DEJAR"/>
    <s v="DEJAR"/>
    <x v="0"/>
  </r>
  <r>
    <x v="73"/>
    <n v="2"/>
    <s v="palo de nance"/>
    <n v="15.2"/>
    <n v="12"/>
    <n v="181.45881599999998"/>
    <n v="0.1"/>
    <s v="LATIF"/>
    <n v="89.596556735240128"/>
    <n v="0.44798278367620059"/>
    <s v="DEJAR"/>
    <s v="DEJAR"/>
    <x v="0"/>
  </r>
  <r>
    <x v="73"/>
    <n v="3"/>
    <s v="palo de cedrillo"/>
    <n v="17.2"/>
    <n v="19"/>
    <n v="232.35273599999996"/>
    <n v="0.1"/>
    <s v="LATIF"/>
    <n v="120.29559314945965"/>
    <n v="0.60147796574729817"/>
    <s v="DEJAR"/>
    <s v="DEJAR"/>
    <x v="0"/>
  </r>
  <r>
    <x v="73"/>
    <n v="4"/>
    <s v="palo de nance"/>
    <n v="14"/>
    <n v="12"/>
    <n v="153.9384"/>
    <n v="0.1"/>
    <s v="LATIF"/>
    <n v="73.64833681845144"/>
    <n v="0.36824168409225716"/>
    <s v="DEJAR"/>
    <s v="DEJAR"/>
    <x v="0"/>
  </r>
  <r>
    <x v="73"/>
    <n v="5"/>
    <s v="palo de cedrillo"/>
    <n v="13"/>
    <n v="19"/>
    <n v="132.73259999999999"/>
    <n v="0.1"/>
    <s v="LATIF"/>
    <n v="61.723483588461484"/>
    <n v="0.3086174179423074"/>
    <s v="DEJAR"/>
    <s v="DEJAR"/>
    <x v="0"/>
  </r>
  <r>
    <x v="73"/>
    <n v="6"/>
    <s v="icaco"/>
    <n v="14.2"/>
    <n v="15"/>
    <n v="158.368056"/>
    <n v="0.1"/>
    <s v="LATIF"/>
    <n v="76.180900355309561"/>
    <n v="0.38090450177654778"/>
    <s v="DEJAR"/>
    <s v="DEJAR"/>
    <x v="0"/>
  </r>
  <r>
    <x v="73"/>
    <n v="7"/>
    <s v="icaco"/>
    <n v="36.299999999999997"/>
    <n v="19"/>
    <n v="1034.9137259999998"/>
    <n v="0.1"/>
    <s v="LATIF"/>
    <n v="713.52361173794088"/>
    <n v="3.5676180586897042"/>
    <s v="DEJAR"/>
    <s v="DEJAR"/>
    <x v="0"/>
  </r>
  <r>
    <x v="73"/>
    <n v="8"/>
    <s v="palo de cedrillo"/>
    <n v="27"/>
    <n v="18"/>
    <n v="572.5566"/>
    <n v="0.1"/>
    <s v="LATIF"/>
    <n v="352.39128142743209"/>
    <n v="1.7619564071371603"/>
    <s v="DEJAR"/>
    <s v="DEJAR"/>
    <x v="0"/>
  </r>
  <r>
    <x v="73"/>
    <n v="9"/>
    <s v="palo de aguacatío"/>
    <n v="21.2"/>
    <n v="16"/>
    <n v="352.99017600000002"/>
    <n v="0.1"/>
    <s v="LATIF"/>
    <n v="198.01135573549809"/>
    <n v="0.99005677867749031"/>
    <s v="DEJAR"/>
    <s v="DEJAR"/>
    <x v="0"/>
  </r>
  <r>
    <x v="73"/>
    <n v="10"/>
    <s v="palo chino"/>
    <n v="25.3"/>
    <n v="18"/>
    <n v="502.72668600000003"/>
    <n v="0.1"/>
    <s v="LATIF"/>
    <n v="301.79156892707778"/>
    <n v="1.5089578446353886"/>
    <s v="DEJAR"/>
    <s v="DEJAR"/>
    <x v="0"/>
  </r>
  <r>
    <x v="73"/>
    <n v="11"/>
    <s v="sp"/>
    <n v="12.2"/>
    <n v="11"/>
    <n v="116.89893599999998"/>
    <n v="0.1"/>
    <s v="LATIF"/>
    <n v="53.052374835244144"/>
    <n v="0.26526187417622071"/>
    <s v="DEJAR"/>
    <s v="DEJAR"/>
    <x v="0"/>
  </r>
  <r>
    <x v="73"/>
    <n v="12"/>
    <s v="palo de chino"/>
    <n v="11.2"/>
    <n v="15"/>
    <n v="98.520575999999991"/>
    <n v="0.1"/>
    <s v="LATIF"/>
    <n v="43.269010001935349"/>
    <n v="0.21634505000967674"/>
    <s v="DEJAR"/>
    <s v="DEJAR"/>
    <x v="0"/>
  </r>
  <r>
    <x v="73"/>
    <n v="13"/>
    <s v="palo zapote"/>
    <n v="28.3"/>
    <n v="18"/>
    <n v="629.01900599999999"/>
    <n v="0.1"/>
    <s v="LATIF"/>
    <n v="394.18745280934183"/>
    <n v="1.9709372640467089"/>
    <s v="DEJAR"/>
    <s v="DEJAR"/>
    <x v="0"/>
  </r>
  <r>
    <x v="73"/>
    <n v="14"/>
    <s v="palo de naranja"/>
    <n v="43.2"/>
    <n v="22"/>
    <n v="1465.7448960000002"/>
    <n v="0.1"/>
    <s v="LATIF"/>
    <n v="1080.3069617119343"/>
    <n v="5.4015348085596715"/>
    <s v="DEJAR"/>
    <s v="DEJAR"/>
    <x v="0"/>
  </r>
  <r>
    <x v="73"/>
    <n v="15"/>
    <s v="palo de cedrillo"/>
    <n v="44"/>
    <n v="24"/>
    <n v="1520.5344"/>
    <n v="0.1"/>
    <s v="LATIF"/>
    <n v="1128.6029947595007"/>
    <n v="5.6430149737975031"/>
    <s v="DEJAR"/>
    <s v="DEJAR"/>
    <x v="0"/>
  </r>
  <r>
    <x v="73"/>
    <n v="16"/>
    <s v="palo de cedrillo"/>
    <n v="13"/>
    <n v="11"/>
    <n v="132.73259999999999"/>
    <n v="0.1"/>
    <s v="LATIF"/>
    <n v="61.723483588461484"/>
    <n v="0.3086174179423074"/>
    <s v="DEJAR"/>
    <s v="DEJAR"/>
    <x v="0"/>
  </r>
  <r>
    <x v="73"/>
    <n v="17"/>
    <s v="palo de cedrillo"/>
    <n v="49.1"/>
    <n v="21"/>
    <n v="1893.4501739999998"/>
    <n v="0.1"/>
    <s v="LATIF"/>
    <n v="1465.7670568871054"/>
    <n v="7.3288352844355265"/>
    <s v="DEJAR"/>
    <s v="DEJAR"/>
    <x v="0"/>
  </r>
  <r>
    <x v="73"/>
    <n v="18"/>
    <s v="palo corozo"/>
    <n v="37.200000000000003"/>
    <n v="22"/>
    <n v="1086.8679360000001"/>
    <n v="0.1"/>
    <s v="LATIF"/>
    <n v="756.41496440273613"/>
    <n v="3.7820748220136804"/>
    <s v="DEJAR"/>
    <s v="DEJAR"/>
    <x v="0"/>
  </r>
  <r>
    <x v="73"/>
    <n v="19"/>
    <s v="palo corozo"/>
    <n v="23"/>
    <n v="7"/>
    <n v="415.47660000000002"/>
    <n v="0.1"/>
    <s v="LATIF"/>
    <n v="240.46242571758225"/>
    <n v="1.2023121285879113"/>
    <s v="DEJAR"/>
    <s v="DEJAR"/>
    <x v="0"/>
  </r>
  <r>
    <x v="73"/>
    <n v="20"/>
    <s v="palo de nance"/>
    <n v="10.1"/>
    <n v="12"/>
    <n v="80.118653999999992"/>
    <n v="0.1"/>
    <s v="LATIF"/>
    <n v="33.819357065313945"/>
    <n v="0.16909678532656972"/>
    <s v="DEJAR"/>
    <s v="DEJAR"/>
    <x v="0"/>
  </r>
  <r>
    <x v="73"/>
    <n v="21"/>
    <s v="palo cedrillo"/>
    <n v="42.5"/>
    <n v="26"/>
    <n v="1418.6287500000001"/>
    <n v="0.1"/>
    <s v="LATIF"/>
    <n v="1039.0503861030206"/>
    <n v="5.195251930515103"/>
    <s v="DEJAR"/>
    <s v="DEJAR"/>
    <x v="0"/>
  </r>
  <r>
    <x v="73"/>
    <n v="22"/>
    <s v="palo achotío"/>
    <n v="43.2"/>
    <n v="19"/>
    <n v="1465.7448960000002"/>
    <n v="0.1"/>
    <s v="LATIF"/>
    <n v="1080.3069617119343"/>
    <n v="5.4015348085596715"/>
    <s v="DEJAR"/>
    <s v="DEJAR"/>
    <x v="0"/>
  </r>
  <r>
    <x v="73"/>
    <n v="23"/>
    <s v="carboncillo"/>
    <n v="38.6"/>
    <n v="27"/>
    <n v="1170.2145840000001"/>
    <n v="0.1"/>
    <s v="LATIF"/>
    <n v="826.04178400091496"/>
    <n v="4.1302089200045744"/>
    <s v="DEJAR"/>
    <s v="DEJAR"/>
    <x v="0"/>
  </r>
  <r>
    <x v="73"/>
    <n v="24"/>
    <s v="palo cedrillo"/>
    <n v="23.2"/>
    <n v="18"/>
    <n v="422.73369600000001"/>
    <n v="0.1"/>
    <s v="LATIF"/>
    <n v="245.47630430811358"/>
    <n v="1.2273815215405679"/>
    <s v="DEJAR"/>
    <s v="DEJAR"/>
    <x v="0"/>
  </r>
  <r>
    <x v="73"/>
    <n v="25"/>
    <s v="aguacatío"/>
    <n v="14.2"/>
    <n v="13"/>
    <n v="158.368056"/>
    <n v="0.1"/>
    <s v="LATIF"/>
    <n v="76.180900355309561"/>
    <n v="0.38090450177654778"/>
    <s v="DEJAR"/>
    <s v="DEJAR"/>
    <x v="0"/>
  </r>
  <r>
    <x v="73"/>
    <n v="26"/>
    <s v="sp"/>
    <n v="28"/>
    <n v="24"/>
    <n v="615.75360000000001"/>
    <n v="0.1"/>
    <s v="LATIF"/>
    <n v="384.30049927715726"/>
    <n v="1.9215024963857863"/>
    <s v="DEJAR"/>
    <s v="DEJAR"/>
    <x v="0"/>
  </r>
  <r>
    <x v="73"/>
    <n v="27"/>
    <s v="carboncillo"/>
    <n v="30.8"/>
    <n v="30"/>
    <n v="745.06185600000003"/>
    <n v="0.1"/>
    <s v="LATIF"/>
    <n v="482.31506552515214"/>
    <n v="2.4115753276257603"/>
    <s v="DEJAR"/>
    <s v="DEJAR"/>
    <x v="0"/>
  </r>
  <r>
    <x v="73"/>
    <n v="28"/>
    <s v="aguacatío"/>
    <n v="28"/>
    <n v="21"/>
    <n v="615.75360000000001"/>
    <n v="0.1"/>
    <s v="LATIF"/>
    <n v="384.30049927715726"/>
    <n v="1.9215024963857863"/>
    <s v="DEJAR"/>
    <s v="DEJAR"/>
    <x v="0"/>
  </r>
  <r>
    <x v="73"/>
    <n v="29"/>
    <s v="zapotillo"/>
    <n v="76"/>
    <n v="75"/>
    <n v="4536.4704000000002"/>
    <n v="0.1"/>
    <s v="LATIF"/>
    <n v="4152.3438985274488"/>
    <n v="20.761719492637244"/>
    <s v="DEJAR"/>
    <s v="DEJAR"/>
    <x v="0"/>
  </r>
  <r>
    <x v="73"/>
    <n v="30"/>
    <s v="palo de chino"/>
    <n v="27.2"/>
    <n v="19"/>
    <n v="581.07033599999988"/>
    <n v="0.1"/>
    <s v="LATIF"/>
    <n v="358.64488216223202"/>
    <n v="1.7932244108111599"/>
    <s v="DEJAR"/>
    <s v="DEJAR"/>
    <x v="0"/>
  </r>
  <r>
    <x v="74"/>
    <n v="1"/>
    <s v="palo lagarto"/>
    <n v="21"/>
    <n v="17"/>
    <n v="346.3614"/>
    <n v="0.1"/>
    <s v="LATIF"/>
    <n v="193.587905296"/>
    <n v="0.96793952648000003"/>
    <s v="DEJAR"/>
    <s v="DEJAR"/>
    <x v="0"/>
  </r>
  <r>
    <x v="74"/>
    <n v="2"/>
    <s v="palo santa maría"/>
    <n v="12.2"/>
    <n v="13"/>
    <n v="116.89893599999998"/>
    <n v="0.1"/>
    <s v="LATIF"/>
    <n v="53.052374835244144"/>
    <n v="0.26526187417622071"/>
    <s v="DEJAR"/>
    <s v="DEJAR"/>
    <x v="0"/>
  </r>
  <r>
    <x v="74"/>
    <n v="3"/>
    <s v="palo cedrillo"/>
    <n v="21"/>
    <n v="19"/>
    <n v="346.3614"/>
    <n v="0.1"/>
    <s v="LATIF"/>
    <n v="193.587905296"/>
    <n v="0.96793952648000003"/>
    <s v="DEJAR"/>
    <s v="DEJAR"/>
    <x v="0"/>
  </r>
  <r>
    <x v="74"/>
    <n v="4"/>
    <s v="palo cedrillo"/>
    <n v="49.5"/>
    <n v="27"/>
    <n v="1924.42635"/>
    <n v="0.1"/>
    <s v="LATIF"/>
    <n v="1494.3892925001865"/>
    <n v="7.4719464625009318"/>
    <s v="DEJAR"/>
    <s v="DEJAR"/>
    <x v="0"/>
  </r>
  <r>
    <x v="74"/>
    <n v="5"/>
    <s v="palo cedrillo"/>
    <n v="22"/>
    <n v="15"/>
    <n v="380.1336"/>
    <n v="0.1"/>
    <s v="LATIF"/>
    <n v="216.2883827856152"/>
    <n v="1.0814419139280758"/>
    <s v="DEJAR"/>
    <s v="DEJAR"/>
    <x v="0"/>
  </r>
  <r>
    <x v="74"/>
    <n v="6"/>
    <s v="naranjo"/>
    <n v="92.2"/>
    <n v="33"/>
    <n v="6676.5597360000002"/>
    <n v="0.1"/>
    <s v="LATIF"/>
    <n v="6581.291196273125"/>
    <n v="32.906455981365625"/>
    <s v="DEJAR"/>
    <s v="DEJAR"/>
    <x v="0"/>
  </r>
  <r>
    <x v="74"/>
    <n v="7"/>
    <s v="palo blanco"/>
    <n v="33"/>
    <n v="27"/>
    <n v="855.30060000000003"/>
    <n v="0.1"/>
    <s v="LATIF"/>
    <n v="568.52356444302654"/>
    <n v="2.8426178222151326"/>
    <s v="DEJAR"/>
    <s v="DEJAR"/>
    <x v="0"/>
  </r>
  <r>
    <x v="74"/>
    <n v="8"/>
    <s v="aguacatillo"/>
    <n v="17.2"/>
    <n v="18"/>
    <n v="232.35273599999996"/>
    <n v="0.1"/>
    <s v="LATIF"/>
    <n v="120.29559314945965"/>
    <n v="0.60147796574729817"/>
    <s v="DEJAR"/>
    <s v="DEJAR"/>
    <x v="0"/>
  </r>
  <r>
    <x v="74"/>
    <n v="9"/>
    <s v="nance"/>
    <n v="122"/>
    <n v="18"/>
    <n v="11689.893599999999"/>
    <n v="0.1"/>
    <s v="LATIF"/>
    <n v="12829.650610893006"/>
    <n v="64.14825305446503"/>
    <s v="DEJAR"/>
    <s v="DEJAR"/>
    <x v="0"/>
  </r>
  <r>
    <x v="74"/>
    <n v="10"/>
    <s v="chino"/>
    <n v="122"/>
    <n v="15"/>
    <n v="11689.893599999999"/>
    <n v="0.1"/>
    <s v="LATIF"/>
    <n v="12829.650610893006"/>
    <n v="64.14825305446503"/>
    <s v="DEJAR"/>
    <s v="DEJAR"/>
    <x v="0"/>
  </r>
  <r>
    <x v="74"/>
    <n v="11"/>
    <s v="zapotillo"/>
    <n v="126"/>
    <n v="45"/>
    <n v="12469.010399999999"/>
    <n v="0.1"/>
    <s v="LATIF"/>
    <n v="13855.094982571925"/>
    <n v="69.275474912859622"/>
    <s v="DEJAR"/>
    <s v="DEJAR"/>
    <x v="0"/>
  </r>
  <r>
    <x v="74"/>
    <n v="12"/>
    <s v="cacho de cabra"/>
    <n v="20.5"/>
    <n v="22"/>
    <n v="330.06434999999999"/>
    <n v="0.1"/>
    <s v="LATIF"/>
    <n v="182.78213876481104"/>
    <n v="0.9139106938240551"/>
    <s v="DEJAR"/>
    <s v="DEJAR"/>
    <x v="0"/>
  </r>
  <r>
    <x v="74"/>
    <n v="13"/>
    <s v="sp"/>
    <n v="21"/>
    <n v="18"/>
    <n v="346.3614"/>
    <n v="0.1"/>
    <s v="LATIF"/>
    <n v="193.587905296"/>
    <n v="0.96793952648000003"/>
    <s v="DEJAR"/>
    <s v="DEJAR"/>
    <x v="0"/>
  </r>
  <r>
    <x v="74"/>
    <n v="14"/>
    <s v="mapola"/>
    <n v="53.2"/>
    <n v="19"/>
    <n v="2222.870496"/>
    <n v="0.1"/>
    <s v="LATIF"/>
    <n v="1774.5283583338401"/>
    <n v="8.8726417916691993"/>
    <s v="DEJAR"/>
    <s v="DEJAR"/>
    <x v="0"/>
  </r>
  <r>
    <x v="74"/>
    <n v="15"/>
    <s v="palo blanco"/>
    <n v="16"/>
    <n v="21"/>
    <n v="201.0624"/>
    <n v="0.1"/>
    <s v="LATIF"/>
    <n v="101.24820425273758"/>
    <n v="0.50624102126368786"/>
    <s v="DEJAR"/>
    <s v="DEJAR"/>
    <x v="0"/>
  </r>
  <r>
    <x v="74"/>
    <n v="16"/>
    <s v="nance"/>
    <n v="29"/>
    <n v="18"/>
    <n v="660.52139999999997"/>
    <n v="0.1"/>
    <s v="LATIF"/>
    <n v="417.82609631752575"/>
    <n v="2.0891304815876288"/>
    <s v="DEJAR"/>
    <s v="DEJAR"/>
    <x v="0"/>
  </r>
  <r>
    <x v="74"/>
    <n v="17"/>
    <s v="palo blanco"/>
    <n v="30.3"/>
    <n v="18"/>
    <n v="721.06788600000004"/>
    <n v="0.1"/>
    <s v="LATIF"/>
    <n v="463.86182130587088"/>
    <n v="2.3193091065293543"/>
    <s v="DEJAR"/>
    <s v="DEJAR"/>
    <x v="0"/>
  </r>
  <r>
    <x v="74"/>
    <n v="18"/>
    <s v="palo blanco"/>
    <n v="22.3"/>
    <n v="18"/>
    <n v="390.57156600000002"/>
    <n v="0.1"/>
    <s v="LATIF"/>
    <n v="223.38470478666676"/>
    <n v="1.1169235239333337"/>
    <s v="DEJAR"/>
    <s v="DEJAR"/>
    <x v="0"/>
  </r>
  <r>
    <x v="74"/>
    <n v="19"/>
    <s v="palo chino"/>
    <n v="51"/>
    <n v="38"/>
    <n v="2042.8253999999999"/>
    <n v="0.1"/>
    <s v="LATIF"/>
    <n v="1604.5967189869084"/>
    <n v="8.0229835949345407"/>
    <s v="DEJAR"/>
    <s v="DEJAR"/>
    <x v="0"/>
  </r>
  <r>
    <x v="74"/>
    <n v="20"/>
    <s v="aguacatillo"/>
    <n v="11.2"/>
    <n v="14"/>
    <n v="98.520575999999991"/>
    <n v="0.1"/>
    <s v="LATIF"/>
    <n v="43.269010001935349"/>
    <n v="0.21634505000967674"/>
    <s v="DEJAR"/>
    <s v="DEJAR"/>
    <x v="0"/>
  </r>
  <r>
    <x v="74"/>
    <n v="21"/>
    <s v="santa maría"/>
    <n v="24.2"/>
    <n v="20"/>
    <n v="459.961656"/>
    <n v="0.1"/>
    <s v="LATIF"/>
    <n v="271.45201661665863"/>
    <n v="1.357260083083293"/>
    <s v="DEJAR"/>
    <s v="DEJAR"/>
    <x v="0"/>
  </r>
  <r>
    <x v="74"/>
    <n v="22"/>
    <s v="palo blanco"/>
    <n v="28"/>
    <n v="17"/>
    <n v="615.75360000000001"/>
    <n v="0.1"/>
    <s v="LATIF"/>
    <n v="384.30049927715726"/>
    <n v="1.9215024963857863"/>
    <s v="DEJAR"/>
    <s v="DEJAR"/>
    <x v="0"/>
  </r>
  <r>
    <x v="74"/>
    <n v="23"/>
    <s v="palo nance"/>
    <n v="23"/>
    <n v="18"/>
    <n v="415.47660000000002"/>
    <n v="0.1"/>
    <s v="LATIF"/>
    <n v="240.46242571758225"/>
    <n v="1.2023121285879113"/>
    <s v="DEJAR"/>
    <s v="DEJAR"/>
    <x v="0"/>
  </r>
  <r>
    <x v="74"/>
    <n v="24"/>
    <s v="palo lagarto"/>
    <n v="34.200000000000003"/>
    <n v="19"/>
    <n v="918.63525600000003"/>
    <n v="0.1"/>
    <s v="LATIF"/>
    <n v="619.04450579179831"/>
    <n v="3.095222528958991"/>
    <s v="DEJAR"/>
    <s v="DEJAR"/>
    <x v="0"/>
  </r>
  <r>
    <x v="74"/>
    <n v="25"/>
    <s v="palo de sangre"/>
    <n v="33"/>
    <n v="18"/>
    <n v="855.30060000000003"/>
    <n v="0.1"/>
    <s v="LATIF"/>
    <n v="568.52356444302654"/>
    <n v="2.8426178222151326"/>
    <s v="DEJAR"/>
    <s v="DEJAR"/>
    <x v="0"/>
  </r>
  <r>
    <x v="75"/>
    <n v="1"/>
    <s v="Palo blanco"/>
    <n v="10"/>
    <n v="12"/>
    <n v="78.539999999999992"/>
    <n v="0.1"/>
    <s v="LATIF"/>
    <n v="33.026709725455305"/>
    <n v="0.16513354862727653"/>
    <s v="DEJAR"/>
    <s v="DEJAR"/>
    <x v="0"/>
  </r>
  <r>
    <x v="75"/>
    <n v="2"/>
    <s v="palo sangre"/>
    <n v="25"/>
    <n v="30"/>
    <n v="490.875"/>
    <n v="0.1"/>
    <s v="LATIF"/>
    <n v="293.3319028192812"/>
    <n v="1.4666595140964058"/>
    <s v="DEJAR"/>
    <s v="DEJAR"/>
    <x v="0"/>
  </r>
  <r>
    <x v="75"/>
    <n v="3"/>
    <s v="palo blanco"/>
    <n v="12"/>
    <n v="14"/>
    <n v="113.0976"/>
    <n v="0.1"/>
    <s v="LATIF"/>
    <n v="51.002868362482175"/>
    <n v="0.25501434181241084"/>
    <s v="DEJAR"/>
    <s v="DEJAR"/>
    <x v="0"/>
  </r>
  <r>
    <x v="75"/>
    <n v="4"/>
    <s v="palo tamarindo"/>
    <n v="81"/>
    <n v="42"/>
    <n v="5153.0093999999999"/>
    <n v="0.1"/>
    <s v="LATIF"/>
    <n v="4833.3521332044611"/>
    <n v="24.166760666022306"/>
    <s v="DEJAR"/>
    <s v="DEJAR"/>
    <x v="0"/>
  </r>
  <r>
    <x v="75"/>
    <n v="5"/>
    <s v="palo cedrillo"/>
    <n v="17.2"/>
    <n v="17"/>
    <n v="232.35273599999996"/>
    <n v="0.1"/>
    <s v="LATIF"/>
    <n v="120.29559314945965"/>
    <n v="0.60147796574729817"/>
    <s v="DEJAR"/>
    <s v="DEJAR"/>
    <x v="0"/>
  </r>
  <r>
    <x v="75"/>
    <n v="6"/>
    <s v="palo gas"/>
    <n v="21"/>
    <n v="28"/>
    <n v="346.3614"/>
    <n v="0.1"/>
    <s v="LATIF"/>
    <n v="193.587905296"/>
    <n v="0.96793952648000003"/>
    <s v="DEJAR"/>
    <s v="DEJAR"/>
    <x v="0"/>
  </r>
  <r>
    <x v="75"/>
    <n v="7"/>
    <s v="palo cedrillo"/>
    <n v="13.1"/>
    <n v="16"/>
    <n v="134.78249399999999"/>
    <n v="0.1"/>
    <s v="LATIF"/>
    <n v="62.861192475550233"/>
    <n v="0.31430596237775116"/>
    <s v="DEJAR"/>
    <s v="DEJAR"/>
    <x v="0"/>
  </r>
  <r>
    <x v="75"/>
    <n v="8"/>
    <s v="palo blanco"/>
    <n v="14"/>
    <n v="11"/>
    <n v="153.9384"/>
    <n v="0.1"/>
    <s v="LATIF"/>
    <n v="73.64833681845144"/>
    <n v="0.36824168409225716"/>
    <s v="DEJAR"/>
    <s v="DEJAR"/>
    <x v="0"/>
  </r>
  <r>
    <x v="75"/>
    <n v="9"/>
    <s v="palo blanco"/>
    <n v="15"/>
    <n v="17"/>
    <n v="176.715"/>
    <n v="0.1"/>
    <s v="LATIF"/>
    <n v="86.812164819560579"/>
    <n v="0.43406082409780289"/>
    <s v="DEJAR"/>
    <s v="DEJAR"/>
    <x v="0"/>
  </r>
  <r>
    <x v="75"/>
    <n v="10"/>
    <s v="palo estamajaño"/>
    <n v="11.5"/>
    <n v="18"/>
    <n v="103.86915"/>
    <n v="0.1"/>
    <s v="LATIF"/>
    <n v="46.082838181946165"/>
    <n v="0.23041419090973084"/>
    <s v="DEJAR"/>
    <s v="DEJAR"/>
    <x v="0"/>
  </r>
  <r>
    <x v="75"/>
    <n v="11"/>
    <s v="palo naranja"/>
    <n v="58.2"/>
    <n v="29"/>
    <n v="2660.3382960000004"/>
    <n v="0.1"/>
    <s v="LATIF"/>
    <n v="2198.1984259652031"/>
    <n v="10.990992129826015"/>
    <s v="DEJAR"/>
    <s v="DEJAR"/>
    <x v="0"/>
  </r>
  <r>
    <x v="75"/>
    <n v="12"/>
    <s v="palo blanco"/>
    <n v="20.2"/>
    <n v="17"/>
    <n v="320.47461599999997"/>
    <n v="0.1"/>
    <s v="LATIF"/>
    <n v="176.47100215542764"/>
    <n v="0.88235501077713807"/>
    <s v="DEJAR"/>
    <s v="DEJAR"/>
    <x v="0"/>
  </r>
  <r>
    <x v="75"/>
    <n v="13"/>
    <s v="aguacatillo"/>
    <n v="22.2"/>
    <n v="18"/>
    <n v="387.07653599999998"/>
    <n v="0.1"/>
    <s v="LATIF"/>
    <n v="221.00448516417933"/>
    <n v="1.1050224258208967"/>
    <s v="DEJAR"/>
    <s v="DEJAR"/>
    <x v="0"/>
  </r>
  <r>
    <x v="75"/>
    <n v="14"/>
    <s v="tamarindo"/>
    <n v="52"/>
    <n v="38"/>
    <n v="2123.7215999999999"/>
    <n v="0.1"/>
    <s v="LATIF"/>
    <n v="1680.6080482279649"/>
    <n v="8.4030402411398235"/>
    <s v="DEJAR"/>
    <s v="DEJAR"/>
    <x v="0"/>
  </r>
  <r>
    <x v="75"/>
    <n v="15"/>
    <s v="palo blanco"/>
    <n v="23.5"/>
    <n v="18"/>
    <n v="433.73714999999999"/>
    <n v="0.1"/>
    <s v="LATIF"/>
    <n v="253.10998017593391"/>
    <n v="1.2655499008796693"/>
    <s v="DEJAR"/>
    <s v="DEJAR"/>
    <x v="0"/>
  </r>
  <r>
    <x v="75"/>
    <n v="16"/>
    <s v="palo blanco"/>
    <n v="34.200000000000003"/>
    <n v="20"/>
    <n v="918.63525600000003"/>
    <n v="0.1"/>
    <s v="LATIF"/>
    <n v="619.04450579179831"/>
    <n v="3.095222528958991"/>
    <s v="DEJAR"/>
    <s v="DEJAR"/>
    <x v="0"/>
  </r>
  <r>
    <x v="75"/>
    <n v="17"/>
    <s v="palo naranja"/>
    <n v="15"/>
    <n v="17"/>
    <n v="176.715"/>
    <n v="0.1"/>
    <s v="LATIF"/>
    <n v="86.812164819560579"/>
    <n v="0.43406082409780289"/>
    <s v="DEJAR"/>
    <s v="DEJAR"/>
    <x v="0"/>
  </r>
  <r>
    <x v="75"/>
    <n v="18"/>
    <s v="tamarindo"/>
    <n v="11"/>
    <n v="14"/>
    <n v="95.0334"/>
    <n v="0.1"/>
    <s v="LATIF"/>
    <n v="41.450062373780455"/>
    <n v="0.20725031186890225"/>
    <s v="DEJAR"/>
    <s v="DEJAR"/>
    <x v="0"/>
  </r>
  <r>
    <x v="75"/>
    <n v="19"/>
    <s v="palo de chino"/>
    <n v="26.3"/>
    <n v="17"/>
    <n v="543.25332600000002"/>
    <n v="0.1"/>
    <s v="LATIF"/>
    <n v="331.00460476001751"/>
    <n v="1.6550230238000876"/>
    <s v="DEJAR"/>
    <s v="DEJAR"/>
    <x v="0"/>
  </r>
  <r>
    <x v="75"/>
    <n v="20"/>
    <s v="sp"/>
    <n v="52"/>
    <n v="37"/>
    <n v="2123.7215999999999"/>
    <n v="0.1"/>
    <s v="LATIF"/>
    <n v="1680.6080482279649"/>
    <n v="8.4030402411398235"/>
    <s v="DEJAR"/>
    <s v="DEJAR"/>
    <x v="0"/>
  </r>
  <r>
    <x v="75"/>
    <n v="21"/>
    <s v="chechen"/>
    <n v="17"/>
    <n v="17"/>
    <n v="226.98060000000001"/>
    <n v="0.1"/>
    <s v="LATIF"/>
    <n v="116.98835060940742"/>
    <n v="0.58494175304703711"/>
    <s v="DEJAR"/>
    <s v="DEJAR"/>
    <x v="0"/>
  </r>
  <r>
    <x v="75"/>
    <n v="22"/>
    <s v="palo coche"/>
    <n v="70.2"/>
    <n v="20"/>
    <n v="3870.4826159999998"/>
    <n v="0.1"/>
    <s v="LATIF"/>
    <n v="3436.515282059645"/>
    <n v="17.182576410298225"/>
    <s v="DEJAR"/>
    <s v="DEJAR"/>
    <x v="0"/>
  </r>
  <r>
    <x v="75"/>
    <n v="23"/>
    <s v="palo chino"/>
    <n v="42"/>
    <n v="34"/>
    <n v="1385.4456"/>
    <n v="0.1"/>
    <s v="LATIF"/>
    <n v="1010.1508312762483"/>
    <n v="5.0507541563812408"/>
    <s v="DEJAR"/>
    <s v="DEJAR"/>
    <x v="0"/>
  </r>
  <r>
    <x v="75"/>
    <n v="24"/>
    <s v="palo blanco"/>
    <n v="12.1"/>
    <n v="15"/>
    <n v="114.990414"/>
    <n v="0.1"/>
    <s v="LATIF"/>
    <n v="52.021763144817932"/>
    <n v="0.26010881572408967"/>
    <s v="DEJAR"/>
    <s v="DEJAR"/>
    <x v="0"/>
  </r>
  <r>
    <x v="75"/>
    <n v="25"/>
    <s v="aguacatillo"/>
    <n v="22.2"/>
    <n v="19"/>
    <n v="387.07653599999998"/>
    <n v="0.1"/>
    <s v="LATIF"/>
    <n v="221.00448516417933"/>
    <n v="1.1050224258208967"/>
    <s v="DEJAR"/>
    <s v="DEJAR"/>
    <x v="0"/>
  </r>
  <r>
    <x v="75"/>
    <n v="26"/>
    <s v="palo blanco"/>
    <n v="22.3"/>
    <n v="19"/>
    <n v="390.57156600000002"/>
    <n v="0.1"/>
    <s v="LATIF"/>
    <n v="223.38470478666676"/>
    <n v="1.1169235239333337"/>
    <s v="DEJAR"/>
    <s v="DEJAR"/>
    <x v="0"/>
  </r>
  <r>
    <x v="75"/>
    <n v="27"/>
    <s v="cedrillo"/>
    <n v="15"/>
    <n v="16"/>
    <n v="176.715"/>
    <n v="0.1"/>
    <s v="LATIF"/>
    <n v="86.812164819560579"/>
    <n v="0.43406082409780289"/>
    <s v="DEJAR"/>
    <s v="DEJAR"/>
    <x v="0"/>
  </r>
  <r>
    <x v="76"/>
    <n v="1"/>
    <s v="palo blanco"/>
    <n v="30.8"/>
    <n v="19"/>
    <n v="745.06185600000003"/>
    <n v="0.1"/>
    <s v="LATIF"/>
    <n v="482.31506552515214"/>
    <n v="2.4115753276257603"/>
    <s v="DEJAR"/>
    <s v="DEJAR"/>
    <x v="0"/>
  </r>
  <r>
    <x v="76"/>
    <n v="2"/>
    <s v="palo blanco"/>
    <n v="15.5"/>
    <n v="17"/>
    <n v="188.69235"/>
    <n v="0.1"/>
    <s v="LATIF"/>
    <n v="93.869134877908024"/>
    <n v="0.46934567438954011"/>
    <s v="DEJAR"/>
    <s v="DEJAR"/>
    <x v="0"/>
  </r>
  <r>
    <x v="76"/>
    <n v="3"/>
    <s v="guayaba"/>
    <n v="11"/>
    <n v="20"/>
    <n v="95.0334"/>
    <n v="0.1"/>
    <s v="LATIF"/>
    <n v="41.450062373780455"/>
    <n v="0.20725031186890225"/>
    <s v="DEJAR"/>
    <s v="DEJAR"/>
    <x v="0"/>
  </r>
  <r>
    <x v="76"/>
    <n v="4"/>
    <s v="palo chechén"/>
    <n v="45.2"/>
    <n v="19"/>
    <n v="1604.6036160000001"/>
    <n v="0.1"/>
    <s v="LATIF"/>
    <n v="1203.356533220845"/>
    <n v="6.0167826661042243"/>
    <s v="DEJAR"/>
    <s v="DEJAR"/>
    <x v="0"/>
  </r>
  <r>
    <x v="76"/>
    <n v="5"/>
    <s v="cedrillo"/>
    <n v="23.3"/>
    <n v="17"/>
    <n v="426.385806"/>
    <n v="0.1"/>
    <s v="LATIF"/>
    <n v="248.0057903714372"/>
    <n v="1.2400289518571859"/>
    <s v="DEJAR"/>
    <s v="DEJAR"/>
    <x v="0"/>
  </r>
  <r>
    <x v="76"/>
    <n v="6"/>
    <s v="mapola"/>
    <n v="21.2"/>
    <n v="17"/>
    <n v="352.99017600000002"/>
    <n v="0.1"/>
    <s v="LATIF"/>
    <n v="198.01135573549809"/>
    <n v="0.99005677867749031"/>
    <s v="DEJAR"/>
    <s v="DEJAR"/>
    <x v="0"/>
  </r>
  <r>
    <x v="76"/>
    <n v="7"/>
    <s v="palo sangre"/>
    <n v="55"/>
    <n v="20"/>
    <n v="2375.835"/>
    <n v="0.1"/>
    <s v="LATIF"/>
    <n v="1920.9991975467647"/>
    <n v="9.6049959877338225"/>
    <s v="DEJAR"/>
    <s v="DEJAR"/>
    <x v="0"/>
  </r>
  <r>
    <x v="76"/>
    <n v="8"/>
    <s v="mapola"/>
    <n v="32"/>
    <n v="15"/>
    <n v="804.24959999999999"/>
    <n v="0.1"/>
    <s v="LATIF"/>
    <n v="528.31791084648671"/>
    <n v="2.6415895542324335"/>
    <s v="DEJAR"/>
    <s v="DEJAR"/>
    <x v="0"/>
  </r>
  <r>
    <x v="76"/>
    <n v="9"/>
    <s v="palo de cague"/>
    <n v="42.2"/>
    <n v="19"/>
    <n v="1398.671736"/>
    <n v="0.1"/>
    <s v="LATIF"/>
    <n v="1021.6538816730628"/>
    <n v="5.1082694083653131"/>
    <s v="DEJAR"/>
    <s v="DEJAR"/>
    <x v="0"/>
  </r>
  <r>
    <x v="76"/>
    <n v="10"/>
    <s v="palo blanco"/>
    <n v="29"/>
    <n v="23"/>
    <n v="660.52139999999997"/>
    <n v="0.1"/>
    <s v="LATIF"/>
    <n v="417.82609631752575"/>
    <n v="2.0891304815876288"/>
    <s v="DEJAR"/>
    <s v="DEJAR"/>
    <x v="0"/>
  </r>
  <r>
    <x v="76"/>
    <n v="11"/>
    <s v="palo sangre"/>
    <n v="12.3"/>
    <n v="18"/>
    <n v="118.82316600000001"/>
    <n v="0.1"/>
    <s v="LATIF"/>
    <n v="54.094740476621482"/>
    <n v="0.27047370238310736"/>
    <s v="DEJAR"/>
    <s v="DEJAR"/>
    <x v="0"/>
  </r>
  <r>
    <x v="76"/>
    <n v="12"/>
    <s v="palo chino"/>
    <n v="35"/>
    <n v="27"/>
    <n v="962.11500000000001"/>
    <n v="0.1"/>
    <s v="LATIF"/>
    <n v="654.11925553640299"/>
    <n v="3.270596277682015"/>
    <s v="DEJAR"/>
    <s v="DEJAR"/>
    <x v="0"/>
  </r>
  <r>
    <x v="76"/>
    <n v="13"/>
    <s v="santa maría"/>
    <n v="15.3"/>
    <n v="24"/>
    <n v="183.85428600000003"/>
    <n v="0.1"/>
    <s v="LATIF"/>
    <n v="91.007918546358496"/>
    <n v="0.45503959273179245"/>
    <s v="DEJAR"/>
    <s v="DEJAR"/>
    <x v="0"/>
  </r>
  <r>
    <x v="76"/>
    <n v="14"/>
    <s v="chechén"/>
    <n v="36"/>
    <n v="20"/>
    <n v="1017.8783999999999"/>
    <n v="0.1"/>
    <s v="LATIF"/>
    <n v="699.54858588098784"/>
    <n v="3.4977429294049394"/>
    <s v="DEJAR"/>
    <s v="DEJAR"/>
    <x v="0"/>
  </r>
  <r>
    <x v="76"/>
    <n v="15"/>
    <s v="mapola"/>
    <n v="27.2"/>
    <n v="19"/>
    <n v="581.07033599999988"/>
    <n v="0.1"/>
    <s v="LATIF"/>
    <n v="358.64488216223202"/>
    <n v="1.7932244108111599"/>
    <s v="DEJAR"/>
    <s v="DEJAR"/>
    <x v="0"/>
  </r>
  <r>
    <x v="76"/>
    <n v="16"/>
    <s v="palo naranjo"/>
    <n v="37.299999999999997"/>
    <n v="32"/>
    <n v="1092.7191659999999"/>
    <n v="0.1"/>
    <s v="LATIF"/>
    <n v="761.27054617655608"/>
    <n v="3.8063527308827805"/>
    <s v="DEJAR"/>
    <s v="DEJAR"/>
    <x v="0"/>
  </r>
  <r>
    <x v="76"/>
    <n v="17"/>
    <s v="palo blanco"/>
    <n v="31.3"/>
    <n v="18"/>
    <n v="769.44852600000002"/>
    <n v="0.1"/>
    <s v="LATIF"/>
    <n v="501.18745680920165"/>
    <n v="2.5059372840460079"/>
    <s v="DEJAR"/>
    <s v="DEJAR"/>
    <x v="0"/>
  </r>
  <r>
    <x v="76"/>
    <n v="18"/>
    <s v="cedrillo"/>
    <n v="24.3"/>
    <n v="19"/>
    <n v="463.77084600000001"/>
    <n v="0.1"/>
    <s v="LATIF"/>
    <n v="274.13325232414849"/>
    <n v="1.3706662616207423"/>
    <s v="DEJAR"/>
    <s v="DEJAR"/>
    <x v="0"/>
  </r>
  <r>
    <x v="76"/>
    <n v="19"/>
    <s v="guayaba"/>
    <n v="33.200000000000003"/>
    <n v="28"/>
    <n v="865.69929600000012"/>
    <n v="0.1"/>
    <s v="LATIF"/>
    <n v="576.77063787664395"/>
    <n v="2.8838531893832196"/>
    <s v="DEJAR"/>
    <s v="DEJAR"/>
    <x v="0"/>
  </r>
  <r>
    <x v="76"/>
    <n v="20"/>
    <s v="aguacatío"/>
    <n v="36"/>
    <n v="20"/>
    <n v="1017.8783999999999"/>
    <n v="0.1"/>
    <s v="LATIF"/>
    <n v="699.54858588098784"/>
    <n v="3.4977429294049394"/>
    <s v="DEJAR"/>
    <s v="DEJAR"/>
    <x v="0"/>
  </r>
  <r>
    <x v="76"/>
    <n v="21"/>
    <s v="aguacatío"/>
    <n v="57.2"/>
    <n v="30"/>
    <n v="2569.7031360000001"/>
    <n v="0.1"/>
    <s v="LATIF"/>
    <n v="2109.2415503696147"/>
    <n v="10.546207751848073"/>
    <s v="DEJAR"/>
    <s v="DEJAR"/>
    <x v="0"/>
  </r>
  <r>
    <x v="76"/>
    <n v="22"/>
    <s v="guayaba"/>
    <n v="20.8"/>
    <n v="27"/>
    <n v="339.795456"/>
    <n v="0.1"/>
    <s v="LATIF"/>
    <n v="189.22235746476244"/>
    <n v="0.94611178732381207"/>
    <s v="DEJAR"/>
    <s v="DEJAR"/>
    <x v="0"/>
  </r>
  <r>
    <x v="77"/>
    <n v="1"/>
    <s v="palo cedrillo"/>
    <n v="39.5"/>
    <n v="32"/>
    <n v="1225.4203499999999"/>
    <n v="0.1"/>
    <s v="LATIF"/>
    <n v="872.69091090839277"/>
    <n v="4.3634545545419634"/>
    <s v="DEJAR"/>
    <s v="DEJAR"/>
    <x v="0"/>
  </r>
  <r>
    <x v="77"/>
    <n v="2"/>
    <s v="palo blanco"/>
    <n v="21.6"/>
    <n v="17"/>
    <n v="366.43622400000004"/>
    <n v="0.1"/>
    <s v="LATIF"/>
    <n v="207.03280670498896"/>
    <n v="1.0351640335249448"/>
    <s v="DEJAR"/>
    <s v="DEJAR"/>
    <x v="0"/>
  </r>
  <r>
    <x v="77"/>
    <n v="3"/>
    <s v="palo chicote"/>
    <n v="51.2"/>
    <n v="20"/>
    <n v="2058.8789760000004"/>
    <n v="0.1"/>
    <s v="LATIF"/>
    <n v="1619.6357491384138"/>
    <n v="8.0981787456920671"/>
    <s v="DEJAR"/>
    <s v="DEJAR"/>
    <x v="0"/>
  </r>
  <r>
    <x v="77"/>
    <n v="4"/>
    <s v="palo blanco"/>
    <n v="16"/>
    <n v="14"/>
    <n v="201.0624"/>
    <n v="0.1"/>
    <s v="LATIF"/>
    <n v="101.24820425273758"/>
    <n v="0.50624102126368786"/>
    <s v="DEJAR"/>
    <s v="DEJAR"/>
    <x v="0"/>
  </r>
  <r>
    <x v="77"/>
    <n v="5"/>
    <s v="palo blanco"/>
    <n v="17.2"/>
    <n v="17"/>
    <n v="232.35273599999996"/>
    <n v="0.1"/>
    <s v="LATIF"/>
    <n v="120.29559314945965"/>
    <n v="0.60147796574729817"/>
    <s v="DEJAR"/>
    <s v="DEJAR"/>
    <x v="0"/>
  </r>
  <r>
    <x v="77"/>
    <n v="6"/>
    <s v="aguacatio"/>
    <n v="18.3"/>
    <n v="18"/>
    <n v="263.02260600000005"/>
    <n v="0.1"/>
    <s v="LATIF"/>
    <n v="139.45050980105873"/>
    <n v="0.69725254900529354"/>
    <s v="DEJAR"/>
    <s v="DEJAR"/>
    <x v="0"/>
  </r>
  <r>
    <x v="77"/>
    <n v="7"/>
    <s v="palo blanco"/>
    <n v="42.8"/>
    <n v="30"/>
    <n v="1438.7271359999997"/>
    <n v="0.1"/>
    <s v="LATIF"/>
    <n v="1056.6176167086039"/>
    <n v="5.283088083543019"/>
    <s v="DEJAR"/>
    <s v="DEJAR"/>
    <x v="0"/>
  </r>
  <r>
    <x v="77"/>
    <n v="8"/>
    <s v="palo cedrillo"/>
    <n v="78.3"/>
    <n v="22"/>
    <n v="4815.2010059999993"/>
    <n v="0.1"/>
    <s v="LATIF"/>
    <n v="4458.1574949220903"/>
    <n v="22.290787474610447"/>
    <s v="DEJAR"/>
    <s v="DEJAR"/>
    <x v="0"/>
  </r>
  <r>
    <x v="77"/>
    <n v="9"/>
    <s v="palo blanco"/>
    <n v="20.5"/>
    <n v="17"/>
    <n v="330.06434999999999"/>
    <n v="0.1"/>
    <s v="LATIF"/>
    <n v="182.78213876481104"/>
    <n v="0.9139106938240551"/>
    <s v="DEJAR"/>
    <s v="DEJAR"/>
    <x v="0"/>
  </r>
  <r>
    <x v="77"/>
    <n v="10"/>
    <s v="palo blanco"/>
    <n v="14.2"/>
    <n v="17"/>
    <n v="158.368056"/>
    <n v="0.1"/>
    <s v="LATIF"/>
    <n v="76.180900355309561"/>
    <n v="0.38090450177654778"/>
    <s v="DEJAR"/>
    <s v="DEJAR"/>
    <x v="0"/>
  </r>
  <r>
    <x v="77"/>
    <n v="11"/>
    <s v="zapotillo"/>
    <n v="48"/>
    <n v="36"/>
    <n v="1809.5616"/>
    <n v="0.1"/>
    <s v="LATIF"/>
    <n v="1388.7069567266387"/>
    <n v="6.9435347836331935"/>
    <s v="DEJAR"/>
    <s v="DEJAR"/>
    <x v="0"/>
  </r>
  <r>
    <x v="77"/>
    <n v="12"/>
    <s v="chechen"/>
    <n v="46"/>
    <n v="20"/>
    <n v="1661.9064000000001"/>
    <n v="0.1"/>
    <s v="LATIF"/>
    <n v="1254.7442923043911"/>
    <n v="6.2737214615219559"/>
    <s v="DEJAR"/>
    <s v="DEJAR"/>
    <x v="0"/>
  </r>
  <r>
    <x v="77"/>
    <n v="13"/>
    <s v="palo blanco"/>
    <n v="20"/>
    <n v="18"/>
    <n v="314.15999999999997"/>
    <n v="0.1"/>
    <s v="LATIF"/>
    <n v="172.33493090633354"/>
    <n v="0.86167465453166758"/>
    <s v="DEJAR"/>
    <s v="DEJAR"/>
    <x v="0"/>
  </r>
  <r>
    <x v="77"/>
    <n v="14"/>
    <s v="arenoso"/>
    <n v="24.2"/>
    <n v="19"/>
    <n v="459.961656"/>
    <n v="0.1"/>
    <s v="LATIF"/>
    <n v="271.45201661665863"/>
    <n v="1.357260083083293"/>
    <s v="DEJAR"/>
    <s v="DEJAR"/>
    <x v="0"/>
  </r>
  <r>
    <x v="77"/>
    <n v="15"/>
    <s v="ecote"/>
    <n v="31"/>
    <n v="32"/>
    <n v="754.76940000000002"/>
    <n v="0.1"/>
    <s v="LATIF"/>
    <n v="489.81357840055307"/>
    <n v="2.4490678920027653"/>
    <s v="DEJAR"/>
    <s v="DEJAR"/>
    <x v="0"/>
  </r>
  <r>
    <x v="77"/>
    <n v="16"/>
    <s v="cedrillo"/>
    <n v="20.2"/>
    <n v="17"/>
    <n v="320.47461599999997"/>
    <n v="0.1"/>
    <s v="LATIF"/>
    <n v="176.47100215542764"/>
    <n v="0.88235501077713807"/>
    <s v="DEJAR"/>
    <s v="DEJAR"/>
    <x v="0"/>
  </r>
  <r>
    <x v="77"/>
    <n v="17"/>
    <s v="cedrillo"/>
    <n v="12.3"/>
    <n v="17"/>
    <n v="118.82316600000001"/>
    <n v="0.1"/>
    <s v="LATIF"/>
    <n v="54.094740476621482"/>
    <n v="0.27047370238310736"/>
    <s v="DEJAR"/>
    <s v="DEJAR"/>
    <x v="0"/>
  </r>
  <r>
    <x v="77"/>
    <n v="18"/>
    <s v="palo san juan"/>
    <n v="78"/>
    <n v="42"/>
    <n v="4778.3735999999999"/>
    <n v="0.1"/>
    <s v="LATIF"/>
    <n v="4417.552462617733"/>
    <n v="22.087762313088664"/>
    <s v="DEJAR"/>
    <s v="DEJAR"/>
    <x v="0"/>
  </r>
  <r>
    <x v="77"/>
    <n v="19"/>
    <s v="corozo"/>
    <n v="30.5"/>
    <n v="10"/>
    <n v="730.61834999999996"/>
    <n v="0.1"/>
    <s v="LATIF"/>
    <n v="471.19298861035389"/>
    <n v="2.3559649430517693"/>
    <s v="DEJAR"/>
    <s v="DEJAR"/>
    <x v="0"/>
  </r>
  <r>
    <x v="77"/>
    <n v="20"/>
    <s v="guama"/>
    <n v="12"/>
    <n v="16"/>
    <n v="113.0976"/>
    <n v="0.1"/>
    <s v="LATIF"/>
    <n v="51.002868362482175"/>
    <n v="0.25501434181241084"/>
    <s v="DEJAR"/>
    <s v="DEJAR"/>
    <x v="0"/>
  </r>
  <r>
    <x v="77"/>
    <n v="21"/>
    <s v="cedrillo"/>
    <n v="28.3"/>
    <n v="19"/>
    <n v="629.01900599999999"/>
    <n v="0.1"/>
    <s v="LATIF"/>
    <n v="394.18745280934183"/>
    <n v="1.9709372640467089"/>
    <s v="DEJAR"/>
    <s v="DEJAR"/>
    <x v="0"/>
  </r>
  <r>
    <x v="77"/>
    <n v="22"/>
    <s v="palo sangre"/>
    <n v="33"/>
    <n v="24"/>
    <n v="855.30060000000003"/>
    <n v="0.1"/>
    <s v="LATIF"/>
    <n v="568.52356444302654"/>
    <n v="2.8426178222151326"/>
    <s v="DEJAR"/>
    <s v="DEJAR"/>
    <x v="0"/>
  </r>
  <r>
    <x v="77"/>
    <n v="23"/>
    <s v="palo blanco"/>
    <n v="20"/>
    <n v="23"/>
    <n v="314.15999999999997"/>
    <n v="0.1"/>
    <s v="LATIF"/>
    <n v="172.33493090633354"/>
    <n v="0.86167465453166758"/>
    <s v="DEJAR"/>
    <s v="DEJAR"/>
    <x v="0"/>
  </r>
  <r>
    <x v="77"/>
    <n v="24"/>
    <s v="palo blanco"/>
    <n v="19.8"/>
    <n v="19"/>
    <n v="307.90821600000004"/>
    <n v="0.1"/>
    <s v="LATIF"/>
    <n v="168.25568888304355"/>
    <n v="0.84127844441521771"/>
    <s v="DEJAR"/>
    <s v="DEJAR"/>
    <x v="0"/>
  </r>
  <r>
    <x v="77"/>
    <n v="25"/>
    <s v="palo blanco"/>
    <n v="22"/>
    <n v="15"/>
    <n v="380.1336"/>
    <n v="0.1"/>
    <s v="LATIF"/>
    <n v="216.2883827856152"/>
    <n v="1.0814419139280758"/>
    <s v="DEJAR"/>
    <s v="DEJAR"/>
    <x v="0"/>
  </r>
  <r>
    <x v="77"/>
    <n v="26"/>
    <s v="palo blanco"/>
    <n v="50.2"/>
    <n v="30"/>
    <n v="1979.2394160000003"/>
    <n v="0.1"/>
    <s v="LATIF"/>
    <n v="1545.2531097461394"/>
    <n v="7.726265548730697"/>
    <s v="DEJAR"/>
    <s v="DEJAR"/>
    <x v="0"/>
  </r>
  <r>
    <x v="77"/>
    <n v="27"/>
    <s v="palo sangre"/>
    <n v="48"/>
    <n v="34"/>
    <n v="1809.5616"/>
    <n v="0.1"/>
    <s v="LATIF"/>
    <n v="1388.7069567266387"/>
    <n v="6.9435347836331935"/>
    <s v="DEJAR"/>
    <s v="DEJAR"/>
    <x v="0"/>
  </r>
  <r>
    <x v="77"/>
    <n v="28"/>
    <s v="cedrillo"/>
    <n v="19.2"/>
    <n v="19"/>
    <n v="289.529856"/>
    <n v="0.1"/>
    <s v="LATIF"/>
    <n v="156.35674508199583"/>
    <n v="0.78178372540997909"/>
    <s v="DEJAR"/>
    <s v="DEJAR"/>
    <x v="0"/>
  </r>
  <r>
    <x v="77"/>
    <n v="29"/>
    <s v="cedrillo"/>
    <n v="34"/>
    <n v="20"/>
    <n v="907.92240000000004"/>
    <n v="0.1"/>
    <s v="LATIF"/>
    <n v="610.45073780325674"/>
    <n v="3.0522536890162835"/>
    <s v="DEJAR"/>
    <s v="DEJAR"/>
    <x v="0"/>
  </r>
  <r>
    <x v="78"/>
    <n v="1"/>
    <s v="Escoba"/>
    <n v="20"/>
    <n v="14"/>
    <n v="314.15999999999997"/>
    <n v="0.1"/>
    <s v="LATIF"/>
    <n v="172.33493090633354"/>
    <n v="0.86167465453166758"/>
    <s v="DEJAR"/>
    <s v="DEJAR"/>
    <x v="0"/>
  </r>
  <r>
    <x v="78"/>
    <n v="2"/>
    <s v="nance"/>
    <n v="33.299999999999997"/>
    <n v="2"/>
    <n v="870.92220599999985"/>
    <n v="0.1"/>
    <s v="LATIF"/>
    <n v="580.92004778627279"/>
    <n v="2.9046002389313639"/>
    <s v="DEJAR"/>
    <s v="DEPURAR"/>
    <x v="1"/>
  </r>
  <r>
    <x v="78"/>
    <n v="3"/>
    <s v="palo blanco"/>
    <n v="35.200000000000003"/>
    <n v="22"/>
    <n v="973.14201600000013"/>
    <n v="0.1"/>
    <s v="LATIF"/>
    <n v="663.06363969686549"/>
    <n v="3.3153181984843276"/>
    <s v="DEJAR"/>
    <s v="DEJAR"/>
    <x v="0"/>
  </r>
  <r>
    <x v="78"/>
    <n v="4"/>
    <s v="guayabio"/>
    <n v="15"/>
    <n v="15.24"/>
    <n v="176.715"/>
    <n v="0.1"/>
    <s v="LATIF"/>
    <n v="86.812164819560579"/>
    <n v="0.43406082409780289"/>
    <s v="DEJAR"/>
    <s v="DEJAR"/>
    <x v="0"/>
  </r>
  <r>
    <x v="78"/>
    <n v="5"/>
    <s v="desconocido"/>
    <n v="10.1"/>
    <n v="15.24"/>
    <n v="80.118653999999992"/>
    <n v="0.1"/>
    <s v="LATIF"/>
    <n v="33.819357065313945"/>
    <n v="0.16909678532656972"/>
    <s v="DEJAR"/>
    <s v="DEJAR"/>
    <x v="0"/>
  </r>
  <r>
    <x v="78"/>
    <n v="6"/>
    <s v="nance"/>
    <n v="18"/>
    <n v="20"/>
    <n v="254.46959999999999"/>
    <n v="0.1"/>
    <s v="LATIF"/>
    <n v="134.06329154071116"/>
    <n v="0.67031645770355586"/>
    <s v="DEJAR"/>
    <s v="DEJAR"/>
    <x v="0"/>
  </r>
  <r>
    <x v="78"/>
    <n v="7"/>
    <s v="pataxte"/>
    <n v="61.2"/>
    <n v="15"/>
    <n v="2941.6685760000005"/>
    <n v="0.1"/>
    <s v="LATIF"/>
    <n v="2477.9651353002569"/>
    <n v="12.389825676501284"/>
    <s v="DEJAR"/>
    <s v="DEJAR"/>
    <x v="0"/>
  </r>
  <r>
    <x v="78"/>
    <n v="8"/>
    <s v="guayabio"/>
    <n v="36"/>
    <n v="20"/>
    <n v="1017.8783999999999"/>
    <n v="0.1"/>
    <s v="LATIF"/>
    <n v="699.54858588098784"/>
    <n v="3.4977429294049394"/>
    <s v="DEJAR"/>
    <s v="DEJAR"/>
    <x v="0"/>
  </r>
  <r>
    <x v="78"/>
    <n v="9"/>
    <s v="escoba"/>
    <n v="12"/>
    <n v="16"/>
    <n v="113.0976"/>
    <n v="0.1"/>
    <s v="LATIF"/>
    <n v="51.002868362482175"/>
    <n v="0.25501434181241084"/>
    <s v="DEJAR"/>
    <s v="DEJAR"/>
    <x v="0"/>
  </r>
  <r>
    <x v="78"/>
    <n v="10"/>
    <s v="cacao de montaña"/>
    <n v="11.2"/>
    <n v="15.24"/>
    <n v="98.520575999999991"/>
    <n v="0.1"/>
    <s v="LATIF"/>
    <n v="43.269010001935349"/>
    <n v="0.21634505000967674"/>
    <s v="DEJAR"/>
    <s v="DEJAR"/>
    <x v="0"/>
  </r>
  <r>
    <x v="78"/>
    <n v="11"/>
    <s v="zapote"/>
    <n v="17.100000000000001"/>
    <n v="16"/>
    <n v="229.65881400000001"/>
    <n v="0.1"/>
    <s v="LATIF"/>
    <n v="118.63528242591622"/>
    <n v="0.59317641212958105"/>
    <s v="DEJAR"/>
    <s v="DEJAR"/>
    <x v="0"/>
  </r>
  <r>
    <x v="78"/>
    <n v="12"/>
    <s v="santa maría"/>
    <n v="56"/>
    <n v="30"/>
    <n v="2463.0144"/>
    <n v="0.1"/>
    <s v="LATIF"/>
    <n v="2005.2981523361668"/>
    <n v="10.026490761680835"/>
    <s v="DEJAR"/>
    <s v="DEJAR"/>
    <x v="0"/>
  </r>
  <r>
    <x v="78"/>
    <n v="13"/>
    <s v="cafecio"/>
    <n v="15"/>
    <n v="8"/>
    <n v="176.715"/>
    <n v="0.1"/>
    <s v="LATIF"/>
    <n v="86.812164819560579"/>
    <n v="0.43406082409780289"/>
    <s v="DEJAR"/>
    <s v="DEJAR"/>
    <x v="0"/>
  </r>
  <r>
    <x v="78"/>
    <n v="14"/>
    <s v="chechen"/>
    <n v="36.6"/>
    <n v="20"/>
    <n v="1052.0904240000002"/>
    <n v="0.1"/>
    <s v="LATIF"/>
    <n v="727.65934515407184"/>
    <n v="3.6382967257703589"/>
    <s v="DEJAR"/>
    <s v="DEJAR"/>
    <x v="0"/>
  </r>
  <r>
    <x v="78"/>
    <n v="15"/>
    <s v="cañamite"/>
    <n v="10.3"/>
    <n v="12"/>
    <n v="83.323086000000018"/>
    <n v="0.1"/>
    <s v="LATIF"/>
    <n v="35.437490749155437"/>
    <n v="0.17718745374577716"/>
    <s v="DEJAR"/>
    <s v="DEJAR"/>
    <x v="0"/>
  </r>
  <r>
    <x v="78"/>
    <n v="16"/>
    <s v="desconocido"/>
    <n v="13.3"/>
    <n v="8"/>
    <n v="138.929406"/>
    <n v="0.1"/>
    <s v="LATIF"/>
    <n v="65.172883182587881"/>
    <n v="0.32586441591293935"/>
    <s v="DEJAR"/>
    <s v="DEJAR"/>
    <x v="0"/>
  </r>
  <r>
    <x v="78"/>
    <n v="17"/>
    <s v="malayeta"/>
    <n v="19"/>
    <n v="10"/>
    <n v="283.52940000000001"/>
    <n v="0.1"/>
    <s v="LATIF"/>
    <n v="152.50261995629924"/>
    <n v="0.76251309978149617"/>
    <s v="DEJAR"/>
    <s v="DEJAR"/>
    <x v="0"/>
  </r>
  <r>
    <x v="78"/>
    <n v="18"/>
    <s v="santa maría"/>
    <n v="18"/>
    <n v="15"/>
    <n v="254.46959999999999"/>
    <n v="0.1"/>
    <s v="LATIF"/>
    <n v="134.06329154071116"/>
    <n v="0.67031645770355586"/>
    <s v="DEJAR"/>
    <s v="DEJAR"/>
    <x v="0"/>
  </r>
  <r>
    <x v="78"/>
    <n v="19"/>
    <s v="nance"/>
    <n v="33.1"/>
    <n v="13"/>
    <n v="860.49209400000007"/>
    <n v="0.1"/>
    <s v="LATIF"/>
    <n v="572.63848341262656"/>
    <n v="2.8631924170631327"/>
    <s v="DEJAR"/>
    <s v="DEJAR"/>
    <x v="0"/>
  </r>
  <r>
    <x v="78"/>
    <n v="20"/>
    <s v="naranjo"/>
    <n v="24.3"/>
    <n v="5"/>
    <n v="463.77084600000001"/>
    <n v="0.1"/>
    <s v="LATIF"/>
    <n v="274.13325232414849"/>
    <n v="1.3706662616207423"/>
    <s v="DEJAR"/>
    <s v="DEJAR"/>
    <x v="0"/>
  </r>
  <r>
    <x v="78"/>
    <n v="21"/>
    <s v="desconocido"/>
    <n v="14.8"/>
    <n v="7"/>
    <n v="172.03401600000001"/>
    <n v="0.1"/>
    <s v="LATIF"/>
    <n v="84.078665642218951"/>
    <n v="0.42039332821109476"/>
    <s v="DEJAR"/>
    <s v="DEJAR"/>
    <x v="0"/>
  </r>
  <r>
    <x v="78"/>
    <n v="22"/>
    <s v="cañamito"/>
    <n v="14"/>
    <n v="10"/>
    <n v="153.9384"/>
    <n v="0.1"/>
    <s v="LATIF"/>
    <n v="73.64833681845144"/>
    <n v="0.36824168409225716"/>
    <s v="DEJAR"/>
    <s v="DEJAR"/>
    <x v="0"/>
  </r>
  <r>
    <x v="78"/>
    <n v="23"/>
    <s v="palo rojo"/>
    <n v="14.8"/>
    <n v="15.24"/>
    <n v="172.03401600000001"/>
    <n v="0.1"/>
    <s v="LATIF"/>
    <n v="84.078665642218951"/>
    <n v="0.42039332821109476"/>
    <s v="DEJAR"/>
    <s v="DEJAR"/>
    <x v="0"/>
  </r>
  <r>
    <x v="78"/>
    <n v="24"/>
    <s v="palo blanco"/>
    <n v="17.8"/>
    <n v="15"/>
    <n v="248.84613600000003"/>
    <n v="0.1"/>
    <s v="LATIF"/>
    <n v="130.5400843883379"/>
    <n v="0.65270042194168942"/>
    <s v="DEJAR"/>
    <s v="DEJAR"/>
    <x v="0"/>
  </r>
  <r>
    <x v="78"/>
    <n v="25"/>
    <s v="cañamito"/>
    <n v="14"/>
    <n v="15"/>
    <n v="153.9384"/>
    <n v="0.1"/>
    <s v="LATIF"/>
    <n v="73.64833681845144"/>
    <n v="0.36824168409225716"/>
    <s v="DEJAR"/>
    <s v="DEJAR"/>
    <x v="0"/>
  </r>
  <r>
    <x v="78"/>
    <n v="26"/>
    <s v="escoba"/>
    <n v="12"/>
    <n v="2"/>
    <n v="113.0976"/>
    <n v="0.1"/>
    <s v="LATIF"/>
    <n v="51.002868362482175"/>
    <n v="0.25501434181241084"/>
    <s v="DEJAR"/>
    <s v="DEPURAR"/>
    <x v="1"/>
  </r>
  <r>
    <x v="78"/>
    <n v="27"/>
    <s v="palo de burro"/>
    <n v="14.1"/>
    <n v="6"/>
    <n v="156.145374"/>
    <n v="0.1"/>
    <s v="LATIF"/>
    <n v="74.908406161488088"/>
    <n v="0.37454203080744042"/>
    <s v="DEJAR"/>
    <s v="DEJAR"/>
    <x v="0"/>
  </r>
  <r>
    <x v="78"/>
    <n v="28"/>
    <s v="copalpon"/>
    <n v="103"/>
    <n v="12"/>
    <n v="8332.3086000000003"/>
    <n v="0.1"/>
    <s v="LATIF"/>
    <n v="8569.8449174113284"/>
    <n v="42.849224587056639"/>
    <s v="DEJAR"/>
    <s v="DEJAR"/>
    <x v="0"/>
  </r>
  <r>
    <x v="78"/>
    <n v="29"/>
    <s v="corozo"/>
    <n v="40"/>
    <n v="10"/>
    <n v="1256.6399999999999"/>
    <n v="0.1"/>
    <s v="LATIF"/>
    <n v="899.25180732127308"/>
    <n v="4.4962590366063653"/>
    <s v="DEJAR"/>
    <s v="DEJAR"/>
    <x v="0"/>
  </r>
  <r>
    <x v="78"/>
    <n v="30"/>
    <s v="desconocido"/>
    <n v="12"/>
    <n v="8"/>
    <n v="113.0976"/>
    <n v="0.1"/>
    <s v="LATIF"/>
    <n v="51.002868362482175"/>
    <n v="0.25501434181241084"/>
    <s v="DEJAR"/>
    <s v="DEJAR"/>
    <x v="0"/>
  </r>
  <r>
    <x v="78"/>
    <n v="31"/>
    <s v="tamarindo"/>
    <n v="49.3"/>
    <n v="30"/>
    <n v="1908.9068459999999"/>
    <n v="0.1"/>
    <s v="LATIF"/>
    <n v="1480.0380133561996"/>
    <n v="7.4001900667809979"/>
    <s v="DEJAR"/>
    <s v="DEJAR"/>
    <x v="0"/>
  </r>
  <r>
    <x v="78"/>
    <n v="32"/>
    <s v="naranjo"/>
    <n v="67"/>
    <n v="25"/>
    <n v="3525.6606000000002"/>
    <n v="0.1"/>
    <s v="LATIF"/>
    <n v="3074.842409403137"/>
    <n v="15.374212047015684"/>
    <s v="DEJAR"/>
    <s v="DEJAR"/>
    <x v="0"/>
  </r>
  <r>
    <x v="78"/>
    <n v="33"/>
    <s v="nance"/>
    <n v="49.6"/>
    <n v="12"/>
    <n v="1932.2096640000002"/>
    <n v="0.1"/>
    <s v="LATIF"/>
    <n v="1501.5950920911744"/>
    <n v="7.5079754604558708"/>
    <s v="DEJAR"/>
    <s v="DEJAR"/>
    <x v="0"/>
  </r>
  <r>
    <x v="78"/>
    <n v="34"/>
    <s v="naranjo"/>
    <n v="78.900000000000006"/>
    <n v="32"/>
    <n v="4889.279934000001"/>
    <n v="0.1"/>
    <s v="LATIF"/>
    <n v="4540.0153092232258"/>
    <n v="22.700076546116129"/>
    <s v="DEJAR"/>
    <s v="DEJAR"/>
    <x v="0"/>
  </r>
  <r>
    <x v="78"/>
    <n v="35"/>
    <s v="banano"/>
    <n v="11"/>
    <n v="15.24"/>
    <n v="95.0334"/>
    <n v="0.1"/>
    <s v="LATIF"/>
    <n v="41.450062373780455"/>
    <n v="0.20725031186890225"/>
    <s v="DEJAR"/>
    <s v="DEJAR"/>
    <x v="0"/>
  </r>
  <r>
    <x v="78"/>
    <n v="36"/>
    <s v="palo blanco"/>
    <n v="18"/>
    <n v="15"/>
    <n v="254.46959999999999"/>
    <n v="0.1"/>
    <s v="LATIF"/>
    <n v="134.06329154071116"/>
    <n v="0.67031645770355586"/>
    <s v="DEJAR"/>
    <s v="DEJAR"/>
    <x v="0"/>
  </r>
  <r>
    <x v="78"/>
    <n v="37"/>
    <s v="palo de burro"/>
    <n v="36.1"/>
    <n v="20"/>
    <n v="1023.5411340000001"/>
    <n v="0.1"/>
    <s v="LATIF"/>
    <n v="704.18910290691565"/>
    <n v="3.5209455145345778"/>
    <s v="DEJAR"/>
    <s v="DEJAR"/>
    <x v="0"/>
  </r>
  <r>
    <x v="78"/>
    <n v="38"/>
    <s v="guayaba"/>
    <n v="19"/>
    <n v="14"/>
    <n v="283.52940000000001"/>
    <n v="0.1"/>
    <s v="LATIF"/>
    <n v="152.50261995629924"/>
    <n v="0.76251309978149617"/>
    <s v="DEJAR"/>
    <s v="DEJAR"/>
    <x v="0"/>
  </r>
  <r>
    <x v="78"/>
    <n v="39"/>
    <s v="guayabio"/>
    <n v="36"/>
    <n v="25"/>
    <n v="1017.8783999999999"/>
    <n v="0.1"/>
    <s v="LATIF"/>
    <n v="699.54858588098784"/>
    <n v="3.4977429294049394"/>
    <s v="DEJAR"/>
    <s v="DEJAR"/>
    <x v="0"/>
  </r>
  <r>
    <x v="78"/>
    <n v="40"/>
    <s v="zapotón"/>
    <n v="36"/>
    <n v="15.24"/>
    <n v="1017.8783999999999"/>
    <n v="0.1"/>
    <s v="LATIF"/>
    <n v="699.54858588098784"/>
    <n v="3.4977429294049394"/>
    <s v="DEJAR"/>
    <s v="DEJAR"/>
    <x v="0"/>
  </r>
  <r>
    <x v="78"/>
    <n v="41"/>
    <s v="pata de cabra"/>
    <n v="29.4"/>
    <n v="25"/>
    <n v="678.86834399999987"/>
    <n v="0.1"/>
    <s v="LATIF"/>
    <n v="431.69384330856911"/>
    <n v="2.1584692165428456"/>
    <s v="DEJAR"/>
    <s v="DEJAR"/>
    <x v="0"/>
  </r>
  <r>
    <x v="78"/>
    <n v="42"/>
    <s v="palo chicote"/>
    <n v="31"/>
    <n v="10"/>
    <n v="754.76940000000002"/>
    <n v="0.1"/>
    <s v="LATIF"/>
    <n v="489.81357840055307"/>
    <n v="2.4490678920027653"/>
    <s v="DEJAR"/>
    <s v="DEJAR"/>
    <x v="0"/>
  </r>
  <r>
    <x v="78"/>
    <n v="43"/>
    <s v="quiebracacho"/>
    <n v="27"/>
    <n v="22"/>
    <n v="572.5566"/>
    <n v="0.1"/>
    <s v="LATIF"/>
    <n v="352.39128142743209"/>
    <n v="1.7619564071371603"/>
    <s v="DEJAR"/>
    <s v="DEJAR"/>
    <x v="0"/>
  </r>
  <r>
    <x v="78"/>
    <n v="44"/>
    <s v="escoba"/>
    <n v="10"/>
    <n v="18"/>
    <n v="78.539999999999992"/>
    <n v="0.1"/>
    <s v="LATIF"/>
    <n v="33.026709725455305"/>
    <n v="0.16513354862727653"/>
    <s v="DEJAR"/>
    <s v="DEJAR"/>
    <x v="0"/>
  </r>
  <r>
    <x v="78"/>
    <n v="45"/>
    <s v="chechen"/>
    <n v="10.4"/>
    <n v="15.24"/>
    <n v="84.948864"/>
    <n v="0.1"/>
    <s v="LATIF"/>
    <n v="36.263059617041179"/>
    <n v="0.18131529808520591"/>
    <s v="DEJAR"/>
    <s v="DEJAR"/>
    <x v="0"/>
  </r>
  <r>
    <x v="79"/>
    <n v="1"/>
    <s v="zapotío"/>
    <n v="140"/>
    <n v="44"/>
    <n v="15393.84"/>
    <n v="0.1"/>
    <s v="LATIF"/>
    <n v="17810.370080292549"/>
    <n v="89.051850401462744"/>
    <s v="DEJAR"/>
    <s v="DEJAR"/>
    <x v="0"/>
  </r>
  <r>
    <x v="79"/>
    <n v="2"/>
    <s v="cachito"/>
    <n v="14"/>
    <n v="15"/>
    <n v="153.9384"/>
    <n v="0.1"/>
    <s v="LATIF"/>
    <n v="73.64833681845144"/>
    <n v="0.36824168409225716"/>
    <s v="DEJAR"/>
    <s v="DEJAR"/>
    <x v="0"/>
  </r>
  <r>
    <x v="79"/>
    <n v="3"/>
    <s v="cedrillo"/>
    <n v="58"/>
    <n v="20"/>
    <n v="2642.0855999999999"/>
    <n v="0.1"/>
    <s v="LATIF"/>
    <n v="2180.2363008097436"/>
    <n v="10.901181504048717"/>
    <s v="DEJAR"/>
    <s v="DEJAR"/>
    <x v="0"/>
  </r>
  <r>
    <x v="79"/>
    <n v="4"/>
    <s v="guayabon"/>
    <n v="42"/>
    <n v="22"/>
    <n v="1385.4456"/>
    <n v="0.1"/>
    <s v="LATIF"/>
    <n v="1010.1508312762483"/>
    <n v="5.0507541563812408"/>
    <s v="DEJAR"/>
    <s v="DEJAR"/>
    <x v="0"/>
  </r>
  <r>
    <x v="79"/>
    <n v="5"/>
    <s v="cachito"/>
    <n v="104"/>
    <n v="16.57"/>
    <n v="8494.8863999999994"/>
    <n v="0.1"/>
    <s v="LATIF"/>
    <n v="8769.4921558826754"/>
    <n v="43.847460779413375"/>
    <s v="DEJAR"/>
    <s v="DEJAR"/>
    <x v="0"/>
  </r>
  <r>
    <x v="79"/>
    <n v="6"/>
    <s v="achotío"/>
    <n v="16.600000000000001"/>
    <n v="16.57"/>
    <n v="216.42482400000003"/>
    <n v="0.1"/>
    <s v="LATIF"/>
    <n v="110.53380957149615"/>
    <n v="0.55266904785748072"/>
    <s v="DEJAR"/>
    <s v="DEJAR"/>
    <x v="0"/>
  </r>
  <r>
    <x v="79"/>
    <n v="7"/>
    <s v="tamarindo"/>
    <n v="36"/>
    <n v="28"/>
    <n v="1017.8783999999999"/>
    <n v="0.1"/>
    <s v="LATIF"/>
    <n v="699.54858588098784"/>
    <n v="3.4977429294049394"/>
    <s v="DEJAR"/>
    <s v="DEJAR"/>
    <x v="0"/>
  </r>
  <r>
    <x v="79"/>
    <n v="8"/>
    <s v="pataxte"/>
    <n v="14"/>
    <n v="6"/>
    <n v="153.9384"/>
    <n v="0.1"/>
    <s v="LATIF"/>
    <n v="73.64833681845144"/>
    <n v="0.36824168409225716"/>
    <s v="DEJAR"/>
    <s v="DEJAR"/>
    <x v="0"/>
  </r>
  <r>
    <x v="79"/>
    <n v="9"/>
    <s v="cachito"/>
    <n v="14"/>
    <n v="6"/>
    <n v="153.9384"/>
    <n v="0.1"/>
    <s v="LATIF"/>
    <n v="73.64833681845144"/>
    <n v="0.36824168409225716"/>
    <s v="DEJAR"/>
    <s v="DEJAR"/>
    <x v="0"/>
  </r>
  <r>
    <x v="79"/>
    <n v="10"/>
    <s v="chechen"/>
    <n v="37"/>
    <n v="11"/>
    <n v="1075.2126000000001"/>
    <n v="0.1"/>
    <s v="LATIF"/>
    <n v="746.75785703016243"/>
    <n v="3.7337892851508117"/>
    <s v="DEJAR"/>
    <s v="DEJAR"/>
    <x v="0"/>
  </r>
  <r>
    <x v="79"/>
    <n v="11"/>
    <s v="chechen"/>
    <n v="21"/>
    <n v="15"/>
    <n v="346.3614"/>
    <n v="0.1"/>
    <s v="LATIF"/>
    <n v="193.587905296"/>
    <n v="0.96793952648000003"/>
    <s v="DEJAR"/>
    <s v="DEJAR"/>
    <x v="0"/>
  </r>
  <r>
    <x v="79"/>
    <n v="12"/>
    <s v="desconocido"/>
    <n v="17"/>
    <n v="16.57"/>
    <n v="226.98060000000001"/>
    <n v="0.1"/>
    <s v="LATIF"/>
    <n v="116.98835060940742"/>
    <n v="0.58494175304703711"/>
    <s v="DEJAR"/>
    <s v="DEJAR"/>
    <x v="0"/>
  </r>
  <r>
    <x v="79"/>
    <n v="13"/>
    <s v="cafecío"/>
    <n v="12"/>
    <n v="16.57"/>
    <n v="113.0976"/>
    <n v="0.1"/>
    <s v="LATIF"/>
    <n v="51.002868362482175"/>
    <n v="0.25501434181241084"/>
    <s v="DEJAR"/>
    <s v="DEJAR"/>
    <x v="0"/>
  </r>
  <r>
    <x v="79"/>
    <n v="14"/>
    <s v="palo negro"/>
    <n v="36"/>
    <n v="16.57"/>
    <n v="1017.8783999999999"/>
    <n v="0.1"/>
    <s v="LATIF"/>
    <n v="699.54858588098784"/>
    <n v="3.4977429294049394"/>
    <s v="DEJAR"/>
    <s v="DEJAR"/>
    <x v="0"/>
  </r>
  <r>
    <x v="79"/>
    <n v="15"/>
    <s v="nance"/>
    <n v="26"/>
    <n v="20"/>
    <n v="530.93039999999996"/>
    <n v="0.1"/>
    <s v="LATIF"/>
    <n v="322.0760520178971"/>
    <n v="1.6103802600894852"/>
    <s v="DEJAR"/>
    <s v="DEJAR"/>
    <x v="0"/>
  </r>
  <r>
    <x v="79"/>
    <n v="16"/>
    <s v="santa maría"/>
    <n v="11"/>
    <n v="15"/>
    <n v="95.0334"/>
    <n v="0.1"/>
    <s v="LATIF"/>
    <n v="41.450062373780455"/>
    <n v="0.20725031186890225"/>
    <s v="DEJAR"/>
    <s v="DEJAR"/>
    <x v="0"/>
  </r>
  <r>
    <x v="79"/>
    <n v="17"/>
    <s v="guayabon"/>
    <n v="18"/>
    <n v="20"/>
    <n v="254.46959999999999"/>
    <n v="0.1"/>
    <s v="LATIF"/>
    <n v="134.06329154071116"/>
    <n v="0.67031645770355586"/>
    <s v="DEJAR"/>
    <s v="DEJAR"/>
    <x v="0"/>
  </r>
  <r>
    <x v="79"/>
    <n v="18"/>
    <s v="quiebra acha blanco"/>
    <n v="22.7"/>
    <n v="16.57"/>
    <n v="404.70876599999997"/>
    <n v="0.1"/>
    <s v="LATIF"/>
    <n v="233.05396725657332"/>
    <n v="1.1652698362828666"/>
    <s v="DEJAR"/>
    <s v="DEJAR"/>
    <x v="0"/>
  </r>
  <r>
    <x v="79"/>
    <n v="19"/>
    <s v="desconocido"/>
    <n v="19.7"/>
    <n v="20"/>
    <n v="304.80588599999999"/>
    <n v="0.1"/>
    <s v="LATIF"/>
    <n v="166.2373105643241"/>
    <n v="0.83118655282162057"/>
    <s v="DEJAR"/>
    <s v="DEJAR"/>
    <x v="0"/>
  </r>
  <r>
    <x v="79"/>
    <n v="20"/>
    <s v="cachito"/>
    <n v="12.9"/>
    <n v="6"/>
    <n v="130.69841399999999"/>
    <n v="0.1"/>
    <s v="LATIF"/>
    <n v="60.597818472644285"/>
    <n v="0.30298909236322141"/>
    <s v="DEJAR"/>
    <s v="DEJAR"/>
    <x v="0"/>
  </r>
  <r>
    <x v="79"/>
    <n v="21"/>
    <s v="rosul"/>
    <n v="11"/>
    <n v="14"/>
    <n v="95.0334"/>
    <n v="0.1"/>
    <s v="LATIF"/>
    <n v="41.450062373780455"/>
    <n v="0.20725031186890225"/>
    <s v="DEJAR"/>
    <s v="DEJAR"/>
    <x v="0"/>
  </r>
  <r>
    <x v="79"/>
    <n v="22"/>
    <s v="hoja ancha"/>
    <n v="36.700000000000003"/>
    <n v="30"/>
    <n v="1057.8474060000001"/>
    <n v="0.1"/>
    <s v="LATIF"/>
    <n v="732.40705697323824"/>
    <n v="3.662035284866191"/>
    <s v="DEJAR"/>
    <s v="DEJAR"/>
    <x v="0"/>
  </r>
  <r>
    <x v="79"/>
    <n v="23"/>
    <s v="chechen"/>
    <n v="19"/>
    <n v="5"/>
    <n v="283.52940000000001"/>
    <n v="0.1"/>
    <s v="LATIF"/>
    <n v="152.50261995629924"/>
    <n v="0.76251309978149617"/>
    <s v="DEJAR"/>
    <s v="DEJAR"/>
    <x v="0"/>
  </r>
  <r>
    <x v="79"/>
    <n v="24"/>
    <s v="nance"/>
    <n v="54"/>
    <n v="30"/>
    <n v="2290.2264"/>
    <n v="0.1"/>
    <s v="LATIF"/>
    <n v="1838.7943468066326"/>
    <n v="9.1939717340331626"/>
    <s v="DEJAR"/>
    <s v="DEJAR"/>
    <x v="0"/>
  </r>
  <r>
    <x v="79"/>
    <n v="25"/>
    <s v="nance"/>
    <n v="46.6"/>
    <n v="16.57"/>
    <n v="1705.543224"/>
    <n v="0.1"/>
    <s v="LATIF"/>
    <n v="1294.1059252744903"/>
    <n v="6.4705296263724517"/>
    <s v="DEJAR"/>
    <s v="DEJAR"/>
    <x v="0"/>
  </r>
  <r>
    <x v="79"/>
    <n v="26"/>
    <s v="desconocido"/>
    <m/>
    <n v="16.57"/>
    <n v="0"/>
    <n v="0.1"/>
    <s v="LATIF"/>
    <n v="0"/>
    <n v="0"/>
    <s v="DEPURAR"/>
    <s v="DEJAR"/>
    <x v="1"/>
  </r>
  <r>
    <x v="79"/>
    <n v="27"/>
    <s v="achotio"/>
    <n v="15.5"/>
    <n v="6"/>
    <n v="188.69235"/>
    <n v="0.1"/>
    <s v="LATIF"/>
    <n v="93.869134877908024"/>
    <n v="0.46934567438954011"/>
    <s v="DEJAR"/>
    <s v="DEJAR"/>
    <x v="0"/>
  </r>
  <r>
    <x v="79"/>
    <n v="28"/>
    <s v="caimito"/>
    <n v="11.6"/>
    <n v="12"/>
    <n v="105.683424"/>
    <n v="0.1"/>
    <s v="LATIF"/>
    <n v="47.043710780074015"/>
    <n v="0.23521855390037005"/>
    <s v="DEJAR"/>
    <s v="DEJAR"/>
    <x v="0"/>
  </r>
  <r>
    <x v="79"/>
    <n v="29"/>
    <s v="caimito"/>
    <n v="13.2"/>
    <n v="16.57"/>
    <n v="136.84809599999997"/>
    <n v="0.1"/>
    <s v="LATIF"/>
    <n v="64.010980580278073"/>
    <n v="0.32005490290139033"/>
    <s v="DEJAR"/>
    <s v="DEJAR"/>
    <x v="0"/>
  </r>
  <r>
    <x v="79"/>
    <n v="30"/>
    <s v="chechen"/>
    <n v="39.5"/>
    <n v="17"/>
    <n v="1225.4203499999999"/>
    <n v="0.1"/>
    <s v="LATIF"/>
    <n v="872.69091090839277"/>
    <n v="4.3634545545419634"/>
    <s v="DEJAR"/>
    <s v="DEJAR"/>
    <x v="0"/>
  </r>
  <r>
    <x v="79"/>
    <n v="31"/>
    <s v="baberio"/>
    <n v="10.199999999999999"/>
    <n v="15"/>
    <n v="81.713015999999996"/>
    <n v="0.1"/>
    <s v="LATIF"/>
    <n v="34.622936944330348"/>
    <n v="0.17311468472165173"/>
    <s v="DEJAR"/>
    <s v="DEJAR"/>
    <x v="0"/>
  </r>
  <r>
    <x v="79"/>
    <n v="32"/>
    <s v="cedrillo"/>
    <n v="15"/>
    <n v="16"/>
    <n v="176.715"/>
    <n v="0.1"/>
    <s v="LATIF"/>
    <n v="86.812164819560579"/>
    <n v="0.43406082409780289"/>
    <s v="DEJAR"/>
    <s v="DEJAR"/>
    <x v="0"/>
  </r>
  <r>
    <x v="79"/>
    <n v="33"/>
    <s v="cague"/>
    <n v="24.3"/>
    <n v="16.57"/>
    <n v="463.77084600000001"/>
    <n v="0.1"/>
    <s v="LATIF"/>
    <n v="274.13325232414849"/>
    <n v="1.3706662616207423"/>
    <s v="DEJAR"/>
    <s v="DEJAR"/>
    <x v="0"/>
  </r>
  <r>
    <x v="79"/>
    <n v="34"/>
    <s v="caimito"/>
    <n v="39.5"/>
    <n v="35"/>
    <n v="1225.4203499999999"/>
    <n v="0.1"/>
    <s v="LATIF"/>
    <n v="872.69091090839277"/>
    <n v="4.3634545545419634"/>
    <s v="DEJAR"/>
    <s v="DEJAR"/>
    <x v="0"/>
  </r>
  <r>
    <x v="79"/>
    <n v="35"/>
    <s v="aguacatío"/>
    <n v="16"/>
    <n v="20"/>
    <n v="201.0624"/>
    <n v="0.1"/>
    <s v="LATIF"/>
    <n v="101.24820425273758"/>
    <n v="0.50624102126368786"/>
    <s v="DEJAR"/>
    <s v="DEJAR"/>
    <x v="0"/>
  </r>
  <r>
    <x v="79"/>
    <n v="36"/>
    <s v="guayabon"/>
    <n v="21"/>
    <n v="6"/>
    <n v="346.3614"/>
    <n v="0.1"/>
    <s v="LATIF"/>
    <n v="193.587905296"/>
    <n v="0.96793952648000003"/>
    <s v="DEJAR"/>
    <s v="DEJAR"/>
    <x v="0"/>
  </r>
  <r>
    <x v="79"/>
    <n v="37"/>
    <s v="naranjo"/>
    <n v="15"/>
    <n v="14"/>
    <n v="176.715"/>
    <n v="0.1"/>
    <s v="LATIF"/>
    <n v="86.812164819560579"/>
    <n v="0.43406082409780289"/>
    <s v="DEJAR"/>
    <s v="DEJAR"/>
    <x v="0"/>
  </r>
  <r>
    <x v="79"/>
    <n v="38"/>
    <s v="irayol"/>
    <n v="15.1"/>
    <n v="16.57"/>
    <n v="179.07905399999999"/>
    <n v="0.1"/>
    <s v="LATIF"/>
    <n v="88.19798293668849"/>
    <n v="0.4409899146834424"/>
    <s v="DEJAR"/>
    <s v="DEJAR"/>
    <x v="0"/>
  </r>
  <r>
    <x v="79"/>
    <n v="39"/>
    <s v="tamarindo"/>
    <n v="33.299999999999997"/>
    <n v="18"/>
    <n v="870.92220599999985"/>
    <n v="0.1"/>
    <s v="LATIF"/>
    <n v="580.92004778627279"/>
    <n v="2.9046002389313639"/>
    <s v="DEJAR"/>
    <s v="DEJAR"/>
    <x v="0"/>
  </r>
  <r>
    <x v="79"/>
    <n v="40"/>
    <s v="cachito"/>
    <n v="13.8"/>
    <n v="6"/>
    <n v="149.57157600000002"/>
    <n v="0.1"/>
    <s v="LATIF"/>
    <n v="71.165337059048142"/>
    <n v="0.35582668529524064"/>
    <s v="DEJAR"/>
    <s v="DEJAR"/>
    <x v="0"/>
  </r>
  <r>
    <x v="79"/>
    <n v="41"/>
    <s v="aceituno"/>
    <n v="31"/>
    <n v="15"/>
    <n v="754.76940000000002"/>
    <n v="0.1"/>
    <s v="LATIF"/>
    <n v="489.81357840055307"/>
    <n v="2.4490678920027653"/>
    <s v="DEJAR"/>
    <s v="DEJAR"/>
    <x v="0"/>
  </r>
  <r>
    <x v="79"/>
    <n v="42"/>
    <s v="caimito"/>
    <n v="10.4"/>
    <n v="8"/>
    <n v="84.948864"/>
    <n v="0.1"/>
    <s v="LATIF"/>
    <n v="36.263059617041179"/>
    <n v="0.18131529808520591"/>
    <s v="DEJAR"/>
    <s v="DEJAR"/>
    <x v="0"/>
  </r>
  <r>
    <x v="79"/>
    <n v="43"/>
    <s v="baberio"/>
    <n v="51.4"/>
    <n v="30"/>
    <n v="2074.9953839999998"/>
    <n v="0.1"/>
    <s v="LATIF"/>
    <n v="1634.7562753425859"/>
    <n v="8.1737813767129293"/>
    <s v="DEJAR"/>
    <s v="DEJAR"/>
    <x v="0"/>
  </r>
  <r>
    <x v="79"/>
    <n v="44"/>
    <s v="palo rosa"/>
    <n v="24"/>
    <n v="6"/>
    <n v="452.3904"/>
    <n v="0.1"/>
    <s v="LATIF"/>
    <n v="266.13537552905672"/>
    <n v="1.3306768776452833"/>
    <s v="DEJAR"/>
    <s v="DEJAR"/>
    <x v="0"/>
  </r>
  <r>
    <x v="79"/>
    <n v="45"/>
    <s v="mapola"/>
    <n v="51.4"/>
    <n v="19"/>
    <n v="2074.9953839999998"/>
    <n v="0.1"/>
    <s v="LATIF"/>
    <n v="1634.7562753425859"/>
    <n v="8.1737813767129293"/>
    <s v="DEJAR"/>
    <s v="DEJAR"/>
    <x v="0"/>
  </r>
  <r>
    <x v="79"/>
    <n v="46"/>
    <s v="caimito"/>
    <n v="18"/>
    <n v="16"/>
    <n v="254.46959999999999"/>
    <n v="0.1"/>
    <s v="LATIF"/>
    <n v="134.06329154071116"/>
    <n v="0.67031645770355586"/>
    <s v="DEJAR"/>
    <s v="DEJAR"/>
    <x v="0"/>
  </r>
  <r>
    <x v="79"/>
    <n v="47"/>
    <s v="jocote"/>
    <n v="29.2"/>
    <n v="18"/>
    <n v="669.663456"/>
    <n v="0.1"/>
    <s v="LATIF"/>
    <n v="424.72711695464005"/>
    <n v="2.1236355847732002"/>
    <s v="DEJAR"/>
    <s v="DEJAR"/>
    <x v="0"/>
  </r>
  <r>
    <x v="79"/>
    <n v="48"/>
    <s v="baberio"/>
    <n v="26"/>
    <n v="19"/>
    <n v="530.93039999999996"/>
    <n v="0.1"/>
    <s v="LATIF"/>
    <n v="322.0760520178971"/>
    <n v="1.6103802600894852"/>
    <s v="DEJAR"/>
    <s v="DEJAR"/>
    <x v="0"/>
  </r>
  <r>
    <x v="79"/>
    <n v="49"/>
    <s v="rosul"/>
    <n v="19.5"/>
    <n v="25"/>
    <n v="298.64834999999999"/>
    <n v="0.1"/>
    <s v="LATIF"/>
    <n v="162.24290203480425"/>
    <n v="0.81121451017402113"/>
    <s v="DEJAR"/>
    <s v="DEJAR"/>
    <x v="0"/>
  </r>
  <r>
    <x v="79"/>
    <n v="50"/>
    <s v="caimito"/>
    <n v="10.8"/>
    <n v="15"/>
    <n v="91.60905600000001"/>
    <n v="0.1"/>
    <s v="LATIF"/>
    <n v="39.676299951101029"/>
    <n v="0.19838149975550515"/>
    <s v="DEJAR"/>
    <s v="DEJAR"/>
    <x v="0"/>
  </r>
  <r>
    <x v="80"/>
    <n v="1"/>
    <s v="Ixcanal"/>
    <n v="18.100000000000001"/>
    <n v="12.27"/>
    <n v="257.30489400000005"/>
    <n v="0.1"/>
    <s v="LATIF"/>
    <n v="135.8453476010796"/>
    <n v="0.67922673800539801"/>
    <s v="DEJAR"/>
    <s v="DEJAR"/>
    <x v="0"/>
  </r>
  <r>
    <x v="80"/>
    <n v="2"/>
    <s v="palo chico zapote"/>
    <n v="104.3"/>
    <n v="12.27"/>
    <n v="8543.9660459999996"/>
    <n v="0.1"/>
    <s v="LATIF"/>
    <n v="8829.9072428104246"/>
    <n v="44.149536214052119"/>
    <s v="DEJAR"/>
    <s v="DEJAR"/>
    <x v="0"/>
  </r>
  <r>
    <x v="80"/>
    <n v="3"/>
    <s v="caimito"/>
    <n v="16.399999999999999"/>
    <n v="12.27"/>
    <n v="211.24118399999998"/>
    <n v="0.1"/>
    <s v="LATIF"/>
    <n v="107.38602570056027"/>
    <n v="0.53693012850280131"/>
    <s v="DEJAR"/>
    <s v="DEJAR"/>
    <x v="0"/>
  </r>
  <r>
    <x v="80"/>
    <n v="4"/>
    <s v="cafecio"/>
    <n v="10.1"/>
    <n v="6"/>
    <n v="80.118653999999992"/>
    <n v="0.1"/>
    <s v="LATIF"/>
    <n v="33.819357065313945"/>
    <n v="0.16909678532656972"/>
    <s v="DEJAR"/>
    <s v="DEJAR"/>
    <x v="0"/>
  </r>
  <r>
    <x v="80"/>
    <n v="5"/>
    <s v="zapotio"/>
    <n v="72.400000000000006"/>
    <n v="30"/>
    <n v="4116.8783040000008"/>
    <n v="0.1"/>
    <s v="LATIF"/>
    <n v="3698.7994069631336"/>
    <n v="18.493997034815667"/>
    <s v="DEJAR"/>
    <s v="DEJAR"/>
    <x v="0"/>
  </r>
  <r>
    <x v="80"/>
    <n v="6"/>
    <s v="nance"/>
    <n v="20"/>
    <n v="10"/>
    <n v="314.15999999999997"/>
    <n v="0.1"/>
    <s v="LATIF"/>
    <n v="172.33493090633354"/>
    <n v="0.86167465453166758"/>
    <s v="DEJAR"/>
    <s v="DEJAR"/>
    <x v="0"/>
  </r>
  <r>
    <x v="80"/>
    <n v="7"/>
    <s v="palo rosa"/>
    <n v="10.5"/>
    <n v="8"/>
    <n v="86.590350000000001"/>
    <n v="0.1"/>
    <s v="LATIF"/>
    <n v="37.099684439743179"/>
    <n v="0.1854984221987159"/>
    <s v="DEJAR"/>
    <s v="DEJAR"/>
    <x v="0"/>
  </r>
  <r>
    <x v="80"/>
    <n v="8"/>
    <s v="cafecio"/>
    <n v="17"/>
    <n v="6"/>
    <n v="226.98060000000001"/>
    <n v="0.1"/>
    <s v="LATIF"/>
    <n v="116.98835060940742"/>
    <n v="0.58494175304703711"/>
    <s v="DEJAR"/>
    <s v="DEJAR"/>
    <x v="0"/>
  </r>
  <r>
    <x v="80"/>
    <n v="9"/>
    <s v="cachito"/>
    <n v="20"/>
    <n v="12"/>
    <n v="314.15999999999997"/>
    <n v="0.1"/>
    <s v="LATIF"/>
    <n v="172.33493090633354"/>
    <n v="0.86167465453166758"/>
    <s v="DEJAR"/>
    <s v="DEJAR"/>
    <x v="0"/>
  </r>
  <r>
    <x v="80"/>
    <n v="10"/>
    <s v="naranjo"/>
    <n v="27"/>
    <n v="17"/>
    <n v="572.5566"/>
    <n v="0.1"/>
    <s v="LATIF"/>
    <n v="352.39128142743209"/>
    <n v="1.7619564071371603"/>
    <s v="DEJAR"/>
    <s v="DEJAR"/>
    <x v="0"/>
  </r>
  <r>
    <x v="80"/>
    <n v="11"/>
    <s v="guayabon"/>
    <n v="22.1"/>
    <n v="15"/>
    <n v="383.59721400000006"/>
    <n v="0.1"/>
    <s v="LATIF"/>
    <n v="218.63905302426821"/>
    <n v="1.093195265121341"/>
    <s v="DEJAR"/>
    <s v="DEJAR"/>
    <x v="0"/>
  </r>
  <r>
    <x v="80"/>
    <n v="12"/>
    <s v="palo rojo"/>
    <n v="29"/>
    <n v="14"/>
    <n v="660.52139999999997"/>
    <n v="0.1"/>
    <s v="LATIF"/>
    <n v="417.82609631752575"/>
    <n v="2.0891304815876288"/>
    <s v="DEJAR"/>
    <s v="DEJAR"/>
    <x v="0"/>
  </r>
  <r>
    <x v="80"/>
    <n v="13"/>
    <s v="carboncillo"/>
    <n v="67"/>
    <n v="20"/>
    <n v="3525.6606000000002"/>
    <n v="0.1"/>
    <s v="LATIF"/>
    <n v="3074.842409403137"/>
    <n v="15.374212047015684"/>
    <s v="DEJAR"/>
    <s v="DEJAR"/>
    <x v="0"/>
  </r>
  <r>
    <x v="80"/>
    <n v="14"/>
    <s v="pataxte"/>
    <n v="18"/>
    <n v="15"/>
    <n v="254.46959999999999"/>
    <n v="0.1"/>
    <s v="LATIF"/>
    <n v="134.06329154071116"/>
    <n v="0.67031645770355586"/>
    <s v="DEJAR"/>
    <s v="DEJAR"/>
    <x v="0"/>
  </r>
  <r>
    <x v="80"/>
    <n v="15"/>
    <s v="chechen"/>
    <n v="14"/>
    <n v="6"/>
    <n v="153.9384"/>
    <n v="0.1"/>
    <s v="LATIF"/>
    <n v="73.64833681845144"/>
    <n v="0.36824168409225716"/>
    <s v="DEJAR"/>
    <s v="DEJAR"/>
    <x v="0"/>
  </r>
  <r>
    <x v="80"/>
    <n v="16"/>
    <s v="chechen"/>
    <n v="15"/>
    <n v="6"/>
    <n v="176.715"/>
    <n v="0.1"/>
    <s v="LATIF"/>
    <n v="86.812164819560579"/>
    <n v="0.43406082409780289"/>
    <s v="DEJAR"/>
    <s v="DEJAR"/>
    <x v="0"/>
  </r>
  <r>
    <x v="80"/>
    <n v="17"/>
    <s v="desconocido"/>
    <n v="11.5"/>
    <n v="15"/>
    <n v="103.86915"/>
    <n v="0.1"/>
    <s v="LATIF"/>
    <n v="46.082838181946165"/>
    <n v="0.23041419090973084"/>
    <s v="DEJAR"/>
    <s v="DEJAR"/>
    <x v="0"/>
  </r>
  <r>
    <x v="80"/>
    <n v="18"/>
    <s v="caimito"/>
    <n v="14"/>
    <n v="7"/>
    <n v="153.9384"/>
    <n v="0.1"/>
    <s v="LATIF"/>
    <n v="73.64833681845144"/>
    <n v="0.36824168409225716"/>
    <s v="DEJAR"/>
    <s v="DEJAR"/>
    <x v="0"/>
  </r>
  <r>
    <x v="80"/>
    <n v="19"/>
    <s v="guayabio"/>
    <n v="14.4"/>
    <n v="12.27"/>
    <n v="162.860544"/>
    <n v="0.1"/>
    <s v="LATIF"/>
    <n v="78.763298034370692"/>
    <n v="0.39381649017185344"/>
    <s v="DEJAR"/>
    <s v="DEJAR"/>
    <x v="0"/>
  </r>
  <r>
    <x v="80"/>
    <n v="20"/>
    <s v="ixcanal"/>
    <n v="13"/>
    <n v="6"/>
    <n v="132.73259999999999"/>
    <n v="0.1"/>
    <s v="LATIF"/>
    <n v="61.723483588461484"/>
    <n v="0.3086174179423074"/>
    <s v="DEJAR"/>
    <s v="DEJAR"/>
    <x v="0"/>
  </r>
  <r>
    <x v="80"/>
    <n v="21"/>
    <s v="quiebra hacha blanca"/>
    <n v="22.3"/>
    <n v="12"/>
    <n v="390.57156600000002"/>
    <n v="0.1"/>
    <s v="LATIF"/>
    <n v="223.38470478666676"/>
    <n v="1.1169235239333337"/>
    <s v="DEJAR"/>
    <s v="DEJAR"/>
    <x v="0"/>
  </r>
  <r>
    <x v="80"/>
    <n v="22"/>
    <s v="san juan"/>
    <n v="30"/>
    <n v="18"/>
    <n v="706.86"/>
    <n v="0.1"/>
    <s v="LATIF"/>
    <n v="452.98997539791907"/>
    <n v="2.2649498769895953"/>
    <s v="DEJAR"/>
    <s v="DEJAR"/>
    <x v="0"/>
  </r>
  <r>
    <x v="80"/>
    <n v="23"/>
    <s v="guayabio"/>
    <n v="29"/>
    <n v="8"/>
    <n v="660.52139999999997"/>
    <n v="0.1"/>
    <s v="LATIF"/>
    <n v="417.82609631752575"/>
    <n v="2.0891304815876288"/>
    <s v="DEJAR"/>
    <s v="DEJAR"/>
    <x v="0"/>
  </r>
  <r>
    <x v="80"/>
    <n v="24"/>
    <s v="desconocido"/>
    <n v="20.100000000000001"/>
    <n v="12.27"/>
    <n v="317.30945400000002"/>
    <n v="0.1"/>
    <s v="LATIF"/>
    <n v="174.39584926643039"/>
    <n v="0.87197924633215196"/>
    <s v="DEJAR"/>
    <s v="DEJAR"/>
    <x v="0"/>
  </r>
  <r>
    <x v="80"/>
    <n v="25"/>
    <s v="izote de montaña"/>
    <n v="18.100000000000001"/>
    <n v="7"/>
    <n v="257.30489400000005"/>
    <n v="0.1"/>
    <s v="LATIF"/>
    <n v="135.8453476010796"/>
    <n v="0.67922673800539801"/>
    <s v="DEJAR"/>
    <s v="DEJAR"/>
    <x v="0"/>
  </r>
  <r>
    <x v="80"/>
    <n v="26"/>
    <s v="zapotio"/>
    <n v="91"/>
    <n v="45"/>
    <n v="6503.8973999999998"/>
    <n v="0.1"/>
    <s v="LATIF"/>
    <n v="6378.9626373126794"/>
    <n v="31.894813186563397"/>
    <s v="DEJAR"/>
    <s v="DEJAR"/>
    <x v="0"/>
  </r>
  <r>
    <x v="80"/>
    <n v="27"/>
    <s v="nance"/>
    <n v="34.9"/>
    <n v="14"/>
    <n v="956.62505399999998"/>
    <n v="0.1"/>
    <s v="LATIF"/>
    <n v="649.67348570462377"/>
    <n v="3.2483674285231188"/>
    <s v="DEJAR"/>
    <s v="DEJAR"/>
    <x v="0"/>
  </r>
  <r>
    <x v="80"/>
    <n v="28"/>
    <s v="caobillo"/>
    <n v="48"/>
    <n v="12.27"/>
    <n v="1809.5616"/>
    <n v="0.1"/>
    <s v="LATIF"/>
    <n v="1388.7069567266387"/>
    <n v="6.9435347836331935"/>
    <s v="DEJAR"/>
    <s v="DEJAR"/>
    <x v="0"/>
  </r>
  <r>
    <x v="80"/>
    <n v="29"/>
    <s v="czapote mico"/>
    <n v="20"/>
    <n v="8"/>
    <n v="314.15999999999997"/>
    <n v="0.1"/>
    <s v="LATIF"/>
    <n v="172.33493090633354"/>
    <n v="0.86167465453166758"/>
    <s v="DEJAR"/>
    <s v="DEJAR"/>
    <x v="0"/>
  </r>
  <r>
    <x v="80"/>
    <n v="30"/>
    <s v="cañamito"/>
    <n v="13"/>
    <n v="12.27"/>
    <n v="132.73259999999999"/>
    <n v="0.1"/>
    <s v="LATIF"/>
    <n v="61.723483588461484"/>
    <n v="0.3086174179423074"/>
    <s v="DEJAR"/>
    <s v="DEJAR"/>
    <x v="0"/>
  </r>
  <r>
    <x v="80"/>
    <n v="31"/>
    <s v="cañamito"/>
    <n v="14.5"/>
    <n v="9"/>
    <n v="165.13034999999999"/>
    <n v="0.1"/>
    <s v="LATIF"/>
    <n v="80.073268525573738"/>
    <n v="0.40036634262786869"/>
    <s v="DEJAR"/>
    <s v="DEJAR"/>
    <x v="0"/>
  </r>
  <r>
    <x v="80"/>
    <n v="32"/>
    <s v="rosul"/>
    <n v="17"/>
    <n v="6"/>
    <n v="226.98060000000001"/>
    <n v="0.1"/>
    <s v="LATIF"/>
    <n v="116.98835060940742"/>
    <n v="0.58494175304703711"/>
    <s v="DEJAR"/>
    <s v="DEJAR"/>
    <x v="0"/>
  </r>
  <r>
    <x v="80"/>
    <n v="33"/>
    <s v="naranjo"/>
    <n v="36"/>
    <n v="15"/>
    <n v="1017.8783999999999"/>
    <n v="0.1"/>
    <s v="LATIF"/>
    <n v="699.54858588098784"/>
    <n v="3.4977429294049394"/>
    <s v="DEJAR"/>
    <s v="DEJAR"/>
    <x v="0"/>
  </r>
  <r>
    <x v="80"/>
    <n v="34"/>
    <s v="caimito"/>
    <n v="11"/>
    <n v="8"/>
    <n v="95.0334"/>
    <n v="0.1"/>
    <s v="LATIF"/>
    <n v="41.450062373780455"/>
    <n v="0.20725031186890225"/>
    <s v="DEJAR"/>
    <s v="DEJAR"/>
    <x v="0"/>
  </r>
  <r>
    <x v="80"/>
    <n v="35"/>
    <s v="mapolia"/>
    <n v="21"/>
    <n v="10"/>
    <n v="346.3614"/>
    <n v="0.1"/>
    <s v="LATIF"/>
    <n v="193.587905296"/>
    <n v="0.96793952648000003"/>
    <s v="DEJAR"/>
    <s v="DEJAR"/>
    <x v="0"/>
  </r>
  <r>
    <x v="80"/>
    <n v="36"/>
    <s v="limoncillo"/>
    <n v="13"/>
    <n v="7"/>
    <n v="132.73259999999999"/>
    <n v="0.1"/>
    <s v="LATIF"/>
    <n v="61.723483588461484"/>
    <n v="0.3086174179423074"/>
    <s v="DEJAR"/>
    <s v="DEJAR"/>
    <x v="0"/>
  </r>
  <r>
    <x v="80"/>
    <n v="37"/>
    <s v="bolitri"/>
    <n v="13"/>
    <n v="8"/>
    <n v="132.73259999999999"/>
    <n v="0.1"/>
    <s v="LATIF"/>
    <n v="61.723483588461484"/>
    <n v="0.3086174179423074"/>
    <s v="DEJAR"/>
    <s v="DEJAR"/>
    <x v="0"/>
  </r>
  <r>
    <x v="81"/>
    <n v="1"/>
    <s v="cedrillo"/>
    <n v="29"/>
    <n v="27"/>
    <n v="660.52139999999997"/>
    <n v="0.1"/>
    <s v="LATIF"/>
    <n v="417.82609631752575"/>
    <n v="2.0891304815876288"/>
    <s v="DEJAR"/>
    <s v="DEJAR"/>
    <x v="0"/>
  </r>
  <r>
    <x v="81"/>
    <n v="2"/>
    <s v="palo blanco"/>
    <n v="36"/>
    <n v="21"/>
    <n v="1017.8783999999999"/>
    <n v="0.1"/>
    <s v="LATIF"/>
    <n v="699.54858588098784"/>
    <n v="3.4977429294049394"/>
    <s v="DEJAR"/>
    <s v="DEJAR"/>
    <x v="0"/>
  </r>
  <r>
    <x v="81"/>
    <n v="3"/>
    <s v="zapotillo"/>
    <n v="44.5"/>
    <n v="30"/>
    <n v="1555.28835"/>
    <n v="0.1"/>
    <s v="LATIF"/>
    <n v="1159.4122353129105"/>
    <n v="5.7970611765645526"/>
    <s v="DEJAR"/>
    <s v="DEJAR"/>
    <x v="0"/>
  </r>
  <r>
    <x v="81"/>
    <n v="4"/>
    <s v="guayabo"/>
    <n v="13.2"/>
    <n v="19"/>
    <n v="136.84809599999997"/>
    <n v="0.1"/>
    <s v="LATIF"/>
    <n v="64.010980580278073"/>
    <n v="0.32005490290139033"/>
    <s v="DEJAR"/>
    <s v="DEJAR"/>
    <x v="0"/>
  </r>
  <r>
    <x v="81"/>
    <n v="5"/>
    <s v="mapola"/>
    <n v="33"/>
    <n v="16"/>
    <n v="855.30060000000003"/>
    <n v="0.1"/>
    <s v="LATIF"/>
    <n v="568.52356444302654"/>
    <n v="2.8426178222151326"/>
    <s v="DEJAR"/>
    <s v="DEJAR"/>
    <x v="0"/>
  </r>
  <r>
    <x v="81"/>
    <n v="6"/>
    <s v="cedrillo"/>
    <n v="42.3"/>
    <n v="20"/>
    <n v="1405.3083659999998"/>
    <n v="0.1"/>
    <s v="LATIF"/>
    <n v="1027.4337754582975"/>
    <n v="5.1371688772914874"/>
    <s v="DEJAR"/>
    <s v="DEJAR"/>
    <x v="0"/>
  </r>
  <r>
    <x v="81"/>
    <n v="7"/>
    <s v="cedrillo"/>
    <n v="16.399999999999999"/>
    <n v="21"/>
    <n v="211.24118399999998"/>
    <n v="0.1"/>
    <s v="LATIF"/>
    <n v="107.38602570056027"/>
    <n v="0.53693012850280131"/>
    <s v="DEJAR"/>
    <s v="DEJAR"/>
    <x v="0"/>
  </r>
  <r>
    <x v="81"/>
    <n v="8"/>
    <s v="jocotillo"/>
    <n v="26"/>
    <n v="19"/>
    <n v="530.93039999999996"/>
    <n v="0.1"/>
    <s v="LATIF"/>
    <n v="322.0760520178971"/>
    <n v="1.6103802600894852"/>
    <s v="DEJAR"/>
    <s v="DEJAR"/>
    <x v="0"/>
  </r>
  <r>
    <x v="81"/>
    <n v="9"/>
    <s v="cedrillo"/>
    <n v="53"/>
    <n v="18"/>
    <n v="2206.1886"/>
    <n v="0.1"/>
    <s v="LATIF"/>
    <n v="1758.6689149646609"/>
    <n v="8.793344574823303"/>
    <s v="DEJAR"/>
    <s v="DEJAR"/>
    <x v="0"/>
  </r>
  <r>
    <x v="81"/>
    <n v="10"/>
    <s v="arenoso"/>
    <n v="45.4"/>
    <n v="22"/>
    <n v="1618.8350639999999"/>
    <n v="0.1"/>
    <s v="LATIF"/>
    <n v="1216.0866062189848"/>
    <n v="6.0804330310949233"/>
    <s v="DEJAR"/>
    <s v="DEJAR"/>
    <x v="0"/>
  </r>
  <r>
    <x v="81"/>
    <n v="11"/>
    <s v="guayaba"/>
    <n v="20"/>
    <n v="18"/>
    <n v="314.15999999999997"/>
    <n v="0.1"/>
    <s v="LATIF"/>
    <n v="172.33493090633354"/>
    <n v="0.86167465453166758"/>
    <s v="DEJAR"/>
    <s v="DEJAR"/>
    <x v="0"/>
  </r>
  <r>
    <x v="81"/>
    <n v="12"/>
    <s v="palo de guana"/>
    <n v="17"/>
    <n v="22"/>
    <n v="226.98060000000001"/>
    <n v="0.1"/>
    <s v="LATIF"/>
    <n v="116.98835060940742"/>
    <n v="0.58494175304703711"/>
    <s v="DEJAR"/>
    <s v="DEJAR"/>
    <x v="0"/>
  </r>
  <r>
    <x v="81"/>
    <n v="13"/>
    <s v="palo de barillo"/>
    <n v="45.3"/>
    <n v="22"/>
    <n v="1611.7114859999997"/>
    <n v="0.1"/>
    <s v="LATIF"/>
    <n v="1209.7118499770827"/>
    <n v="6.0485592498854128"/>
    <s v="DEJAR"/>
    <s v="DEJAR"/>
    <x v="0"/>
  </r>
  <r>
    <x v="81"/>
    <n v="14"/>
    <s v="cedrillo"/>
    <n v="39"/>
    <n v="24"/>
    <n v="1194.5934"/>
    <n v="0.1"/>
    <s v="LATIF"/>
    <n v="846.59112411251863"/>
    <n v="4.2329556205625929"/>
    <s v="DEJAR"/>
    <s v="DEJAR"/>
    <x v="0"/>
  </r>
  <r>
    <x v="81"/>
    <n v="15"/>
    <s v="palo de naranjo"/>
    <n v="58"/>
    <n v="27"/>
    <n v="2642.0855999999999"/>
    <n v="0.1"/>
    <s v="LATIF"/>
    <n v="2180.2363008097436"/>
    <n v="10.901181504048717"/>
    <s v="DEJAR"/>
    <s v="DEJAR"/>
    <x v="0"/>
  </r>
  <r>
    <x v="81"/>
    <n v="16"/>
    <s v="cedrillo"/>
    <n v="34"/>
    <n v="21"/>
    <n v="907.92240000000004"/>
    <n v="0.1"/>
    <s v="LATIF"/>
    <n v="610.45073780325674"/>
    <n v="3.0522536890162835"/>
    <s v="DEJAR"/>
    <s v="DEJAR"/>
    <x v="0"/>
  </r>
  <r>
    <x v="81"/>
    <n v="17"/>
    <s v="palo de guama"/>
    <n v="18"/>
    <n v="14"/>
    <n v="254.46959999999999"/>
    <n v="0.1"/>
    <s v="LATIF"/>
    <n v="134.06329154071116"/>
    <n v="0.67031645770355586"/>
    <s v="DEJAR"/>
    <s v="DEJAR"/>
    <x v="0"/>
  </r>
  <r>
    <x v="81"/>
    <n v="18"/>
    <s v="palo de sangre"/>
    <n v="17"/>
    <n v="16"/>
    <n v="226.98060000000001"/>
    <n v="0.1"/>
    <s v="LATIF"/>
    <n v="116.98835060940742"/>
    <n v="0.58494175304703711"/>
    <s v="DEJAR"/>
    <s v="DEJAR"/>
    <x v="0"/>
  </r>
  <r>
    <x v="81"/>
    <n v="19"/>
    <s v="palo santa marí"/>
    <n v="52"/>
    <n v="30"/>
    <n v="2123.7215999999999"/>
    <n v="0.1"/>
    <s v="LATIF"/>
    <n v="1680.6080482279649"/>
    <n v="8.4030402411398235"/>
    <s v="DEJAR"/>
    <s v="DEJAR"/>
    <x v="0"/>
  </r>
  <r>
    <x v="81"/>
    <n v="20"/>
    <s v="azapotillo"/>
    <n v="108"/>
    <n v="30"/>
    <n v="9160.9056"/>
    <n v="0.1"/>
    <s v="LATIF"/>
    <n v="9594.9157316036471"/>
    <n v="47.974578658018231"/>
    <s v="DEJAR"/>
    <s v="DEJAR"/>
    <x v="0"/>
  </r>
  <r>
    <x v="81"/>
    <n v="21"/>
    <s v="palo blanco"/>
    <n v="18.5"/>
    <n v="17"/>
    <n v="268.80315000000002"/>
    <n v="0.1"/>
    <s v="LATIF"/>
    <n v="143.11059777395243"/>
    <n v="0.71555298886976215"/>
    <s v="DEJAR"/>
    <s v="DEJAR"/>
    <x v="0"/>
  </r>
  <r>
    <x v="81"/>
    <n v="22"/>
    <s v="zapotillo"/>
    <n v="31.2"/>
    <n v="19"/>
    <n v="764.53977599999996"/>
    <n v="0.1"/>
    <s v="LATIF"/>
    <n v="497.3793217771194"/>
    <n v="2.4868966088855968"/>
    <s v="DEJAR"/>
    <s v="DEJAR"/>
    <x v="0"/>
  </r>
  <r>
    <x v="81"/>
    <n v="23"/>
    <s v="cayamita"/>
    <n v="16.2"/>
    <n v="21"/>
    <n v="206.12037599999999"/>
    <n v="0.1"/>
    <s v="LATIF"/>
    <n v="104.29090634270933"/>
    <n v="0.52145453171354661"/>
    <s v="DEJAR"/>
    <s v="DEJAR"/>
    <x v="0"/>
  </r>
  <r>
    <x v="81"/>
    <n v="24"/>
    <s v="cedrillo"/>
    <n v="32"/>
    <n v="21"/>
    <n v="804.24959999999999"/>
    <n v="0.1"/>
    <s v="LATIF"/>
    <n v="528.31791084648671"/>
    <n v="2.6415895542324335"/>
    <s v="DEJAR"/>
    <s v="DEJAR"/>
    <x v="0"/>
  </r>
  <r>
    <x v="81"/>
    <n v="25"/>
    <s v="cayamita"/>
    <n v="40.5"/>
    <n v="26"/>
    <n v="1288.25235"/>
    <n v="0.1"/>
    <s v="LATIF"/>
    <n v="926.2760431952978"/>
    <n v="4.6313802159764883"/>
    <s v="DEJAR"/>
    <s v="DEJAR"/>
    <x v="0"/>
  </r>
  <r>
    <x v="81"/>
    <n v="26"/>
    <s v="palo blanco"/>
    <n v="16.2"/>
    <n v="18"/>
    <n v="206.12037599999999"/>
    <n v="0.1"/>
    <s v="LATIF"/>
    <n v="104.29090634270933"/>
    <n v="0.52145453171354661"/>
    <s v="DEJAR"/>
    <s v="DEJAR"/>
    <x v="0"/>
  </r>
  <r>
    <x v="81"/>
    <n v="27"/>
    <s v="palo blanco"/>
    <n v="24"/>
    <n v="16"/>
    <n v="452.3904"/>
    <n v="0.1"/>
    <s v="LATIF"/>
    <n v="266.13537552905672"/>
    <n v="1.3306768776452833"/>
    <s v="DEJAR"/>
    <s v="DEJAR"/>
    <x v="0"/>
  </r>
  <r>
    <x v="81"/>
    <n v="28"/>
    <s v="arenoso"/>
    <n v="17"/>
    <n v="18"/>
    <n v="226.98060000000001"/>
    <n v="0.1"/>
    <s v="LATIF"/>
    <n v="116.98835060940742"/>
    <n v="0.58494175304703711"/>
    <s v="DEJAR"/>
    <s v="DEJAR"/>
    <x v="0"/>
  </r>
  <r>
    <x v="81"/>
    <n v="29"/>
    <s v="cedrillo"/>
    <n v="34.5"/>
    <n v="27"/>
    <n v="934.82235000000003"/>
    <n v="0.1"/>
    <s v="LATIF"/>
    <n v="632.06610370323085"/>
    <n v="3.1603305185161537"/>
    <s v="DEJAR"/>
    <s v="DEJAR"/>
    <x v="0"/>
  </r>
  <r>
    <x v="81"/>
    <n v="30"/>
    <s v="cedrillo"/>
    <n v="20.2"/>
    <n v="18"/>
    <n v="320.47461599999997"/>
    <n v="0.1"/>
    <s v="LATIF"/>
    <n v="176.47100215542764"/>
    <n v="0.88235501077713807"/>
    <s v="DEJAR"/>
    <s v="DEJAR"/>
    <x v="0"/>
  </r>
  <r>
    <x v="81"/>
    <n v="31"/>
    <s v="cedrillo"/>
    <n v="17.5"/>
    <n v="21"/>
    <n v="240.52875"/>
    <n v="0.1"/>
    <s v="LATIF"/>
    <n v="125.35709774458586"/>
    <n v="0.62678548872292927"/>
    <s v="DEJAR"/>
    <s v="DEJAR"/>
    <x v="0"/>
  </r>
  <r>
    <x v="81"/>
    <n v="32"/>
    <s v="icaco"/>
    <n v="41.3"/>
    <n v="22"/>
    <n v="1339.6489259999998"/>
    <n v="0.1"/>
    <s v="LATIF"/>
    <n v="970.48408334379917"/>
    <n v="4.8524204167189957"/>
    <s v="DEJAR"/>
    <s v="DEJAR"/>
    <x v="0"/>
  </r>
  <r>
    <x v="81"/>
    <n v="33"/>
    <s v="guama"/>
    <n v="19"/>
    <n v="12"/>
    <n v="283.52940000000001"/>
    <n v="0.1"/>
    <s v="LATIF"/>
    <n v="152.50261995629924"/>
    <n v="0.76251309978149617"/>
    <s v="DEJAR"/>
    <s v="DEJAR"/>
    <x v="0"/>
  </r>
  <r>
    <x v="81"/>
    <n v="34"/>
    <s v="cedrillo"/>
    <n v="14.2"/>
    <n v="19"/>
    <n v="158.368056"/>
    <n v="0.1"/>
    <s v="LATIF"/>
    <n v="76.180900355309561"/>
    <n v="0.38090450177654778"/>
    <s v="DEJAR"/>
    <s v="DEJAR"/>
    <x v="0"/>
  </r>
  <r>
    <x v="82"/>
    <n v="1"/>
    <s v="Ixcanal"/>
    <n v="13"/>
    <n v="10"/>
    <n v="132.73259999999999"/>
    <n v="0.1"/>
    <s v="LATIF"/>
    <n v="61.723483588461484"/>
    <n v="0.3086174179423074"/>
    <s v="DEJAR"/>
    <s v="DEJAR"/>
    <x v="0"/>
  </r>
  <r>
    <x v="82"/>
    <n v="2"/>
    <s v="palo blanco"/>
    <n v="10.5"/>
    <n v="12"/>
    <n v="86.590350000000001"/>
    <n v="0.1"/>
    <s v="LATIF"/>
    <n v="37.099684439743179"/>
    <n v="0.1854984221987159"/>
    <s v="DEJAR"/>
    <s v="DEJAR"/>
    <x v="0"/>
  </r>
  <r>
    <x v="82"/>
    <n v="3"/>
    <s v="aguacatio"/>
    <n v="25.3"/>
    <n v="21"/>
    <n v="502.72668600000003"/>
    <n v="0.1"/>
    <s v="LATIF"/>
    <n v="301.79156892707778"/>
    <n v="1.5089578446353886"/>
    <s v="DEJAR"/>
    <s v="DEJAR"/>
    <x v="0"/>
  </r>
  <r>
    <x v="82"/>
    <n v="4"/>
    <s v="tamarindo"/>
    <n v="57.1"/>
    <n v="34"/>
    <n v="2560.7260140000003"/>
    <n v="0.1"/>
    <s v="LATIF"/>
    <n v="2100.4630193504458"/>
    <n v="10.502315096752227"/>
    <s v="DEJAR"/>
    <s v="DEJAR"/>
    <x v="0"/>
  </r>
  <r>
    <x v="82"/>
    <n v="5"/>
    <s v="corozo"/>
    <n v="34"/>
    <n v="21"/>
    <n v="907.92240000000004"/>
    <n v="0.1"/>
    <s v="LATIF"/>
    <n v="610.45073780325674"/>
    <n v="3.0522536890162835"/>
    <s v="DEJAR"/>
    <s v="DEJAR"/>
    <x v="0"/>
  </r>
  <r>
    <x v="82"/>
    <n v="6"/>
    <s v="palo de naranjo"/>
    <n v="75"/>
    <n v="38"/>
    <n v="4417.875"/>
    <n v="0.1"/>
    <s v="LATIF"/>
    <n v="4023.3015200759378"/>
    <n v="20.116507600379688"/>
    <s v="DEJAR"/>
    <s v="DEJAR"/>
    <x v="0"/>
  </r>
  <r>
    <x v="82"/>
    <n v="7"/>
    <s v="palo chicote"/>
    <n v="106"/>
    <n v="27"/>
    <n v="8824.7543999999998"/>
    <n v="0.1"/>
    <s v="LATIF"/>
    <n v="9176.8174446379289"/>
    <n v="45.884087223189645"/>
    <s v="DEJAR"/>
    <s v="DEJAR"/>
    <x v="0"/>
  </r>
  <r>
    <x v="82"/>
    <n v="8"/>
    <s v="palo blanco"/>
    <n v="12"/>
    <n v="11"/>
    <n v="113.0976"/>
    <n v="0.1"/>
    <s v="LATIF"/>
    <n v="51.002868362482175"/>
    <n v="0.25501434181241084"/>
    <s v="DEJAR"/>
    <s v="DEJAR"/>
    <x v="0"/>
  </r>
  <r>
    <x v="82"/>
    <n v="9"/>
    <s v="cedrillo"/>
    <n v="36.200000000000003"/>
    <n v="19"/>
    <n v="1029.2195760000002"/>
    <n v="0.1"/>
    <s v="LATIF"/>
    <n v="708.84743855471106"/>
    <n v="3.5442371927735552"/>
    <s v="DEJAR"/>
    <s v="DEJAR"/>
    <x v="0"/>
  </r>
  <r>
    <x v="82"/>
    <n v="10"/>
    <s v="cedrillo"/>
    <n v="48"/>
    <n v="30"/>
    <n v="1809.5616"/>
    <n v="0.1"/>
    <s v="LATIF"/>
    <n v="1388.7069567266387"/>
    <n v="6.9435347836331935"/>
    <s v="DEJAR"/>
    <s v="DEJAR"/>
    <x v="0"/>
  </r>
  <r>
    <x v="82"/>
    <n v="11"/>
    <s v="icaco"/>
    <n v="12.3"/>
    <n v="18"/>
    <n v="118.82316600000001"/>
    <n v="0.1"/>
    <s v="LATIF"/>
    <n v="54.094740476621482"/>
    <n v="0.27047370238310736"/>
    <s v="DEJAR"/>
    <s v="DEJAR"/>
    <x v="0"/>
  </r>
  <r>
    <x v="82"/>
    <n v="12"/>
    <s v="palo blanco"/>
    <n v="27"/>
    <n v="12"/>
    <n v="572.5566"/>
    <n v="0.1"/>
    <s v="LATIF"/>
    <n v="352.39128142743209"/>
    <n v="1.7619564071371603"/>
    <s v="DEJAR"/>
    <s v="DEJAR"/>
    <x v="0"/>
  </r>
  <r>
    <x v="82"/>
    <n v="13"/>
    <s v="palo blanco"/>
    <n v="36"/>
    <n v="19"/>
    <n v="1017.8783999999999"/>
    <n v="0.1"/>
    <s v="LATIF"/>
    <n v="699.54858588098784"/>
    <n v="3.4977429294049394"/>
    <s v="DEJAR"/>
    <s v="DEJAR"/>
    <x v="0"/>
  </r>
  <r>
    <x v="82"/>
    <n v="14"/>
    <s v="palo blanco"/>
    <n v="10"/>
    <n v="32"/>
    <n v="78.539999999999992"/>
    <n v="0.1"/>
    <s v="LATIF"/>
    <n v="33.026709725455305"/>
    <n v="0.16513354862727653"/>
    <s v="DEJAR"/>
    <s v="DEJAR"/>
    <x v="0"/>
  </r>
  <r>
    <x v="82"/>
    <n v="15"/>
    <s v="aguacatillo"/>
    <n v="17.2"/>
    <n v="18"/>
    <n v="232.35273599999996"/>
    <n v="0.1"/>
    <s v="LATIF"/>
    <n v="120.29559314945965"/>
    <n v="0.60147796574729817"/>
    <s v="DEJAR"/>
    <s v="DEJAR"/>
    <x v="0"/>
  </r>
  <r>
    <x v="82"/>
    <n v="16"/>
    <s v="aguacatillo"/>
    <n v="23"/>
    <n v="20"/>
    <n v="415.47660000000002"/>
    <n v="0.1"/>
    <s v="LATIF"/>
    <n v="240.46242571758225"/>
    <n v="1.2023121285879113"/>
    <s v="DEJAR"/>
    <s v="DEJAR"/>
    <x v="0"/>
  </r>
  <r>
    <x v="82"/>
    <n v="17"/>
    <s v="cedrillo"/>
    <n v="11"/>
    <n v="12"/>
    <n v="95.0334"/>
    <n v="0.1"/>
    <s v="LATIF"/>
    <n v="41.450062373780455"/>
    <n v="0.20725031186890225"/>
    <s v="DEJAR"/>
    <s v="DEJAR"/>
    <x v="0"/>
  </r>
  <r>
    <x v="82"/>
    <n v="18"/>
    <s v="chechén"/>
    <n v="17"/>
    <n v="19"/>
    <n v="226.98060000000001"/>
    <n v="0.1"/>
    <s v="LATIF"/>
    <n v="116.98835060940742"/>
    <n v="0.58494175304703711"/>
    <s v="DEJAR"/>
    <s v="DEJAR"/>
    <x v="0"/>
  </r>
  <r>
    <x v="82"/>
    <n v="19"/>
    <s v="cedrillo"/>
    <n v="67.2"/>
    <n v="21"/>
    <n v="3546.7407360000002"/>
    <n v="0.1"/>
    <s v="LATIF"/>
    <n v="3096.7649681524608"/>
    <n v="15.483824840762303"/>
    <s v="DEJAR"/>
    <s v="DEJAR"/>
    <x v="0"/>
  </r>
  <r>
    <x v="82"/>
    <n v="20"/>
    <s v="zapotillo"/>
    <n v="26"/>
    <n v="23"/>
    <n v="530.93039999999996"/>
    <n v="0.1"/>
    <s v="LATIF"/>
    <n v="322.0760520178971"/>
    <n v="1.6103802600894852"/>
    <s v="DEJAR"/>
    <s v="DEJAR"/>
    <x v="0"/>
  </r>
  <r>
    <x v="82"/>
    <n v="21"/>
    <s v="palo blanco"/>
    <n v="17"/>
    <n v="18"/>
    <n v="226.98060000000001"/>
    <n v="0.1"/>
    <s v="LATIF"/>
    <n v="116.98835060940742"/>
    <n v="0.58494175304703711"/>
    <s v="DEJAR"/>
    <s v="DEJAR"/>
    <x v="0"/>
  </r>
  <r>
    <x v="82"/>
    <n v="22"/>
    <s v="zapotillo"/>
    <n v="16.3"/>
    <n v="19"/>
    <n v="208.67292599999999"/>
    <n v="0.1"/>
    <s v="LATIF"/>
    <n v="105.83189836648944"/>
    <n v="0.52915949183244715"/>
    <s v="DEJAR"/>
    <s v="DEJAR"/>
    <x v="0"/>
  </r>
  <r>
    <x v="82"/>
    <n v="23"/>
    <s v="carboncillo"/>
    <n v="22"/>
    <n v="22"/>
    <n v="380.1336"/>
    <n v="0.1"/>
    <s v="LATIF"/>
    <n v="216.2883827856152"/>
    <n v="1.0814419139280758"/>
    <s v="DEJAR"/>
    <s v="DEJAR"/>
    <x v="0"/>
  </r>
  <r>
    <x v="82"/>
    <n v="24"/>
    <s v="palo blanco"/>
    <n v="16"/>
    <n v="14"/>
    <n v="201.0624"/>
    <n v="0.1"/>
    <s v="LATIF"/>
    <n v="101.24820425273758"/>
    <n v="0.50624102126368786"/>
    <s v="DEJAR"/>
    <s v="DEJAR"/>
    <x v="0"/>
  </r>
  <r>
    <x v="82"/>
    <n v="25"/>
    <s v="arenoso"/>
    <n v="73"/>
    <n v="28"/>
    <n v="4185.3966"/>
    <n v="0.1"/>
    <s v="LATIF"/>
    <n v="3772.2805096514808"/>
    <n v="18.861402548257402"/>
    <s v="DEJAR"/>
    <s v="DEJAR"/>
    <x v="0"/>
  </r>
  <r>
    <x v="82"/>
    <n v="26"/>
    <s v="guarumo"/>
    <n v="23.2"/>
    <n v="27"/>
    <n v="422.73369600000001"/>
    <n v="0.1"/>
    <s v="LATIF"/>
    <n v="245.47630430811358"/>
    <n v="1.2273815215405679"/>
    <s v="DEJAR"/>
    <s v="DEJAR"/>
    <x v="0"/>
  </r>
  <r>
    <x v="82"/>
    <n v="27"/>
    <s v="chino"/>
    <n v="22"/>
    <n v="26"/>
    <n v="380.1336"/>
    <n v="0.1"/>
    <s v="LATIF"/>
    <n v="216.2883827856152"/>
    <n v="1.0814419139280758"/>
    <s v="DEJAR"/>
    <s v="DEJAR"/>
    <x v="0"/>
  </r>
  <r>
    <x v="83"/>
    <n v="1"/>
    <s v="zapote"/>
    <n v="37"/>
    <n v="28"/>
    <n v="1075.2126000000001"/>
    <n v="0.1"/>
    <s v="LATIF"/>
    <n v="746.75785703016243"/>
    <n v="3.7337892851508117"/>
    <s v="DEJAR"/>
    <s v="DEJAR"/>
    <x v="0"/>
  </r>
  <r>
    <x v="83"/>
    <n v="2"/>
    <s v="cacao de montaña"/>
    <n v="16.2"/>
    <n v="18"/>
    <n v="206.12037599999999"/>
    <n v="0.1"/>
    <s v="LATIF"/>
    <n v="104.29090634270933"/>
    <n v="0.52145453171354661"/>
    <s v="DEJAR"/>
    <s v="DEJAR"/>
    <x v="0"/>
  </r>
  <r>
    <x v="83"/>
    <n v="3"/>
    <s v="palo de naranjo"/>
    <n v="38"/>
    <n v="28"/>
    <n v="1134.1176"/>
    <n v="0.1"/>
    <s v="LATIF"/>
    <n v="795.76587227964853"/>
    <n v="3.9788293613982426"/>
    <s v="DEJAR"/>
    <s v="DEJAR"/>
    <x v="0"/>
  </r>
  <r>
    <x v="83"/>
    <n v="4"/>
    <s v="aguacatillo"/>
    <n v="41.2"/>
    <n v="21"/>
    <n v="1333.1693760000003"/>
    <n v="0.1"/>
    <s v="LATIF"/>
    <n v="964.89259354065689"/>
    <n v="4.8244629677032842"/>
    <s v="DEJAR"/>
    <s v="DEJAR"/>
    <x v="0"/>
  </r>
  <r>
    <x v="83"/>
    <n v="5"/>
    <s v="palo de naranjo"/>
    <n v="32"/>
    <n v="26"/>
    <n v="804.24959999999999"/>
    <n v="0.1"/>
    <s v="LATIF"/>
    <n v="528.31791084648671"/>
    <n v="2.6415895542324335"/>
    <s v="DEJAR"/>
    <s v="DEJAR"/>
    <x v="0"/>
  </r>
  <r>
    <x v="83"/>
    <n v="6"/>
    <s v="palo de naranjo"/>
    <n v="24"/>
    <n v="19"/>
    <n v="452.3904"/>
    <n v="0.1"/>
    <s v="LATIF"/>
    <n v="266.13537552905672"/>
    <n v="1.3306768776452833"/>
    <s v="DEJAR"/>
    <s v="DEJAR"/>
    <x v="0"/>
  </r>
  <r>
    <x v="83"/>
    <n v="7"/>
    <s v="palo de tanga"/>
    <n v="54.8"/>
    <n v="30"/>
    <n v="2358.5876159999998"/>
    <n v="0.1"/>
    <s v="LATIF"/>
    <n v="1904.3911666116453"/>
    <n v="9.5219558330582252"/>
    <s v="DEJAR"/>
    <s v="DEJAR"/>
    <x v="0"/>
  </r>
  <r>
    <x v="83"/>
    <n v="8"/>
    <s v="cedrillo"/>
    <n v="32.299999999999997"/>
    <n v="21"/>
    <n v="819.39996599999984"/>
    <n v="0.1"/>
    <s v="LATIF"/>
    <n v="540.20004174226926"/>
    <n v="2.7010002087113461"/>
    <s v="DEJAR"/>
    <s v="DEJAR"/>
    <x v="0"/>
  </r>
  <r>
    <x v="83"/>
    <n v="9"/>
    <s v="arenoso"/>
    <n v="32"/>
    <n v="27"/>
    <n v="804.24959999999999"/>
    <n v="0.1"/>
    <s v="LATIF"/>
    <n v="528.31791084648671"/>
    <n v="2.6415895542324335"/>
    <s v="DEJAR"/>
    <s v="DEJAR"/>
    <x v="0"/>
  </r>
  <r>
    <x v="83"/>
    <n v="10"/>
    <s v="guayabo"/>
    <n v="12.2"/>
    <n v="18"/>
    <n v="116.89893599999998"/>
    <n v="0.1"/>
    <s v="LATIF"/>
    <n v="53.052374835244144"/>
    <n v="0.26526187417622071"/>
    <s v="DEJAR"/>
    <s v="DEJAR"/>
    <x v="0"/>
  </r>
  <r>
    <x v="83"/>
    <n v="11"/>
    <s v="palo blanco"/>
    <n v="31"/>
    <n v="32"/>
    <n v="754.76940000000002"/>
    <n v="0.1"/>
    <s v="LATIF"/>
    <n v="489.81357840055307"/>
    <n v="2.4490678920027653"/>
    <s v="DEJAR"/>
    <s v="DEJAR"/>
    <x v="0"/>
  </r>
  <r>
    <x v="83"/>
    <n v="12"/>
    <s v="palo de naranjo"/>
    <n v="47"/>
    <n v="22"/>
    <n v="1734.9485999999999"/>
    <n v="0.1"/>
    <s v="LATIF"/>
    <n v="1320.7398287000169"/>
    <n v="6.6036991435000845"/>
    <s v="DEJAR"/>
    <s v="DEJAR"/>
    <x v="0"/>
  </r>
  <r>
    <x v="83"/>
    <n v="13"/>
    <s v="palo de tamarindo"/>
    <n v="21.4"/>
    <n v="21"/>
    <n v="359.68178399999994"/>
    <n v="0.1"/>
    <s v="LATIF"/>
    <n v="202.4929196554134"/>
    <n v="1.012464598277067"/>
    <s v="DEJAR"/>
    <s v="DEJAR"/>
    <x v="0"/>
  </r>
  <r>
    <x v="83"/>
    <n v="14"/>
    <s v="palo de jocote"/>
    <n v="38"/>
    <n v="30"/>
    <n v="1134.1176"/>
    <n v="0.1"/>
    <s v="LATIF"/>
    <n v="795.76587227964853"/>
    <n v="3.9788293613982426"/>
    <s v="DEJAR"/>
    <s v="DEJAR"/>
    <x v="0"/>
  </r>
  <r>
    <x v="83"/>
    <n v="15"/>
    <s v="palo de chicote"/>
    <n v="24"/>
    <n v="19"/>
    <n v="452.3904"/>
    <n v="0.1"/>
    <s v="LATIF"/>
    <n v="266.13537552905672"/>
    <n v="1.3306768776452833"/>
    <s v="DEJAR"/>
    <s v="DEJAR"/>
    <x v="0"/>
  </r>
  <r>
    <x v="83"/>
    <n v="16"/>
    <s v="palo de nance"/>
    <n v="31.2"/>
    <n v="19"/>
    <n v="764.53977599999996"/>
    <n v="0.1"/>
    <s v="LATIF"/>
    <n v="497.3793217771194"/>
    <n v="2.4868966088855968"/>
    <s v="DEJAR"/>
    <s v="DEJAR"/>
    <x v="0"/>
  </r>
  <r>
    <x v="83"/>
    <n v="17"/>
    <s v="palo blanco"/>
    <n v="11"/>
    <n v="10"/>
    <n v="95.0334"/>
    <n v="0.1"/>
    <s v="LATIF"/>
    <n v="41.450062373780455"/>
    <n v="0.20725031186890225"/>
    <s v="DEJAR"/>
    <s v="DEJAR"/>
    <x v="0"/>
  </r>
  <r>
    <x v="83"/>
    <n v="18"/>
    <s v="tamarindo"/>
    <n v="40.299999999999997"/>
    <n v="22"/>
    <n v="1275.5602859999997"/>
    <n v="0.1"/>
    <s v="LATIF"/>
    <n v="915.41060611648061"/>
    <n v="4.5770530305824026"/>
    <s v="DEJAR"/>
    <s v="DEJAR"/>
    <x v="0"/>
  </r>
  <r>
    <x v="83"/>
    <n v="19"/>
    <s v="zapotillo"/>
    <n v="21"/>
    <n v="18"/>
    <n v="346.3614"/>
    <n v="0.1"/>
    <s v="LATIF"/>
    <n v="193.587905296"/>
    <n v="0.96793952648000003"/>
    <s v="DEJAR"/>
    <s v="DEJAR"/>
    <x v="0"/>
  </r>
  <r>
    <x v="83"/>
    <n v="20"/>
    <s v="palo blanco"/>
    <n v="29.2"/>
    <n v="19"/>
    <n v="669.663456"/>
    <n v="0.1"/>
    <s v="LATIF"/>
    <n v="424.72711695464005"/>
    <n v="2.1236355847732002"/>
    <s v="DEJAR"/>
    <s v="DEJAR"/>
    <x v="0"/>
  </r>
  <r>
    <x v="83"/>
    <n v="21"/>
    <s v="arenoso"/>
    <n v="29"/>
    <n v="19"/>
    <n v="660.52139999999997"/>
    <n v="0.1"/>
    <s v="LATIF"/>
    <n v="417.82609631752575"/>
    <n v="2.0891304815876288"/>
    <s v="DEJAR"/>
    <s v="DEJAR"/>
    <x v="0"/>
  </r>
  <r>
    <x v="83"/>
    <n v="22"/>
    <s v="san juan"/>
    <n v="42.5"/>
    <n v="32"/>
    <n v="1418.6287500000001"/>
    <n v="0.1"/>
    <s v="LATIF"/>
    <n v="1039.0503861030206"/>
    <n v="5.195251930515103"/>
    <s v="DEJAR"/>
    <s v="DEJAR"/>
    <x v="0"/>
  </r>
  <r>
    <x v="83"/>
    <n v="23"/>
    <s v="cayamita"/>
    <n v="22.5"/>
    <n v="28"/>
    <n v="397.60874999999999"/>
    <n v="0.1"/>
    <s v="LATIF"/>
    <n v="228.1896084504572"/>
    <n v="1.140948042252286"/>
    <s v="DEJAR"/>
    <s v="DEJAR"/>
    <x v="0"/>
  </r>
  <r>
    <x v="83"/>
    <n v="24"/>
    <s v="cedrillo"/>
    <n v="12"/>
    <n v="17"/>
    <n v="113.0976"/>
    <n v="0.1"/>
    <s v="LATIF"/>
    <n v="51.002868362482175"/>
    <n v="0.25501434181241084"/>
    <s v="DEJAR"/>
    <s v="DEJAR"/>
    <x v="0"/>
  </r>
  <r>
    <x v="83"/>
    <n v="25"/>
    <s v="zapote"/>
    <n v="16.3"/>
    <n v="19"/>
    <n v="208.67292599999999"/>
    <n v="0.1"/>
    <s v="LATIF"/>
    <n v="105.83189836648944"/>
    <n v="0.52915949183244715"/>
    <s v="DEJAR"/>
    <s v="DEJAR"/>
    <x v="0"/>
  </r>
  <r>
    <x v="84"/>
    <n v="1"/>
    <s v="nance"/>
    <n v="36.799999999999997"/>
    <n v="6"/>
    <n v="1063.6200959999999"/>
    <n v="0.1"/>
    <s v="LATIF"/>
    <n v="737.17270041579627"/>
    <n v="3.6858635020789814"/>
    <s v="DEJAR"/>
    <s v="DEJAR"/>
    <x v="0"/>
  </r>
  <r>
    <x v="84"/>
    <n v="2"/>
    <s v="mecate"/>
    <n v="12.5"/>
    <n v="6"/>
    <n v="122.71875"/>
    <n v="0.1"/>
    <s v="LATIF"/>
    <n v="56.214880852526136"/>
    <n v="0.28107440426263064"/>
    <s v="DEJAR"/>
    <s v="DEJAR"/>
    <x v="0"/>
  </r>
  <r>
    <x v="84"/>
    <n v="3"/>
    <s v="mecate"/>
    <n v="13.5"/>
    <n v="7"/>
    <n v="143.13915"/>
    <n v="0.1"/>
    <s v="LATIF"/>
    <n v="67.533172179763213"/>
    <n v="0.33766586089881601"/>
    <s v="DEJAR"/>
    <s v="DEJAR"/>
    <x v="0"/>
  </r>
  <r>
    <x v="84"/>
    <n v="4"/>
    <s v="mecate"/>
    <n v="12.5"/>
    <n v="6"/>
    <n v="122.71875"/>
    <n v="0.1"/>
    <s v="LATIF"/>
    <n v="56.214880852526136"/>
    <n v="0.28107440426263064"/>
    <s v="DEJAR"/>
    <s v="DEJAR"/>
    <x v="0"/>
  </r>
  <r>
    <x v="84"/>
    <n v="5"/>
    <s v="nance"/>
    <n v="14.3"/>
    <n v="7"/>
    <n v="160.60644600000001"/>
    <n v="0.1"/>
    <s v="LATIF"/>
    <n v="77.46585312120348"/>
    <n v="0.38732926560601738"/>
    <s v="DEJAR"/>
    <s v="DEJAR"/>
    <x v="0"/>
  </r>
  <r>
    <x v="84"/>
    <n v="6"/>
    <s v="palo de chino"/>
    <n v="11.8"/>
    <n v="8"/>
    <n v="109.35909600000001"/>
    <n v="0.1"/>
    <s v="LATIF"/>
    <n v="49.00008040198486"/>
    <n v="0.24500040200992432"/>
    <s v="DEJAR"/>
    <s v="DEJAR"/>
    <x v="0"/>
  </r>
  <r>
    <x v="84"/>
    <n v="7"/>
    <s v="papaturro"/>
    <n v="17"/>
    <n v="5"/>
    <n v="226.98060000000001"/>
    <n v="0.1"/>
    <s v="LATIF"/>
    <n v="116.98835060940742"/>
    <n v="0.58494175304703711"/>
    <s v="DEJAR"/>
    <s v="DEJAR"/>
    <x v="0"/>
  </r>
  <r>
    <x v="84"/>
    <n v="8"/>
    <s v="papaturro"/>
    <n v="14"/>
    <n v="10"/>
    <n v="153.9384"/>
    <n v="0.1"/>
    <s v="LATIF"/>
    <n v="73.64833681845144"/>
    <n v="0.36824168409225716"/>
    <s v="DEJAR"/>
    <s v="DEJAR"/>
    <x v="0"/>
  </r>
  <r>
    <x v="84"/>
    <n v="9"/>
    <s v="irayol"/>
    <n v="16.8"/>
    <n v="6"/>
    <n v="221.67129600000001"/>
    <n v="0.1"/>
    <s v="LATIF"/>
    <n v="113.734503348727"/>
    <n v="0.56867251674363495"/>
    <s v="DEJAR"/>
    <s v="DEJAR"/>
    <x v="0"/>
  </r>
  <r>
    <x v="84"/>
    <n v="10"/>
    <s v="papaturro"/>
    <n v="10.3"/>
    <n v="5"/>
    <n v="83.323086000000018"/>
    <n v="0.1"/>
    <s v="LATIF"/>
    <n v="35.437490749155437"/>
    <n v="0.17718745374577716"/>
    <s v="DEJAR"/>
    <s v="DEJAR"/>
    <x v="0"/>
  </r>
  <r>
    <x v="84"/>
    <n v="11"/>
    <s v="nance"/>
    <n v="23.3"/>
    <n v="7"/>
    <n v="426.385806"/>
    <n v="0.1"/>
    <s v="LATIF"/>
    <n v="248.0057903714372"/>
    <n v="1.2400289518571859"/>
    <s v="DEJAR"/>
    <s v="DEJAR"/>
    <x v="0"/>
  </r>
  <r>
    <x v="84"/>
    <n v="12"/>
    <s v="huevo de rata"/>
    <n v="11.2"/>
    <n v="10"/>
    <n v="98.520575999999991"/>
    <n v="0.1"/>
    <s v="LATIF"/>
    <n v="43.269010001935349"/>
    <n v="0.21634505000967674"/>
    <s v="DEJAR"/>
    <s v="DEJAR"/>
    <x v="0"/>
  </r>
  <r>
    <x v="84"/>
    <n v="13"/>
    <s v="nance"/>
    <n v="18.5"/>
    <n v="8"/>
    <n v="268.80315000000002"/>
    <n v="0.1"/>
    <s v="LATIF"/>
    <n v="143.11059777395243"/>
    <n v="0.71555298886976215"/>
    <s v="DEJAR"/>
    <s v="DEJAR"/>
    <x v="0"/>
  </r>
  <r>
    <x v="84"/>
    <n v="14"/>
    <s v="nance"/>
    <n v="25.2"/>
    <n v="15"/>
    <n v="498.76041599999996"/>
    <n v="0.1"/>
    <s v="LATIF"/>
    <n v="298.95616403987509"/>
    <n v="1.4947808201993753"/>
    <s v="DEJAR"/>
    <s v="DEJAR"/>
    <x v="0"/>
  </r>
  <r>
    <x v="84"/>
    <n v="15"/>
    <s v="nance"/>
    <n v="20.5"/>
    <n v="6"/>
    <n v="330.06434999999999"/>
    <n v="0.1"/>
    <s v="LATIF"/>
    <n v="182.78213876481104"/>
    <n v="0.9139106938240551"/>
    <s v="DEJAR"/>
    <s v="DEJAR"/>
    <x v="0"/>
  </r>
  <r>
    <x v="84"/>
    <n v="16"/>
    <s v="carboncillo"/>
    <n v="10.8"/>
    <n v="6"/>
    <n v="91.60905600000001"/>
    <n v="0.1"/>
    <s v="LATIF"/>
    <n v="39.676299951101029"/>
    <n v="0.19838149975550515"/>
    <s v="DEJAR"/>
    <s v="DEJAR"/>
    <x v="0"/>
  </r>
  <r>
    <x v="84"/>
    <n v="17"/>
    <s v="nance"/>
    <n v="26.8"/>
    <n v="10"/>
    <n v="564.10569599999997"/>
    <n v="0.1"/>
    <s v="LATIF"/>
    <n v="346.20144188490201"/>
    <n v="1.7310072094245099"/>
    <s v="DEJAR"/>
    <s v="DEJAR"/>
    <x v="0"/>
  </r>
  <r>
    <x v="84"/>
    <n v="18"/>
    <s v="irayol"/>
    <n v="11.8"/>
    <n v="8"/>
    <n v="109.35909600000001"/>
    <n v="0.1"/>
    <s v="LATIF"/>
    <n v="49.00008040198486"/>
    <n v="0.24500040200992432"/>
    <s v="DEJAR"/>
    <s v="DEJAR"/>
    <x v="0"/>
  </r>
  <r>
    <x v="84"/>
    <n v="19"/>
    <s v="nance"/>
    <n v="21.5"/>
    <n v="10"/>
    <n v="363.05115000000001"/>
    <n v="0.1"/>
    <s v="LATIF"/>
    <n v="204.75555973317921"/>
    <n v="1.023777798665896"/>
    <s v="DEJAR"/>
    <s v="DEJAR"/>
    <x v="0"/>
  </r>
  <r>
    <x v="84"/>
    <n v="20"/>
    <s v="papaturro"/>
    <n v="12.3"/>
    <n v="5"/>
    <n v="118.82316600000001"/>
    <n v="0.1"/>
    <s v="LATIF"/>
    <n v="54.094740476621482"/>
    <n v="0.27047370238310736"/>
    <s v="DEJAR"/>
    <s v="DEJAR"/>
    <x v="0"/>
  </r>
  <r>
    <x v="84"/>
    <n v="21"/>
    <s v="huevo de rata"/>
    <n v="11.3"/>
    <n v="5"/>
    <n v="100.28772600000001"/>
    <n v="0.1"/>
    <s v="LATIF"/>
    <n v="44.195526320155821"/>
    <n v="0.2209776316007791"/>
    <s v="DEJAR"/>
    <s v="DEJAR"/>
    <x v="0"/>
  </r>
  <r>
    <x v="84"/>
    <n v="22"/>
    <s v="papaturro"/>
    <n v="18"/>
    <n v="6"/>
    <n v="254.46959999999999"/>
    <n v="0.1"/>
    <s v="LATIF"/>
    <n v="134.06329154071116"/>
    <n v="0.67031645770355586"/>
    <s v="DEJAR"/>
    <s v="DEJAR"/>
    <x v="0"/>
  </r>
  <r>
    <x v="84"/>
    <n v="23"/>
    <s v="guarumo"/>
    <n v="14.9"/>
    <n v="8"/>
    <n v="174.36665400000001"/>
    <n v="0.1"/>
    <s v="LATIF"/>
    <n v="85.439069920442137"/>
    <n v="0.42719534960221062"/>
    <s v="DEJAR"/>
    <s v="DEJAR"/>
    <x v="0"/>
  </r>
  <r>
    <x v="84"/>
    <n v="24"/>
    <s v="carboncillo"/>
    <n v="23.8"/>
    <n v="15"/>
    <n v="444.88197600000001"/>
    <n v="0.1"/>
    <s v="LATIF"/>
    <n v="260.8796795424027"/>
    <n v="1.3043983977120135"/>
    <s v="DEJAR"/>
    <s v="DEJAR"/>
    <x v="0"/>
  </r>
  <r>
    <x v="84"/>
    <n v="25"/>
    <s v="papaturro"/>
    <n v="11"/>
    <n v="6"/>
    <n v="95.0334"/>
    <n v="0.1"/>
    <s v="LATIF"/>
    <n v="41.450062373780455"/>
    <n v="0.20725031186890225"/>
    <s v="DEJAR"/>
    <s v="DEJAR"/>
    <x v="0"/>
  </r>
  <r>
    <x v="85"/>
    <n v="1"/>
    <s v="nance"/>
    <n v="17.5"/>
    <n v="8"/>
    <n v="240.52875"/>
    <n v="0.1"/>
    <s v="LATIF"/>
    <n v="125.35709774458586"/>
    <n v="0.62678548872292927"/>
    <s v="DEJAR"/>
    <s v="DEJAR"/>
    <x v="0"/>
  </r>
  <r>
    <x v="85"/>
    <n v="2"/>
    <s v="nance"/>
    <n v="17"/>
    <n v="7"/>
    <n v="226.98060000000001"/>
    <n v="0.1"/>
    <s v="LATIF"/>
    <n v="116.98835060940742"/>
    <n v="0.58494175304703711"/>
    <s v="DEJAR"/>
    <s v="DEJAR"/>
    <x v="0"/>
  </r>
  <r>
    <x v="85"/>
    <n v="3"/>
    <s v="irayol"/>
    <n v="12.9"/>
    <n v="7"/>
    <n v="130.69841399999999"/>
    <n v="0.1"/>
    <s v="LATIF"/>
    <n v="60.597818472644285"/>
    <n v="0.30298909236322141"/>
    <s v="DEJAR"/>
    <s v="DEJAR"/>
    <x v="0"/>
  </r>
  <r>
    <x v="85"/>
    <n v="4"/>
    <s v="irayol"/>
    <n v="18.5"/>
    <n v="10"/>
    <n v="268.80315000000002"/>
    <n v="0.1"/>
    <s v="LATIF"/>
    <n v="143.11059777395243"/>
    <n v="0.71555298886976215"/>
    <s v="DEJAR"/>
    <s v="DEJAR"/>
    <x v="0"/>
  </r>
  <r>
    <x v="85"/>
    <n v="5"/>
    <s v="irayol"/>
    <n v="14.2"/>
    <n v="6"/>
    <n v="158.368056"/>
    <n v="0.1"/>
    <s v="LATIF"/>
    <n v="76.180900355309561"/>
    <n v="0.38090450177654778"/>
    <s v="DEJAR"/>
    <s v="DEJAR"/>
    <x v="0"/>
  </r>
  <r>
    <x v="85"/>
    <n v="6"/>
    <s v="nance"/>
    <n v="18"/>
    <n v="14"/>
    <n v="254.46959999999999"/>
    <n v="0.1"/>
    <s v="LATIF"/>
    <n v="134.06329154071116"/>
    <n v="0.67031645770355586"/>
    <s v="DEJAR"/>
    <s v="DEJAR"/>
    <x v="0"/>
  </r>
  <r>
    <x v="85"/>
    <n v="7"/>
    <s v="irayol"/>
    <n v="16.8"/>
    <n v="10"/>
    <n v="221.67129600000001"/>
    <n v="0.1"/>
    <s v="LATIF"/>
    <n v="113.734503348727"/>
    <n v="0.56867251674363495"/>
    <s v="DEJAR"/>
    <s v="DEJAR"/>
    <x v="0"/>
  </r>
  <r>
    <x v="85"/>
    <n v="8"/>
    <s v="desconocido"/>
    <n v="26.2"/>
    <n v="5"/>
    <n v="539.12997599999994"/>
    <n v="0.1"/>
    <s v="LATIF"/>
    <n v="328.01267071463769"/>
    <n v="1.6400633535731883"/>
    <s v="DEJAR"/>
    <s v="DEJAR"/>
    <x v="0"/>
  </r>
  <r>
    <x v="85"/>
    <n v="9"/>
    <s v="desconocido"/>
    <n v="33.200000000000003"/>
    <n v="10"/>
    <n v="865.69929600000012"/>
    <n v="0.1"/>
    <s v="LATIF"/>
    <n v="576.77063787664395"/>
    <n v="2.8838531893832196"/>
    <s v="DEJAR"/>
    <s v="DEJAR"/>
    <x v="0"/>
  </r>
  <r>
    <x v="85"/>
    <n v="10"/>
    <s v="nance"/>
    <n v="27.3"/>
    <n v="6"/>
    <n v="585.35076600000002"/>
    <n v="0.1"/>
    <s v="LATIF"/>
    <n v="361.79564948465594"/>
    <n v="1.8089782474232796"/>
    <s v="DEJAR"/>
    <s v="DEJAR"/>
    <x v="0"/>
  </r>
  <r>
    <x v="85"/>
    <n v="11"/>
    <s v="nance"/>
    <n v="11.1"/>
    <n v="6"/>
    <n v="96.769133999999994"/>
    <n v="0.1"/>
    <s v="LATIF"/>
    <n v="42.353868372211643"/>
    <n v="0.21176934186105822"/>
    <s v="DEJAR"/>
    <s v="DEJAR"/>
    <x v="0"/>
  </r>
  <r>
    <x v="85"/>
    <n v="12"/>
    <s v="nance"/>
    <n v="13.8"/>
    <n v="6"/>
    <n v="149.57157600000002"/>
    <n v="0.1"/>
    <s v="LATIF"/>
    <n v="71.165337059048142"/>
    <n v="0.35582668529524064"/>
    <s v="DEJAR"/>
    <s v="DEJAR"/>
    <x v="0"/>
  </r>
  <r>
    <x v="86"/>
    <n v="1"/>
    <s v="mecate"/>
    <n v="15.5"/>
    <n v="8"/>
    <n v="188.69235"/>
    <n v="0.1"/>
    <s v="LATIF"/>
    <n v="93.869134877908024"/>
    <n v="0.46934567438954011"/>
    <s v="DEJAR"/>
    <s v="DEJAR"/>
    <x v="0"/>
  </r>
  <r>
    <x v="86"/>
    <n v="2"/>
    <s v="mecate"/>
    <n v="16"/>
    <n v="8"/>
    <n v="201.0624"/>
    <n v="0.1"/>
    <s v="LATIF"/>
    <n v="101.24820425273758"/>
    <n v="0.50624102126368786"/>
    <s v="DEJAR"/>
    <s v="DEJAR"/>
    <x v="0"/>
  </r>
  <r>
    <x v="86"/>
    <n v="3"/>
    <s v="mecate"/>
    <n v="10.8"/>
    <n v="5"/>
    <n v="91.60905600000001"/>
    <n v="0.1"/>
    <s v="LATIF"/>
    <n v="39.676299951101029"/>
    <n v="0.19838149975550515"/>
    <s v="DEJAR"/>
    <s v="DEJAR"/>
    <x v="0"/>
  </r>
  <r>
    <x v="86"/>
    <n v="4"/>
    <s v="palo de chino"/>
    <n v="14.8"/>
    <n v="10"/>
    <n v="172.03401600000001"/>
    <n v="0.1"/>
    <s v="LATIF"/>
    <n v="84.078665642218951"/>
    <n v="0.42039332821109476"/>
    <s v="DEJAR"/>
    <s v="DEJAR"/>
    <x v="0"/>
  </r>
  <r>
    <x v="86"/>
    <n v="5"/>
    <s v="papaturro"/>
    <n v="18.5"/>
    <n v="10"/>
    <n v="268.80315000000002"/>
    <n v="0.1"/>
    <s v="LATIF"/>
    <n v="143.11059777395243"/>
    <n v="0.71555298886976215"/>
    <s v="DEJAR"/>
    <s v="DEJAR"/>
    <x v="0"/>
  </r>
  <r>
    <x v="86"/>
    <n v="6"/>
    <s v="amate"/>
    <n v="12.9"/>
    <n v="6"/>
    <n v="130.69841399999999"/>
    <n v="0.1"/>
    <s v="LATIF"/>
    <n v="60.597818472644285"/>
    <n v="0.30298909236322141"/>
    <s v="DEJAR"/>
    <s v="DEJAR"/>
    <x v="0"/>
  </r>
  <r>
    <x v="86"/>
    <n v="7"/>
    <s v="papaturro"/>
    <n v="22"/>
    <n v="10"/>
    <n v="380.1336"/>
    <n v="0.1"/>
    <s v="LATIF"/>
    <n v="216.2883827856152"/>
    <n v="1.0814419139280758"/>
    <s v="DEJAR"/>
    <s v="DEJAR"/>
    <x v="0"/>
  </r>
  <r>
    <x v="86"/>
    <n v="8"/>
    <s v="aceituno"/>
    <n v="23.6"/>
    <n v="15"/>
    <n v="437.43638400000003"/>
    <n v="0.1"/>
    <s v="LATIF"/>
    <n v="255.68473337724961"/>
    <n v="1.2784236668862481"/>
    <s v="DEJAR"/>
    <s v="DEJAR"/>
    <x v="0"/>
  </r>
  <r>
    <x v="86"/>
    <n v="9"/>
    <s v="papaturro"/>
    <n v="24.8"/>
    <n v="10"/>
    <n v="483.05241600000005"/>
    <n v="0.1"/>
    <s v="LATIF"/>
    <n v="287.76954834895201"/>
    <n v="1.43884774174476"/>
    <s v="DEJAR"/>
    <s v="DEJAR"/>
    <x v="0"/>
  </r>
  <r>
    <x v="86"/>
    <n v="10"/>
    <s v="jocotio"/>
    <n v="30.5"/>
    <n v="10"/>
    <n v="730.61834999999996"/>
    <n v="0.1"/>
    <s v="LATIF"/>
    <n v="471.19298861035389"/>
    <n v="2.3559649430517693"/>
    <s v="DEJAR"/>
    <s v="DEJAR"/>
    <x v="0"/>
  </r>
  <r>
    <x v="86"/>
    <n v="11"/>
    <s v="mecate"/>
    <n v="15"/>
    <n v="10"/>
    <n v="176.715"/>
    <n v="0.1"/>
    <s v="LATIF"/>
    <n v="86.812164819560579"/>
    <n v="0.43406082409780289"/>
    <s v="DEJAR"/>
    <s v="DEJAR"/>
    <x v="0"/>
  </r>
  <r>
    <x v="86"/>
    <n v="12"/>
    <s v="papaturro"/>
    <n v="16.8"/>
    <n v="10"/>
    <n v="221.67129600000001"/>
    <n v="0.1"/>
    <s v="LATIF"/>
    <n v="113.734503348727"/>
    <n v="0.56867251674363495"/>
    <s v="DEJAR"/>
    <s v="DEJAR"/>
    <x v="0"/>
  </r>
  <r>
    <x v="86"/>
    <n v="13"/>
    <s v="palo de chino"/>
    <n v="14.9"/>
    <n v="10"/>
    <n v="174.36665400000001"/>
    <n v="0.1"/>
    <s v="LATIF"/>
    <n v="85.439069920442137"/>
    <n v="0.42719534960221062"/>
    <s v="DEJAR"/>
    <s v="DEJAR"/>
    <x v="0"/>
  </r>
  <r>
    <x v="86"/>
    <n v="14"/>
    <s v="huevo de rata"/>
    <n v="14.5"/>
    <n v="6"/>
    <n v="165.13034999999999"/>
    <n v="0.1"/>
    <s v="LATIF"/>
    <n v="80.073268525573738"/>
    <n v="0.40036634262786869"/>
    <s v="DEJAR"/>
    <s v="DEJAR"/>
    <x v="0"/>
  </r>
  <r>
    <x v="86"/>
    <n v="15"/>
    <s v="amate"/>
    <n v="22.8"/>
    <n v="15"/>
    <n v="408.28233600000004"/>
    <n v="0.1"/>
    <s v="LATIF"/>
    <n v="235.50850554664373"/>
    <n v="1.1775425277332185"/>
    <s v="DEJAR"/>
    <s v="DEJAR"/>
    <x v="0"/>
  </r>
  <r>
    <x v="86"/>
    <n v="16"/>
    <s v="mecate"/>
    <n v="22.5"/>
    <n v="12"/>
    <n v="397.60874999999999"/>
    <n v="0.1"/>
    <s v="LATIF"/>
    <n v="228.1896084504572"/>
    <n v="1.140948042252286"/>
    <s v="DEJAR"/>
    <s v="DEJAR"/>
    <x v="0"/>
  </r>
  <r>
    <x v="86"/>
    <n v="17"/>
    <s v="mecate"/>
    <n v="23.5"/>
    <n v="12"/>
    <n v="433.73714999999999"/>
    <n v="0.1"/>
    <s v="LATIF"/>
    <n v="253.10998017593391"/>
    <n v="1.2655499008796693"/>
    <s v="DEJAR"/>
    <s v="DEJAR"/>
    <x v="0"/>
  </r>
  <r>
    <x v="86"/>
    <n v="18"/>
    <s v="mecate"/>
    <n v="15.2"/>
    <n v="15"/>
    <n v="181.45881599999998"/>
    <n v="0.1"/>
    <s v="LATIF"/>
    <n v="89.596556735240128"/>
    <n v="0.44798278367620059"/>
    <s v="DEJAR"/>
    <s v="DEJAR"/>
    <x v="0"/>
  </r>
  <r>
    <x v="86"/>
    <n v="19"/>
    <s v="rozul"/>
    <n v="15.3"/>
    <n v="10"/>
    <n v="183.85428600000003"/>
    <n v="0.1"/>
    <s v="LATIF"/>
    <n v="91.007918546358496"/>
    <n v="0.45503959273179245"/>
    <s v="DEJAR"/>
    <s v="DEJAR"/>
    <x v="0"/>
  </r>
  <r>
    <x v="86"/>
    <n v="20"/>
    <s v="mecate"/>
    <n v="14.3"/>
    <n v="7"/>
    <n v="160.60644600000001"/>
    <n v="0.1"/>
    <s v="LATIF"/>
    <n v="77.46585312120348"/>
    <n v="0.38732926560601738"/>
    <s v="DEJAR"/>
    <s v="DEJAR"/>
    <x v="0"/>
  </r>
  <r>
    <x v="86"/>
    <n v="21"/>
    <s v="jocotio"/>
    <n v="19.5"/>
    <n v="8"/>
    <n v="298.64834999999999"/>
    <n v="0.1"/>
    <s v="LATIF"/>
    <n v="162.24290203480425"/>
    <n v="0.81121451017402113"/>
    <s v="DEJAR"/>
    <s v="DEJAR"/>
    <x v="0"/>
  </r>
  <r>
    <x v="86"/>
    <n v="22"/>
    <s v="amate"/>
    <n v="18"/>
    <n v="6"/>
    <n v="254.46959999999999"/>
    <n v="0.1"/>
    <s v="LATIF"/>
    <n v="134.06329154071116"/>
    <n v="0.67031645770355586"/>
    <s v="DEJAR"/>
    <s v="DEJAR"/>
    <x v="0"/>
  </r>
  <r>
    <x v="86"/>
    <n v="23"/>
    <s v="jocotio"/>
    <n v="17"/>
    <n v="8"/>
    <n v="226.98060000000001"/>
    <n v="0.1"/>
    <s v="LATIF"/>
    <n v="116.98835060940742"/>
    <n v="0.58494175304703711"/>
    <s v="DEJAR"/>
    <s v="DEJAR"/>
    <x v="0"/>
  </r>
  <r>
    <x v="86"/>
    <n v="24"/>
    <s v="amate"/>
    <n v="13.6"/>
    <n v="10"/>
    <n v="145.26758399999997"/>
    <n v="0.1"/>
    <s v="LATIF"/>
    <n v="68.731628320494181"/>
    <n v="0.34365814160247088"/>
    <s v="DEJAR"/>
    <s v="DEJAR"/>
    <x v="0"/>
  </r>
  <r>
    <x v="86"/>
    <n v="25"/>
    <s v="palo de chino"/>
    <n v="26.3"/>
    <n v="12"/>
    <n v="543.25332600000002"/>
    <n v="0.1"/>
    <s v="LATIF"/>
    <n v="331.00460476001751"/>
    <n v="1.6550230238000876"/>
    <s v="DEJAR"/>
    <s v="DEJAR"/>
    <x v="0"/>
  </r>
  <r>
    <x v="86"/>
    <n v="26"/>
    <s v="amate"/>
    <n v="12.2"/>
    <n v="10"/>
    <n v="116.89893599999998"/>
    <n v="0.1"/>
    <s v="LATIF"/>
    <n v="53.052374835244144"/>
    <n v="0.26526187417622071"/>
    <s v="DEJAR"/>
    <s v="DEJAR"/>
    <x v="0"/>
  </r>
  <r>
    <x v="86"/>
    <n v="27"/>
    <s v="huevo de rata"/>
    <n v="14.5"/>
    <n v="20"/>
    <n v="165.13034999999999"/>
    <n v="0.1"/>
    <s v="LATIF"/>
    <n v="80.073268525573738"/>
    <n v="0.40036634262786869"/>
    <s v="DEJAR"/>
    <s v="DEJAR"/>
    <x v="0"/>
  </r>
  <r>
    <x v="86"/>
    <n v="28"/>
    <s v="huevo de rata"/>
    <n v="37"/>
    <n v="12"/>
    <n v="1075.2126000000001"/>
    <n v="0.1"/>
    <s v="LATIF"/>
    <n v="746.75785703016243"/>
    <n v="3.7337892851508117"/>
    <s v="DEJAR"/>
    <s v="DEJAR"/>
    <x v="0"/>
  </r>
  <r>
    <x v="86"/>
    <n v="29"/>
    <s v="palo de jote"/>
    <n v="27"/>
    <n v="12"/>
    <n v="572.5566"/>
    <n v="0.1"/>
    <s v="LATIF"/>
    <n v="352.39128142743209"/>
    <n v="1.7619564071371603"/>
    <s v="DEJAR"/>
    <s v="DEJAR"/>
    <x v="0"/>
  </r>
  <r>
    <x v="86"/>
    <n v="30"/>
    <s v="huevo de rata"/>
    <n v="14.3"/>
    <n v="12"/>
    <n v="160.60644600000001"/>
    <n v="0.1"/>
    <s v="LATIF"/>
    <n v="77.46585312120348"/>
    <n v="0.38732926560601738"/>
    <s v="DEJAR"/>
    <s v="DEJAR"/>
    <x v="0"/>
  </r>
  <r>
    <x v="86"/>
    <n v="31"/>
    <s v="aguacatio"/>
    <n v="23.3"/>
    <n v="10"/>
    <n v="426.385806"/>
    <n v="0.1"/>
    <s v="LATIF"/>
    <n v="248.0057903714372"/>
    <n v="1.2400289518571859"/>
    <s v="DEJAR"/>
    <s v="DEJAR"/>
    <x v="0"/>
  </r>
  <r>
    <x v="86"/>
    <n v="32"/>
    <s v="mecate"/>
    <n v="13.5"/>
    <n v="10"/>
    <n v="143.13915"/>
    <n v="0.1"/>
    <s v="LATIF"/>
    <n v="67.533172179763213"/>
    <n v="0.33766586089881601"/>
    <s v="DEJAR"/>
    <s v="DEJAR"/>
    <x v="0"/>
  </r>
  <r>
    <x v="86"/>
    <n v="33"/>
    <s v="mecate"/>
    <n v="13.3"/>
    <n v="10"/>
    <n v="138.929406"/>
    <n v="0.1"/>
    <s v="LATIF"/>
    <n v="65.172883182587881"/>
    <n v="0.32586441591293935"/>
    <s v="DEJAR"/>
    <s v="DEJAR"/>
    <x v="0"/>
  </r>
  <r>
    <x v="87"/>
    <n v="1"/>
    <s v="desconocido"/>
    <n v="17"/>
    <n v="9"/>
    <n v="226.98060000000001"/>
    <n v="0.1"/>
    <s v="LATIF"/>
    <n v="116.98835060940742"/>
    <n v="0.58494175304703711"/>
    <s v="DEJAR"/>
    <s v="DEJAR"/>
    <x v="0"/>
  </r>
  <r>
    <x v="87"/>
    <n v="2"/>
    <s v="guarumo"/>
    <n v="26"/>
    <n v="15"/>
    <n v="530.93039999999996"/>
    <n v="0.1"/>
    <s v="LATIF"/>
    <n v="322.0760520178971"/>
    <n v="1.6103802600894852"/>
    <s v="DEJAR"/>
    <s v="DEJAR"/>
    <x v="0"/>
  </r>
  <r>
    <x v="87"/>
    <n v="3"/>
    <s v="pata de macho"/>
    <n v="10"/>
    <n v="10"/>
    <n v="78.539999999999992"/>
    <n v="0.1"/>
    <s v="LATIF"/>
    <n v="33.026709725455305"/>
    <n v="0.16513354862727653"/>
    <s v="DEJAR"/>
    <s v="DEJAR"/>
    <x v="0"/>
  </r>
  <r>
    <x v="87"/>
    <n v="4"/>
    <s v="san juan"/>
    <n v="22"/>
    <n v="15"/>
    <n v="380.1336"/>
    <n v="0.1"/>
    <s v="LATIF"/>
    <n v="216.2883827856152"/>
    <n v="1.0814419139280758"/>
    <s v="DEJAR"/>
    <s v="DEJAR"/>
    <x v="0"/>
  </r>
  <r>
    <x v="87"/>
    <n v="5"/>
    <s v="anona"/>
    <n v="20"/>
    <n v="10"/>
    <n v="314.15999999999997"/>
    <n v="0.1"/>
    <s v="LATIF"/>
    <n v="172.33493090633354"/>
    <n v="0.86167465453166758"/>
    <s v="DEJAR"/>
    <s v="DEJAR"/>
    <x v="0"/>
  </r>
  <r>
    <x v="87"/>
    <n v="6"/>
    <s v="anona"/>
    <n v="21"/>
    <n v="10"/>
    <n v="346.3614"/>
    <n v="0.1"/>
    <s v="LATIF"/>
    <n v="193.587905296"/>
    <n v="0.96793952648000003"/>
    <s v="DEJAR"/>
    <s v="DEJAR"/>
    <x v="0"/>
  </r>
  <r>
    <x v="87"/>
    <n v="7"/>
    <s v="aguacatio"/>
    <n v="17"/>
    <n v="10"/>
    <n v="226.98060000000001"/>
    <n v="0.1"/>
    <s v="LATIF"/>
    <n v="116.98835060940742"/>
    <n v="0.58494175304703711"/>
    <s v="DEJAR"/>
    <s v="DEJAR"/>
    <x v="0"/>
  </r>
  <r>
    <x v="87"/>
    <n v="8"/>
    <s v="san juan"/>
    <n v="14"/>
    <n v="15"/>
    <n v="153.9384"/>
    <n v="0.1"/>
    <s v="LATIF"/>
    <n v="73.64833681845144"/>
    <n v="0.36824168409225716"/>
    <s v="DEJAR"/>
    <s v="DEJAR"/>
    <x v="0"/>
  </r>
  <r>
    <x v="87"/>
    <n v="9"/>
    <s v="anona"/>
    <n v="17"/>
    <n v="10"/>
    <n v="226.98060000000001"/>
    <n v="0.1"/>
    <s v="LATIF"/>
    <n v="116.98835060940742"/>
    <n v="0.58494175304703711"/>
    <s v="DEJAR"/>
    <s v="DEJAR"/>
    <x v="0"/>
  </r>
  <r>
    <x v="87"/>
    <n v="10"/>
    <s v="palo de mayo"/>
    <n v="12"/>
    <n v="10"/>
    <n v="113.0976"/>
    <n v="0.1"/>
    <s v="LATIF"/>
    <n v="51.002868362482175"/>
    <n v="0.25501434181241084"/>
    <s v="DEJAR"/>
    <s v="DEJAR"/>
    <x v="0"/>
  </r>
  <r>
    <x v="87"/>
    <n v="11"/>
    <s v="anona"/>
    <n v="16"/>
    <n v="8"/>
    <n v="201.0624"/>
    <n v="0.1"/>
    <s v="LATIF"/>
    <n v="101.24820425273758"/>
    <n v="0.50624102126368786"/>
    <s v="DEJAR"/>
    <s v="DEJAR"/>
    <x v="0"/>
  </r>
  <r>
    <x v="87"/>
    <n v="12"/>
    <s v="pata de macho"/>
    <n v="22"/>
    <n v="10"/>
    <n v="380.1336"/>
    <n v="0.1"/>
    <s v="LATIF"/>
    <n v="216.2883827856152"/>
    <n v="1.0814419139280758"/>
    <s v="DEJAR"/>
    <s v="DEJAR"/>
    <x v="0"/>
  </r>
  <r>
    <x v="87"/>
    <n v="13"/>
    <s v="palo de vaca"/>
    <n v="19"/>
    <n v="10"/>
    <n v="283.52940000000001"/>
    <n v="0.1"/>
    <s v="LATIF"/>
    <n v="152.50261995629924"/>
    <n v="0.76251309978149617"/>
    <s v="DEJAR"/>
    <s v="DEJAR"/>
    <x v="0"/>
  </r>
  <r>
    <x v="87"/>
    <n v="14"/>
    <s v="cola de coche"/>
    <n v="35"/>
    <n v="15"/>
    <n v="962.11500000000001"/>
    <n v="0.1"/>
    <s v="LATIF"/>
    <n v="654.11925553640299"/>
    <n v="3.270596277682015"/>
    <s v="DEJAR"/>
    <s v="DEJAR"/>
    <x v="0"/>
  </r>
  <r>
    <x v="87"/>
    <n v="15"/>
    <s v="lagarto"/>
    <n v="20"/>
    <n v="10"/>
    <n v="314.15999999999997"/>
    <n v="0.1"/>
    <s v="LATIF"/>
    <n v="172.33493090633354"/>
    <n v="0.86167465453166758"/>
    <s v="DEJAR"/>
    <s v="DEJAR"/>
    <x v="0"/>
  </r>
  <r>
    <x v="87"/>
    <n v="16"/>
    <s v="guarumo"/>
    <n v="12"/>
    <n v="10"/>
    <n v="113.0976"/>
    <n v="0.1"/>
    <s v="LATIF"/>
    <n v="51.002868362482175"/>
    <n v="0.25501434181241084"/>
    <s v="DEJAR"/>
    <s v="DEJAR"/>
    <x v="0"/>
  </r>
  <r>
    <x v="87"/>
    <n v="17"/>
    <s v="pata de macho"/>
    <n v="24"/>
    <n v="12"/>
    <n v="452.3904"/>
    <n v="0.1"/>
    <s v="LATIF"/>
    <n v="266.13537552905672"/>
    <n v="1.3306768776452833"/>
    <s v="DEJAR"/>
    <s v="DEJAR"/>
    <x v="0"/>
  </r>
  <r>
    <x v="87"/>
    <n v="18"/>
    <s v="tamarindo"/>
    <n v="36"/>
    <n v="15"/>
    <n v="1017.8783999999999"/>
    <n v="0.1"/>
    <s v="LATIF"/>
    <n v="699.54858588098784"/>
    <n v="3.4977429294049394"/>
    <s v="DEJAR"/>
    <s v="DEJAR"/>
    <x v="0"/>
  </r>
  <r>
    <x v="87"/>
    <n v="19"/>
    <s v="huecito"/>
    <n v="25"/>
    <n v="15"/>
    <n v="490.875"/>
    <n v="0.1"/>
    <s v="LATIF"/>
    <n v="293.3319028192812"/>
    <n v="1.4666595140964058"/>
    <s v="DEJAR"/>
    <s v="DEJAR"/>
    <x v="0"/>
  </r>
  <r>
    <x v="87"/>
    <n v="20"/>
    <s v="pata de macho"/>
    <n v="25"/>
    <n v="15"/>
    <n v="490.875"/>
    <n v="0.1"/>
    <s v="LATIF"/>
    <n v="293.3319028192812"/>
    <n v="1.4666595140964058"/>
    <s v="DEJAR"/>
    <s v="DEJAR"/>
    <x v="0"/>
  </r>
  <r>
    <x v="87"/>
    <n v="21"/>
    <s v="zapotillo"/>
    <n v="45"/>
    <n v="20"/>
    <n v="1590.4349999999999"/>
    <n v="0.1"/>
    <s v="LATIF"/>
    <n v="1190.7041522680991"/>
    <n v="5.9535207613404948"/>
    <s v="DEJAR"/>
    <s v="DEJAR"/>
    <x v="0"/>
  </r>
  <r>
    <x v="87"/>
    <n v="22"/>
    <s v="zapotillo"/>
    <n v="23"/>
    <n v="15"/>
    <n v="415.47660000000002"/>
    <n v="0.1"/>
    <s v="LATIF"/>
    <n v="240.46242571758225"/>
    <n v="1.2023121285879113"/>
    <s v="DEJAR"/>
    <s v="DEJAR"/>
    <x v="0"/>
  </r>
  <r>
    <x v="87"/>
    <n v="23"/>
    <s v="palo de chapa"/>
    <n v="65"/>
    <n v="25"/>
    <n v="3318.3150000000001"/>
    <n v="0.1"/>
    <s v="LATIF"/>
    <n v="2860.5689751200016"/>
    <n v="14.302844875600007"/>
    <s v="DEJAR"/>
    <s v="DEJAR"/>
    <x v="0"/>
  </r>
  <r>
    <x v="87"/>
    <n v="24"/>
    <s v="aguacatio"/>
    <n v="20"/>
    <n v="10"/>
    <n v="314.15999999999997"/>
    <n v="0.1"/>
    <s v="LATIF"/>
    <n v="172.33493090633354"/>
    <n v="0.86167465453166758"/>
    <s v="DEJAR"/>
    <s v="DEJAR"/>
    <x v="0"/>
  </r>
  <r>
    <x v="87"/>
    <n v="25"/>
    <s v="guarumo"/>
    <n v="16"/>
    <n v="10"/>
    <n v="201.0624"/>
    <n v="0.1"/>
    <s v="LATIF"/>
    <n v="101.24820425273758"/>
    <n v="0.50624102126368786"/>
    <s v="DEJAR"/>
    <s v="DEJAR"/>
    <x v="0"/>
  </r>
  <r>
    <x v="87"/>
    <n v="26"/>
    <s v="palo de mayo"/>
    <n v="22"/>
    <n v="15"/>
    <n v="380.1336"/>
    <n v="0.1"/>
    <s v="LATIF"/>
    <n v="216.2883827856152"/>
    <n v="1.0814419139280758"/>
    <s v="DEJAR"/>
    <s v="DEJAR"/>
    <x v="0"/>
  </r>
  <r>
    <x v="87"/>
    <n v="27"/>
    <s v="aguacatio"/>
    <n v="11"/>
    <n v="10"/>
    <n v="95.0334"/>
    <n v="0.1"/>
    <s v="LATIF"/>
    <n v="41.450062373780455"/>
    <n v="0.20725031186890225"/>
    <s v="DEJAR"/>
    <s v="DEJAR"/>
    <x v="0"/>
  </r>
  <r>
    <x v="87"/>
    <n v="28"/>
    <s v="chico macho"/>
    <n v="21"/>
    <n v="15"/>
    <n v="346.3614"/>
    <n v="0.1"/>
    <s v="LATIF"/>
    <n v="193.587905296"/>
    <n v="0.96793952648000003"/>
    <s v="DEJAR"/>
    <s v="DEJAR"/>
    <x v="0"/>
  </r>
  <r>
    <x v="87"/>
    <n v="29"/>
    <s v="plumajillo"/>
    <n v="33"/>
    <n v="25"/>
    <n v="855.30060000000003"/>
    <n v="0.1"/>
    <s v="LATIF"/>
    <n v="568.52356444302654"/>
    <n v="2.8426178222151326"/>
    <s v="DEJAR"/>
    <s v="DEJAR"/>
    <x v="0"/>
  </r>
  <r>
    <x v="87"/>
    <n v="30"/>
    <s v="naranjo"/>
    <n v="23"/>
    <n v="15"/>
    <n v="415.47660000000002"/>
    <n v="0.1"/>
    <s v="LATIF"/>
    <n v="240.46242571758225"/>
    <n v="1.2023121285879113"/>
    <s v="DEJAR"/>
    <s v="DEJAR"/>
    <x v="0"/>
  </r>
  <r>
    <x v="88"/>
    <n v="1"/>
    <s v="Pimiento"/>
    <n v="11"/>
    <n v="10"/>
    <n v="95.0334"/>
    <n v="0.1"/>
    <s v="LATIF"/>
    <n v="41.450062373780455"/>
    <n v="0.20725031186890225"/>
    <s v="DEJAR"/>
    <s v="DEJAR"/>
    <x v="0"/>
  </r>
  <r>
    <x v="88"/>
    <n v="2"/>
    <s v="guarumo"/>
    <n v="22"/>
    <n v="15"/>
    <n v="380.1336"/>
    <n v="0.1"/>
    <s v="LATIF"/>
    <n v="216.2883827856152"/>
    <n v="1.0814419139280758"/>
    <s v="DEJAR"/>
    <s v="DEJAR"/>
    <x v="0"/>
  </r>
  <r>
    <x v="88"/>
    <n v="3"/>
    <s v="Cañamito"/>
    <n v="29"/>
    <n v="15"/>
    <n v="660.52139999999997"/>
    <n v="0.1"/>
    <s v="LATIF"/>
    <n v="417.82609631752575"/>
    <n v="2.0891304815876288"/>
    <s v="DEJAR"/>
    <s v="DEJAR"/>
    <x v="0"/>
  </r>
  <r>
    <x v="88"/>
    <n v="4"/>
    <s v="tamarindo"/>
    <n v="15"/>
    <n v="10"/>
    <n v="176.715"/>
    <n v="0.1"/>
    <s v="LATIF"/>
    <n v="86.812164819560579"/>
    <n v="0.43406082409780289"/>
    <s v="DEJAR"/>
    <s v="DEJAR"/>
    <x v="0"/>
  </r>
  <r>
    <x v="88"/>
    <n v="5"/>
    <s v="achotillo"/>
    <n v="20"/>
    <n v="15"/>
    <n v="314.15999999999997"/>
    <n v="0.1"/>
    <s v="LATIF"/>
    <n v="172.33493090633354"/>
    <n v="0.86167465453166758"/>
    <s v="DEJAR"/>
    <s v="DEJAR"/>
    <x v="0"/>
  </r>
  <r>
    <x v="88"/>
    <n v="6"/>
    <s v="Palo Chapa"/>
    <n v="82"/>
    <n v="30"/>
    <n v="5281.0295999999998"/>
    <n v="0.1"/>
    <s v="LATIF"/>
    <n v="4976.7951454037375"/>
    <n v="24.883975727018683"/>
    <s v="DEJAR"/>
    <s v="DEJAR"/>
    <x v="0"/>
  </r>
  <r>
    <x v="88"/>
    <n v="7"/>
    <s v="pata de macho"/>
    <n v="18"/>
    <n v="10"/>
    <n v="254.46959999999999"/>
    <n v="0.1"/>
    <s v="LATIF"/>
    <n v="134.06329154071116"/>
    <n v="0.67031645770355586"/>
    <s v="DEJAR"/>
    <s v="DEJAR"/>
    <x v="0"/>
  </r>
  <r>
    <x v="88"/>
    <n v="8"/>
    <s v="pata de macho"/>
    <n v="14"/>
    <n v="10"/>
    <n v="153.9384"/>
    <n v="0.1"/>
    <s v="LATIF"/>
    <n v="73.64833681845144"/>
    <n v="0.36824168409225716"/>
    <s v="DEJAR"/>
    <s v="DEJAR"/>
    <x v="0"/>
  </r>
  <r>
    <x v="88"/>
    <n v="9"/>
    <s v="guano"/>
    <n v="11"/>
    <n v="8"/>
    <n v="95.0334"/>
    <n v="0.1"/>
    <s v="LATIF"/>
    <n v="41.450062373780455"/>
    <n v="0.20725031186890225"/>
    <s v="DEJAR"/>
    <s v="DEJAR"/>
    <x v="0"/>
  </r>
  <r>
    <x v="88"/>
    <n v="10"/>
    <s v="tabacon"/>
    <n v="27"/>
    <n v="10"/>
    <n v="572.5566"/>
    <n v="0.1"/>
    <s v="LATIF"/>
    <n v="352.39128142743209"/>
    <n v="1.7619564071371603"/>
    <s v="DEJAR"/>
    <s v="DEJAR"/>
    <x v="0"/>
  </r>
  <r>
    <x v="88"/>
    <n v="11"/>
    <s v="tamarindo"/>
    <n v="26"/>
    <n v="10"/>
    <n v="530.93039999999996"/>
    <n v="0.1"/>
    <s v="LATIF"/>
    <n v="322.0760520178971"/>
    <n v="1.6103802600894852"/>
    <s v="DEJAR"/>
    <s v="DEJAR"/>
    <x v="0"/>
  </r>
  <r>
    <x v="88"/>
    <n v="12"/>
    <s v="tamarindo"/>
    <n v="30"/>
    <n v="10"/>
    <n v="706.86"/>
    <n v="0.1"/>
    <s v="LATIF"/>
    <n v="452.98997539791907"/>
    <n v="2.2649498769895953"/>
    <s v="DEJAR"/>
    <s v="DEJAR"/>
    <x v="0"/>
  </r>
  <r>
    <x v="88"/>
    <n v="13"/>
    <s v="naranjo"/>
    <n v="12"/>
    <n v="10"/>
    <n v="113.0976"/>
    <n v="0.1"/>
    <s v="LATIF"/>
    <n v="51.002868362482175"/>
    <n v="0.25501434181241084"/>
    <s v="DEJAR"/>
    <s v="DEJAR"/>
    <x v="0"/>
  </r>
  <r>
    <x v="88"/>
    <n v="14"/>
    <s v="tamarindo"/>
    <n v="20"/>
    <n v="10"/>
    <n v="314.15999999999997"/>
    <n v="0.1"/>
    <s v="LATIF"/>
    <n v="172.33493090633354"/>
    <n v="0.86167465453166758"/>
    <s v="DEJAR"/>
    <s v="DEJAR"/>
    <x v="0"/>
  </r>
  <r>
    <x v="88"/>
    <n v="15"/>
    <s v="guayabillo"/>
    <n v="13"/>
    <n v="10"/>
    <n v="132.73259999999999"/>
    <n v="0.1"/>
    <s v="LATIF"/>
    <n v="61.723483588461484"/>
    <n v="0.3086174179423074"/>
    <s v="DEJAR"/>
    <s v="DEJAR"/>
    <x v="0"/>
  </r>
  <r>
    <x v="88"/>
    <n v="16"/>
    <s v="naranjillo"/>
    <n v="27"/>
    <n v="10"/>
    <n v="572.5566"/>
    <n v="0.1"/>
    <s v="LATIF"/>
    <n v="352.39128142743209"/>
    <n v="1.7619564071371603"/>
    <s v="DEJAR"/>
    <s v="DEJAR"/>
    <x v="0"/>
  </r>
  <r>
    <x v="88"/>
    <n v="17"/>
    <s v="aguacatillo"/>
    <n v="12"/>
    <n v="10"/>
    <n v="113.0976"/>
    <n v="0.1"/>
    <s v="LATIF"/>
    <n v="51.002868362482175"/>
    <n v="0.25501434181241084"/>
    <s v="DEJAR"/>
    <s v="DEJAR"/>
    <x v="0"/>
  </r>
  <r>
    <x v="88"/>
    <n v="18"/>
    <s v="icaco"/>
    <n v="10"/>
    <n v="10"/>
    <n v="78.539999999999992"/>
    <n v="0.1"/>
    <s v="LATIF"/>
    <n v="33.026709725455305"/>
    <n v="0.16513354862727653"/>
    <s v="DEJAR"/>
    <s v="DEJAR"/>
    <x v="0"/>
  </r>
  <r>
    <x v="88"/>
    <n v="19"/>
    <s v="naranjillo"/>
    <n v="17"/>
    <n v="15"/>
    <n v="226.98060000000001"/>
    <n v="0.1"/>
    <s v="LATIF"/>
    <n v="116.98835060940742"/>
    <n v="0.58494175304703711"/>
    <s v="DEJAR"/>
    <s v="DEJAR"/>
    <x v="0"/>
  </r>
  <r>
    <x v="88"/>
    <n v="20"/>
    <s v="mapola"/>
    <n v="70"/>
    <n v="15"/>
    <n v="3848.46"/>
    <n v="0.1"/>
    <s v="LATIF"/>
    <n v="3413.2251636463757"/>
    <n v="17.066125818231878"/>
    <s v="DEJAR"/>
    <s v="DEJAR"/>
    <x v="0"/>
  </r>
  <r>
    <x v="88"/>
    <n v="21"/>
    <s v="rozul"/>
    <n v="52"/>
    <n v="25"/>
    <n v="2123.7215999999999"/>
    <n v="0.1"/>
    <s v="LATIF"/>
    <n v="1680.6080482279649"/>
    <n v="8.4030402411398235"/>
    <s v="DEJAR"/>
    <s v="DEJAR"/>
    <x v="0"/>
  </r>
  <r>
    <x v="88"/>
    <n v="22"/>
    <s v="plumajillo"/>
    <n v="24"/>
    <n v="25"/>
    <n v="452.3904"/>
    <n v="0.1"/>
    <s v="LATIF"/>
    <n v="266.13537552905672"/>
    <n v="1.3306768776452833"/>
    <s v="DEJAR"/>
    <s v="DEJAR"/>
    <x v="0"/>
  </r>
  <r>
    <x v="88"/>
    <n v="23"/>
    <s v="san juan"/>
    <n v="28"/>
    <n v="25"/>
    <n v="615.75360000000001"/>
    <n v="0.1"/>
    <s v="LATIF"/>
    <n v="384.30049927715726"/>
    <n v="1.9215024963857863"/>
    <s v="DEJAR"/>
    <s v="DEJAR"/>
    <x v="0"/>
  </r>
  <r>
    <x v="89"/>
    <n v="1"/>
    <s v="san juan"/>
    <n v="22.5"/>
    <n v="5"/>
    <n v="397.60874999999999"/>
    <n v="0.1"/>
    <s v="LATIF"/>
    <n v="228.1896084504572"/>
    <n v="1.140948042252286"/>
    <s v="DEJAR"/>
    <s v="DEJAR"/>
    <x v="0"/>
  </r>
  <r>
    <x v="89"/>
    <n v="2"/>
    <s v="S/N"/>
    <n v="19.7"/>
    <n v="6"/>
    <n v="304.80588599999999"/>
    <n v="0.1"/>
    <s v="LATIF"/>
    <n v="166.2373105643241"/>
    <n v="0.83118655282162057"/>
    <s v="DEJAR"/>
    <s v="DEJAR"/>
    <x v="0"/>
  </r>
  <r>
    <x v="89"/>
    <n v="3"/>
    <s v="S/N"/>
    <n v="15.5"/>
    <n v="7"/>
    <n v="188.69235"/>
    <n v="0.1"/>
    <s v="LATIF"/>
    <n v="93.869134877908024"/>
    <n v="0.46934567438954011"/>
    <s v="DEJAR"/>
    <s v="DEJAR"/>
    <x v="0"/>
  </r>
  <r>
    <x v="89"/>
    <n v="4"/>
    <s v="nance"/>
    <n v="18"/>
    <n v="20"/>
    <n v="254.46959999999999"/>
    <n v="0.1"/>
    <s v="LATIF"/>
    <n v="134.06329154071116"/>
    <n v="0.67031645770355586"/>
    <s v="DEJAR"/>
    <s v="DEJAR"/>
    <x v="0"/>
  </r>
  <r>
    <x v="89"/>
    <n v="5"/>
    <s v="huesito"/>
    <n v="13"/>
    <n v="8"/>
    <n v="132.73259999999999"/>
    <n v="0.1"/>
    <s v="LATIF"/>
    <n v="61.723483588461484"/>
    <n v="0.3086174179423074"/>
    <s v="DEJAR"/>
    <s v="DEJAR"/>
    <x v="0"/>
  </r>
  <r>
    <x v="89"/>
    <n v="6"/>
    <s v="quemado"/>
    <n v="10"/>
    <n v="10"/>
    <n v="78.539999999999992"/>
    <n v="0.1"/>
    <s v="LATIF"/>
    <n v="33.026709725455305"/>
    <n v="0.16513354862727653"/>
    <s v="DEJAR"/>
    <s v="DEJAR"/>
    <x v="0"/>
  </r>
  <r>
    <x v="89"/>
    <n v="7"/>
    <s v="S/N"/>
    <n v="18.3"/>
    <n v="9"/>
    <n v="263.02260600000005"/>
    <n v="0.1"/>
    <s v="LATIF"/>
    <n v="139.45050980105873"/>
    <n v="0.69725254900529354"/>
    <s v="DEJAR"/>
    <s v="DEJAR"/>
    <x v="0"/>
  </r>
  <r>
    <x v="89"/>
    <n v="8"/>
    <s v="pico de macho"/>
    <n v="11"/>
    <n v="11"/>
    <n v="95.0334"/>
    <n v="0.1"/>
    <s v="LATIF"/>
    <n v="41.450062373780455"/>
    <n v="0.20725031186890225"/>
    <s v="DEJAR"/>
    <s v="DEJAR"/>
    <x v="0"/>
  </r>
  <r>
    <x v="89"/>
    <n v="9"/>
    <s v="huesito"/>
    <n v="18"/>
    <n v="8"/>
    <n v="254.46959999999999"/>
    <n v="0.1"/>
    <s v="LATIF"/>
    <n v="134.06329154071116"/>
    <n v="0.67031645770355586"/>
    <s v="DEJAR"/>
    <s v="DEJAR"/>
    <x v="0"/>
  </r>
  <r>
    <x v="89"/>
    <n v="10"/>
    <s v="icaco"/>
    <n v="27"/>
    <n v="9"/>
    <n v="572.5566"/>
    <n v="0.1"/>
    <s v="LATIF"/>
    <n v="352.39128142743209"/>
    <n v="1.7619564071371603"/>
    <s v="DEJAR"/>
    <s v="DEJAR"/>
    <x v="0"/>
  </r>
  <r>
    <x v="89"/>
    <n v="11"/>
    <s v="tango"/>
    <n v="33"/>
    <n v="12"/>
    <n v="855.30060000000003"/>
    <n v="0.1"/>
    <s v="LATIF"/>
    <n v="568.52356444302654"/>
    <n v="2.8426178222151326"/>
    <s v="DEJAR"/>
    <s v="DEJAR"/>
    <x v="0"/>
  </r>
  <r>
    <x v="89"/>
    <n v="12"/>
    <s v="huesito"/>
    <n v="16.3"/>
    <n v="9"/>
    <n v="208.67292599999999"/>
    <n v="0.1"/>
    <s v="LATIF"/>
    <n v="105.83189836648944"/>
    <n v="0.52915949183244715"/>
    <s v="DEJAR"/>
    <s v="DEJAR"/>
    <x v="0"/>
  </r>
  <r>
    <x v="89"/>
    <n v="13"/>
    <s v="quemado"/>
    <n v="10"/>
    <n v="12"/>
    <n v="78.539999999999992"/>
    <n v="0.1"/>
    <s v="LATIF"/>
    <n v="33.026709725455305"/>
    <n v="0.16513354862727653"/>
    <s v="DEJAR"/>
    <s v="DEJAR"/>
    <x v="0"/>
  </r>
  <r>
    <x v="89"/>
    <n v="14"/>
    <s v="S/N"/>
    <n v="24"/>
    <n v="9"/>
    <n v="452.3904"/>
    <n v="0.1"/>
    <s v="LATIF"/>
    <n v="266.13537552905672"/>
    <n v="1.3306768776452833"/>
    <s v="DEJAR"/>
    <s v="DEJAR"/>
    <x v="0"/>
  </r>
  <r>
    <x v="89"/>
    <n v="15"/>
    <s v="tabacon"/>
    <n v="14"/>
    <n v="10"/>
    <n v="153.9384"/>
    <n v="0.1"/>
    <s v="LATIF"/>
    <n v="73.64833681845144"/>
    <n v="0.36824168409225716"/>
    <s v="DEJAR"/>
    <s v="DEJAR"/>
    <x v="0"/>
  </r>
  <r>
    <x v="89"/>
    <n v="16"/>
    <s v="S/N"/>
    <n v="24"/>
    <n v="9"/>
    <n v="452.3904"/>
    <n v="0.1"/>
    <s v="LATIF"/>
    <n v="266.13537552905672"/>
    <n v="1.3306768776452833"/>
    <s v="DEJAR"/>
    <s v="DEJAR"/>
    <x v="0"/>
  </r>
  <r>
    <x v="89"/>
    <n v="17"/>
    <s v="niño desnudo"/>
    <n v="11"/>
    <n v="10"/>
    <n v="95.0334"/>
    <n v="0.1"/>
    <s v="LATIF"/>
    <n v="41.450062373780455"/>
    <n v="0.20725031186890225"/>
    <s v="DEJAR"/>
    <s v="DEJAR"/>
    <x v="0"/>
  </r>
  <r>
    <x v="89"/>
    <n v="18"/>
    <s v="ixcanal"/>
    <n v="12"/>
    <n v="9"/>
    <n v="113.0976"/>
    <n v="0.1"/>
    <s v="LATIF"/>
    <n v="51.002868362482175"/>
    <n v="0.25501434181241084"/>
    <s v="DEJAR"/>
    <s v="DEJAR"/>
    <x v="0"/>
  </r>
  <r>
    <x v="89"/>
    <n v="20"/>
    <s v="S/N"/>
    <n v="18"/>
    <n v="8"/>
    <n v="254.46959999999999"/>
    <n v="0.1"/>
    <s v="LATIF"/>
    <n v="134.06329154071116"/>
    <n v="0.67031645770355586"/>
    <s v="DEJAR"/>
    <s v="DEJAR"/>
    <x v="0"/>
  </r>
  <r>
    <x v="89"/>
    <n v="21"/>
    <s v="Pimiento"/>
    <n v="12"/>
    <n v="8"/>
    <n v="113.0976"/>
    <n v="0.1"/>
    <s v="LATIF"/>
    <n v="51.002868362482175"/>
    <n v="0.25501434181241084"/>
    <s v="DEJAR"/>
    <s v="DEJAR"/>
    <x v="0"/>
  </r>
  <r>
    <x v="89"/>
    <n v="22"/>
    <s v="S/N"/>
    <n v="20"/>
    <n v="5"/>
    <n v="314.15999999999997"/>
    <n v="0.1"/>
    <s v="LATIF"/>
    <n v="172.33493090633354"/>
    <n v="0.86167465453166758"/>
    <s v="DEJAR"/>
    <s v="DEJAR"/>
    <x v="0"/>
  </r>
  <r>
    <x v="89"/>
    <n v="23"/>
    <s v="S/N"/>
    <n v="14"/>
    <n v="5"/>
    <n v="153.9384"/>
    <n v="0.1"/>
    <s v="LATIF"/>
    <n v="73.64833681845144"/>
    <n v="0.36824168409225716"/>
    <s v="DEJAR"/>
    <s v="DEJAR"/>
    <x v="0"/>
  </r>
  <r>
    <x v="89"/>
    <n v="24"/>
    <s v="niño desnudo"/>
    <n v="12"/>
    <n v="5"/>
    <n v="113.0976"/>
    <n v="0.1"/>
    <s v="LATIF"/>
    <n v="51.002868362482175"/>
    <n v="0.25501434181241084"/>
    <s v="DEJAR"/>
    <s v="DEJAR"/>
    <x v="0"/>
  </r>
  <r>
    <x v="89"/>
    <n v="25"/>
    <s v="cuero de sapo"/>
    <n v="24"/>
    <n v="5"/>
    <n v="452.3904"/>
    <n v="0.1"/>
    <s v="LATIF"/>
    <n v="266.13537552905672"/>
    <n v="1.3306768776452833"/>
    <s v="DEJAR"/>
    <s v="DEJAR"/>
    <x v="0"/>
  </r>
  <r>
    <x v="89"/>
    <n v="26"/>
    <s v="icaco"/>
    <n v="65.8"/>
    <n v="10"/>
    <n v="3400.4992559999996"/>
    <n v="0.1"/>
    <s v="LATIF"/>
    <n v="2945.2007954238234"/>
    <n v="14.726003977119117"/>
    <s v="DEJAR"/>
    <s v="DEJAR"/>
    <x v="0"/>
  </r>
  <r>
    <x v="89"/>
    <n v="27"/>
    <s v="irayol"/>
    <n v="11"/>
    <n v="5"/>
    <n v="95.0334"/>
    <n v="0.1"/>
    <s v="LATIF"/>
    <n v="41.450062373780455"/>
    <n v="0.20725031186890225"/>
    <s v="DEJAR"/>
    <s v="DEJAR"/>
    <x v="0"/>
  </r>
  <r>
    <x v="89"/>
    <n v="28"/>
    <s v="S/N"/>
    <n v="14"/>
    <n v="8"/>
    <n v="153.9384"/>
    <n v="0.1"/>
    <s v="LATIF"/>
    <n v="73.64833681845144"/>
    <n v="0.36824168409225716"/>
    <s v="DEJAR"/>
    <s v="DEJAR"/>
    <x v="0"/>
  </r>
  <r>
    <x v="89"/>
    <n v="29"/>
    <s v="CEIBO"/>
    <n v="23"/>
    <n v="5"/>
    <n v="415.47660000000002"/>
    <n v="0.1"/>
    <s v="LATIF"/>
    <n v="240.46242571758225"/>
    <n v="1.2023121285879113"/>
    <s v="DEJAR"/>
    <s v="DEJAR"/>
    <x v="0"/>
  </r>
  <r>
    <x v="89"/>
    <n v="30"/>
    <s v="tamajay"/>
    <n v="20.5"/>
    <n v="10"/>
    <n v="330.06434999999999"/>
    <n v="0.1"/>
    <s v="LATIF"/>
    <n v="182.78213876481104"/>
    <n v="0.9139106938240551"/>
    <s v="DEJAR"/>
    <s v="DEJAR"/>
    <x v="0"/>
  </r>
  <r>
    <x v="89"/>
    <n v="31"/>
    <s v="chico macho"/>
    <n v="13"/>
    <n v="7"/>
    <n v="132.73259999999999"/>
    <n v="0.1"/>
    <s v="LATIF"/>
    <n v="61.723483588461484"/>
    <n v="0.3086174179423074"/>
    <s v="DEJAR"/>
    <s v="DEJAR"/>
    <x v="0"/>
  </r>
  <r>
    <x v="89"/>
    <n v="32"/>
    <s v="aceituno"/>
    <n v="13"/>
    <n v="10"/>
    <n v="132.73259999999999"/>
    <n v="0.1"/>
    <s v="LATIF"/>
    <n v="61.723483588461484"/>
    <n v="0.3086174179423074"/>
    <s v="DEJAR"/>
    <s v="DEJAR"/>
    <x v="0"/>
  </r>
  <r>
    <x v="89"/>
    <n v="33"/>
    <s v="cuero de sapo"/>
    <n v="30"/>
    <n v="10"/>
    <n v="706.86"/>
    <n v="0.1"/>
    <s v="LATIF"/>
    <n v="452.98997539791907"/>
    <n v="2.2649498769895953"/>
    <s v="DEJAR"/>
    <s v="DEJAR"/>
    <x v="0"/>
  </r>
  <r>
    <x v="89"/>
    <n v="34"/>
    <s v="icaco"/>
    <n v="47"/>
    <n v="6"/>
    <n v="1734.9485999999999"/>
    <n v="0.1"/>
    <s v="LATIF"/>
    <n v="1320.7398287000169"/>
    <n v="6.6036991435000845"/>
    <s v="DEJAR"/>
    <s v="DEJAR"/>
    <x v="0"/>
  </r>
  <r>
    <x v="89"/>
    <n v="35"/>
    <s v="cuero de sapo"/>
    <n v="24"/>
    <n v="10"/>
    <n v="452.3904"/>
    <n v="0.1"/>
    <s v="LATIF"/>
    <n v="266.13537552905672"/>
    <n v="1.3306768776452833"/>
    <s v="DEJAR"/>
    <s v="DEJAR"/>
    <x v="0"/>
  </r>
  <r>
    <x v="89"/>
    <n v="36"/>
    <s v="huevo de rata"/>
    <n v="17"/>
    <n v="10"/>
    <n v="226.98060000000001"/>
    <n v="0.1"/>
    <s v="LATIF"/>
    <n v="116.98835060940742"/>
    <n v="0.58494175304703711"/>
    <s v="DEJAR"/>
    <s v="DEJAR"/>
    <x v="0"/>
  </r>
  <r>
    <x v="89"/>
    <n v="37"/>
    <s v="chico macho"/>
    <n v="24"/>
    <n v="10"/>
    <n v="452.3904"/>
    <n v="0.1"/>
    <s v="LATIF"/>
    <n v="266.13537552905672"/>
    <n v="1.3306768776452833"/>
    <s v="DEJAR"/>
    <s v="DEJAR"/>
    <x v="0"/>
  </r>
  <r>
    <x v="89"/>
    <n v="38"/>
    <s v="chico macho"/>
    <n v="16"/>
    <n v="9"/>
    <n v="201.0624"/>
    <n v="0.1"/>
    <s v="LATIF"/>
    <n v="101.24820425273758"/>
    <n v="0.50624102126368786"/>
    <s v="DEJAR"/>
    <s v="DEJAR"/>
    <x v="0"/>
  </r>
  <r>
    <x v="89"/>
    <n v="39"/>
    <s v="huesito"/>
    <n v="12"/>
    <n v="8"/>
    <n v="113.0976"/>
    <n v="0.1"/>
    <s v="LATIF"/>
    <n v="51.002868362482175"/>
    <n v="0.25501434181241084"/>
    <s v="DEJAR"/>
    <s v="DEJAR"/>
    <x v="0"/>
  </r>
  <r>
    <x v="89"/>
    <n v="40"/>
    <s v="celillon"/>
    <n v="11"/>
    <n v="12"/>
    <n v="95.0334"/>
    <n v="0.1"/>
    <s v="LATIF"/>
    <n v="41.450062373780455"/>
    <n v="0.20725031186890225"/>
    <s v="DEJAR"/>
    <s v="DEJAR"/>
    <x v="0"/>
  </r>
  <r>
    <x v="89"/>
    <n v="41"/>
    <s v="jitote"/>
    <n v="16.5"/>
    <n v="10"/>
    <n v="213.82515000000001"/>
    <n v="0.1"/>
    <s v="LATIF"/>
    <n v="108.95331919183752"/>
    <n v="0.54476659595918764"/>
    <s v="DEJAR"/>
    <s v="DEJAR"/>
    <x v="0"/>
  </r>
  <r>
    <x v="89"/>
    <n v="42"/>
    <s v="celillon"/>
    <n v="11"/>
    <n v="8"/>
    <n v="95.0334"/>
    <n v="0.1"/>
    <s v="LATIF"/>
    <n v="41.450062373780455"/>
    <n v="0.20725031186890225"/>
    <s v="DEJAR"/>
    <s v="DEJAR"/>
    <x v="0"/>
  </r>
  <r>
    <x v="90"/>
    <n v="1"/>
    <s v="pata de macho"/>
    <n v="27"/>
    <n v="12"/>
    <n v="572.5566"/>
    <n v="0.1"/>
    <s v="LATIF"/>
    <n v="352.39128142743209"/>
    <n v="1.7619564071371603"/>
    <s v="DEJAR"/>
    <s v="DEJAR"/>
    <x v="0"/>
  </r>
  <r>
    <x v="90"/>
    <n v="2"/>
    <s v="pata de macho"/>
    <n v="22"/>
    <n v="10"/>
    <n v="380.1336"/>
    <n v="0.1"/>
    <s v="LATIF"/>
    <n v="216.2883827856152"/>
    <n v="1.0814419139280758"/>
    <s v="DEJAR"/>
    <s v="DEJAR"/>
    <x v="0"/>
  </r>
  <r>
    <x v="90"/>
    <n v="3"/>
    <s v="pata de macho"/>
    <n v="13"/>
    <n v="5"/>
    <n v="132.73259999999999"/>
    <n v="0.1"/>
    <s v="LATIF"/>
    <n v="61.723483588461484"/>
    <n v="0.3086174179423074"/>
    <s v="DEJAR"/>
    <s v="DEJAR"/>
    <x v="0"/>
  </r>
  <r>
    <x v="90"/>
    <n v="4"/>
    <s v="cuero de sapo"/>
    <n v="57"/>
    <n v="22"/>
    <n v="2551.7646"/>
    <n v="0.1"/>
    <s v="LATIF"/>
    <n v="2091.7057326142717"/>
    <n v="10.458528663071357"/>
    <s v="DEJAR"/>
    <s v="DEJAR"/>
    <x v="0"/>
  </r>
  <r>
    <x v="90"/>
    <n v="5"/>
    <s v="zapotillo"/>
    <n v="38"/>
    <n v="15"/>
    <n v="1134.1176"/>
    <n v="0.1"/>
    <s v="LATIF"/>
    <n v="795.76587227964853"/>
    <n v="3.9788293613982426"/>
    <s v="DEJAR"/>
    <s v="DEJAR"/>
    <x v="0"/>
  </r>
  <r>
    <x v="90"/>
    <n v="6"/>
    <s v="tabacon"/>
    <n v="18"/>
    <n v="10"/>
    <n v="254.46959999999999"/>
    <n v="0.1"/>
    <s v="LATIF"/>
    <n v="134.06329154071116"/>
    <n v="0.67031645770355586"/>
    <s v="DEJAR"/>
    <s v="DEJAR"/>
    <x v="0"/>
  </r>
  <r>
    <x v="90"/>
    <n v="7"/>
    <s v="tamarindo"/>
    <n v="70"/>
    <n v="15"/>
    <n v="3848.46"/>
    <n v="0.1"/>
    <s v="LATIF"/>
    <n v="3413.2251636463757"/>
    <n v="17.066125818231878"/>
    <s v="DEJAR"/>
    <s v="DEJAR"/>
    <x v="0"/>
  </r>
  <r>
    <x v="90"/>
    <n v="8"/>
    <s v="caoba"/>
    <n v="25"/>
    <n v="10"/>
    <n v="490.875"/>
    <n v="0.1"/>
    <s v="LATIF"/>
    <n v="293.3319028192812"/>
    <n v="1.4666595140964058"/>
    <s v="DEJAR"/>
    <s v="DEJAR"/>
    <x v="0"/>
  </r>
  <r>
    <x v="90"/>
    <n v="9"/>
    <s v="pata de macho"/>
    <n v="22"/>
    <n v="10"/>
    <n v="380.1336"/>
    <n v="0.1"/>
    <s v="LATIF"/>
    <n v="216.2883827856152"/>
    <n v="1.0814419139280758"/>
    <s v="DEJAR"/>
    <s v="DEJAR"/>
    <x v="0"/>
  </r>
  <r>
    <x v="90"/>
    <n v="10"/>
    <s v="serin blanco"/>
    <n v="14"/>
    <n v="8"/>
    <n v="153.9384"/>
    <n v="0.1"/>
    <s v="LATIF"/>
    <n v="73.64833681845144"/>
    <n v="0.36824168409225716"/>
    <s v="DEJAR"/>
    <s v="DEJAR"/>
    <x v="0"/>
  </r>
  <r>
    <x v="90"/>
    <n v="11"/>
    <s v="zapotillo"/>
    <n v="14"/>
    <n v="14"/>
    <n v="153.9384"/>
    <n v="0.1"/>
    <s v="LATIF"/>
    <n v="73.64833681845144"/>
    <n v="0.36824168409225716"/>
    <s v="DEJAR"/>
    <s v="DEJAR"/>
    <x v="0"/>
  </r>
  <r>
    <x v="90"/>
    <n v="12"/>
    <s v="pata de macho"/>
    <n v="13"/>
    <n v="10"/>
    <n v="132.73259999999999"/>
    <n v="0.1"/>
    <s v="LATIF"/>
    <n v="61.723483588461484"/>
    <n v="0.3086174179423074"/>
    <s v="DEJAR"/>
    <s v="DEJAR"/>
    <x v="0"/>
  </r>
  <r>
    <x v="90"/>
    <n v="13"/>
    <s v="S/N"/>
    <n v="11"/>
    <n v="5"/>
    <n v="95.0334"/>
    <n v="0.1"/>
    <s v="LATIF"/>
    <n v="41.450062373780455"/>
    <n v="0.20725031186890225"/>
    <s v="DEJAR"/>
    <s v="DEJAR"/>
    <x v="0"/>
  </r>
  <r>
    <x v="90"/>
    <n v="14"/>
    <s v="izote de montaña"/>
    <n v="25.8"/>
    <n v="10"/>
    <n v="522.79365599999994"/>
    <n v="0.1"/>
    <s v="LATIF"/>
    <n v="316.2022782883721"/>
    <n v="1.5810113914418604"/>
    <s v="DEJAR"/>
    <s v="DEJAR"/>
    <x v="0"/>
  </r>
  <r>
    <x v="90"/>
    <n v="15"/>
    <s v="pata de macho"/>
    <n v="11"/>
    <n v="5"/>
    <n v="95.0334"/>
    <n v="0.1"/>
    <s v="LATIF"/>
    <n v="41.450062373780455"/>
    <n v="0.20725031186890225"/>
    <s v="DEJAR"/>
    <s v="DEJAR"/>
    <x v="0"/>
  </r>
  <r>
    <x v="90"/>
    <n v="16"/>
    <s v="aguacatillo"/>
    <n v="25"/>
    <n v="10"/>
    <n v="490.875"/>
    <n v="0.1"/>
    <s v="LATIF"/>
    <n v="293.3319028192812"/>
    <n v="1.4666595140964058"/>
    <s v="DEJAR"/>
    <s v="DEJAR"/>
    <x v="0"/>
  </r>
  <r>
    <x v="90"/>
    <n v="17"/>
    <s v="tamarindo"/>
    <n v="12"/>
    <n v="10"/>
    <n v="113.0976"/>
    <n v="0.1"/>
    <s v="LATIF"/>
    <n v="51.002868362482175"/>
    <n v="0.25501434181241084"/>
    <s v="DEJAR"/>
    <s v="DEJAR"/>
    <x v="0"/>
  </r>
  <r>
    <x v="90"/>
    <n v="18"/>
    <s v="icaco"/>
    <n v="19"/>
    <n v="15"/>
    <n v="283.52940000000001"/>
    <n v="0.1"/>
    <s v="LATIF"/>
    <n v="152.50261995629924"/>
    <n v="0.76251309978149617"/>
    <s v="DEJAR"/>
    <s v="DEJAR"/>
    <x v="0"/>
  </r>
  <r>
    <x v="90"/>
    <n v="19"/>
    <s v="anona"/>
    <n v="18"/>
    <n v="12"/>
    <n v="254.46959999999999"/>
    <n v="0.1"/>
    <s v="LATIF"/>
    <n v="134.06329154071116"/>
    <n v="0.67031645770355586"/>
    <s v="DEJAR"/>
    <s v="DEJAR"/>
    <x v="0"/>
  </r>
  <r>
    <x v="90"/>
    <n v="20"/>
    <s v="lagarto"/>
    <n v="38"/>
    <n v="15"/>
    <n v="1134.1176"/>
    <n v="0.1"/>
    <s v="LATIF"/>
    <n v="795.76587227964853"/>
    <n v="3.9788293613982426"/>
    <s v="DEJAR"/>
    <s v="DEJAR"/>
    <x v="0"/>
  </r>
  <r>
    <x v="90"/>
    <n v="21"/>
    <s v="frijolillo"/>
    <n v="16"/>
    <n v="16"/>
    <n v="201.0624"/>
    <n v="0.1"/>
    <s v="LATIF"/>
    <n v="101.24820425273758"/>
    <n v="0.50624102126368786"/>
    <s v="DEJAR"/>
    <s v="DEJAR"/>
    <x v="0"/>
  </r>
  <r>
    <x v="90"/>
    <n v="22"/>
    <s v="pata de macho"/>
    <n v="15"/>
    <n v="16"/>
    <n v="176.715"/>
    <n v="0.1"/>
    <s v="LATIF"/>
    <n v="86.812164819560579"/>
    <n v="0.43406082409780289"/>
    <s v="DEJAR"/>
    <s v="DEJAR"/>
    <x v="0"/>
  </r>
  <r>
    <x v="90"/>
    <n v="23"/>
    <s v="pata de macho"/>
    <n v="14"/>
    <n v="9"/>
    <n v="153.9384"/>
    <n v="0.1"/>
    <s v="LATIF"/>
    <n v="73.64833681845144"/>
    <n v="0.36824168409225716"/>
    <s v="DEJAR"/>
    <s v="DEJAR"/>
    <x v="0"/>
  </r>
  <r>
    <x v="90"/>
    <n v="24"/>
    <s v="tamarindo"/>
    <n v="44"/>
    <n v="20"/>
    <n v="1520.5344"/>
    <n v="0.1"/>
    <s v="LATIF"/>
    <n v="1128.6029947595007"/>
    <n v="5.6430149737975031"/>
    <s v="DEJAR"/>
    <s v="DEJAR"/>
    <x v="0"/>
  </r>
  <r>
    <x v="90"/>
    <n v="25"/>
    <s v="izote de montaña"/>
    <n v="28"/>
    <n v="10"/>
    <n v="615.75360000000001"/>
    <n v="0.1"/>
    <s v="LATIF"/>
    <n v="384.30049927715726"/>
    <n v="1.9215024963857863"/>
    <s v="DEJAR"/>
    <s v="DEJAR"/>
    <x v="0"/>
  </r>
  <r>
    <x v="90"/>
    <n v="26"/>
    <s v="pata de macho"/>
    <n v="13"/>
    <n v="8"/>
    <n v="132.73259999999999"/>
    <n v="0.1"/>
    <s v="LATIF"/>
    <n v="61.723483588461484"/>
    <n v="0.3086174179423074"/>
    <s v="DEJAR"/>
    <s v="DEJAR"/>
    <x v="0"/>
  </r>
  <r>
    <x v="90"/>
    <n v="27"/>
    <s v="S/N"/>
    <n v="43.6"/>
    <n v="20"/>
    <n v="1493.0139839999999"/>
    <n v="0.1"/>
    <s v="LATIF"/>
    <n v="1104.3017272344741"/>
    <n v="5.5215086361723706"/>
    <s v="DEJAR"/>
    <s v="DEJAR"/>
    <x v="0"/>
  </r>
  <r>
    <x v="90"/>
    <n v="28"/>
    <s v="chaperno"/>
    <n v="13"/>
    <n v="10"/>
    <n v="132.73259999999999"/>
    <n v="0.1"/>
    <s v="LATIF"/>
    <n v="61.723483588461484"/>
    <n v="0.3086174179423074"/>
    <s v="DEJAR"/>
    <s v="DEJAR"/>
    <x v="0"/>
  </r>
  <r>
    <x v="90"/>
    <n v="29"/>
    <s v="pata de macho"/>
    <n v="12.5"/>
    <n v="7"/>
    <n v="122.71875"/>
    <n v="0.1"/>
    <s v="LATIF"/>
    <n v="56.214880852526136"/>
    <n v="0.28107440426263064"/>
    <s v="DEJAR"/>
    <s v="DEJAR"/>
    <x v="0"/>
  </r>
  <r>
    <x v="90"/>
    <n v="30"/>
    <s v="naranjillo"/>
    <n v="23"/>
    <n v="10"/>
    <n v="415.47660000000002"/>
    <n v="0.1"/>
    <s v="LATIF"/>
    <n v="240.46242571758225"/>
    <n v="1.2023121285879113"/>
    <s v="DEJAR"/>
    <s v="DEJAR"/>
    <x v="0"/>
  </r>
  <r>
    <x v="90"/>
    <n v="31"/>
    <s v="frijoll"/>
    <n v="31"/>
    <n v="15"/>
    <n v="754.76940000000002"/>
    <n v="0.1"/>
    <s v="LATIF"/>
    <n v="489.81357840055307"/>
    <n v="2.4490678920027653"/>
    <s v="DEJAR"/>
    <s v="DEJAR"/>
    <x v="0"/>
  </r>
  <r>
    <x v="90"/>
    <n v="32"/>
    <s v="patecio"/>
    <n v="34"/>
    <n v="20"/>
    <n v="907.92240000000004"/>
    <n v="0.1"/>
    <s v="LATIF"/>
    <n v="610.45073780325674"/>
    <n v="3.0522536890162835"/>
    <s v="DEJAR"/>
    <s v="DEJAR"/>
    <x v="0"/>
  </r>
  <r>
    <x v="90"/>
    <n v="33"/>
    <s v="aguacatillo"/>
    <n v="31.5"/>
    <n v="15"/>
    <n v="779.31314999999995"/>
    <n v="0.1"/>
    <s v="LATIF"/>
    <n v="508.85435701385597"/>
    <n v="2.5442717850692795"/>
    <s v="DEJAR"/>
    <s v="DEJAR"/>
    <x v="0"/>
  </r>
  <r>
    <x v="91"/>
    <n v="1"/>
    <s v="Huevo de Rata"/>
    <n v="34"/>
    <n v="10"/>
    <n v="907.92240000000004"/>
    <n v="0.1"/>
    <s v="LATIF"/>
    <n v="610.45073780325674"/>
    <n v="3.0522536890162835"/>
    <s v="DEJAR"/>
    <s v="DEJAR"/>
    <x v="0"/>
  </r>
  <r>
    <x v="91"/>
    <n v="2"/>
    <s v="huevo de Rata"/>
    <n v="25"/>
    <n v="8"/>
    <n v="490.875"/>
    <n v="0.1"/>
    <s v="LATIF"/>
    <n v="293.3319028192812"/>
    <n v="1.4666595140964058"/>
    <s v="DEJAR"/>
    <s v="DEJAR"/>
    <x v="0"/>
  </r>
  <r>
    <x v="91"/>
    <n v="3"/>
    <s v="llama del bosque"/>
    <n v="20"/>
    <n v="10"/>
    <n v="314.15999999999997"/>
    <n v="0.1"/>
    <s v="LATIF"/>
    <n v="172.33493090633354"/>
    <n v="0.86167465453166758"/>
    <s v="DEJAR"/>
    <s v="DEJAR"/>
    <x v="0"/>
  </r>
  <r>
    <x v="91"/>
    <n v="4"/>
    <s v="llama del bosque"/>
    <n v="17"/>
    <n v="10"/>
    <n v="226.98060000000001"/>
    <n v="0.1"/>
    <s v="LATIF"/>
    <n v="116.98835060940742"/>
    <n v="0.58494175304703711"/>
    <s v="DEJAR"/>
    <s v="DEJAR"/>
    <x v="0"/>
  </r>
  <r>
    <x v="91"/>
    <n v="5"/>
    <s v="llama del bosque"/>
    <n v="19"/>
    <n v="5"/>
    <n v="283.52940000000001"/>
    <n v="0.1"/>
    <s v="LATIF"/>
    <n v="152.50261995629924"/>
    <n v="0.76251309978149617"/>
    <s v="DEJAR"/>
    <s v="DEJAR"/>
    <x v="0"/>
  </r>
  <r>
    <x v="92"/>
    <n v="1"/>
    <s v="Zorra"/>
    <n v="21"/>
    <n v="20"/>
    <n v="346.3614"/>
    <n v="0.1"/>
    <s v="LATIF"/>
    <n v="193.587905296"/>
    <n v="0.96793952648000003"/>
    <s v="DEJAR"/>
    <s v="DEJAR"/>
    <x v="0"/>
  </r>
  <r>
    <x v="92"/>
    <n v="2"/>
    <s v="chico Zapote"/>
    <n v="77"/>
    <n v="25"/>
    <n v="4656.6365999999998"/>
    <n v="0.1"/>
    <s v="LATIF"/>
    <n v="4283.756907817401"/>
    <n v="21.418784539087003"/>
    <s v="DEJAR"/>
    <s v="DEJAR"/>
    <x v="0"/>
  </r>
  <r>
    <x v="92"/>
    <n v="3"/>
    <s v="cuero de sapo"/>
    <n v="28.5"/>
    <n v="20"/>
    <n v="637.94114999999999"/>
    <n v="0.1"/>
    <s v="LATIF"/>
    <n v="400.85987036295842"/>
    <n v="2.004299351814792"/>
    <s v="DEJAR"/>
    <s v="DEJAR"/>
    <x v="0"/>
  </r>
  <r>
    <x v="92"/>
    <n v="4"/>
    <s v="irayol"/>
    <n v="17.7"/>
    <n v="6"/>
    <n v="246.05796599999996"/>
    <n v="0.1"/>
    <s v="LATIF"/>
    <n v="128.79887495272396"/>
    <n v="0.64399437476361976"/>
    <s v="DEJAR"/>
    <s v="DEJAR"/>
    <x v="0"/>
  </r>
  <r>
    <x v="92"/>
    <n v="5"/>
    <s v="pata de macho"/>
    <n v="14.3"/>
    <n v="8"/>
    <n v="160.60644600000001"/>
    <n v="0.1"/>
    <s v="LATIF"/>
    <n v="77.46585312120348"/>
    <n v="0.38732926560601738"/>
    <s v="DEJAR"/>
    <s v="DEJAR"/>
    <x v="0"/>
  </r>
  <r>
    <x v="92"/>
    <n v="6"/>
    <s v="cañamito"/>
    <n v="21"/>
    <n v="17"/>
    <n v="346.3614"/>
    <n v="0.1"/>
    <s v="LATIF"/>
    <n v="193.587905296"/>
    <n v="0.96793952648000003"/>
    <s v="DEJAR"/>
    <s v="DEJAR"/>
    <x v="0"/>
  </r>
  <r>
    <x v="92"/>
    <n v="7"/>
    <s v="rozul"/>
    <n v="35.299999999999997"/>
    <n v="18"/>
    <n v="978.67908599999976"/>
    <n v="0.1"/>
    <s v="LATIF"/>
    <n v="667.56229254639072"/>
    <n v="3.3378114627319535"/>
    <s v="DEJAR"/>
    <s v="DEJAR"/>
    <x v="0"/>
  </r>
  <r>
    <x v="92"/>
    <n v="8"/>
    <s v="cuero de sapo"/>
    <n v="45.8"/>
    <n v="25"/>
    <n v="1647.4864559999999"/>
    <n v="0.1"/>
    <s v="LATIF"/>
    <n v="1241.7803546349674"/>
    <n v="6.2089017731748362"/>
    <s v="DEJAR"/>
    <s v="DEJAR"/>
    <x v="0"/>
  </r>
  <r>
    <x v="92"/>
    <n v="9"/>
    <s v="chaperno"/>
    <n v="22.5"/>
    <n v="15"/>
    <n v="397.60874999999999"/>
    <n v="0.1"/>
    <s v="LATIF"/>
    <n v="228.1896084504572"/>
    <n v="1.140948042252286"/>
    <s v="DEJAR"/>
    <s v="DEJAR"/>
    <x v="0"/>
  </r>
  <r>
    <x v="92"/>
    <n v="10"/>
    <s v="santa maria"/>
    <n v="41"/>
    <n v="25"/>
    <n v="1320.2574"/>
    <n v="0.1"/>
    <s v="LATIF"/>
    <n v="953.76583125588297"/>
    <n v="4.7688291562794145"/>
    <s v="DEJAR"/>
    <s v="DEJAR"/>
    <x v="0"/>
  </r>
  <r>
    <x v="92"/>
    <n v="11"/>
    <s v="aceituno"/>
    <n v="18.899999999999999"/>
    <n v="10"/>
    <n v="280.55273399999993"/>
    <n v="0.1"/>
    <s v="LATIF"/>
    <n v="150.59646729750378"/>
    <n v="0.75298233648751889"/>
    <s v="DEJAR"/>
    <s v="DEJAR"/>
    <x v="0"/>
  </r>
  <r>
    <x v="92"/>
    <n v="12"/>
    <s v="pata de macho"/>
    <n v="19.5"/>
    <n v="7"/>
    <n v="298.64834999999999"/>
    <n v="0.1"/>
    <s v="LATIF"/>
    <n v="162.24290203480425"/>
    <n v="0.81121451017402113"/>
    <s v="DEJAR"/>
    <s v="DEJAR"/>
    <x v="0"/>
  </r>
  <r>
    <x v="92"/>
    <n v="13"/>
    <s v="pata de macho"/>
    <n v="12.8"/>
    <n v="5"/>
    <n v="128.67993600000003"/>
    <n v="0.1"/>
    <s v="LATIF"/>
    <n v="59.484161513232273"/>
    <n v="0.29742080756616135"/>
    <s v="DEJAR"/>
    <s v="DEJAR"/>
    <x v="0"/>
  </r>
  <r>
    <x v="92"/>
    <n v="14"/>
    <s v="zapotillo"/>
    <n v="14"/>
    <n v="8"/>
    <n v="153.9384"/>
    <n v="0.1"/>
    <s v="LATIF"/>
    <n v="73.64833681845144"/>
    <n v="0.36824168409225716"/>
    <s v="DEJAR"/>
    <s v="DEJAR"/>
    <x v="0"/>
  </r>
  <r>
    <x v="92"/>
    <n v="15"/>
    <s v="chico Zapote"/>
    <n v="42.8"/>
    <n v="20"/>
    <n v="1438.7271359999997"/>
    <n v="0.1"/>
    <s v="LATIF"/>
    <n v="1056.6176167086039"/>
    <n v="5.283088083543019"/>
    <s v="DEJAR"/>
    <s v="DEJAR"/>
    <x v="0"/>
  </r>
  <r>
    <x v="92"/>
    <n v="16"/>
    <s v="chico Zapote"/>
    <n v="63.5"/>
    <n v="30"/>
    <n v="3166.9291499999999"/>
    <n v="0.1"/>
    <s v="LATIF"/>
    <n v="2705.7303391217056"/>
    <n v="13.528651695608529"/>
    <s v="DEJAR"/>
    <s v="DEJAR"/>
    <x v="0"/>
  </r>
  <r>
    <x v="92"/>
    <n v="17"/>
    <s v="chico Zapote"/>
    <n v="18.3"/>
    <n v="15"/>
    <n v="263.02260600000005"/>
    <n v="0.1"/>
    <s v="LATIF"/>
    <n v="139.45050980105873"/>
    <n v="0.69725254900529354"/>
    <s v="DEJAR"/>
    <s v="DEJAR"/>
    <x v="0"/>
  </r>
  <r>
    <x v="92"/>
    <n v="18"/>
    <s v="chico Zapote"/>
    <n v="92.7"/>
    <n v="30"/>
    <n v="6749.1699660000004"/>
    <n v="0.1"/>
    <s v="LATIF"/>
    <n v="6666.6787260096316"/>
    <n v="33.333393630048157"/>
    <s v="DEJAR"/>
    <s v="DEJAR"/>
    <x v="0"/>
  </r>
  <r>
    <x v="92"/>
    <n v="19"/>
    <s v="tamarindo"/>
    <n v="29"/>
    <n v="18"/>
    <n v="660.52139999999997"/>
    <n v="0.1"/>
    <s v="LATIF"/>
    <n v="417.82609631752575"/>
    <n v="2.0891304815876288"/>
    <s v="DEJAR"/>
    <s v="DEJAR"/>
    <x v="0"/>
  </r>
  <r>
    <x v="92"/>
    <n v="20"/>
    <s v="tamarindo"/>
    <n v="24.2"/>
    <n v="12"/>
    <n v="459.961656"/>
    <n v="0.1"/>
    <s v="LATIF"/>
    <n v="271.45201661665863"/>
    <n v="1.357260083083293"/>
    <s v="DEJAR"/>
    <s v="DEJAR"/>
    <x v="0"/>
  </r>
  <r>
    <x v="92"/>
    <n v="21"/>
    <s v="zapotillo"/>
    <n v="56.3"/>
    <n v="20"/>
    <n v="2489.4745259999995"/>
    <n v="0.1"/>
    <s v="LATIF"/>
    <n v="2030.9983642186467"/>
    <n v="10.154991821093233"/>
    <s v="DEJAR"/>
    <s v="DEJAR"/>
    <x v="0"/>
  </r>
  <r>
    <x v="92"/>
    <n v="22"/>
    <s v="chaperno"/>
    <n v="58"/>
    <n v="25"/>
    <n v="2642.0855999999999"/>
    <n v="0.1"/>
    <s v="LATIF"/>
    <n v="2180.2363008097436"/>
    <n v="10.901181504048717"/>
    <s v="DEJAR"/>
    <s v="DEJAR"/>
    <x v="0"/>
  </r>
  <r>
    <x v="92"/>
    <n v="23"/>
    <s v="pata de macho"/>
    <n v="24"/>
    <n v="12"/>
    <n v="452.3904"/>
    <n v="0.1"/>
    <s v="LATIF"/>
    <n v="266.13537552905672"/>
    <n v="1.3306768776452833"/>
    <s v="DEJAR"/>
    <s v="DEJAR"/>
    <x v="0"/>
  </r>
  <r>
    <x v="92"/>
    <n v="24"/>
    <s v="tamarindo"/>
    <n v="51.5"/>
    <n v="25"/>
    <n v="2083.0771500000001"/>
    <n v="0.1"/>
    <s v="LATIF"/>
    <n v="1642.3471375825993"/>
    <n v="8.2117356879129968"/>
    <s v="DEJAR"/>
    <s v="DEJAR"/>
    <x v="0"/>
  </r>
  <r>
    <x v="92"/>
    <n v="25"/>
    <s v="pata de macho"/>
    <n v="18.5"/>
    <n v="10"/>
    <n v="268.80315000000002"/>
    <n v="0.1"/>
    <s v="LATIF"/>
    <n v="143.11059777395243"/>
    <n v="0.71555298886976215"/>
    <s v="DEJAR"/>
    <s v="DEJAR"/>
    <x v="0"/>
  </r>
  <r>
    <x v="92"/>
    <n v="26"/>
    <s v="pata de macho"/>
    <n v="15"/>
    <n v="5"/>
    <n v="176.715"/>
    <n v="0.1"/>
    <s v="LATIF"/>
    <n v="86.812164819560579"/>
    <n v="0.43406082409780289"/>
    <s v="DEJAR"/>
    <s v="DEJAR"/>
    <x v="0"/>
  </r>
  <r>
    <x v="92"/>
    <n v="27"/>
    <s v="pata de macho"/>
    <n v="24.8"/>
    <n v="9"/>
    <n v="483.05241600000005"/>
    <n v="0.1"/>
    <s v="LATIF"/>
    <n v="287.76954834895201"/>
    <n v="1.43884774174476"/>
    <s v="DEJAR"/>
    <s v="DEJAR"/>
    <x v="0"/>
  </r>
  <r>
    <x v="92"/>
    <n v="28"/>
    <s v="mapola"/>
    <n v="76.2"/>
    <n v="30"/>
    <n v="4560.3779760000007"/>
    <n v="0.1"/>
    <s v="LATIF"/>
    <n v="4178.4364672644133"/>
    <n v="20.892182336322065"/>
    <s v="DEJAR"/>
    <s v="DEJAR"/>
    <x v="0"/>
  </r>
  <r>
    <x v="92"/>
    <n v="29"/>
    <s v="pata de macho"/>
    <n v="29"/>
    <n v="10"/>
    <n v="660.52139999999997"/>
    <n v="0.1"/>
    <s v="LATIF"/>
    <n v="417.82609631752575"/>
    <n v="2.0891304815876288"/>
    <s v="DEJAR"/>
    <s v="DEJAR"/>
    <x v="0"/>
  </r>
  <r>
    <x v="92"/>
    <n v="30"/>
    <s v="pata de macho"/>
    <n v="16"/>
    <n v="7"/>
    <n v="201.0624"/>
    <n v="0.1"/>
    <s v="LATIF"/>
    <n v="101.24820425273758"/>
    <n v="0.50624102126368786"/>
    <s v="DEJAR"/>
    <s v="DEJAR"/>
    <x v="0"/>
  </r>
  <r>
    <x v="92"/>
    <n v="31"/>
    <s v="pata de macho"/>
    <n v="27.2"/>
    <n v="10"/>
    <n v="581.07033599999988"/>
    <n v="0.1"/>
    <s v="LATIF"/>
    <n v="358.64488216223202"/>
    <n v="1.7932244108111599"/>
    <s v="DEJAR"/>
    <s v="DEJAR"/>
    <x v="0"/>
  </r>
  <r>
    <x v="92"/>
    <n v="32"/>
    <s v="cedrillo"/>
    <n v="35"/>
    <n v="20"/>
    <n v="962.11500000000001"/>
    <n v="0.1"/>
    <s v="LATIF"/>
    <n v="654.11925553640299"/>
    <n v="3.270596277682015"/>
    <s v="DEJAR"/>
    <s v="DEJAR"/>
    <x v="0"/>
  </r>
  <r>
    <x v="92"/>
    <n v="33"/>
    <s v="pata de macho"/>
    <n v="24"/>
    <n v="9"/>
    <n v="452.3904"/>
    <n v="0.1"/>
    <s v="LATIF"/>
    <n v="266.13537552905672"/>
    <n v="1.3306768776452833"/>
    <s v="DEJAR"/>
    <s v="DEJAR"/>
    <x v="0"/>
  </r>
  <r>
    <x v="92"/>
    <n v="34"/>
    <s v="pata de macho"/>
    <n v="22"/>
    <n v="10"/>
    <n v="380.1336"/>
    <n v="0.1"/>
    <s v="LATIF"/>
    <n v="216.2883827856152"/>
    <n v="1.0814419139280758"/>
    <s v="DEJAR"/>
    <s v="DEJAR"/>
    <x v="0"/>
  </r>
  <r>
    <x v="92"/>
    <n v="35"/>
    <s v="pata de macho"/>
    <n v="15.7"/>
    <n v="8"/>
    <n v="193.59324599999999"/>
    <n v="0.1"/>
    <s v="LATIF"/>
    <n v="96.781887987802477"/>
    <n v="0.48390943993901236"/>
    <s v="DEJAR"/>
    <s v="DEJAR"/>
    <x v="0"/>
  </r>
  <r>
    <x v="85"/>
    <n v="1"/>
    <s v="Nance"/>
    <n v="17.5"/>
    <n v="8"/>
    <n v="240.52875"/>
    <n v="0.1"/>
    <s v="LATIF"/>
    <n v="125.35709774458586"/>
    <n v="0.62678548872292927"/>
    <s v="DEJAR"/>
    <s v="DEJAR"/>
    <x v="0"/>
  </r>
  <r>
    <x v="85"/>
    <n v="2"/>
    <s v="Nance"/>
    <n v="17"/>
    <n v="7"/>
    <n v="226.98060000000001"/>
    <n v="0.1"/>
    <s v="LATIF"/>
    <n v="116.98835060940742"/>
    <n v="0.58494175304703711"/>
    <s v="DEJAR"/>
    <s v="DEJAR"/>
    <x v="0"/>
  </r>
  <r>
    <x v="85"/>
    <n v="3"/>
    <s v="Irayol"/>
    <n v="12.9"/>
    <n v="7"/>
    <n v="130.69841399999999"/>
    <n v="0.1"/>
    <s v="LATIF"/>
    <n v="60.597818472644285"/>
    <n v="0.30298909236322141"/>
    <s v="DEJAR"/>
    <s v="DEJAR"/>
    <x v="0"/>
  </r>
  <r>
    <x v="85"/>
    <n v="4"/>
    <s v="Irayol"/>
    <n v="18.5"/>
    <n v="10"/>
    <n v="268.80315000000002"/>
    <n v="0.1"/>
    <s v="LATIF"/>
    <n v="143.11059777395243"/>
    <n v="0.71555298886976215"/>
    <s v="DEJAR"/>
    <s v="DEJAR"/>
    <x v="0"/>
  </r>
  <r>
    <x v="85"/>
    <n v="5"/>
    <s v="Irayol"/>
    <n v="14.2"/>
    <n v="6"/>
    <n v="158.368056"/>
    <n v="0.1"/>
    <s v="LATIF"/>
    <n v="76.180900355309561"/>
    <n v="0.38090450177654778"/>
    <s v="DEJAR"/>
    <s v="DEJAR"/>
    <x v="0"/>
  </r>
  <r>
    <x v="85"/>
    <n v="6"/>
    <s v="Nance"/>
    <n v="18"/>
    <n v="14"/>
    <n v="254.46959999999999"/>
    <n v="0.1"/>
    <s v="LATIF"/>
    <n v="134.06329154071116"/>
    <n v="0.67031645770355586"/>
    <s v="DEJAR"/>
    <s v="DEJAR"/>
    <x v="0"/>
  </r>
  <r>
    <x v="85"/>
    <n v="7"/>
    <s v="Irayol"/>
    <n v="16.8"/>
    <n v="10"/>
    <n v="221.67129600000001"/>
    <n v="0.1"/>
    <s v="LATIF"/>
    <n v="113.734503348727"/>
    <n v="0.56867251674363495"/>
    <s v="DEJAR"/>
    <s v="DEJAR"/>
    <x v="0"/>
  </r>
  <r>
    <x v="85"/>
    <n v="8"/>
    <s v="s/n"/>
    <n v="26.2"/>
    <n v="5"/>
    <n v="539.12997599999994"/>
    <n v="0.1"/>
    <s v="LATIF"/>
    <n v="328.01267071463769"/>
    <n v="1.6400633535731883"/>
    <s v="DEJAR"/>
    <s v="DEJAR"/>
    <x v="0"/>
  </r>
  <r>
    <x v="85"/>
    <n v="9"/>
    <s v="s/n"/>
    <n v="33.200000000000003"/>
    <n v="10"/>
    <n v="865.69929600000012"/>
    <n v="0.1"/>
    <s v="LATIF"/>
    <n v="576.77063787664395"/>
    <n v="2.8838531893832196"/>
    <s v="DEJAR"/>
    <s v="DEJAR"/>
    <x v="0"/>
  </r>
  <r>
    <x v="85"/>
    <n v="10"/>
    <s v="Nance"/>
    <n v="27.3"/>
    <n v="6"/>
    <n v="585.35076600000002"/>
    <n v="0.1"/>
    <s v="LATIF"/>
    <n v="361.79564948465594"/>
    <n v="1.8089782474232796"/>
    <s v="DEJAR"/>
    <s v="DEJAR"/>
    <x v="0"/>
  </r>
  <r>
    <x v="85"/>
    <n v="11"/>
    <s v="Nance"/>
    <n v="11.1"/>
    <n v="6"/>
    <n v="96.769133999999994"/>
    <n v="0.1"/>
    <s v="LATIF"/>
    <n v="42.353868372211643"/>
    <n v="0.21176934186105822"/>
    <s v="DEJAR"/>
    <s v="DEJAR"/>
    <x v="0"/>
  </r>
  <r>
    <x v="85"/>
    <n v="12"/>
    <s v="Nance"/>
    <n v="13.8"/>
    <n v="6"/>
    <n v="149.57157600000002"/>
    <n v="0.1"/>
    <s v="LATIF"/>
    <n v="71.165337059048142"/>
    <n v="0.35582668529524064"/>
    <s v="DEJAR"/>
    <s v="DEJAR"/>
    <x v="0"/>
  </r>
  <r>
    <x v="93"/>
    <n v="1"/>
    <s v="zunzo"/>
    <n v="13"/>
    <n v="10"/>
    <n v="132.73259999999999"/>
    <n v="0.1"/>
    <s v="LATIF"/>
    <n v="61.723483588461484"/>
    <n v="0.3086174179423074"/>
    <s v="DEJAR"/>
    <s v="DEJAR"/>
    <x v="0"/>
  </r>
  <r>
    <x v="93"/>
    <n v="2"/>
    <s v="guano"/>
    <n v="14"/>
    <n v="15"/>
    <n v="153.9384"/>
    <n v="0.1"/>
    <s v="LATIF"/>
    <n v="73.64833681845144"/>
    <n v="0.36824168409225716"/>
    <s v="DEJAR"/>
    <s v="DEJAR"/>
    <x v="0"/>
  </r>
  <r>
    <x v="93"/>
    <n v="3"/>
    <s v="pata de macho"/>
    <n v="20"/>
    <n v="10"/>
    <n v="314.15999999999997"/>
    <n v="0.1"/>
    <s v="LATIF"/>
    <n v="172.33493090633354"/>
    <n v="0.86167465453166758"/>
    <s v="DEJAR"/>
    <s v="DEJAR"/>
    <x v="0"/>
  </r>
  <r>
    <x v="93"/>
    <n v="4"/>
    <s v="camshan"/>
    <n v="24.2"/>
    <n v="20"/>
    <n v="459.961656"/>
    <n v="0.1"/>
    <s v="LATIF"/>
    <n v="271.45201661665863"/>
    <n v="1.357260083083293"/>
    <s v="DEJAR"/>
    <s v="DEJAR"/>
    <x v="0"/>
  </r>
  <r>
    <x v="93"/>
    <n v="5"/>
    <s v="aguacatillo"/>
    <n v="20"/>
    <n v="15"/>
    <n v="314.15999999999997"/>
    <n v="0.1"/>
    <s v="LATIF"/>
    <n v="172.33493090633354"/>
    <n v="0.86167465453166758"/>
    <s v="DEJAR"/>
    <s v="DEJAR"/>
    <x v="0"/>
  </r>
  <r>
    <x v="93"/>
    <n v="6"/>
    <s v="tamarindo"/>
    <n v="31"/>
    <n v="21"/>
    <n v="754.76940000000002"/>
    <n v="0.1"/>
    <s v="LATIF"/>
    <n v="489.81357840055307"/>
    <n v="2.4490678920027653"/>
    <s v="DEJAR"/>
    <s v="DEJAR"/>
    <x v="0"/>
  </r>
  <r>
    <x v="93"/>
    <n v="7"/>
    <s v="lecheverde"/>
    <n v="29.5"/>
    <n v="20"/>
    <n v="683.49434999999994"/>
    <n v="0.1"/>
    <s v="LATIF"/>
    <n v="435.20189998017889"/>
    <n v="2.1760094999008941"/>
    <s v="DEJAR"/>
    <s v="DEJAR"/>
    <x v="0"/>
  </r>
  <r>
    <x v="93"/>
    <n v="8"/>
    <s v="cuero de sapo"/>
    <n v="46"/>
    <n v="20"/>
    <n v="1661.9064000000001"/>
    <n v="0.1"/>
    <s v="LATIF"/>
    <n v="1254.7442923043911"/>
    <n v="6.2737214615219559"/>
    <s v="DEJAR"/>
    <s v="DEJAR"/>
    <x v="0"/>
  </r>
  <r>
    <x v="93"/>
    <n v="9"/>
    <s v="s/n"/>
    <n v="23"/>
    <n v="20"/>
    <n v="415.47660000000002"/>
    <n v="0.1"/>
    <s v="LATIF"/>
    <n v="240.46242571758225"/>
    <n v="1.2023121285879113"/>
    <s v="DEJAR"/>
    <s v="DEJAR"/>
    <x v="0"/>
  </r>
  <r>
    <x v="93"/>
    <n v="10"/>
    <s v="guano"/>
    <n v="20"/>
    <n v="15"/>
    <n v="314.15999999999997"/>
    <n v="0.1"/>
    <s v="LATIF"/>
    <n v="172.33493090633354"/>
    <n v="0.86167465453166758"/>
    <s v="DEJAR"/>
    <s v="DEJAR"/>
    <x v="0"/>
  </r>
  <r>
    <x v="93"/>
    <n v="11"/>
    <s v="cuero de sapo"/>
    <n v="13"/>
    <n v="11"/>
    <n v="132.73259999999999"/>
    <n v="0.1"/>
    <s v="LATIF"/>
    <n v="61.723483588461484"/>
    <n v="0.3086174179423074"/>
    <s v="DEJAR"/>
    <s v="DEJAR"/>
    <x v="0"/>
  </r>
  <r>
    <x v="93"/>
    <n v="12"/>
    <s v="isote"/>
    <n v="23"/>
    <n v="10"/>
    <n v="415.47660000000002"/>
    <n v="0.1"/>
    <s v="LATIF"/>
    <n v="240.46242571758225"/>
    <n v="1.2023121285879113"/>
    <s v="DEJAR"/>
    <s v="DEJAR"/>
    <x v="0"/>
  </r>
  <r>
    <x v="93"/>
    <n v="13"/>
    <s v="zunso"/>
    <n v="20"/>
    <n v="15"/>
    <n v="314.15999999999997"/>
    <n v="0.1"/>
    <s v="LATIF"/>
    <n v="172.33493090633354"/>
    <n v="0.86167465453166758"/>
    <s v="DEJAR"/>
    <s v="DEJAR"/>
    <x v="0"/>
  </r>
  <r>
    <x v="93"/>
    <n v="14"/>
    <s v="pata de macho"/>
    <n v="13"/>
    <n v="10"/>
    <n v="132.73259999999999"/>
    <n v="0.1"/>
    <s v="LATIF"/>
    <n v="61.723483588461484"/>
    <n v="0.3086174179423074"/>
    <s v="DEJAR"/>
    <s v="DEJAR"/>
    <x v="0"/>
  </r>
  <r>
    <x v="93"/>
    <n v="15"/>
    <s v="zunso"/>
    <n v="38"/>
    <n v="11"/>
    <n v="1134.1176"/>
    <n v="0.1"/>
    <s v="LATIF"/>
    <n v="795.76587227964853"/>
    <n v="3.9788293613982426"/>
    <s v="DEJAR"/>
    <s v="DEJAR"/>
    <x v="0"/>
  </r>
  <r>
    <x v="93"/>
    <n v="16"/>
    <s v="zunso"/>
    <n v="11.5"/>
    <n v="10"/>
    <n v="103.86915"/>
    <n v="0.1"/>
    <s v="LATIF"/>
    <n v="46.082838181946165"/>
    <n v="0.23041419090973084"/>
    <s v="DEJAR"/>
    <s v="DEJAR"/>
    <x v="0"/>
  </r>
  <r>
    <x v="93"/>
    <n v="17"/>
    <s v="zapotillo"/>
    <n v="19"/>
    <n v="11"/>
    <n v="283.52940000000001"/>
    <n v="0.1"/>
    <s v="LATIF"/>
    <n v="152.50261995629924"/>
    <n v="0.76251309978149617"/>
    <s v="DEJAR"/>
    <s v="DEJAR"/>
    <x v="0"/>
  </r>
  <r>
    <x v="93"/>
    <n v="18"/>
    <s v="pata de macho"/>
    <n v="13.5"/>
    <n v="9"/>
    <n v="143.13915"/>
    <n v="0.1"/>
    <s v="LATIF"/>
    <n v="67.533172179763213"/>
    <n v="0.33766586089881601"/>
    <s v="DEJAR"/>
    <s v="DEJAR"/>
    <x v="0"/>
  </r>
  <r>
    <x v="93"/>
    <n v="19"/>
    <s v="pata de macho"/>
    <n v="11"/>
    <n v="11"/>
    <n v="95.0334"/>
    <n v="0.1"/>
    <s v="LATIF"/>
    <n v="41.450062373780455"/>
    <n v="0.20725031186890225"/>
    <s v="DEJAR"/>
    <s v="DEJAR"/>
    <x v="0"/>
  </r>
  <r>
    <x v="93"/>
    <n v="20"/>
    <s v="guarumo"/>
    <n v="10"/>
    <n v="25"/>
    <n v="78.539999999999992"/>
    <n v="0.1"/>
    <s v="LATIF"/>
    <n v="33.026709725455305"/>
    <n v="0.16513354862727653"/>
    <s v="DEJAR"/>
    <s v="DEJAR"/>
    <x v="0"/>
  </r>
  <r>
    <x v="93"/>
    <n v="21"/>
    <s v="aguacatillo"/>
    <n v="22"/>
    <n v="15"/>
    <n v="380.1336"/>
    <n v="0.1"/>
    <s v="LATIF"/>
    <n v="216.2883827856152"/>
    <n v="1.0814419139280758"/>
    <s v="DEJAR"/>
    <s v="DEJAR"/>
    <x v="0"/>
  </r>
  <r>
    <x v="93"/>
    <n v="22"/>
    <s v="s/n"/>
    <n v="10"/>
    <n v="5"/>
    <n v="78.539999999999992"/>
    <n v="0.1"/>
    <s v="LATIF"/>
    <n v="33.026709725455305"/>
    <n v="0.16513354862727653"/>
    <s v="DEJAR"/>
    <s v="DEJAR"/>
    <x v="0"/>
  </r>
  <r>
    <x v="93"/>
    <n v="23"/>
    <s v="pata de macho"/>
    <n v="31"/>
    <n v="10"/>
    <n v="754.76940000000002"/>
    <n v="0.1"/>
    <s v="LATIF"/>
    <n v="489.81357840055307"/>
    <n v="2.4490678920027653"/>
    <s v="DEJAR"/>
    <s v="DEJAR"/>
    <x v="0"/>
  </r>
  <r>
    <x v="93"/>
    <n v="24"/>
    <s v="pata de macho"/>
    <n v="22"/>
    <n v="12"/>
    <n v="380.1336"/>
    <n v="0.1"/>
    <s v="LATIF"/>
    <n v="216.2883827856152"/>
    <n v="1.0814419139280758"/>
    <s v="DEJAR"/>
    <s v="DEJAR"/>
    <x v="0"/>
  </r>
  <r>
    <x v="93"/>
    <n v="25"/>
    <s v="leche verde"/>
    <n v="12"/>
    <n v="10"/>
    <n v="113.0976"/>
    <n v="0.1"/>
    <s v="LATIF"/>
    <n v="51.002868362482175"/>
    <n v="0.25501434181241084"/>
    <s v="DEJAR"/>
    <s v="DEJAR"/>
    <x v="0"/>
  </r>
  <r>
    <x v="93"/>
    <n v="26"/>
    <s v="hawai"/>
    <n v="10"/>
    <n v="10"/>
    <n v="78.539999999999992"/>
    <n v="0.1"/>
    <s v="LATIF"/>
    <n v="33.026709725455305"/>
    <n v="0.16513354862727653"/>
    <s v="DEJAR"/>
    <s v="DEJAR"/>
    <x v="0"/>
  </r>
  <r>
    <x v="93"/>
    <n v="27"/>
    <s v="zapotillo"/>
    <n v="10"/>
    <n v="20"/>
    <n v="78.539999999999992"/>
    <n v="0.1"/>
    <s v="LATIF"/>
    <n v="33.026709725455305"/>
    <n v="0.16513354862727653"/>
    <s v="DEJAR"/>
    <s v="DEJAR"/>
    <x v="0"/>
  </r>
  <r>
    <x v="93"/>
    <n v="28"/>
    <s v="chico"/>
    <n v="20"/>
    <n v="10"/>
    <n v="314.15999999999997"/>
    <n v="0.1"/>
    <s v="LATIF"/>
    <n v="172.33493090633354"/>
    <n v="0.86167465453166758"/>
    <s v="DEJAR"/>
    <s v="DEJAR"/>
    <x v="0"/>
  </r>
  <r>
    <x v="93"/>
    <n v="29"/>
    <s v="hawai"/>
    <n v="10"/>
    <n v="10"/>
    <n v="78.539999999999992"/>
    <n v="0.1"/>
    <s v="LATIF"/>
    <n v="33.026709725455305"/>
    <n v="0.16513354862727653"/>
    <s v="DEJAR"/>
    <s v="DEJAR"/>
    <x v="0"/>
  </r>
  <r>
    <x v="93"/>
    <n v="30"/>
    <s v="chico"/>
    <n v="12"/>
    <n v="12"/>
    <n v="113.0976"/>
    <n v="0.1"/>
    <s v="LATIF"/>
    <n v="51.002868362482175"/>
    <n v="0.25501434181241084"/>
    <s v="DEJAR"/>
    <s v="DEJAR"/>
    <x v="0"/>
  </r>
  <r>
    <x v="93"/>
    <n v="31"/>
    <s v="hawai"/>
    <n v="13"/>
    <n v="10"/>
    <n v="132.73259999999999"/>
    <n v="0.1"/>
    <s v="LATIF"/>
    <n v="61.723483588461484"/>
    <n v="0.3086174179423074"/>
    <s v="DEJAR"/>
    <s v="DEJAR"/>
    <x v="0"/>
  </r>
  <r>
    <x v="93"/>
    <n v="32"/>
    <s v="pata de macho"/>
    <n v="10"/>
    <n v="10"/>
    <n v="78.539999999999992"/>
    <n v="0.1"/>
    <s v="LATIF"/>
    <n v="33.026709725455305"/>
    <n v="0.16513354862727653"/>
    <s v="DEJAR"/>
    <s v="DEJAR"/>
    <x v="0"/>
  </r>
  <r>
    <x v="93"/>
    <n v="33"/>
    <s v="hawai"/>
    <n v="10"/>
    <n v="10"/>
    <n v="78.539999999999992"/>
    <n v="0.1"/>
    <s v="LATIF"/>
    <n v="33.026709725455305"/>
    <n v="0.16513354862727653"/>
    <s v="DEJAR"/>
    <s v="DEJAR"/>
    <x v="0"/>
  </r>
  <r>
    <x v="93"/>
    <n v="34"/>
    <s v="pata de macho"/>
    <n v="25"/>
    <n v="20"/>
    <n v="490.875"/>
    <n v="0.1"/>
    <s v="LATIF"/>
    <n v="293.3319028192812"/>
    <n v="1.4666595140964058"/>
    <s v="DEJAR"/>
    <s v="DEJAR"/>
    <x v="0"/>
  </r>
  <r>
    <x v="93"/>
    <n v="35"/>
    <s v="s/n"/>
    <n v="12"/>
    <n v="12"/>
    <n v="113.0976"/>
    <n v="0.1"/>
    <s v="LATIF"/>
    <n v="51.002868362482175"/>
    <n v="0.25501434181241084"/>
    <s v="DEJAR"/>
    <s v="DEJAR"/>
    <x v="0"/>
  </r>
  <r>
    <x v="93"/>
    <n v="36"/>
    <s v="cuje"/>
    <n v="12"/>
    <n v="12"/>
    <n v="113.0976"/>
    <n v="0.1"/>
    <s v="LATIF"/>
    <n v="51.002868362482175"/>
    <n v="0.25501434181241084"/>
    <s v="DEJAR"/>
    <s v="DEJAR"/>
    <x v="0"/>
  </r>
  <r>
    <x v="93"/>
    <n v="37"/>
    <s v="tamarindo"/>
    <n v="10"/>
    <n v="10"/>
    <n v="78.539999999999992"/>
    <n v="0.1"/>
    <s v="LATIF"/>
    <n v="33.026709725455305"/>
    <n v="0.16513354862727653"/>
    <s v="DEJAR"/>
    <s v="DEJAR"/>
    <x v="0"/>
  </r>
  <r>
    <x v="93"/>
    <n v="38"/>
    <s v="tamarindo"/>
    <n v="15"/>
    <n v="10"/>
    <n v="176.715"/>
    <n v="0.1"/>
    <s v="LATIF"/>
    <n v="86.812164819560579"/>
    <n v="0.43406082409780289"/>
    <s v="DEJAR"/>
    <s v="DEJAR"/>
    <x v="0"/>
  </r>
  <r>
    <x v="93"/>
    <n v="39"/>
    <s v="palo vaca"/>
    <n v="20"/>
    <n v="15"/>
    <n v="314.15999999999997"/>
    <n v="0.1"/>
    <s v="LATIF"/>
    <n v="172.33493090633354"/>
    <n v="0.86167465453166758"/>
    <s v="DEJAR"/>
    <s v="DEJAR"/>
    <x v="0"/>
  </r>
  <r>
    <x v="93"/>
    <n v="40"/>
    <s v="pata de macho"/>
    <n v="19"/>
    <n v="10"/>
    <n v="283.52940000000001"/>
    <n v="0.1"/>
    <s v="LATIF"/>
    <n v="152.50261995629924"/>
    <n v="0.76251309978149617"/>
    <s v="DEJAR"/>
    <s v="DEJAR"/>
    <x v="0"/>
  </r>
  <r>
    <x v="93"/>
    <n v="41"/>
    <s v="palacio"/>
    <n v="10"/>
    <n v="10"/>
    <n v="78.539999999999992"/>
    <n v="0.1"/>
    <s v="LATIF"/>
    <n v="33.026709725455305"/>
    <n v="0.16513354862727653"/>
    <s v="DEJAR"/>
    <s v="DEJAR"/>
    <x v="0"/>
  </r>
  <r>
    <x v="93"/>
    <n v="42"/>
    <s v="s/n"/>
    <n v="15"/>
    <n v="10"/>
    <n v="176.715"/>
    <n v="0.1"/>
    <s v="LATIF"/>
    <n v="86.812164819560579"/>
    <n v="0.43406082409780289"/>
    <s v="DEJAR"/>
    <s v="DEJAR"/>
    <x v="0"/>
  </r>
  <r>
    <x v="93"/>
    <n v="43"/>
    <s v="pata de macho"/>
    <n v="10"/>
    <n v="15"/>
    <n v="78.539999999999992"/>
    <n v="0.1"/>
    <s v="LATIF"/>
    <n v="33.026709725455305"/>
    <n v="0.16513354862727653"/>
    <s v="DEJAR"/>
    <s v="DEJAR"/>
    <x v="0"/>
  </r>
  <r>
    <x v="93"/>
    <n v="44"/>
    <s v="leche verde"/>
    <n v="39"/>
    <n v="20"/>
    <n v="1194.5934"/>
    <n v="0.1"/>
    <s v="LATIF"/>
    <n v="846.59112411251863"/>
    <n v="4.2329556205625929"/>
    <s v="DEJAR"/>
    <s v="DEJAR"/>
    <x v="0"/>
  </r>
  <r>
    <x v="93"/>
    <n v="45"/>
    <s v="hawai"/>
    <n v="10"/>
    <n v="20"/>
    <n v="78.539999999999992"/>
    <n v="0.1"/>
    <s v="LATIF"/>
    <n v="33.026709725455305"/>
    <n v="0.16513354862727653"/>
    <s v="DEJAR"/>
    <s v="DEJAR"/>
    <x v="0"/>
  </r>
  <r>
    <x v="93"/>
    <n v="46"/>
    <s v="pata de macho"/>
    <n v="11"/>
    <n v="10"/>
    <n v="95.0334"/>
    <n v="0.1"/>
    <s v="LATIF"/>
    <n v="41.450062373780455"/>
    <n v="0.20725031186890225"/>
    <s v="DEJAR"/>
    <s v="DEJAR"/>
    <x v="0"/>
  </r>
  <r>
    <x v="93"/>
    <n v="47"/>
    <s v="icaco"/>
    <n v="10"/>
    <n v="7"/>
    <n v="78.539999999999992"/>
    <n v="0.1"/>
    <s v="LATIF"/>
    <n v="33.026709725455305"/>
    <n v="0.16513354862727653"/>
    <s v="DEJAR"/>
    <s v="DEJAR"/>
    <x v="0"/>
  </r>
  <r>
    <x v="93"/>
    <n v="48"/>
    <s v="pata de macho"/>
    <n v="12"/>
    <n v="20"/>
    <n v="113.0976"/>
    <n v="0.1"/>
    <s v="LATIF"/>
    <n v="51.002868362482175"/>
    <n v="0.25501434181241084"/>
    <s v="DEJAR"/>
    <s v="DEJAR"/>
    <x v="0"/>
  </r>
  <r>
    <x v="93"/>
    <n v="49"/>
    <s v="leche verde"/>
    <n v="21"/>
    <n v="10"/>
    <n v="346.3614"/>
    <n v="0.1"/>
    <s v="LATIF"/>
    <n v="193.587905296"/>
    <n v="0.96793952648000003"/>
    <s v="DEJAR"/>
    <s v="DEJAR"/>
    <x v="0"/>
  </r>
  <r>
    <x v="93"/>
    <n v="50"/>
    <s v="palacio"/>
    <n v="15"/>
    <n v="15"/>
    <n v="176.715"/>
    <n v="0.1"/>
    <s v="LATIF"/>
    <n v="86.812164819560579"/>
    <n v="0.43406082409780289"/>
    <s v="DEJAR"/>
    <s v="DEJAR"/>
    <x v="0"/>
  </r>
  <r>
    <x v="93"/>
    <n v="51"/>
    <s v="cirin blanco"/>
    <n v="13"/>
    <n v="10"/>
    <n v="132.73259999999999"/>
    <n v="0.1"/>
    <s v="LATIF"/>
    <n v="61.723483588461484"/>
    <n v="0.3086174179423074"/>
    <s v="DEJAR"/>
    <s v="DEJAR"/>
    <x v="0"/>
  </r>
  <r>
    <x v="93"/>
    <n v="52"/>
    <s v="icaco"/>
    <n v="13"/>
    <n v="15"/>
    <n v="132.73259999999999"/>
    <n v="0.1"/>
    <s v="LATIF"/>
    <n v="61.723483588461484"/>
    <n v="0.3086174179423074"/>
    <s v="DEJAR"/>
    <s v="DEJAR"/>
    <x v="0"/>
  </r>
  <r>
    <x v="93"/>
    <n v="53"/>
    <s v="tamarindo"/>
    <n v="114"/>
    <n v="16"/>
    <n v="10207.0584"/>
    <n v="0.1"/>
    <s v="LATIF"/>
    <n v="10914.619285512032"/>
    <n v="54.573096427560159"/>
    <s v="DEJAR"/>
    <s v="DEJAR"/>
    <x v="0"/>
  </r>
  <r>
    <x v="93"/>
    <n v="54"/>
    <s v="tamarindo"/>
    <n v="20"/>
    <n v="30"/>
    <n v="314.15999999999997"/>
    <n v="0.1"/>
    <s v="LATIF"/>
    <n v="172.33493090633354"/>
    <n v="0.86167465453166758"/>
    <s v="DEJAR"/>
    <s v="DEJAR"/>
    <x v="0"/>
  </r>
  <r>
    <x v="93"/>
    <n v="55"/>
    <s v="guano"/>
    <n v="20"/>
    <n v="16"/>
    <n v="314.15999999999997"/>
    <n v="0.1"/>
    <s v="LATIF"/>
    <n v="172.33493090633354"/>
    <n v="0.86167465453166758"/>
    <s v="DEJAR"/>
    <s v="DEJAR"/>
    <x v="0"/>
  </r>
  <r>
    <x v="93"/>
    <n v="56"/>
    <s v="pata de macho"/>
    <n v="100"/>
    <n v="10"/>
    <n v="7854"/>
    <n v="0.1"/>
    <s v="LATIF"/>
    <n v="7986.8459785420209"/>
    <n v="39.9342298927101"/>
    <s v="DEJAR"/>
    <s v="DEJAR"/>
    <x v="0"/>
  </r>
  <r>
    <x v="93"/>
    <n v="57"/>
    <s v="zapotillo"/>
    <n v="20"/>
    <n v="30"/>
    <n v="314.15999999999997"/>
    <n v="0.1"/>
    <s v="LATIF"/>
    <n v="172.33493090633354"/>
    <n v="0.86167465453166758"/>
    <s v="DEJAR"/>
    <s v="DEJAR"/>
    <x v="0"/>
  </r>
  <r>
    <x v="93"/>
    <n v="58"/>
    <s v="zapotillo"/>
    <n v="13"/>
    <n v="15"/>
    <n v="132.73259999999999"/>
    <n v="0.1"/>
    <s v="LATIF"/>
    <n v="61.723483588461484"/>
    <n v="0.3086174179423074"/>
    <s v="DEJAR"/>
    <s v="DEJAR"/>
    <x v="0"/>
  </r>
  <r>
    <x v="93"/>
    <n v="59"/>
    <s v="hawai"/>
    <n v="15"/>
    <n v="10"/>
    <n v="176.715"/>
    <n v="0.1"/>
    <s v="LATIF"/>
    <n v="86.812164819560579"/>
    <n v="0.43406082409780289"/>
    <s v="DEJAR"/>
    <s v="DEJAR"/>
    <x v="0"/>
  </r>
  <r>
    <x v="94"/>
    <n v="1"/>
    <s v="chino"/>
    <n v="22.7"/>
    <n v="15"/>
    <n v="404.70876599999997"/>
    <n v="0.1"/>
    <s v="LATIF"/>
    <n v="233.05396725657332"/>
    <n v="1.1652698362828666"/>
    <s v="DEJAR"/>
    <s v="DEJAR"/>
    <x v="0"/>
  </r>
  <r>
    <x v="94"/>
    <n v="2"/>
    <s v="carboncillo"/>
    <n v="14"/>
    <n v="7"/>
    <n v="153.9384"/>
    <n v="0.1"/>
    <s v="LATIF"/>
    <n v="73.64833681845144"/>
    <n v="0.36824168409225716"/>
    <s v="DEJAR"/>
    <s v="DEJAR"/>
    <x v="0"/>
  </r>
  <r>
    <x v="94"/>
    <n v="3"/>
    <s v="pimientillo"/>
    <n v="22"/>
    <n v="12"/>
    <n v="380.1336"/>
    <n v="0.1"/>
    <s v="LATIF"/>
    <n v="216.2883827856152"/>
    <n v="1.0814419139280758"/>
    <s v="DEJAR"/>
    <s v="DEJAR"/>
    <x v="0"/>
  </r>
  <r>
    <x v="94"/>
    <n v="4"/>
    <s v="chino"/>
    <n v="21"/>
    <n v="10"/>
    <n v="346.3614"/>
    <n v="0.1"/>
    <s v="LATIF"/>
    <n v="193.587905296"/>
    <n v="0.96793952648000003"/>
    <s v="DEJAR"/>
    <s v="DEJAR"/>
    <x v="0"/>
  </r>
  <r>
    <x v="94"/>
    <n v="5"/>
    <s v="zapotilo"/>
    <n v="11.5"/>
    <n v="9"/>
    <n v="103.86915"/>
    <n v="0.1"/>
    <s v="LATIF"/>
    <n v="46.082838181946165"/>
    <n v="0.23041419090973084"/>
    <s v="DEJAR"/>
    <s v="DEJAR"/>
    <x v="0"/>
  </r>
  <r>
    <x v="94"/>
    <n v="6"/>
    <s v="zapotilo"/>
    <n v="11.4"/>
    <n v="7"/>
    <n v="102.07058400000001"/>
    <n v="0.1"/>
    <s v="LATIF"/>
    <n v="45.133456169673856"/>
    <n v="0.22566728084836926"/>
    <s v="DEJAR"/>
    <s v="DEJAR"/>
    <x v="0"/>
  </r>
  <r>
    <x v="94"/>
    <n v="7"/>
    <s v="pimientillo"/>
    <n v="12"/>
    <n v="10"/>
    <n v="113.0976"/>
    <n v="0.1"/>
    <s v="LATIF"/>
    <n v="51.002868362482175"/>
    <n v="0.25501434181241084"/>
    <s v="DEJAR"/>
    <s v="DEJAR"/>
    <x v="0"/>
  </r>
  <r>
    <x v="94"/>
    <n v="8"/>
    <s v="papaturro"/>
    <n v="14.5"/>
    <n v="8"/>
    <n v="165.13034999999999"/>
    <n v="0.1"/>
    <s v="LATIF"/>
    <n v="80.073268525573738"/>
    <n v="0.40036634262786869"/>
    <s v="DEJAR"/>
    <s v="DEJAR"/>
    <x v="0"/>
  </r>
  <r>
    <x v="94"/>
    <n v="9"/>
    <s v="naranjo"/>
    <n v="17.3"/>
    <n v="5"/>
    <n v="235.06236600000003"/>
    <n v="0.1"/>
    <s v="LATIF"/>
    <n v="121.96931273174864"/>
    <n v="0.60984656365874323"/>
    <s v="DEJAR"/>
    <s v="DEJAR"/>
    <x v="0"/>
  </r>
  <r>
    <x v="94"/>
    <n v="10"/>
    <s v="papaturro"/>
    <n v="13.8"/>
    <n v="8"/>
    <n v="149.57157600000002"/>
    <n v="0.1"/>
    <s v="LATIF"/>
    <n v="71.165337059048142"/>
    <n v="0.35582668529524064"/>
    <s v="DEJAR"/>
    <s v="DEJAR"/>
    <x v="0"/>
  </r>
  <r>
    <x v="94"/>
    <n v="11"/>
    <s v="papaturro"/>
    <n v="15.4"/>
    <n v="5"/>
    <n v="186.26546400000001"/>
    <n v="0.1"/>
    <s v="LATIF"/>
    <n v="92.432100570318667"/>
    <n v="0.46216050285159332"/>
    <s v="DEJAR"/>
    <s v="DEJAR"/>
    <x v="0"/>
  </r>
  <r>
    <x v="94"/>
    <n v="12"/>
    <s v="papaturro"/>
    <n v="16.3"/>
    <n v="10"/>
    <n v="208.67292599999999"/>
    <n v="0.1"/>
    <s v="LATIF"/>
    <n v="105.83189836648944"/>
    <n v="0.52915949183244715"/>
    <s v="DEJAR"/>
    <s v="DEJAR"/>
    <x v="0"/>
  </r>
  <r>
    <x v="94"/>
    <n v="13"/>
    <s v="naranjo"/>
    <n v="21.5"/>
    <n v="10"/>
    <n v="363.05115000000001"/>
    <n v="0.1"/>
    <s v="LATIF"/>
    <n v="204.75555973317921"/>
    <n v="1.023777798665896"/>
    <s v="DEJAR"/>
    <s v="DEJAR"/>
    <x v="0"/>
  </r>
  <r>
    <x v="94"/>
    <n v="14"/>
    <s v="indio desnudo"/>
    <n v="22.8"/>
    <n v="12"/>
    <n v="408.28233600000004"/>
    <n v="0.1"/>
    <s v="LATIF"/>
    <n v="235.50850554664373"/>
    <n v="1.1775425277332185"/>
    <s v="DEJAR"/>
    <s v="DEJAR"/>
    <x v="0"/>
  </r>
  <r>
    <x v="94"/>
    <n v="15"/>
    <s v="tamarindo"/>
    <n v="18"/>
    <n v="10"/>
    <n v="254.46959999999999"/>
    <n v="0.1"/>
    <s v="LATIF"/>
    <n v="134.06329154071116"/>
    <n v="0.67031645770355586"/>
    <s v="DEJAR"/>
    <s v="DEJAR"/>
    <x v="0"/>
  </r>
  <r>
    <x v="94"/>
    <n v="16"/>
    <s v="chino"/>
    <n v="31"/>
    <n v="20"/>
    <n v="754.76940000000002"/>
    <n v="0.1"/>
    <s v="LATIF"/>
    <n v="489.81357840055307"/>
    <n v="2.4490678920027653"/>
    <s v="DEJAR"/>
    <s v="DEJAR"/>
    <x v="0"/>
  </r>
  <r>
    <x v="94"/>
    <n v="17"/>
    <s v="naranjo"/>
    <n v="27.1"/>
    <n v="12"/>
    <n v="576.80561400000011"/>
    <n v="0.1"/>
    <s v="LATIF"/>
    <n v="355.51010033135105"/>
    <n v="1.7775505016567552"/>
    <s v="DEJAR"/>
    <s v="DEJAR"/>
    <x v="0"/>
  </r>
  <r>
    <x v="94"/>
    <n v="18"/>
    <s v="papaturro"/>
    <n v="11"/>
    <n v="5"/>
    <n v="95.0334"/>
    <n v="0.1"/>
    <s v="LATIF"/>
    <n v="41.450062373780455"/>
    <n v="0.20725031186890225"/>
    <s v="DEJAR"/>
    <s v="DEJAR"/>
    <x v="0"/>
  </r>
  <r>
    <x v="94"/>
    <n v="19"/>
    <s v="papaturro"/>
    <n v="19.8"/>
    <n v="5"/>
    <n v="307.90821600000004"/>
    <n v="0.1"/>
    <s v="LATIF"/>
    <n v="168.25568888304355"/>
    <n v="0.84127844441521771"/>
    <s v="DEJAR"/>
    <s v="DEJAR"/>
    <x v="0"/>
  </r>
  <r>
    <x v="94"/>
    <n v="20"/>
    <s v="chino"/>
    <n v="15"/>
    <n v="15"/>
    <n v="176.715"/>
    <n v="0.1"/>
    <s v="LATIF"/>
    <n v="86.812164819560579"/>
    <n v="0.43406082409780289"/>
    <s v="DEJAR"/>
    <s v="DEJAR"/>
    <x v="0"/>
  </r>
  <r>
    <x v="94"/>
    <n v="21"/>
    <s v="irayol"/>
    <n v="25"/>
    <n v="10"/>
    <n v="490.875"/>
    <n v="0.1"/>
    <s v="LATIF"/>
    <n v="293.3319028192812"/>
    <n v="1.4666595140964058"/>
    <s v="DEJAR"/>
    <s v="DEJAR"/>
    <x v="0"/>
  </r>
  <r>
    <x v="94"/>
    <n v="22"/>
    <s v="irayol"/>
    <n v="18"/>
    <n v="9"/>
    <n v="254.46959999999999"/>
    <n v="0.1"/>
    <s v="LATIF"/>
    <n v="134.06329154071116"/>
    <n v="0.67031645770355586"/>
    <s v="DEJAR"/>
    <s v="DEJAR"/>
    <x v="0"/>
  </r>
  <r>
    <x v="94"/>
    <n v="23"/>
    <s v="papaturro"/>
    <n v="24.6"/>
    <n v="15"/>
    <n v="475.29266400000006"/>
    <n v="0.1"/>
    <s v="LATIF"/>
    <n v="282.26891022236367"/>
    <n v="1.4113445511118183"/>
    <s v="DEJAR"/>
    <s v="DEJAR"/>
    <x v="0"/>
  </r>
  <r>
    <x v="94"/>
    <n v="24"/>
    <s v="papaturro"/>
    <n v="11.5"/>
    <n v="8"/>
    <n v="103.86915"/>
    <n v="0.1"/>
    <s v="LATIF"/>
    <n v="46.082838181946165"/>
    <n v="0.23041419090973084"/>
    <s v="DEJAR"/>
    <s v="DEJAR"/>
    <x v="0"/>
  </r>
  <r>
    <x v="94"/>
    <n v="25"/>
    <s v="pimientillo"/>
    <n v="21.6"/>
    <n v="9"/>
    <n v="366.43622400000004"/>
    <n v="0.1"/>
    <s v="LATIF"/>
    <n v="207.03280670498896"/>
    <n v="1.0351640335249448"/>
    <s v="DEJAR"/>
    <s v="DEJAR"/>
    <x v="0"/>
  </r>
  <r>
    <x v="94"/>
    <n v="26"/>
    <s v="papaturro"/>
    <n v="11.3"/>
    <n v="8"/>
    <n v="100.28772600000001"/>
    <n v="0.1"/>
    <s v="LATIF"/>
    <n v="44.195526320155821"/>
    <n v="0.2209776316007791"/>
    <s v="DEJAR"/>
    <s v="DEJAR"/>
    <x v="0"/>
  </r>
  <r>
    <x v="94"/>
    <n v="27"/>
    <s v="nance"/>
    <n v="13"/>
    <n v="20"/>
    <n v="132.73259999999999"/>
    <n v="0.1"/>
    <s v="LATIF"/>
    <n v="61.723483588461484"/>
    <n v="0.3086174179423074"/>
    <s v="DEJAR"/>
    <s v="DEJAR"/>
    <x v="0"/>
  </r>
  <r>
    <x v="94"/>
    <n v="28"/>
    <s v="pata macho"/>
    <n v="17.5"/>
    <n v="8"/>
    <n v="240.52875"/>
    <n v="0.1"/>
    <s v="LATIF"/>
    <n v="125.35709774458586"/>
    <n v="0.62678548872292927"/>
    <s v="DEJAR"/>
    <s v="DEJAR"/>
    <x v="0"/>
  </r>
  <r>
    <x v="94"/>
    <n v="29"/>
    <s v="chaparro"/>
    <n v="40.200000000000003"/>
    <n v="15"/>
    <n v="1269.2378160000001"/>
    <n v="0.1"/>
    <s v="LATIF"/>
    <n v="910.00577664317609"/>
    <n v="4.5500288832158802"/>
    <s v="DEJAR"/>
    <s v="DEJAR"/>
    <x v="0"/>
  </r>
  <r>
    <x v="94"/>
    <n v="30"/>
    <s v="tamarindo"/>
    <n v="18"/>
    <n v="25"/>
    <n v="254.46959999999999"/>
    <n v="0.1"/>
    <s v="LATIF"/>
    <n v="134.06329154071116"/>
    <n v="0.67031645770355586"/>
    <s v="DEJAR"/>
    <s v="DEJAR"/>
    <x v="0"/>
  </r>
  <r>
    <x v="94"/>
    <n v="31"/>
    <s v="vastamajai"/>
    <n v="25"/>
    <n v="22"/>
    <n v="490.875"/>
    <n v="0.1"/>
    <s v="LATIF"/>
    <n v="293.3319028192812"/>
    <n v="1.4666595140964058"/>
    <s v="DEJAR"/>
    <s v="DEJAR"/>
    <x v="0"/>
  </r>
  <r>
    <x v="94"/>
    <n v="32"/>
    <s v="naranjo"/>
    <n v="64"/>
    <n v="20"/>
    <n v="3216.9983999999999"/>
    <n v="0.1"/>
    <s v="LATIF"/>
    <n v="2756.7878065713849"/>
    <n v="13.783939032856924"/>
    <s v="DEJAR"/>
    <s v="DEJAR"/>
    <x v="0"/>
  </r>
  <r>
    <x v="94"/>
    <n v="33"/>
    <s v="chino"/>
    <n v="44.3"/>
    <n v="10"/>
    <n v="1541.3396459999999"/>
    <n v="0.1"/>
    <s v="LATIF"/>
    <n v="1147.0307344796329"/>
    <n v="5.7351536723981642"/>
    <s v="DEJAR"/>
    <s v="DEJAR"/>
    <x v="0"/>
  </r>
  <r>
    <x v="94"/>
    <n v="34"/>
    <s v="huevo de rata"/>
    <n v="29"/>
    <n v="25"/>
    <n v="660.52139999999997"/>
    <n v="0.1"/>
    <s v="LATIF"/>
    <n v="417.82609631752575"/>
    <n v="2.0891304815876288"/>
    <s v="DEJAR"/>
    <s v="DEJAR"/>
    <x v="0"/>
  </r>
  <r>
    <x v="94"/>
    <n v="35"/>
    <s v="pata macho"/>
    <n v="11.9"/>
    <n v="20"/>
    <n v="111.220494"/>
    <n v="0.1"/>
    <s v="LATIF"/>
    <n v="49.995653256156423"/>
    <n v="0.2499782662807821"/>
    <s v="DEJAR"/>
    <s v="DEJAR"/>
    <x v="0"/>
  </r>
  <r>
    <x v="94"/>
    <n v="36"/>
    <s v="pata macho"/>
    <n v="15"/>
    <n v="10"/>
    <n v="176.715"/>
    <n v="0.1"/>
    <s v="LATIF"/>
    <n v="86.812164819560579"/>
    <n v="0.43406082409780289"/>
    <s v="DEJAR"/>
    <s v="DEJAR"/>
    <x v="0"/>
  </r>
  <r>
    <x v="94"/>
    <n v="37"/>
    <s v="chino"/>
    <n v="30.8"/>
    <n v="25"/>
    <n v="745.06185600000003"/>
    <n v="0.1"/>
    <s v="LATIF"/>
    <n v="482.31506552515214"/>
    <n v="2.4115753276257603"/>
    <s v="DEJAR"/>
    <s v="DEJAR"/>
    <x v="0"/>
  </r>
  <r>
    <x v="95"/>
    <n v="1"/>
    <s v="Madre cacao"/>
    <n v="13"/>
    <n v="4"/>
    <n v="132.73259999999999"/>
    <n v="0.1"/>
    <s v="LATIF"/>
    <n v="61.723483588461484"/>
    <n v="0.3086174179423074"/>
    <s v="DEJAR"/>
    <s v="DEPURAR"/>
    <x v="1"/>
  </r>
  <r>
    <x v="95"/>
    <n v="2"/>
    <s v="chino"/>
    <n v="11"/>
    <n v="2"/>
    <n v="95.0334"/>
    <n v="0.1"/>
    <s v="LATIF"/>
    <n v="41.450062373780455"/>
    <n v="0.20725031186890225"/>
    <s v="DEJAR"/>
    <s v="DEPURAR"/>
    <x v="1"/>
  </r>
  <r>
    <x v="96"/>
    <n v="1"/>
    <s v="Pata de Macho"/>
    <n v="12.5"/>
    <n v="6"/>
    <n v="122.71875"/>
    <n v="0.1"/>
    <s v="LATIF"/>
    <n v="56.214880852526136"/>
    <n v="0.28107440426263064"/>
    <s v="DEJAR"/>
    <s v="DEJAR"/>
    <x v="0"/>
  </r>
  <r>
    <x v="96"/>
    <n v="2"/>
    <s v="Pata de Macho"/>
    <n v="23.3"/>
    <n v="15"/>
    <n v="426.385806"/>
    <n v="0.1"/>
    <s v="LATIF"/>
    <n v="248.0057903714372"/>
    <n v="1.2400289518571859"/>
    <s v="DEJAR"/>
    <s v="DEJAR"/>
    <x v="0"/>
  </r>
  <r>
    <x v="96"/>
    <n v="3"/>
    <s v="Pata de Macho"/>
    <n v="12.5"/>
    <n v="6"/>
    <n v="122.71875"/>
    <n v="0.1"/>
    <s v="LATIF"/>
    <n v="56.214880852526136"/>
    <n v="0.28107440426263064"/>
    <s v="DEJAR"/>
    <s v="DEJAR"/>
    <x v="0"/>
  </r>
  <r>
    <x v="96"/>
    <n v="4"/>
    <s v="Pata de Macho"/>
    <n v="12"/>
    <n v="5"/>
    <n v="113.0976"/>
    <n v="0.1"/>
    <s v="LATIF"/>
    <n v="51.002868362482175"/>
    <n v="0.25501434181241084"/>
    <s v="DEJAR"/>
    <s v="DEJAR"/>
    <x v="0"/>
  </r>
  <r>
    <x v="96"/>
    <n v="5"/>
    <s v="Pata de Macho"/>
    <n v="24.5"/>
    <n v="20"/>
    <n v="471.43635"/>
    <n v="0.1"/>
    <s v="LATIF"/>
    <n v="279.54167502677348"/>
    <n v="1.3977083751338673"/>
    <s v="DEJAR"/>
    <s v="DEJAR"/>
    <x v="0"/>
  </r>
  <r>
    <x v="96"/>
    <n v="6"/>
    <s v="Pata de Macho"/>
    <n v="25.5"/>
    <n v="20"/>
    <n v="510.70634999999999"/>
    <n v="0.1"/>
    <s v="LATIF"/>
    <n v="307.50904523936521"/>
    <n v="1.5375452261968261"/>
    <s v="DEJAR"/>
    <s v="DEJAR"/>
    <x v="0"/>
  </r>
  <r>
    <x v="96"/>
    <n v="7"/>
    <s v="Pata de Macho"/>
    <n v="26"/>
    <n v="8"/>
    <n v="530.93039999999996"/>
    <n v="0.1"/>
    <s v="LATIF"/>
    <n v="322.0760520178971"/>
    <n v="1.6103802600894852"/>
    <s v="DEJAR"/>
    <s v="DEJAR"/>
    <x v="0"/>
  </r>
  <r>
    <x v="96"/>
    <n v="8"/>
    <s v="Pata de Macho"/>
    <n v="19.8"/>
    <n v="10"/>
    <n v="307.90821600000004"/>
    <n v="0.1"/>
    <s v="LATIF"/>
    <n v="168.25568888304355"/>
    <n v="0.84127844441521771"/>
    <s v="DEJAR"/>
    <s v="DEJAR"/>
    <x v="0"/>
  </r>
  <r>
    <x v="96"/>
    <n v="9"/>
    <s v="irayol"/>
    <n v="63"/>
    <n v="20"/>
    <n v="3117.2525999999998"/>
    <n v="0.1"/>
    <s v="LATIF"/>
    <n v="2655.2260635815082"/>
    <n v="13.276130317907541"/>
    <s v="DEJAR"/>
    <s v="DEJAR"/>
    <x v="0"/>
  </r>
  <r>
    <x v="96"/>
    <n v="10"/>
    <s v="Pata de Macho"/>
    <n v="20.9"/>
    <n v="17"/>
    <n v="343.07057399999997"/>
    <n v="0.1"/>
    <s v="LATIF"/>
    <n v="191.39790678214149"/>
    <n v="0.9569895339107074"/>
    <s v="DEJAR"/>
    <s v="DEJAR"/>
    <x v="0"/>
  </r>
  <r>
    <x v="96"/>
    <n v="11"/>
    <s v="Pata de Macho"/>
    <n v="34"/>
    <n v="14"/>
    <n v="907.92240000000004"/>
    <n v="0.1"/>
    <s v="LATIF"/>
    <n v="610.45073780325674"/>
    <n v="3.0522536890162835"/>
    <s v="DEJAR"/>
    <s v="DEJAR"/>
    <x v="0"/>
  </r>
  <r>
    <x v="96"/>
    <n v="12"/>
    <s v="chico zapote"/>
    <n v="33"/>
    <n v="15"/>
    <n v="855.30060000000003"/>
    <n v="0.1"/>
    <s v="LATIF"/>
    <n v="568.52356444302654"/>
    <n v="2.8426178222151326"/>
    <s v="DEJAR"/>
    <s v="DEJAR"/>
    <x v="0"/>
  </r>
  <r>
    <x v="96"/>
    <n v="13"/>
    <s v="Pata de Macho"/>
    <n v="29"/>
    <n v="16"/>
    <n v="660.52139999999997"/>
    <n v="0.1"/>
    <s v="LATIF"/>
    <n v="417.82609631752575"/>
    <n v="2.0891304815876288"/>
    <s v="DEJAR"/>
    <s v="DEJAR"/>
    <x v="0"/>
  </r>
  <r>
    <x v="96"/>
    <n v="14"/>
    <s v="Pata de Macho"/>
    <n v="47.5"/>
    <n v="20"/>
    <n v="1772.0587499999999"/>
    <n v="0.1"/>
    <s v="LATIF"/>
    <n v="1354.4759398853571"/>
    <n v="6.7723796994267857"/>
    <s v="DEJAR"/>
    <s v="DEJAR"/>
    <x v="0"/>
  </r>
  <r>
    <x v="96"/>
    <n v="15"/>
    <s v="Pata de Macho"/>
    <n v="16"/>
    <n v="12"/>
    <n v="201.0624"/>
    <n v="0.1"/>
    <s v="LATIF"/>
    <n v="101.24820425273758"/>
    <n v="0.50624102126368786"/>
    <s v="DEJAR"/>
    <s v="DEJAR"/>
    <x v="0"/>
  </r>
  <r>
    <x v="96"/>
    <n v="16"/>
    <s v="chico zapote"/>
    <n v="29.5"/>
    <n v="15"/>
    <n v="683.49434999999994"/>
    <n v="0.1"/>
    <s v="LATIF"/>
    <n v="435.20189998017889"/>
    <n v="2.1760094999008941"/>
    <s v="DEJAR"/>
    <s v="DEJAR"/>
    <x v="0"/>
  </r>
  <r>
    <x v="96"/>
    <n v="17"/>
    <s v="Pata de Macho"/>
    <n v="23"/>
    <n v="14"/>
    <n v="415.47660000000002"/>
    <n v="0.1"/>
    <s v="LATIF"/>
    <n v="240.46242571758225"/>
    <n v="1.2023121285879113"/>
    <s v="DEJAR"/>
    <s v="DEJAR"/>
    <x v="0"/>
  </r>
  <r>
    <x v="96"/>
    <n v="18"/>
    <s v="anona"/>
    <n v="36"/>
    <n v="20"/>
    <n v="1017.8783999999999"/>
    <n v="0.1"/>
    <s v="LATIF"/>
    <n v="699.54858588098784"/>
    <n v="3.4977429294049394"/>
    <s v="DEJAR"/>
    <s v="DEJAR"/>
    <x v="0"/>
  </r>
  <r>
    <x v="96"/>
    <n v="19"/>
    <s v="Pata de Macho"/>
    <n v="14.5"/>
    <n v="12"/>
    <n v="165.13034999999999"/>
    <n v="0.1"/>
    <s v="LATIF"/>
    <n v="80.073268525573738"/>
    <n v="0.40036634262786869"/>
    <s v="DEJAR"/>
    <s v="DEJAR"/>
    <x v="0"/>
  </r>
  <r>
    <x v="96"/>
    <n v="20"/>
    <s v="pimiento"/>
    <n v="34"/>
    <n v="15"/>
    <n v="907.92240000000004"/>
    <n v="0.1"/>
    <s v="LATIF"/>
    <n v="610.45073780325674"/>
    <n v="3.0522536890162835"/>
    <s v="DEJAR"/>
    <s v="DEJAR"/>
    <x v="0"/>
  </r>
  <r>
    <x v="96"/>
    <n v="21"/>
    <s v="Pata de Macho"/>
    <n v="56.5"/>
    <n v="20"/>
    <n v="2507.1931500000001"/>
    <n v="0.1"/>
    <s v="LATIF"/>
    <n v="2048.2374629641131"/>
    <n v="10.241187314820564"/>
    <s v="DEJAR"/>
    <s v="DEJAR"/>
    <x v="0"/>
  </r>
  <r>
    <x v="96"/>
    <n v="22"/>
    <s v="irayol"/>
    <n v="54"/>
    <n v="20"/>
    <n v="2290.2264"/>
    <n v="0.1"/>
    <s v="LATIF"/>
    <n v="1838.7943468066326"/>
    <n v="9.1939717340331626"/>
    <s v="DEJAR"/>
    <s v="DEJAR"/>
    <x v="0"/>
  </r>
  <r>
    <x v="96"/>
    <n v="23"/>
    <s v="Pata de Macho"/>
    <n v="25.3"/>
    <n v="15"/>
    <n v="502.72668600000003"/>
    <n v="0.1"/>
    <s v="LATIF"/>
    <n v="301.79156892707778"/>
    <n v="1.5089578446353886"/>
    <s v="DEJAR"/>
    <s v="DEJAR"/>
    <x v="0"/>
  </r>
  <r>
    <x v="96"/>
    <n v="24"/>
    <s v="Pata de Macho"/>
    <n v="21.3"/>
    <n v="10"/>
    <n v="356.32812600000005"/>
    <n v="0.1"/>
    <s v="LATIF"/>
    <n v="200.24486037888198"/>
    <n v="1.0012243018944098"/>
    <s v="DEJAR"/>
    <s v="DEJAR"/>
    <x v="0"/>
  </r>
  <r>
    <x v="96"/>
    <n v="25"/>
    <s v="zapotillo"/>
    <n v="24.5"/>
    <n v="14"/>
    <n v="471.43635"/>
    <n v="0.1"/>
    <s v="LATIF"/>
    <n v="279.54167502677348"/>
    <n v="1.3977083751338673"/>
    <s v="DEJAR"/>
    <s v="DEJAR"/>
    <x v="0"/>
  </r>
  <r>
    <x v="96"/>
    <n v="26"/>
    <s v="Pata de Macho"/>
    <n v="12.5"/>
    <n v="15"/>
    <n v="122.71875"/>
    <n v="0.1"/>
    <s v="LATIF"/>
    <n v="56.214880852526136"/>
    <n v="0.28107440426263064"/>
    <s v="DEJAR"/>
    <s v="DEJAR"/>
    <x v="0"/>
  </r>
  <r>
    <x v="96"/>
    <n v="27"/>
    <s v="aceituno"/>
    <n v="20.5"/>
    <n v="10"/>
    <n v="330.06434999999999"/>
    <n v="0.1"/>
    <s v="LATIF"/>
    <n v="182.78213876481104"/>
    <n v="0.9139106938240551"/>
    <s v="DEJAR"/>
    <s v="DEJAR"/>
    <x v="0"/>
  </r>
  <r>
    <x v="96"/>
    <n v="28"/>
    <s v="Pata de Macho"/>
    <n v="17"/>
    <n v="12"/>
    <n v="226.98060000000001"/>
    <n v="0.1"/>
    <s v="LATIF"/>
    <n v="116.98835060940742"/>
    <n v="0.58494175304703711"/>
    <s v="DEJAR"/>
    <s v="DEJAR"/>
    <x v="0"/>
  </r>
  <r>
    <x v="96"/>
    <n v="29"/>
    <s v="Pata de Macho"/>
    <n v="22.5"/>
    <n v="10"/>
    <n v="397.60874999999999"/>
    <n v="0.1"/>
    <s v="LATIF"/>
    <n v="228.1896084504572"/>
    <n v="1.140948042252286"/>
    <s v="DEJAR"/>
    <s v="DEJAR"/>
    <x v="0"/>
  </r>
  <r>
    <x v="96"/>
    <n v="30"/>
    <s v="Pata de Macho"/>
    <n v="21"/>
    <n v="20"/>
    <n v="346.3614"/>
    <n v="0.1"/>
    <s v="LATIF"/>
    <n v="193.587905296"/>
    <n v="0.96793952648000003"/>
    <s v="DEJAR"/>
    <s v="DEJAR"/>
    <x v="0"/>
  </r>
  <r>
    <x v="96"/>
    <n v="31"/>
    <s v="tamarindo"/>
    <n v="38"/>
    <n v="8"/>
    <n v="1134.1176"/>
    <n v="0.1"/>
    <s v="LATIF"/>
    <n v="795.76587227964853"/>
    <n v="3.9788293613982426"/>
    <s v="DEJAR"/>
    <s v="DEJAR"/>
    <x v="0"/>
  </r>
  <r>
    <x v="96"/>
    <n v="32"/>
    <s v="Pata de Macho"/>
    <n v="17.5"/>
    <n v="10"/>
    <n v="240.52875"/>
    <n v="0.1"/>
    <s v="LATIF"/>
    <n v="125.35709774458586"/>
    <n v="0.62678548872292927"/>
    <s v="DEJAR"/>
    <s v="DEJAR"/>
    <x v="0"/>
  </r>
  <r>
    <x v="96"/>
    <n v="33"/>
    <s v="ixcanal"/>
    <n v="22"/>
    <n v="18"/>
    <n v="380.1336"/>
    <n v="0.1"/>
    <s v="LATIF"/>
    <n v="216.2883827856152"/>
    <n v="1.0814419139280758"/>
    <s v="DEJAR"/>
    <s v="DEJAR"/>
    <x v="0"/>
  </r>
  <r>
    <x v="96"/>
    <n v="34"/>
    <s v="Pata de Macho"/>
    <n v="35.299999999999997"/>
    <n v="5"/>
    <n v="978.67908599999976"/>
    <n v="0.1"/>
    <s v="LATIF"/>
    <n v="667.56229254639072"/>
    <n v="3.3378114627319535"/>
    <s v="DEJAR"/>
    <s v="DEJAR"/>
    <x v="0"/>
  </r>
  <r>
    <x v="96"/>
    <n v="35"/>
    <s v="Pata de Macho"/>
    <n v="12"/>
    <n v="9"/>
    <n v="113.0976"/>
    <n v="0.1"/>
    <s v="LATIF"/>
    <n v="51.002868362482175"/>
    <n v="0.25501434181241084"/>
    <s v="DEJAR"/>
    <s v="DEJAR"/>
    <x v="0"/>
  </r>
  <r>
    <x v="96"/>
    <n v="36"/>
    <s v="rozul"/>
    <n v="22"/>
    <n v="10"/>
    <n v="380.1336"/>
    <n v="0.1"/>
    <s v="LATIF"/>
    <n v="216.2883827856152"/>
    <n v="1.0814419139280758"/>
    <s v="DEJAR"/>
    <s v="DEJAR"/>
    <x v="0"/>
  </r>
  <r>
    <x v="96"/>
    <n v="37"/>
    <s v="Pata de Macho"/>
    <n v="16"/>
    <n v="10"/>
    <n v="201.0624"/>
    <n v="0.1"/>
    <s v="LATIF"/>
    <n v="101.24820425273758"/>
    <n v="0.50624102126368786"/>
    <s v="DEJAR"/>
    <s v="DEJAR"/>
    <x v="0"/>
  </r>
  <r>
    <x v="97"/>
    <n v="1"/>
    <s v="Pata de macho"/>
    <n v="19.5"/>
    <n v="10"/>
    <n v="298.64834999999999"/>
    <n v="0.1"/>
    <s v="LATIF"/>
    <n v="162.24290203480425"/>
    <n v="0.81121451017402113"/>
    <s v="DEJAR"/>
    <s v="DEJAR"/>
    <x v="0"/>
  </r>
  <r>
    <x v="97"/>
    <n v="2"/>
    <s v="tamarindo"/>
    <n v="15.5"/>
    <n v="15"/>
    <n v="188.69235"/>
    <n v="0.1"/>
    <s v="LATIF"/>
    <n v="93.869134877908024"/>
    <n v="0.46934567438954011"/>
    <s v="DEJAR"/>
    <s v="DEJAR"/>
    <x v="0"/>
  </r>
  <r>
    <x v="97"/>
    <n v="3"/>
    <s v="chico zapote"/>
    <n v="25"/>
    <n v="20"/>
    <n v="490.875"/>
    <n v="0.1"/>
    <s v="LATIF"/>
    <n v="293.3319028192812"/>
    <n v="1.4666595140964058"/>
    <s v="DEJAR"/>
    <s v="DEJAR"/>
    <x v="0"/>
  </r>
  <r>
    <x v="97"/>
    <n v="4"/>
    <s v="zapotillo"/>
    <n v="28.2"/>
    <n v="20"/>
    <n v="624.58149600000002"/>
    <n v="0.1"/>
    <s v="LATIF"/>
    <n v="390.87560061103426"/>
    <n v="1.9543780030551712"/>
    <s v="DEJAR"/>
    <s v="DEJAR"/>
    <x v="0"/>
  </r>
  <r>
    <x v="97"/>
    <n v="5"/>
    <s v="Pata de macho"/>
    <n v="14"/>
    <n v="12"/>
    <n v="153.9384"/>
    <n v="0.1"/>
    <s v="LATIF"/>
    <n v="73.64833681845144"/>
    <n v="0.36824168409225716"/>
    <s v="DEJAR"/>
    <s v="DEJAR"/>
    <x v="0"/>
  </r>
  <r>
    <x v="97"/>
    <n v="6"/>
    <s v="cañamito"/>
    <n v="11.8"/>
    <n v="10"/>
    <n v="109.35909600000001"/>
    <n v="0.1"/>
    <s v="LATIF"/>
    <n v="49.00008040198486"/>
    <n v="0.24500040200992432"/>
    <s v="DEJAR"/>
    <s v="DEJAR"/>
    <x v="0"/>
  </r>
  <r>
    <x v="97"/>
    <n v="7"/>
    <s v="tamarindo"/>
    <n v="28"/>
    <n v="14"/>
    <n v="615.75360000000001"/>
    <n v="0.1"/>
    <s v="LATIF"/>
    <n v="384.30049927715726"/>
    <n v="1.9215024963857863"/>
    <s v="DEJAR"/>
    <s v="DEJAR"/>
    <x v="0"/>
  </r>
  <r>
    <x v="97"/>
    <n v="8"/>
    <s v="chico zapote"/>
    <n v="35.700000000000003"/>
    <n v="20"/>
    <n v="1000.9844460000002"/>
    <n v="0.1"/>
    <s v="LATIF"/>
    <n v="685.73375691292756"/>
    <n v="3.4286687845646378"/>
    <s v="DEJAR"/>
    <s v="DEJAR"/>
    <x v="0"/>
  </r>
  <r>
    <x v="97"/>
    <n v="9"/>
    <s v="naranjo "/>
    <n v="23.5"/>
    <n v="20"/>
    <n v="433.73714999999999"/>
    <n v="0.1"/>
    <s v="LATIF"/>
    <n v="253.10998017593391"/>
    <n v="1.2655499008796693"/>
    <s v="DEJAR"/>
    <s v="DEJAR"/>
    <x v="0"/>
  </r>
  <r>
    <x v="97"/>
    <n v="10"/>
    <s v="chico zapote"/>
    <n v="42.3"/>
    <n v="15"/>
    <n v="1405.3083659999998"/>
    <n v="0.1"/>
    <s v="LATIF"/>
    <n v="1027.4337754582975"/>
    <n v="5.1371688772914874"/>
    <s v="DEJAR"/>
    <s v="DEJAR"/>
    <x v="0"/>
  </r>
  <r>
    <x v="97"/>
    <n v="11"/>
    <s v="chico zapote"/>
    <n v="66"/>
    <n v="25"/>
    <n v="3421.2024000000001"/>
    <n v="0.1"/>
    <s v="LATIF"/>
    <n v="2966.5828055949564"/>
    <n v="14.83291402797478"/>
    <s v="DEJAR"/>
    <s v="DEJAR"/>
    <x v="0"/>
  </r>
  <r>
    <x v="97"/>
    <n v="12"/>
    <s v="san juan"/>
    <n v="66"/>
    <n v="30"/>
    <n v="3421.2024000000001"/>
    <n v="0.1"/>
    <s v="LATIF"/>
    <n v="2966.5828055949564"/>
    <n v="14.83291402797478"/>
    <s v="DEJAR"/>
    <s v="DEJAR"/>
    <x v="0"/>
  </r>
  <r>
    <x v="97"/>
    <n v="13"/>
    <s v="tamarindo"/>
    <n v="32.700000000000003"/>
    <n v="20"/>
    <n v="839.82036600000015"/>
    <n v="0.1"/>
    <s v="LATIF"/>
    <n v="556.2820204297966"/>
    <n v="2.7814101021489828"/>
    <s v="DEJAR"/>
    <s v="DEJAR"/>
    <x v="0"/>
  </r>
  <r>
    <x v="97"/>
    <n v="14"/>
    <s v="chico zapote"/>
    <n v="32"/>
    <n v="20"/>
    <n v="804.24959999999999"/>
    <n v="0.1"/>
    <s v="LATIF"/>
    <n v="528.31791084648671"/>
    <n v="2.6415895542324335"/>
    <s v="DEJAR"/>
    <s v="DEJAR"/>
    <x v="0"/>
  </r>
  <r>
    <x v="97"/>
    <n v="15"/>
    <s v="chico zapote"/>
    <n v="47.3"/>
    <n v="25"/>
    <n v="1757.1675659999996"/>
    <n v="0.1"/>
    <s v="LATIF"/>
    <n v="1340.9222186889281"/>
    <n v="6.7046110934446395"/>
    <s v="DEJAR"/>
    <s v="DEJAR"/>
    <x v="0"/>
  </r>
  <r>
    <x v="97"/>
    <n v="16"/>
    <s v="chico zapote"/>
    <n v="16"/>
    <n v="10"/>
    <n v="201.0624"/>
    <n v="0.1"/>
    <s v="LATIF"/>
    <n v="101.24820425273758"/>
    <n v="0.50624102126368786"/>
    <s v="DEJAR"/>
    <s v="DEJAR"/>
    <x v="0"/>
  </r>
  <r>
    <x v="97"/>
    <n v="17"/>
    <s v="chaperno"/>
    <n v="46.2"/>
    <n v="30"/>
    <n v="1676.3891759999999"/>
    <n v="0.1"/>
    <s v="LATIF"/>
    <n v="1267.7864465273931"/>
    <n v="6.3389322326369655"/>
    <s v="DEJAR"/>
    <s v="DEJAR"/>
    <x v="0"/>
  </r>
  <r>
    <x v="97"/>
    <n v="18"/>
    <s v="chico zapote"/>
    <n v="38"/>
    <n v="20"/>
    <n v="1134.1176"/>
    <n v="0.1"/>
    <s v="LATIF"/>
    <n v="795.76587227964853"/>
    <n v="3.9788293613982426"/>
    <s v="DEJAR"/>
    <s v="DEJAR"/>
    <x v="0"/>
  </r>
  <r>
    <x v="97"/>
    <n v="19"/>
    <s v="san pedro"/>
    <n v="31"/>
    <n v="20"/>
    <n v="754.76940000000002"/>
    <n v="0.1"/>
    <s v="LATIF"/>
    <n v="489.81357840055307"/>
    <n v="2.4490678920027653"/>
    <s v="DEJAR"/>
    <s v="DEJAR"/>
    <x v="0"/>
  </r>
  <r>
    <x v="97"/>
    <n v="20"/>
    <s v="lloron"/>
    <n v="33"/>
    <n v="35"/>
    <n v="855.30060000000003"/>
    <n v="0.1"/>
    <s v="LATIF"/>
    <n v="568.52356444302654"/>
    <n v="2.8426178222151326"/>
    <s v="DEJAR"/>
    <s v="DEJAR"/>
    <x v="0"/>
  </r>
  <r>
    <x v="97"/>
    <n v="21"/>
    <s v="zapotillo"/>
    <n v="89.3"/>
    <n v="35"/>
    <n v="6263.1644459999998"/>
    <n v="0.1"/>
    <s v="LATIF"/>
    <n v="6098.5876531971198"/>
    <n v="30.492938265985597"/>
    <s v="DEJAR"/>
    <s v="DEJAR"/>
    <x v="0"/>
  </r>
  <r>
    <x v="97"/>
    <n v="22"/>
    <s v="zapotillo"/>
    <n v="31.5"/>
    <n v="16"/>
    <n v="779.31314999999995"/>
    <n v="0.1"/>
    <s v="LATIF"/>
    <n v="508.85435701385597"/>
    <n v="2.5442717850692795"/>
    <s v="DEJAR"/>
    <s v="DEJAR"/>
    <x v="0"/>
  </r>
  <r>
    <x v="97"/>
    <n v="23"/>
    <s v="sombra de chivo"/>
    <n v="37"/>
    <n v="35"/>
    <n v="1075.2126000000001"/>
    <n v="0.1"/>
    <s v="LATIF"/>
    <n v="746.75785703016243"/>
    <n v="3.7337892851508117"/>
    <s v="DEJAR"/>
    <s v="DEJAR"/>
    <x v="0"/>
  </r>
  <r>
    <x v="97"/>
    <n v="24"/>
    <s v="s/n"/>
    <n v="26"/>
    <n v="30"/>
    <n v="530.93039999999996"/>
    <n v="0.1"/>
    <s v="LATIF"/>
    <n v="322.0760520178971"/>
    <n v="1.6103802600894852"/>
    <s v="DEJAR"/>
    <s v="DEJAR"/>
    <x v="0"/>
  </r>
  <r>
    <x v="97"/>
    <n v="25"/>
    <s v="indio desnudo"/>
    <n v="19.3"/>
    <n v="16"/>
    <n v="292.55364600000001"/>
    <n v="0.1"/>
    <s v="LATIF"/>
    <n v="158.30477360462294"/>
    <n v="0.7915238680231147"/>
    <s v="DEJAR"/>
    <s v="DEJAR"/>
    <x v="0"/>
  </r>
  <r>
    <x v="97"/>
    <n v="26"/>
    <s v="irayol"/>
    <n v="12.5"/>
    <n v="5"/>
    <n v="122.71875"/>
    <n v="0.1"/>
    <s v="LATIF"/>
    <n v="56.214880852526136"/>
    <n v="0.28107440426263064"/>
    <s v="DEJAR"/>
    <s v="DEJAR"/>
    <x v="0"/>
  </r>
  <r>
    <x v="98"/>
    <n v="1"/>
    <s v="Aguacatillo"/>
    <n v="50"/>
    <n v="15"/>
    <n v="1963.5"/>
    <n v="0.125"/>
    <s v="LATIF"/>
    <n v="1530.6197203780737"/>
    <n v="6.1224788815122944"/>
    <s v="DEJAR"/>
    <s v="DEJAR"/>
    <x v="0"/>
  </r>
  <r>
    <x v="98"/>
    <n v="2"/>
    <s v="Chut - Chipe Negro"/>
    <n v="16.7"/>
    <n v="4"/>
    <n v="219.04020599999998"/>
    <n v="0.125"/>
    <s v="Palma"/>
    <n v="42.22722295144743"/>
    <n v="0.16890889180578972"/>
    <s v="DEJAR"/>
    <s v="DEPURAR"/>
    <x v="1"/>
  </r>
  <r>
    <x v="98"/>
    <n v="3"/>
    <s v="tem che´"/>
    <n v="31.5"/>
    <n v="14.25"/>
    <n v="779.31314999999995"/>
    <n v="0.125"/>
    <s v="LATIF"/>
    <n v="508.85435701385597"/>
    <n v="2.0354174280554238"/>
    <s v="DEJAR"/>
    <s v="DEJAR"/>
    <x v="0"/>
  </r>
  <r>
    <x v="98"/>
    <n v="4"/>
    <s v="palo blanco"/>
    <n v="14"/>
    <n v="8"/>
    <n v="153.9384"/>
    <n v="0.125"/>
    <s v="LATIF"/>
    <n v="73.64833681845144"/>
    <n v="0.29459334727380576"/>
    <s v="DEJAR"/>
    <s v="DEJAR"/>
    <x v="0"/>
  </r>
  <r>
    <x v="98"/>
    <n v="5"/>
    <s v="Desconocido"/>
    <n v="18"/>
    <n v="8"/>
    <n v="254.46959999999999"/>
    <n v="0.125"/>
    <s v="LATIF"/>
    <n v="134.06329154071116"/>
    <n v="0.53625316616284469"/>
    <s v="DEJAR"/>
    <s v="DEJAR"/>
    <x v="0"/>
  </r>
  <r>
    <x v="98"/>
    <n v="6"/>
    <s v="tem che´"/>
    <n v="19"/>
    <n v="15"/>
    <n v="283.52940000000001"/>
    <n v="0.125"/>
    <s v="LATIF"/>
    <n v="152.50261995629924"/>
    <n v="0.61001047982519696"/>
    <s v="DEJAR"/>
    <s v="DEJAR"/>
    <x v="0"/>
  </r>
  <r>
    <x v="98"/>
    <n v="7"/>
    <s v="nogal"/>
    <n v="16"/>
    <n v="15"/>
    <n v="201.0624"/>
    <n v="0.125"/>
    <s v="LATIF"/>
    <n v="101.24820425273758"/>
    <n v="0.4049928170109503"/>
    <s v="DEJAR"/>
    <s v="DEJAR"/>
    <x v="0"/>
  </r>
  <r>
    <x v="98"/>
    <n v="8"/>
    <s v="tem che´"/>
    <n v="33"/>
    <n v="10"/>
    <n v="855.30060000000003"/>
    <n v="0.125"/>
    <s v="LATIF"/>
    <n v="568.52356444302654"/>
    <n v="2.2740942577721062"/>
    <s v="DEJAR"/>
    <s v="DEJAR"/>
    <x v="0"/>
  </r>
  <r>
    <x v="98"/>
    <n v="9"/>
    <s v="sano"/>
    <n v="26"/>
    <n v="15"/>
    <n v="530.93039999999996"/>
    <n v="0.125"/>
    <s v="LATIF"/>
    <n v="322.0760520178971"/>
    <n v="1.2883042080715883"/>
    <s v="DEJAR"/>
    <s v="DEJAR"/>
    <x v="0"/>
  </r>
  <r>
    <x v="98"/>
    <n v="10"/>
    <s v="Desconocido"/>
    <n v="33"/>
    <n v="14.25"/>
    <n v="855.30060000000003"/>
    <n v="0.125"/>
    <s v="LATIF"/>
    <n v="568.52356444302654"/>
    <n v="2.2740942577721062"/>
    <s v="DEJAR"/>
    <s v="DEJAR"/>
    <x v="0"/>
  </r>
  <r>
    <x v="98"/>
    <n v="11"/>
    <s v="yaje"/>
    <n v="57"/>
    <n v="20"/>
    <n v="2551.7646"/>
    <n v="0.125"/>
    <s v="LATIF"/>
    <n v="2091.7057326142717"/>
    <n v="8.3668229304570865"/>
    <s v="DEJAR"/>
    <s v="DEJAR"/>
    <x v="0"/>
  </r>
  <r>
    <x v="98"/>
    <n v="12"/>
    <s v="Chut - Chipe Negro"/>
    <n v="41"/>
    <n v="4"/>
    <n v="1320.2574"/>
    <n v="0.125"/>
    <s v="Palma"/>
    <n v="42.22722295144743"/>
    <n v="0.16890889180578972"/>
    <s v="DEJAR"/>
    <s v="DEPURAR"/>
    <x v="1"/>
  </r>
  <r>
    <x v="98"/>
    <n v="13"/>
    <s v="ixim che´"/>
    <n v="25"/>
    <n v="10"/>
    <n v="490.875"/>
    <n v="0.125"/>
    <s v="LATIF"/>
    <n v="293.3319028192812"/>
    <n v="1.1733276112771247"/>
    <s v="DEJAR"/>
    <s v="DEJAR"/>
    <x v="0"/>
  </r>
  <r>
    <x v="98"/>
    <n v="14"/>
    <s v="Chut - Chipe Negro"/>
    <n v="35"/>
    <n v="10"/>
    <n v="962.11500000000001"/>
    <n v="0.125"/>
    <s v="Palma"/>
    <n v="100.05740827111657"/>
    <n v="0.4002296330844663"/>
    <s v="DEJAR"/>
    <s v="DEJAR"/>
    <x v="0"/>
  </r>
  <r>
    <x v="98"/>
    <n v="15"/>
    <s v="Chut - Chipe Negro"/>
    <n v="25"/>
    <n v="8"/>
    <n v="490.875"/>
    <n v="0.125"/>
    <s v="Palma"/>
    <n v="82.102745688765523"/>
    <n v="0.32841098275506209"/>
    <s v="DEJAR"/>
    <s v="DEJAR"/>
    <x v="0"/>
  </r>
  <r>
    <x v="98"/>
    <n v="16"/>
    <s v="Guayabillo"/>
    <n v="15"/>
    <n v="10"/>
    <n v="176.715"/>
    <n v="0.125"/>
    <s v="LATIF"/>
    <n v="86.812164819560579"/>
    <n v="0.34724865927824233"/>
    <s v="DEJAR"/>
    <s v="DEJAR"/>
    <x v="0"/>
  </r>
  <r>
    <x v="98"/>
    <n v="17"/>
    <s v="Desconocido"/>
    <n v="16"/>
    <n v="15"/>
    <n v="201.0624"/>
    <n v="0.125"/>
    <s v="LATIF"/>
    <n v="101.24820425273758"/>
    <n v="0.4049928170109503"/>
    <s v="DEJAR"/>
    <s v="DEJAR"/>
    <x v="0"/>
  </r>
  <r>
    <x v="98"/>
    <n v="18"/>
    <s v="palo blanco"/>
    <n v="43"/>
    <n v="25"/>
    <n v="1452.2046"/>
    <n v="0.125"/>
    <s v="LATIF"/>
    <n v="1068.4241794788302"/>
    <n v="4.2736967179153211"/>
    <s v="DEJAR"/>
    <s v="DEJAR"/>
    <x v="0"/>
  </r>
  <r>
    <x v="98"/>
    <n v="19"/>
    <s v="ixim che´"/>
    <n v="39"/>
    <n v="25"/>
    <n v="1194.5934"/>
    <n v="0.125"/>
    <s v="LATIF"/>
    <n v="846.59112411251863"/>
    <n v="3.3863644964500743"/>
    <s v="DEJAR"/>
    <s v="DEJAR"/>
    <x v="0"/>
  </r>
  <r>
    <x v="98"/>
    <n v="20"/>
    <s v="pata de chunto"/>
    <n v="18"/>
    <n v="6"/>
    <n v="254.46959999999999"/>
    <n v="0.125"/>
    <s v="LATIF"/>
    <n v="134.06329154071116"/>
    <n v="0.53625316616284469"/>
    <s v="DEJAR"/>
    <s v="DEJAR"/>
    <x v="0"/>
  </r>
  <r>
    <x v="98"/>
    <n v="21"/>
    <s v="pata de chunto"/>
    <n v="18"/>
    <n v="14.25"/>
    <n v="254.46959999999999"/>
    <n v="0.125"/>
    <s v="LATIF"/>
    <n v="134.06329154071116"/>
    <n v="0.53625316616284469"/>
    <s v="DEJAR"/>
    <s v="DEJAR"/>
    <x v="0"/>
  </r>
  <r>
    <x v="98"/>
    <n v="22"/>
    <s v="Chut - Chipe Negro"/>
    <n v="19.5"/>
    <n v="5"/>
    <n v="298.64834999999999"/>
    <n v="0.125"/>
    <s v="Palma"/>
    <n v="52.824370122452407"/>
    <n v="0.21129748048980962"/>
    <s v="DEJAR"/>
    <s v="DEJAR"/>
    <x v="0"/>
  </r>
  <r>
    <x v="98"/>
    <n v="23"/>
    <s v="yaje"/>
    <n v="20"/>
    <n v="15"/>
    <n v="314.15999999999997"/>
    <n v="0.125"/>
    <s v="LATIF"/>
    <n v="172.33493090633354"/>
    <n v="0.68933972362533413"/>
    <s v="DEJAR"/>
    <s v="DEJAR"/>
    <x v="0"/>
  </r>
  <r>
    <x v="98"/>
    <n v="24"/>
    <s v="Aguacatillo"/>
    <n v="16.5"/>
    <n v="15"/>
    <n v="213.82515000000001"/>
    <n v="0.125"/>
    <s v="LATIF"/>
    <n v="108.95331919183752"/>
    <n v="0.4358132767673501"/>
    <s v="DEJAR"/>
    <s v="DEJAR"/>
    <x v="0"/>
  </r>
  <r>
    <x v="98"/>
    <n v="25"/>
    <s v="sano"/>
    <n v="39"/>
    <n v="25"/>
    <n v="1194.5934"/>
    <n v="0.125"/>
    <s v="LATIF"/>
    <n v="846.59112411251863"/>
    <n v="3.3863644964500743"/>
    <s v="DEJAR"/>
    <s v="DEJAR"/>
    <x v="0"/>
  </r>
  <r>
    <x v="98"/>
    <n v="26"/>
    <s v="Desconocido"/>
    <n v="47"/>
    <n v="31"/>
    <n v="1734.9485999999999"/>
    <n v="0.125"/>
    <s v="LATIF"/>
    <n v="1320.7398287000169"/>
    <n v="5.2829593148000678"/>
    <s v="DEJAR"/>
    <s v="DEJAR"/>
    <x v="0"/>
  </r>
  <r>
    <x v="98"/>
    <n v="27"/>
    <s v="cabo de hacha"/>
    <n v="31"/>
    <n v="15"/>
    <n v="754.76940000000002"/>
    <n v="0.125"/>
    <s v="LATIF"/>
    <n v="489.81357840055307"/>
    <n v="1.9592543136022122"/>
    <s v="DEJAR"/>
    <s v="DEJAR"/>
    <x v="0"/>
  </r>
  <r>
    <x v="98"/>
    <n v="28"/>
    <s v="membrillo"/>
    <n v="28"/>
    <n v="25"/>
    <n v="615.75360000000001"/>
    <n v="0.125"/>
    <s v="LATIF"/>
    <n v="384.30049927715726"/>
    <n v="1.537201997108629"/>
    <s v="DEJAR"/>
    <s v="DEJAR"/>
    <x v="0"/>
  </r>
  <r>
    <x v="98"/>
    <n v="29"/>
    <s v="Desconocido"/>
    <n v="14"/>
    <n v="15"/>
    <n v="153.9384"/>
    <n v="0.125"/>
    <s v="LATIF"/>
    <n v="73.64833681845144"/>
    <n v="0.29459334727380576"/>
    <s v="DEJAR"/>
    <s v="DEJAR"/>
    <x v="0"/>
  </r>
  <r>
    <x v="98"/>
    <n v="30"/>
    <s v="Desconocido"/>
    <n v="13"/>
    <n v="14.25"/>
    <n v="132.73259999999999"/>
    <n v="0.125"/>
    <s v="LATIF"/>
    <n v="61.723483588461484"/>
    <n v="0.24689393435384593"/>
    <s v="DEJAR"/>
    <s v="DEJAR"/>
    <x v="0"/>
  </r>
  <r>
    <x v="98"/>
    <n v="31"/>
    <s v="Desconocido"/>
    <n v="20"/>
    <n v="20"/>
    <n v="314.15999999999997"/>
    <n v="0.125"/>
    <s v="LATIF"/>
    <n v="172.33493090633354"/>
    <n v="0.68933972362533413"/>
    <s v="DEJAR"/>
    <s v="DEJAR"/>
    <x v="0"/>
  </r>
  <r>
    <x v="98"/>
    <n v="32"/>
    <s v="Desconocido"/>
    <n v="19.5"/>
    <n v="6"/>
    <n v="298.64834999999999"/>
    <n v="0.125"/>
    <s v="LATIF"/>
    <n v="162.24290203480425"/>
    <n v="0.64897160813921695"/>
    <s v="DEJAR"/>
    <s v="DEJAR"/>
    <x v="0"/>
  </r>
  <r>
    <x v="98"/>
    <n v="33"/>
    <s v="Desconocido"/>
    <n v="35"/>
    <n v="30"/>
    <n v="962.11500000000001"/>
    <n v="0.125"/>
    <s v="LATIF"/>
    <n v="654.11925553640299"/>
    <n v="2.6164770221456122"/>
    <s v="DEJAR"/>
    <s v="DEJAR"/>
    <x v="0"/>
  </r>
  <r>
    <x v="98"/>
    <n v="34"/>
    <s v="helecho"/>
    <n v="19"/>
    <n v="5.0999999999999996"/>
    <n v="283.52940000000001"/>
    <n v="2.8270000000000001E-3"/>
    <s v="Palma"/>
    <n v="53.857255485360739"/>
    <n v="9.5255138813867593"/>
    <s v="DEJAR"/>
    <s v="DEJAR"/>
    <x v="0"/>
  </r>
  <r>
    <x v="98"/>
    <n v="35"/>
    <s v="Desconocido"/>
    <n v="11.3"/>
    <n v="2.5"/>
    <n v="100.28772600000001"/>
    <n v="0.125"/>
    <s v="LATIF"/>
    <n v="44.195526320155821"/>
    <n v="0.1767821052806233"/>
    <s v="DEJAR"/>
    <s v="DEPURAR"/>
    <x v="1"/>
  </r>
  <r>
    <x v="99"/>
    <n v="1"/>
    <s v="naranjillo"/>
    <n v="10"/>
    <n v="25"/>
    <n v="78.539999999999992"/>
    <n v="0.125"/>
    <s v="LATIF"/>
    <n v="33.026709725455305"/>
    <n v="0.13210683890182123"/>
    <s v="DEJAR"/>
    <s v="DEJAR"/>
    <x v="0"/>
  </r>
  <r>
    <x v="99"/>
    <n v="2"/>
    <s v="ixim che´"/>
    <n v="22.5"/>
    <n v="20"/>
    <n v="397.60874999999999"/>
    <n v="0.125"/>
    <s v="LATIF"/>
    <n v="228.1896084504572"/>
    <n v="0.91275843380182875"/>
    <s v="DEJAR"/>
    <s v="DEJAR"/>
    <x v="0"/>
  </r>
  <r>
    <x v="99"/>
    <n v="3"/>
    <s v="Desconocido"/>
    <n v="24"/>
    <n v="25"/>
    <n v="452.3904"/>
    <n v="0.125"/>
    <s v="LATIF"/>
    <n v="266.13537552905672"/>
    <n v="1.0645415021162268"/>
    <s v="DEJAR"/>
    <s v="DEJAR"/>
    <x v="0"/>
  </r>
  <r>
    <x v="99"/>
    <n v="4"/>
    <s v="Desconocido"/>
    <n v="24"/>
    <n v="15"/>
    <n v="452.3904"/>
    <n v="0.125"/>
    <s v="LATIF"/>
    <n v="266.13537552905672"/>
    <n v="1.0645415021162268"/>
    <s v="DEJAR"/>
    <s v="DEJAR"/>
    <x v="0"/>
  </r>
  <r>
    <x v="99"/>
    <n v="5"/>
    <s v="Desconocido"/>
    <n v="17.5"/>
    <n v="25"/>
    <n v="240.52875"/>
    <n v="0.125"/>
    <s v="LATIF"/>
    <n v="125.35709774458586"/>
    <n v="0.50142839097834346"/>
    <s v="DEJAR"/>
    <s v="DEJAR"/>
    <x v="0"/>
  </r>
  <r>
    <x v="99"/>
    <n v="6"/>
    <s v="Desconocido"/>
    <n v="16"/>
    <n v="5"/>
    <n v="201.0624"/>
    <n v="0.125"/>
    <s v="LATIF"/>
    <n v="101.24820425273758"/>
    <n v="0.4049928170109503"/>
    <s v="DEJAR"/>
    <s v="DEJAR"/>
    <x v="0"/>
  </r>
  <r>
    <x v="99"/>
    <n v="7"/>
    <s v="Desconocido"/>
    <n v="16"/>
    <n v="7"/>
    <n v="201.0624"/>
    <n v="0.125"/>
    <s v="LATIF"/>
    <n v="101.24820425273758"/>
    <n v="0.4049928170109503"/>
    <s v="DEJAR"/>
    <s v="DEJAR"/>
    <x v="0"/>
  </r>
  <r>
    <x v="99"/>
    <n v="8"/>
    <s v="Chut - Chipe Negro"/>
    <n v="25"/>
    <n v="8"/>
    <n v="490.875"/>
    <n v="0.125"/>
    <s v="Palma"/>
    <n v="82.102745688765523"/>
    <n v="0.32841098275506209"/>
    <s v="DEJAR"/>
    <s v="DEJAR"/>
    <x v="0"/>
  </r>
  <r>
    <x v="99"/>
    <n v="9"/>
    <s v="palo blanco"/>
    <n v="31"/>
    <n v="20"/>
    <n v="754.76940000000002"/>
    <n v="0.125"/>
    <s v="LATIF"/>
    <n v="489.81357840055307"/>
    <n v="1.9592543136022122"/>
    <s v="DEJAR"/>
    <s v="DEJAR"/>
    <x v="0"/>
  </r>
  <r>
    <x v="99"/>
    <n v="10"/>
    <s v="Desconocido"/>
    <n v="19"/>
    <n v="20"/>
    <n v="283.52940000000001"/>
    <n v="0.125"/>
    <s v="LATIF"/>
    <n v="152.50261995629924"/>
    <n v="0.61001047982519696"/>
    <s v="DEJAR"/>
    <s v="DEJAR"/>
    <x v="0"/>
  </r>
  <r>
    <x v="99"/>
    <n v="11"/>
    <s v="tem che´"/>
    <n v="13"/>
    <n v="10"/>
    <n v="132.73259999999999"/>
    <n v="0.125"/>
    <s v="LATIF"/>
    <n v="61.723483588461484"/>
    <n v="0.24689393435384593"/>
    <s v="DEJAR"/>
    <s v="DEJAR"/>
    <x v="0"/>
  </r>
  <r>
    <x v="99"/>
    <n v="12"/>
    <s v="Desconocido"/>
    <n v="23"/>
    <n v="20"/>
    <n v="415.47660000000002"/>
    <n v="0.125"/>
    <s v="LATIF"/>
    <n v="240.46242571758225"/>
    <n v="0.961849702870329"/>
    <s v="DEJAR"/>
    <s v="DEJAR"/>
    <x v="0"/>
  </r>
  <r>
    <x v="99"/>
    <n v="13"/>
    <s v="palo colorado"/>
    <n v="20"/>
    <n v="25"/>
    <n v="314.15999999999997"/>
    <n v="0.125"/>
    <s v="LATIF"/>
    <n v="172.33493090633354"/>
    <n v="0.68933972362533413"/>
    <s v="DEJAR"/>
    <s v="DEJAR"/>
    <x v="0"/>
  </r>
  <r>
    <x v="99"/>
    <n v="14"/>
    <s v="cabo de hacha"/>
    <n v="20"/>
    <n v="15"/>
    <n v="314.15999999999997"/>
    <n v="0.125"/>
    <s v="LATIF"/>
    <n v="172.33493090633354"/>
    <n v="0.68933972362533413"/>
    <s v="DEJAR"/>
    <s v="DEJAR"/>
    <x v="0"/>
  </r>
  <r>
    <x v="99"/>
    <n v="15"/>
    <s v="pata de chunto"/>
    <n v="14"/>
    <n v="8"/>
    <n v="153.9384"/>
    <n v="0.125"/>
    <s v="LATIF"/>
    <n v="73.64833681845144"/>
    <n v="0.29459334727380576"/>
    <s v="DEJAR"/>
    <s v="DEJAR"/>
    <x v="0"/>
  </r>
  <r>
    <x v="99"/>
    <n v="16"/>
    <s v="Desconocido"/>
    <n v="23"/>
    <n v="7"/>
    <n v="415.47660000000002"/>
    <n v="0.125"/>
    <s v="LATIF"/>
    <n v="240.46242571758225"/>
    <n v="0.961849702870329"/>
    <s v="DEJAR"/>
    <s v="DEJAR"/>
    <x v="0"/>
  </r>
  <r>
    <x v="99"/>
    <n v="17"/>
    <s v="Chut - Chipe Negro"/>
    <n v="16"/>
    <n v="5"/>
    <n v="201.0624"/>
    <n v="0.125"/>
    <s v="Palma"/>
    <n v="52.824370122452407"/>
    <n v="0.21129748048980962"/>
    <s v="DEJAR"/>
    <s v="DEJAR"/>
    <x v="0"/>
  </r>
  <r>
    <x v="99"/>
    <n v="18"/>
    <s v="Desconocido"/>
    <n v="11.5"/>
    <n v="15"/>
    <n v="103.86915"/>
    <n v="0.125"/>
    <s v="LATIF"/>
    <n v="46.082838181946165"/>
    <n v="0.18433135272778467"/>
    <s v="DEJAR"/>
    <s v="DEJAR"/>
    <x v="0"/>
  </r>
  <r>
    <x v="99"/>
    <n v="19"/>
    <s v="tem che´"/>
    <n v="13"/>
    <n v="10"/>
    <n v="132.73259999999999"/>
    <n v="0.125"/>
    <s v="LATIF"/>
    <n v="61.723483588461484"/>
    <n v="0.24689393435384593"/>
    <s v="DEJAR"/>
    <s v="DEJAR"/>
    <x v="0"/>
  </r>
  <r>
    <x v="99"/>
    <n v="20"/>
    <s v="Chut - Chipe Negro"/>
    <n v="23"/>
    <n v="8"/>
    <n v="415.47660000000002"/>
    <n v="0.125"/>
    <s v="Palma"/>
    <n v="82.102745688765523"/>
    <n v="0.32841098275506209"/>
    <s v="DEJAR"/>
    <s v="DEJAR"/>
    <x v="0"/>
  </r>
  <r>
    <x v="99"/>
    <n v="21"/>
    <s v="Desconocido"/>
    <n v="10"/>
    <n v="2"/>
    <n v="78.539999999999992"/>
    <n v="0.125"/>
    <s v="LATIF"/>
    <n v="33.026709725455305"/>
    <n v="0.13210683890182123"/>
    <s v="DEJAR"/>
    <s v="DEPURAR"/>
    <x v="1"/>
  </r>
  <r>
    <x v="99"/>
    <n v="22"/>
    <s v="Desconocido"/>
    <n v="20"/>
    <n v="25"/>
    <n v="314.15999999999997"/>
    <n v="0.125"/>
    <s v="LATIF"/>
    <n v="172.33493090633354"/>
    <n v="0.68933972362533413"/>
    <s v="DEJAR"/>
    <s v="DEJAR"/>
    <x v="0"/>
  </r>
  <r>
    <x v="99"/>
    <n v="23"/>
    <s v="Desconocido"/>
    <n v="24"/>
    <n v="15"/>
    <n v="452.3904"/>
    <n v="0.125"/>
    <s v="LATIF"/>
    <n v="266.13537552905672"/>
    <n v="1.0645415021162268"/>
    <s v="DEJAR"/>
    <s v="DEJAR"/>
    <x v="0"/>
  </r>
  <r>
    <x v="99"/>
    <n v="24"/>
    <s v="encino"/>
    <n v="74"/>
    <n v="40"/>
    <n v="4300.8504000000003"/>
    <n v="0.125"/>
    <s v="LATIF"/>
    <n v="3896.6177607412524"/>
    <n v="15.586471042965009"/>
    <s v="DEJAR"/>
    <s v="DEJAR"/>
    <x v="0"/>
  </r>
  <r>
    <x v="99"/>
    <n v="25"/>
    <s v="Chut - Chipe Negro"/>
    <n v="24"/>
    <n v="10"/>
    <n v="452.3904"/>
    <n v="0.125"/>
    <s v="Palma"/>
    <n v="100.05740827111657"/>
    <n v="0.4002296330844663"/>
    <s v="DEJAR"/>
    <s v="DEJAR"/>
    <x v="0"/>
  </r>
  <r>
    <x v="99"/>
    <n v="26"/>
    <s v="Desconocido"/>
    <n v="21"/>
    <n v="15"/>
    <n v="346.3614"/>
    <n v="0.125"/>
    <s v="LATIF"/>
    <n v="193.587905296"/>
    <n v="0.77435162118400003"/>
    <s v="DEJAR"/>
    <s v="DEJAR"/>
    <x v="0"/>
  </r>
  <r>
    <x v="99"/>
    <n v="27"/>
    <s v="puro"/>
    <n v="19"/>
    <n v="10"/>
    <n v="283.52940000000001"/>
    <n v="0.125"/>
    <s v="LATIF"/>
    <n v="152.50261995629924"/>
    <n v="0.61001047982519696"/>
    <s v="DEJAR"/>
    <s v="DEJAR"/>
    <x v="0"/>
  </r>
  <r>
    <x v="99"/>
    <n v="28"/>
    <s v="pata de chunto"/>
    <n v="16"/>
    <n v="8"/>
    <n v="201.0624"/>
    <n v="0.125"/>
    <s v="LATIF"/>
    <n v="101.24820425273758"/>
    <n v="0.4049928170109503"/>
    <s v="DEJAR"/>
    <s v="DEJAR"/>
    <x v="0"/>
  </r>
  <r>
    <x v="99"/>
    <n v="29"/>
    <s v="encino"/>
    <n v="59"/>
    <n v="30"/>
    <n v="2733.9773999999998"/>
    <n v="0.125"/>
    <s v="LATIF"/>
    <n v="2270.9040648267419"/>
    <n v="9.083616259306968"/>
    <s v="DEJAR"/>
    <s v="DEJAR"/>
    <x v="0"/>
  </r>
  <r>
    <x v="99"/>
    <n v="30"/>
    <s v="encino"/>
    <n v="22"/>
    <n v="10"/>
    <n v="380.1336"/>
    <n v="0.125"/>
    <s v="LATIF"/>
    <n v="216.2883827856152"/>
    <n v="0.86515353114246074"/>
    <s v="DEJAR"/>
    <s v="DEJAR"/>
    <x v="0"/>
  </r>
  <r>
    <x v="99"/>
    <n v="31"/>
    <s v="Desconocido"/>
    <n v="10"/>
    <n v="8"/>
    <n v="78.539999999999992"/>
    <n v="0.125"/>
    <s v="LATIF"/>
    <n v="33.026709725455305"/>
    <n v="0.13210683890182123"/>
    <s v="DEJAR"/>
    <s v="DEJAR"/>
    <x v="0"/>
  </r>
  <r>
    <x v="99"/>
    <n v="32"/>
    <s v="Chut - Chipe Negro"/>
    <n v="42"/>
    <n v="16"/>
    <n v="1385.4456"/>
    <n v="0.125"/>
    <s v="Palma"/>
    <n v="148.91089180578973"/>
    <n v="0.59564356722315892"/>
    <s v="DEJAR"/>
    <s v="DEJAR"/>
    <x v="0"/>
  </r>
  <r>
    <x v="99"/>
    <n v="33"/>
    <s v="Desconocido"/>
    <n v="17"/>
    <n v="10"/>
    <n v="226.98060000000001"/>
    <n v="0.125"/>
    <s v="LATIF"/>
    <n v="116.98835060940742"/>
    <n v="0.46795340243762967"/>
    <s v="DEJAR"/>
    <s v="DEJAR"/>
    <x v="0"/>
  </r>
  <r>
    <x v="99"/>
    <n v="34"/>
    <s v="Chut - Chipe Negro"/>
    <n v="14"/>
    <n v="5"/>
    <n v="153.9384"/>
    <n v="0.125"/>
    <s v="Palma"/>
    <n v="52.824370122452407"/>
    <n v="0.21129748048980962"/>
    <s v="DEJAR"/>
    <s v="DEJAR"/>
    <x v="0"/>
  </r>
  <r>
    <x v="99"/>
    <n v="35"/>
    <s v="Desconocido"/>
    <n v="16.7"/>
    <n v="2"/>
    <n v="219.04020599999998"/>
    <n v="0.125"/>
    <s v="LATIF"/>
    <n v="112.12752745610216"/>
    <n v="0.44851010982440864"/>
    <s v="DEJAR"/>
    <s v="DEPURAR"/>
    <x v="1"/>
  </r>
  <r>
    <x v="99"/>
    <n v="36"/>
    <s v="Desconocido"/>
    <n v="13.3"/>
    <n v="4"/>
    <n v="138.929406"/>
    <n v="0.125"/>
    <s v="LATIF"/>
    <n v="65.172883182587881"/>
    <n v="0.26069153273035151"/>
    <s v="DEJAR"/>
    <s v="DEPURAR"/>
    <x v="1"/>
  </r>
  <r>
    <x v="99"/>
    <n v="37"/>
    <s v="cedrillo"/>
    <n v="30"/>
    <n v="15"/>
    <n v="706.86"/>
    <n v="0.125"/>
    <s v="LATIF"/>
    <n v="452.98997539791907"/>
    <n v="1.8119599015916763"/>
    <s v="DEJAR"/>
    <s v="DEJAR"/>
    <x v="0"/>
  </r>
  <r>
    <x v="99"/>
    <n v="38"/>
    <s v="Desconocido"/>
    <n v="13"/>
    <n v="15"/>
    <n v="132.73259999999999"/>
    <n v="0.125"/>
    <s v="LATIF"/>
    <n v="61.723483588461484"/>
    <n v="0.24689393435384593"/>
    <s v="DEJAR"/>
    <s v="DEJAR"/>
    <x v="0"/>
  </r>
  <r>
    <x v="99"/>
    <n v="39"/>
    <s v="Desconocido"/>
    <n v="15"/>
    <n v="5"/>
    <n v="176.715"/>
    <n v="0.125"/>
    <s v="LATIF"/>
    <n v="86.812164819560579"/>
    <n v="0.34724865927824233"/>
    <s v="DEJAR"/>
    <s v="DEJAR"/>
    <x v="0"/>
  </r>
  <r>
    <x v="99"/>
    <n v="40"/>
    <s v="Desconocido"/>
    <n v="35"/>
    <n v="8"/>
    <n v="962.11500000000001"/>
    <n v="0.125"/>
    <s v="LATIF"/>
    <n v="654.11925553640299"/>
    <n v="2.6164770221456122"/>
    <s v="DEJAR"/>
    <s v="DEJAR"/>
    <x v="0"/>
  </r>
  <r>
    <x v="99"/>
    <n v="41"/>
    <s v="Aguacatillo"/>
    <n v="18"/>
    <n v="10"/>
    <n v="254.46959999999999"/>
    <n v="0.125"/>
    <s v="LATIF"/>
    <n v="134.06329154071116"/>
    <n v="0.53625316616284469"/>
    <s v="DEJAR"/>
    <s v="DEJAR"/>
    <x v="0"/>
  </r>
  <r>
    <x v="99"/>
    <n v="43"/>
    <s v="Desconocido"/>
    <n v="10.5"/>
    <n v="3"/>
    <n v="86.590350000000001"/>
    <n v="0.125"/>
    <s v="LATIF"/>
    <n v="37.099684439743179"/>
    <n v="0.14839873775897272"/>
    <s v="DEJAR"/>
    <s v="DEPURAR"/>
    <x v="1"/>
  </r>
  <r>
    <x v="99"/>
    <n v="44"/>
    <s v="jocotillo"/>
    <n v="37"/>
    <n v="15"/>
    <n v="1075.2126000000001"/>
    <n v="0.125"/>
    <s v="LATIF"/>
    <n v="746.75785703016243"/>
    <n v="2.9870314281206496"/>
    <s v="DEJAR"/>
    <s v="DEJAR"/>
    <x v="0"/>
  </r>
  <r>
    <x v="99"/>
    <n v="45"/>
    <s v="Desconocido"/>
    <n v="12.8"/>
    <n v="18"/>
    <n v="128.67993600000003"/>
    <n v="0.125"/>
    <s v="LATIF"/>
    <n v="59.484161513232273"/>
    <n v="0.23793664605292908"/>
    <s v="DEJAR"/>
    <s v="DEJAR"/>
    <x v="0"/>
  </r>
  <r>
    <x v="99"/>
    <n v="46"/>
    <s v="encino"/>
    <n v="12"/>
    <n v="10"/>
    <n v="113.0976"/>
    <n v="0.125"/>
    <s v="LATIF"/>
    <n v="51.002868362482175"/>
    <n v="0.2040114734499287"/>
    <s v="DEJAR"/>
    <s v="DEJAR"/>
    <x v="0"/>
  </r>
  <r>
    <x v="99"/>
    <n v="47"/>
    <s v="sano"/>
    <n v="32"/>
    <n v="15"/>
    <n v="804.24959999999999"/>
    <n v="0.125"/>
    <s v="LATIF"/>
    <n v="528.31791084648671"/>
    <n v="2.1132716433859469"/>
    <s v="DEJAR"/>
    <s v="DEJAR"/>
    <x v="0"/>
  </r>
  <r>
    <x v="99"/>
    <n v="48"/>
    <s v="Chut - Chipe Negro"/>
    <n v="34"/>
    <n v="8"/>
    <n v="907.92240000000004"/>
    <n v="0.125"/>
    <s v="Palma"/>
    <n v="82.102745688765523"/>
    <n v="0.32841098275506209"/>
    <s v="DEJAR"/>
    <s v="DEJAR"/>
    <x v="0"/>
  </r>
  <r>
    <x v="99"/>
    <n v="49"/>
    <s v="nogal"/>
    <n v="15"/>
    <n v="5"/>
    <n v="176.715"/>
    <n v="0.125"/>
    <s v="LATIF"/>
    <n v="86.812164819560579"/>
    <n v="0.34724865927824233"/>
    <s v="DEJAR"/>
    <s v="DEJAR"/>
    <x v="0"/>
  </r>
  <r>
    <x v="99"/>
    <n v="50"/>
    <s v="Desconocido"/>
    <n v="41"/>
    <n v="15"/>
    <n v="1320.2574"/>
    <n v="0.125"/>
    <s v="LATIF"/>
    <n v="953.76583125588297"/>
    <n v="3.815063325023532"/>
    <s v="DEJAR"/>
    <s v="DEJAR"/>
    <x v="0"/>
  </r>
  <r>
    <x v="99"/>
    <n v="51"/>
    <s v="yaje"/>
    <n v="36"/>
    <n v="20"/>
    <n v="1017.8783999999999"/>
    <n v="0.125"/>
    <s v="LATIF"/>
    <n v="699.54858588098784"/>
    <n v="2.7981943435239516"/>
    <s v="DEJAR"/>
    <s v="DEJAR"/>
    <x v="0"/>
  </r>
  <r>
    <x v="99"/>
    <n v="52"/>
    <s v="Desconocido"/>
    <n v="21"/>
    <n v="15"/>
    <n v="346.3614"/>
    <n v="0.125"/>
    <s v="LATIF"/>
    <n v="193.587905296"/>
    <n v="0.77435162118400003"/>
    <s v="DEJAR"/>
    <s v="DEJAR"/>
    <x v="0"/>
  </r>
  <r>
    <x v="99"/>
    <n v="53"/>
    <s v="palo blanco"/>
    <n v="19"/>
    <n v="10"/>
    <n v="283.52940000000001"/>
    <n v="0.125"/>
    <s v="LATIF"/>
    <n v="152.50261995629924"/>
    <n v="0.61001047982519696"/>
    <s v="DEJAR"/>
    <s v="DEJAR"/>
    <x v="0"/>
  </r>
  <r>
    <x v="99"/>
    <n v="54"/>
    <s v="Desconocido"/>
    <n v="20"/>
    <n v="15"/>
    <n v="314.15999999999997"/>
    <n v="0.125"/>
    <s v="LATIF"/>
    <n v="172.33493090633354"/>
    <n v="0.68933972362533413"/>
    <s v="DEJAR"/>
    <s v="DEJAR"/>
    <x v="0"/>
  </r>
  <r>
    <x v="99"/>
    <n v="55"/>
    <s v="Desconocido"/>
    <n v="25"/>
    <n v="20"/>
    <n v="490.875"/>
    <n v="0.125"/>
    <s v="LATIF"/>
    <n v="293.3319028192812"/>
    <n v="1.1733276112771247"/>
    <s v="DEJAR"/>
    <s v="DEJAR"/>
    <x v="0"/>
  </r>
  <r>
    <x v="99"/>
    <n v="56"/>
    <s v="guarumo"/>
    <n v="26"/>
    <n v="20"/>
    <n v="530.93039999999996"/>
    <n v="0.125"/>
    <s v="LATIF"/>
    <n v="322.0760520178971"/>
    <n v="1.2883042080715883"/>
    <s v="DEJAR"/>
    <s v="DEJAR"/>
    <x v="0"/>
  </r>
  <r>
    <x v="99"/>
    <n v="57"/>
    <s v="encino"/>
    <n v="117"/>
    <n v="20"/>
    <n v="10751.3406"/>
    <n v="0.125"/>
    <s v="LATIF"/>
    <n v="11611.731706602517"/>
    <n v="46.446926826410071"/>
    <s v="DEJAR"/>
    <s v="DEJAR"/>
    <x v="0"/>
  </r>
  <r>
    <x v="100"/>
    <n v="1"/>
    <s v="Aguacatillo"/>
    <n v="26.3"/>
    <n v="15"/>
    <n v="543.25332600000002"/>
    <n v="0.125"/>
    <s v="LATIF"/>
    <n v="331.00460476001751"/>
    <n v="1.3240184190400701"/>
    <s v="DEJAR"/>
    <s v="DEJAR"/>
    <x v="0"/>
  </r>
  <r>
    <x v="100"/>
    <n v="2"/>
    <s v="encino"/>
    <n v="26"/>
    <n v="20"/>
    <n v="530.93039999999996"/>
    <n v="0.125"/>
    <s v="LATIF"/>
    <n v="322.0760520178971"/>
    <n v="1.2883042080715883"/>
    <s v="DEJAR"/>
    <s v="DEJAR"/>
    <x v="0"/>
  </r>
  <r>
    <x v="100"/>
    <n v="3"/>
    <s v="naranjillo"/>
    <n v="15"/>
    <n v="10"/>
    <n v="176.715"/>
    <n v="0.125"/>
    <s v="LATIF"/>
    <n v="86.812164819560579"/>
    <n v="0.34724865927824233"/>
    <s v="DEJAR"/>
    <s v="DEJAR"/>
    <x v="0"/>
  </r>
  <r>
    <x v="100"/>
    <n v="4"/>
    <s v="nogal"/>
    <n v="24"/>
    <n v="15"/>
    <n v="452.3904"/>
    <n v="0.125"/>
    <s v="LATIF"/>
    <n v="266.13537552905672"/>
    <n v="1.0645415021162268"/>
    <s v="DEJAR"/>
    <s v="DEJAR"/>
    <x v="0"/>
  </r>
  <r>
    <x v="100"/>
    <n v="5"/>
    <s v="jocotillo"/>
    <n v="17"/>
    <n v="10"/>
    <n v="226.98060000000001"/>
    <n v="0.125"/>
    <s v="LATIF"/>
    <n v="116.98835060940742"/>
    <n v="0.46795340243762967"/>
    <s v="DEJAR"/>
    <s v="DEJAR"/>
    <x v="0"/>
  </r>
  <r>
    <x v="100"/>
    <n v="6"/>
    <s v="palo blanco"/>
    <n v="11"/>
    <n v="10"/>
    <n v="95.0334"/>
    <n v="0.125"/>
    <s v="LATIF"/>
    <n v="41.450062373780455"/>
    <n v="0.16580024949512182"/>
    <s v="DEJAR"/>
    <s v="DEJAR"/>
    <x v="0"/>
  </r>
  <r>
    <x v="100"/>
    <n v="7"/>
    <s v="palo blanco"/>
    <n v="12"/>
    <n v="13.942857142857143"/>
    <n v="113.0976"/>
    <n v="0.125"/>
    <s v="LATIF"/>
    <n v="51.002868362482175"/>
    <n v="0.2040114734499287"/>
    <s v="DEJAR"/>
    <s v="DEJAR"/>
    <x v="0"/>
  </r>
  <r>
    <x v="100"/>
    <n v="8"/>
    <s v="tem che´"/>
    <n v="24"/>
    <n v="16"/>
    <n v="452.3904"/>
    <n v="0.125"/>
    <s v="LATIF"/>
    <n v="266.13537552905672"/>
    <n v="1.0645415021162268"/>
    <s v="DEJAR"/>
    <s v="DEJAR"/>
    <x v="0"/>
  </r>
  <r>
    <x v="100"/>
    <n v="9"/>
    <s v="Desconocido"/>
    <n v="11"/>
    <n v="8"/>
    <n v="95.0334"/>
    <n v="0.125"/>
    <s v="LATIF"/>
    <n v="41.450062373780455"/>
    <n v="0.16580024949512182"/>
    <s v="DEJAR"/>
    <s v="DEJAR"/>
    <x v="0"/>
  </r>
  <r>
    <x v="100"/>
    <n v="10"/>
    <s v="almendra"/>
    <n v="18"/>
    <n v="5"/>
    <n v="254.46959999999999"/>
    <n v="0.125"/>
    <s v="LATIF"/>
    <n v="134.06329154071116"/>
    <n v="0.53625316616284469"/>
    <s v="DEJAR"/>
    <s v="DEJAR"/>
    <x v="0"/>
  </r>
  <r>
    <x v="100"/>
    <n v="11"/>
    <s v="Desconocido"/>
    <n v="26"/>
    <n v="20"/>
    <n v="530.93039999999996"/>
    <n v="0.125"/>
    <s v="LATIF"/>
    <n v="322.0760520178971"/>
    <n v="1.2883042080715883"/>
    <s v="DEJAR"/>
    <s v="DEJAR"/>
    <x v="0"/>
  </r>
  <r>
    <x v="100"/>
    <n v="12"/>
    <s v="nogal"/>
    <n v="17"/>
    <n v="20"/>
    <n v="226.98060000000001"/>
    <n v="0.125"/>
    <s v="LATIF"/>
    <n v="116.98835060940742"/>
    <n v="0.46795340243762967"/>
    <s v="DEJAR"/>
    <s v="DEJAR"/>
    <x v="0"/>
  </r>
  <r>
    <x v="100"/>
    <n v="13"/>
    <s v="naranjillo"/>
    <n v="14"/>
    <n v="15"/>
    <n v="153.9384"/>
    <n v="0.125"/>
    <s v="LATIF"/>
    <n v="73.64833681845144"/>
    <n v="0.29459334727380576"/>
    <s v="DEJAR"/>
    <s v="DEJAR"/>
    <x v="0"/>
  </r>
  <r>
    <x v="100"/>
    <n v="14"/>
    <s v="palo blanco"/>
    <n v="10"/>
    <n v="10"/>
    <n v="78.539999999999992"/>
    <n v="0.125"/>
    <s v="LATIF"/>
    <n v="33.026709725455305"/>
    <n v="0.13210683890182123"/>
    <s v="DEJAR"/>
    <s v="DEJAR"/>
    <x v="0"/>
  </r>
  <r>
    <x v="100"/>
    <n v="15"/>
    <s v="Desconocido"/>
    <n v="13"/>
    <n v="5"/>
    <n v="132.73259999999999"/>
    <n v="0.125"/>
    <s v="LATIF"/>
    <n v="61.723483588461484"/>
    <n v="0.24689393435384593"/>
    <s v="DEJAR"/>
    <s v="DEJAR"/>
    <x v="0"/>
  </r>
  <r>
    <x v="100"/>
    <n v="16"/>
    <s v="nogal"/>
    <n v="38"/>
    <n v="15"/>
    <n v="1134.1176"/>
    <n v="0.125"/>
    <s v="LATIF"/>
    <n v="795.76587227964853"/>
    <n v="3.1830634891185943"/>
    <s v="DEJAR"/>
    <s v="DEJAR"/>
    <x v="0"/>
  </r>
  <r>
    <x v="100"/>
    <n v="17"/>
    <s v="Desconocido"/>
    <n v="10.5"/>
    <n v="15"/>
    <n v="86.590350000000001"/>
    <n v="0.125"/>
    <s v="LATIF"/>
    <n v="37.099684439743179"/>
    <n v="0.14839873775897272"/>
    <s v="DEJAR"/>
    <s v="DEJAR"/>
    <x v="0"/>
  </r>
  <r>
    <x v="100"/>
    <n v="18"/>
    <s v="nogal"/>
    <n v="30"/>
    <n v="20"/>
    <n v="706.86"/>
    <n v="0.125"/>
    <s v="LATIF"/>
    <n v="452.98997539791907"/>
    <n v="1.8119599015916763"/>
    <s v="DEJAR"/>
    <s v="DEJAR"/>
    <x v="0"/>
  </r>
  <r>
    <x v="100"/>
    <n v="19"/>
    <s v="cipresillo"/>
    <n v="43"/>
    <n v="25"/>
    <n v="1452.2046"/>
    <n v="0.125"/>
    <s v="CONIF"/>
    <n v="1013.9163800149536"/>
    <n v="4.0556655200598142"/>
    <s v="DEJAR"/>
    <s v="DEJAR"/>
    <x v="0"/>
  </r>
  <r>
    <x v="100"/>
    <n v="20"/>
    <s v="Desconocido"/>
    <n v="16"/>
    <n v="3"/>
    <n v="201.0624"/>
    <n v="0.125"/>
    <s v="LATIF"/>
    <n v="101.24820425273758"/>
    <n v="0.4049928170109503"/>
    <s v="DEJAR"/>
    <s v="DEPURAR"/>
    <x v="1"/>
  </r>
  <r>
    <x v="100"/>
    <n v="21"/>
    <s v="tem che´"/>
    <n v="20"/>
    <n v="10"/>
    <n v="314.15999999999997"/>
    <n v="0.125"/>
    <s v="LATIF"/>
    <n v="172.33493090633354"/>
    <n v="0.68933972362533413"/>
    <s v="DEJAR"/>
    <s v="DEJAR"/>
    <x v="0"/>
  </r>
  <r>
    <x v="100"/>
    <n v="22"/>
    <s v="Desconocido"/>
    <n v="32"/>
    <n v="10"/>
    <n v="804.24959999999999"/>
    <n v="0.125"/>
    <s v="LATIF"/>
    <n v="528.31791084648671"/>
    <n v="2.1132716433859469"/>
    <s v="DEJAR"/>
    <s v="DEJAR"/>
    <x v="0"/>
  </r>
  <r>
    <x v="100"/>
    <n v="23"/>
    <s v="Desconocido"/>
    <n v="20.7"/>
    <n v="12"/>
    <n v="336.53604599999994"/>
    <n v="0.125"/>
    <s v="LATIF"/>
    <n v="187.06123079066424"/>
    <n v="0.74824492316265701"/>
    <s v="DEJAR"/>
    <s v="DEJAR"/>
    <x v="0"/>
  </r>
  <r>
    <x v="100"/>
    <n v="24"/>
    <s v="nogal"/>
    <n v="34"/>
    <n v="15"/>
    <n v="907.92240000000004"/>
    <n v="0.125"/>
    <s v="LATIF"/>
    <n v="610.45073780325674"/>
    <n v="2.441802951213027"/>
    <s v="DEJAR"/>
    <s v="DEJAR"/>
    <x v="0"/>
  </r>
  <r>
    <x v="100"/>
    <n v="25"/>
    <s v="Desconocido"/>
    <n v="30.5"/>
    <n v="20"/>
    <n v="730.61834999999996"/>
    <n v="0.125"/>
    <s v="LATIF"/>
    <n v="471.19298861035389"/>
    <n v="1.8847719544414157"/>
    <s v="DEJAR"/>
    <s v="DEJAR"/>
    <x v="0"/>
  </r>
  <r>
    <x v="100"/>
    <n v="26"/>
    <s v="Desconocido"/>
    <n v="17.3"/>
    <n v="20"/>
    <n v="235.06236600000003"/>
    <n v="0.125"/>
    <s v="LATIF"/>
    <n v="121.96931273174864"/>
    <n v="0.48787725092699458"/>
    <s v="DEJAR"/>
    <s v="DEJAR"/>
    <x v="0"/>
  </r>
  <r>
    <x v="100"/>
    <n v="27"/>
    <s v="Desconocido"/>
    <n v="12.3"/>
    <n v="10"/>
    <n v="118.82316600000001"/>
    <n v="0.125"/>
    <s v="LATIF"/>
    <n v="54.094740476621482"/>
    <n v="0.21637896190648592"/>
    <s v="DEJAR"/>
    <s v="DEJAR"/>
    <x v="0"/>
  </r>
  <r>
    <x v="100"/>
    <n v="28"/>
    <s v="palo de jiote"/>
    <n v="13"/>
    <n v="10"/>
    <n v="132.73259999999999"/>
    <n v="0.125"/>
    <s v="LATIF"/>
    <n v="61.723483588461484"/>
    <n v="0.24689393435384593"/>
    <s v="DEJAR"/>
    <s v="DEJAR"/>
    <x v="0"/>
  </r>
  <r>
    <x v="100"/>
    <n v="29"/>
    <s v="Desconocido"/>
    <n v="23"/>
    <n v="6"/>
    <n v="415.47660000000002"/>
    <n v="0.125"/>
    <s v="LATIF"/>
    <n v="240.46242571758225"/>
    <n v="0.961849702870329"/>
    <s v="DEJAR"/>
    <s v="DEJAR"/>
    <x v="0"/>
  </r>
  <r>
    <x v="100"/>
    <n v="30"/>
    <s v="Desconocido"/>
    <n v="20"/>
    <n v="8"/>
    <n v="314.15999999999997"/>
    <n v="0.125"/>
    <s v="LATIF"/>
    <n v="172.33493090633354"/>
    <n v="0.68933972362533413"/>
    <s v="DEJAR"/>
    <s v="DEJAR"/>
    <x v="0"/>
  </r>
  <r>
    <x v="100"/>
    <n v="31"/>
    <s v="Desconocido"/>
    <n v="10.5"/>
    <n v="10"/>
    <n v="86.590350000000001"/>
    <n v="0.125"/>
    <s v="LATIF"/>
    <n v="37.099684439743179"/>
    <n v="0.14839873775897272"/>
    <s v="DEJAR"/>
    <s v="DEJAR"/>
    <x v="0"/>
  </r>
  <r>
    <x v="100"/>
    <n v="32"/>
    <s v="Desconocido"/>
    <n v="16"/>
    <n v="15"/>
    <n v="201.0624"/>
    <n v="0.125"/>
    <s v="LATIF"/>
    <n v="101.24820425273758"/>
    <n v="0.4049928170109503"/>
    <s v="DEJAR"/>
    <s v="DEJAR"/>
    <x v="0"/>
  </r>
  <r>
    <x v="100"/>
    <n v="33"/>
    <s v="Desconocido"/>
    <n v="16"/>
    <n v="30"/>
    <n v="201.0624"/>
    <n v="0.125"/>
    <s v="LATIF"/>
    <n v="101.24820425273758"/>
    <n v="0.4049928170109503"/>
    <s v="DEJAR"/>
    <s v="DEJAR"/>
    <x v="0"/>
  </r>
  <r>
    <x v="100"/>
    <n v="34"/>
    <s v="Desconocido"/>
    <n v="30"/>
    <n v="15"/>
    <n v="706.86"/>
    <n v="0.125"/>
    <s v="LATIF"/>
    <n v="452.98997539791907"/>
    <n v="1.8119599015916763"/>
    <s v="DEJAR"/>
    <s v="DEJAR"/>
    <x v="0"/>
  </r>
  <r>
    <x v="100"/>
    <n v="35"/>
    <s v="Desconocido"/>
    <n v="31"/>
    <n v="20"/>
    <n v="754.76940000000002"/>
    <n v="0.125"/>
    <s v="LATIF"/>
    <n v="489.81357840055307"/>
    <n v="1.9592543136022122"/>
    <s v="DEJAR"/>
    <s v="DEJAR"/>
    <x v="0"/>
  </r>
  <r>
    <x v="100"/>
    <n v="36"/>
    <s v="Desconocido"/>
    <n v="23"/>
    <n v="20"/>
    <n v="415.47660000000002"/>
    <n v="0.125"/>
    <s v="LATIF"/>
    <n v="240.46242571758225"/>
    <n v="0.961849702870329"/>
    <s v="DEJAR"/>
    <s v="DEJAR"/>
    <x v="0"/>
  </r>
  <r>
    <x v="101"/>
    <n v="1"/>
    <s v="Guayabillo"/>
    <n v="15"/>
    <n v="15"/>
    <n v="176.715"/>
    <n v="0.125"/>
    <s v="LATIF"/>
    <n v="86.812164819560579"/>
    <n v="0.34724865927824233"/>
    <s v="DEJAR"/>
    <s v="DEJAR"/>
    <x v="0"/>
  </r>
  <r>
    <x v="101"/>
    <n v="2"/>
    <s v="encino"/>
    <n v="40"/>
    <n v="20"/>
    <n v="1256.6399999999999"/>
    <n v="0.125"/>
    <s v="LATIF"/>
    <n v="899.25180732127308"/>
    <n v="3.5970072292850923"/>
    <s v="DEJAR"/>
    <s v="DEJAR"/>
    <x v="0"/>
  </r>
  <r>
    <x v="101"/>
    <n v="3"/>
    <s v="ixim che´"/>
    <n v="16"/>
    <n v="10"/>
    <n v="201.0624"/>
    <n v="0.125"/>
    <s v="LATIF"/>
    <n v="101.24820425273758"/>
    <n v="0.4049928170109503"/>
    <s v="DEJAR"/>
    <s v="DEJAR"/>
    <x v="0"/>
  </r>
  <r>
    <x v="101"/>
    <n v="4"/>
    <s v="Desconocido"/>
    <n v="17"/>
    <n v="15"/>
    <n v="226.98060000000001"/>
    <n v="0.125"/>
    <s v="LATIF"/>
    <n v="116.98835060940742"/>
    <n v="0.46795340243762967"/>
    <s v="DEJAR"/>
    <s v="DEJAR"/>
    <x v="0"/>
  </r>
  <r>
    <x v="101"/>
    <n v="5"/>
    <s v="pata de chunto"/>
    <n v="13"/>
    <n v="8"/>
    <n v="132.73259999999999"/>
    <n v="0.125"/>
    <s v="LATIF"/>
    <n v="61.723483588461484"/>
    <n v="0.24689393435384593"/>
    <s v="DEJAR"/>
    <s v="DEJAR"/>
    <x v="0"/>
  </r>
  <r>
    <x v="101"/>
    <n v="6"/>
    <s v="sano"/>
    <n v="52"/>
    <n v="15"/>
    <n v="2123.7215999999999"/>
    <n v="0.125"/>
    <s v="LATIF"/>
    <n v="1680.6080482279649"/>
    <n v="6.7224321929118593"/>
    <s v="DEJAR"/>
    <s v="DEJAR"/>
    <x v="0"/>
  </r>
  <r>
    <x v="101"/>
    <n v="7"/>
    <s v="Desconocido"/>
    <n v="16"/>
    <n v="20"/>
    <n v="201.0624"/>
    <n v="0.125"/>
    <s v="LATIF"/>
    <n v="101.24820425273758"/>
    <n v="0.4049928170109503"/>
    <s v="DEJAR"/>
    <s v="DEJAR"/>
    <x v="0"/>
  </r>
  <r>
    <x v="101"/>
    <n v="8"/>
    <s v="Desconocido"/>
    <n v="14"/>
    <n v="10"/>
    <n v="153.9384"/>
    <n v="0.125"/>
    <s v="LATIF"/>
    <n v="73.64833681845144"/>
    <n v="0.29459334727380576"/>
    <s v="DEJAR"/>
    <s v="DEJAR"/>
    <x v="0"/>
  </r>
  <r>
    <x v="101"/>
    <n v="9"/>
    <s v="Desconocido"/>
    <n v="28"/>
    <n v="8"/>
    <n v="615.75360000000001"/>
    <n v="0.125"/>
    <s v="LATIF"/>
    <n v="384.30049927715726"/>
    <n v="1.537201997108629"/>
    <s v="DEJAR"/>
    <s v="DEJAR"/>
    <x v="0"/>
  </r>
  <r>
    <x v="101"/>
    <n v="10"/>
    <s v="Desconocido"/>
    <n v="14"/>
    <n v="20"/>
    <n v="153.9384"/>
    <n v="0.125"/>
    <s v="LATIF"/>
    <n v="73.64833681845144"/>
    <n v="0.29459334727380576"/>
    <s v="DEJAR"/>
    <s v="DEJAR"/>
    <x v="0"/>
  </r>
  <r>
    <x v="101"/>
    <n v="11"/>
    <s v="Chut - Chipe Negro"/>
    <n v="16"/>
    <n v="3"/>
    <n v="201.0624"/>
    <n v="0.125"/>
    <s v="Palma"/>
    <n v="31.07198362279307"/>
    <n v="0.12428793449117229"/>
    <s v="DEJAR"/>
    <s v="DEPURAR"/>
    <x v="1"/>
  </r>
  <r>
    <x v="101"/>
    <n v="12"/>
    <s v="nogal"/>
    <n v="17"/>
    <n v="10"/>
    <n v="226.98060000000001"/>
    <n v="0.125"/>
    <s v="LATIF"/>
    <n v="116.98835060940742"/>
    <n v="0.46795340243762967"/>
    <s v="DEJAR"/>
    <s v="DEJAR"/>
    <x v="0"/>
  </r>
  <r>
    <x v="101"/>
    <n v="13"/>
    <s v="Chut - Chipe Negro"/>
    <n v="12"/>
    <n v="3"/>
    <n v="113.0976"/>
    <n v="0.125"/>
    <s v="Palma"/>
    <n v="31.07198362279307"/>
    <n v="0.12428793449117229"/>
    <s v="DEJAR"/>
    <s v="DEPURAR"/>
    <x v="1"/>
  </r>
  <r>
    <x v="101"/>
    <n v="14"/>
    <s v="carreton"/>
    <n v="110"/>
    <n v="25"/>
    <n v="9503.34"/>
    <n v="0.125"/>
    <s v="LATIF"/>
    <n v="10023.864524572484"/>
    <n v="40.095458098289939"/>
    <s v="DEJAR"/>
    <s v="DEJAR"/>
    <x v="0"/>
  </r>
  <r>
    <x v="101"/>
    <n v="15"/>
    <s v="Desconocido"/>
    <n v="10.199999999999999"/>
    <n v="3"/>
    <n v="81.713015999999996"/>
    <n v="0.125"/>
    <s v="LATIF"/>
    <n v="34.622936944330348"/>
    <n v="0.1384917477773214"/>
    <s v="DEJAR"/>
    <s v="DEPURAR"/>
    <x v="1"/>
  </r>
  <r>
    <x v="101"/>
    <n v="16"/>
    <s v="encino"/>
    <n v="10"/>
    <n v="12"/>
    <n v="78.539999999999992"/>
    <n v="0.125"/>
    <s v="LATIF"/>
    <n v="33.026709725455305"/>
    <n v="0.13210683890182123"/>
    <s v="DEJAR"/>
    <s v="DEJAR"/>
    <x v="0"/>
  </r>
  <r>
    <x v="101"/>
    <n v="17"/>
    <s v="yaje"/>
    <n v="17"/>
    <n v="10"/>
    <n v="226.98060000000001"/>
    <n v="0.125"/>
    <s v="LATIF"/>
    <n v="116.98835060940742"/>
    <n v="0.46795340243762967"/>
    <s v="DEJAR"/>
    <s v="DEJAR"/>
    <x v="0"/>
  </r>
  <r>
    <x v="101"/>
    <n v="18"/>
    <s v="Desconocido"/>
    <n v="12"/>
    <n v="10"/>
    <n v="113.0976"/>
    <n v="0.125"/>
    <s v="LATIF"/>
    <n v="51.002868362482175"/>
    <n v="0.2040114734499287"/>
    <s v="DEJAR"/>
    <s v="DEJAR"/>
    <x v="0"/>
  </r>
  <r>
    <x v="101"/>
    <n v="19"/>
    <s v="sano"/>
    <n v="92"/>
    <n v="20"/>
    <n v="6647.6256000000003"/>
    <n v="0.125"/>
    <s v="LATIF"/>
    <n v="6547.3149677011188"/>
    <n v="26.189259870804474"/>
    <s v="DEJAR"/>
    <s v="DEJAR"/>
    <x v="0"/>
  </r>
  <r>
    <x v="101"/>
    <n v="20"/>
    <s v="Desconocido"/>
    <n v="53"/>
    <n v="30"/>
    <n v="2206.1886"/>
    <n v="0.125"/>
    <s v="LATIF"/>
    <n v="1758.6689149646609"/>
    <n v="7.0346756598586433"/>
    <s v="DEJAR"/>
    <s v="DEJAR"/>
    <x v="0"/>
  </r>
  <r>
    <x v="101"/>
    <n v="21"/>
    <s v="tem che´"/>
    <n v="36"/>
    <n v="15"/>
    <n v="1017.8783999999999"/>
    <n v="0.125"/>
    <s v="LATIF"/>
    <n v="699.54858588098784"/>
    <n v="2.7981943435239516"/>
    <s v="DEJAR"/>
    <s v="DEJAR"/>
    <x v="0"/>
  </r>
  <r>
    <x v="101"/>
    <n v="22"/>
    <s v="palo blanco"/>
    <n v="31"/>
    <n v="15"/>
    <n v="754.76940000000002"/>
    <n v="0.125"/>
    <s v="LATIF"/>
    <n v="489.81357840055307"/>
    <n v="1.9592543136022122"/>
    <s v="DEJAR"/>
    <s v="DEJAR"/>
    <x v="0"/>
  </r>
  <r>
    <x v="101"/>
    <n v="23"/>
    <s v="Desconocido"/>
    <n v="21"/>
    <n v="12"/>
    <n v="346.3614"/>
    <n v="0.125"/>
    <s v="LATIF"/>
    <n v="193.587905296"/>
    <n v="0.77435162118400003"/>
    <s v="DEJAR"/>
    <s v="DEJAR"/>
    <x v="0"/>
  </r>
  <r>
    <x v="101"/>
    <n v="24"/>
    <s v="encino"/>
    <n v="50"/>
    <n v="20"/>
    <n v="1963.5"/>
    <n v="0.125"/>
    <s v="LATIF"/>
    <n v="1530.6197203780737"/>
    <n v="6.1224788815122944"/>
    <s v="DEJAR"/>
    <s v="DEJAR"/>
    <x v="0"/>
  </r>
  <r>
    <x v="101"/>
    <n v="25"/>
    <s v="ixim che´"/>
    <n v="15"/>
    <n v="10"/>
    <n v="176.715"/>
    <n v="0.125"/>
    <s v="LATIF"/>
    <n v="86.812164819560579"/>
    <n v="0.34724865927824233"/>
    <s v="DEJAR"/>
    <s v="DEJAR"/>
    <x v="0"/>
  </r>
  <r>
    <x v="101"/>
    <n v="26"/>
    <s v="Desconocido"/>
    <n v="10"/>
    <n v="10"/>
    <n v="78.539999999999992"/>
    <n v="0.125"/>
    <s v="LATIF"/>
    <n v="33.026709725455305"/>
    <n v="0.13210683890182123"/>
    <s v="DEJAR"/>
    <s v="DEJAR"/>
    <x v="0"/>
  </r>
  <r>
    <x v="101"/>
    <n v="27"/>
    <s v="almendra"/>
    <n v="17"/>
    <n v="8"/>
    <n v="226.98060000000001"/>
    <n v="0.125"/>
    <s v="LATIF"/>
    <n v="116.98835060940742"/>
    <n v="0.46795340243762967"/>
    <s v="DEJAR"/>
    <s v="DEJAR"/>
    <x v="0"/>
  </r>
  <r>
    <x v="101"/>
    <n v="28"/>
    <s v="encino"/>
    <n v="47"/>
    <n v="20"/>
    <n v="1734.9485999999999"/>
    <n v="0.125"/>
    <s v="LATIF"/>
    <n v="1320.7398287000169"/>
    <n v="5.2829593148000678"/>
    <s v="DEJAR"/>
    <s v="DEJAR"/>
    <x v="0"/>
  </r>
  <r>
    <x v="101"/>
    <n v="29"/>
    <s v="ixim che´"/>
    <n v="12"/>
    <n v="10"/>
    <n v="113.0976"/>
    <n v="0.125"/>
    <s v="LATIF"/>
    <n v="51.002868362482175"/>
    <n v="0.2040114734499287"/>
    <s v="DEJAR"/>
    <s v="DEJAR"/>
    <x v="0"/>
  </r>
  <r>
    <x v="101"/>
    <n v="30"/>
    <s v="nogal"/>
    <n v="20"/>
    <n v="13.666666666666666"/>
    <n v="314.15999999999997"/>
    <n v="0.125"/>
    <s v="LATIF"/>
    <n v="172.33493090633354"/>
    <n v="0.68933972362533413"/>
    <s v="DEJAR"/>
    <s v="DEJAR"/>
    <x v="0"/>
  </r>
  <r>
    <x v="101"/>
    <n v="31"/>
    <s v="carreton"/>
    <n v="31"/>
    <n v="25"/>
    <n v="754.76940000000002"/>
    <n v="0.125"/>
    <s v="LATIF"/>
    <n v="489.81357840055307"/>
    <n v="1.9592543136022122"/>
    <s v="DEJAR"/>
    <s v="DEJAR"/>
    <x v="0"/>
  </r>
  <r>
    <x v="101"/>
    <n v="32"/>
    <s v="ixim che´"/>
    <n v="24"/>
    <n v="10"/>
    <n v="452.3904"/>
    <n v="0.125"/>
    <s v="LATIF"/>
    <n v="266.13537552905672"/>
    <n v="1.0645415021162268"/>
    <s v="DEJAR"/>
    <s v="DEJAR"/>
    <x v="0"/>
  </r>
  <r>
    <x v="101"/>
    <n v="33"/>
    <s v="Desconocido"/>
    <n v="25"/>
    <n v="10"/>
    <n v="490.875"/>
    <n v="0.125"/>
    <s v="LATIF"/>
    <n v="293.3319028192812"/>
    <n v="1.1733276112771247"/>
    <s v="DEJAR"/>
    <s v="DEJAR"/>
    <x v="0"/>
  </r>
  <r>
    <x v="101"/>
    <n v="34"/>
    <s v="frutillo"/>
    <n v="57"/>
    <n v="25"/>
    <n v="2551.7646"/>
    <n v="0.125"/>
    <s v="LATIF"/>
    <n v="2091.7057326142717"/>
    <n v="8.3668229304570865"/>
    <s v="DEJAR"/>
    <s v="DEJAR"/>
    <x v="0"/>
  </r>
  <r>
    <x v="101"/>
    <n v="35"/>
    <s v="ixim che´"/>
    <n v="10"/>
    <n v="5"/>
    <n v="78.539999999999992"/>
    <n v="0.125"/>
    <s v="LATIF"/>
    <n v="33.026709725455305"/>
    <n v="0.13210683890182123"/>
    <s v="DEJAR"/>
    <s v="DEJAR"/>
    <x v="0"/>
  </r>
  <r>
    <x v="101"/>
    <n v="36"/>
    <s v="palo blanco"/>
    <n v="11"/>
    <n v="5"/>
    <n v="95.0334"/>
    <n v="0.125"/>
    <s v="LATIF"/>
    <n v="41.450062373780455"/>
    <n v="0.16580024949512182"/>
    <s v="DEJAR"/>
    <s v="DEJAR"/>
    <x v="0"/>
  </r>
  <r>
    <x v="101"/>
    <n v="37"/>
    <s v="encino"/>
    <n v="88"/>
    <n v="25"/>
    <n v="6082.1376"/>
    <n v="0.125"/>
    <s v="LATIF"/>
    <n v="5889.1037205759276"/>
    <n v="23.556414882303709"/>
    <s v="DEJAR"/>
    <s v="DEJAR"/>
    <x v="0"/>
  </r>
  <r>
    <x v="102"/>
    <n v="1"/>
    <s v="Desconocido"/>
    <n v="12.6"/>
    <n v="15"/>
    <n v="124.69010399999999"/>
    <n v="0.125"/>
    <s v="LATIF"/>
    <n v="57.292728748920624"/>
    <n v="0.22917091499568248"/>
    <s v="DEJAR"/>
    <s v="DEJAR"/>
    <x v="0"/>
  </r>
  <r>
    <x v="102"/>
    <n v="2"/>
    <s v="Desconocido"/>
    <n v="13.5"/>
    <n v="15"/>
    <n v="143.13915"/>
    <n v="0.125"/>
    <s v="LATIF"/>
    <n v="67.533172179763213"/>
    <n v="0.27013268871905283"/>
    <s v="DEJAR"/>
    <s v="DEJAR"/>
    <x v="0"/>
  </r>
  <r>
    <x v="102"/>
    <n v="3"/>
    <s v="naranjillo"/>
    <n v="13"/>
    <n v="10"/>
    <n v="132.73259999999999"/>
    <n v="0.125"/>
    <s v="LATIF"/>
    <n v="61.723483588461484"/>
    <n v="0.24689393435384593"/>
    <s v="DEJAR"/>
    <s v="DEJAR"/>
    <x v="0"/>
  </r>
  <r>
    <x v="102"/>
    <n v="4"/>
    <s v="Desconocido"/>
    <n v="25"/>
    <n v="15"/>
    <n v="490.875"/>
    <n v="0.125"/>
    <s v="LATIF"/>
    <n v="293.3319028192812"/>
    <n v="1.1733276112771247"/>
    <s v="DEJAR"/>
    <s v="DEJAR"/>
    <x v="0"/>
  </r>
  <r>
    <x v="102"/>
    <n v="5"/>
    <s v="almendra"/>
    <n v="29"/>
    <n v="20"/>
    <n v="660.52139999999997"/>
    <n v="0.125"/>
    <s v="LATIF"/>
    <n v="417.82609631752575"/>
    <n v="1.6713043852701031"/>
    <s v="DEJAR"/>
    <s v="DEJAR"/>
    <x v="0"/>
  </r>
  <r>
    <x v="102"/>
    <n v="6"/>
    <s v="Desconocido"/>
    <n v="22"/>
    <n v="20"/>
    <n v="380.1336"/>
    <n v="0.125"/>
    <s v="LATIF"/>
    <n v="216.2883827856152"/>
    <n v="0.86515353114246074"/>
    <s v="DEJAR"/>
    <s v="DEJAR"/>
    <x v="0"/>
  </r>
  <r>
    <x v="102"/>
    <n v="7"/>
    <s v="nogal"/>
    <n v="51"/>
    <n v="30"/>
    <n v="2042.8253999999999"/>
    <n v="0.125"/>
    <s v="LATIF"/>
    <n v="1604.5967189869084"/>
    <n v="6.4183868759476335"/>
    <s v="DEJAR"/>
    <s v="DEJAR"/>
    <x v="0"/>
  </r>
  <r>
    <x v="102"/>
    <n v="8"/>
    <s v="Desconocido"/>
    <n v="33"/>
    <n v="15"/>
    <n v="855.30060000000003"/>
    <n v="0.125"/>
    <s v="LATIF"/>
    <n v="568.52356444302654"/>
    <n v="2.2740942577721062"/>
    <s v="DEJAR"/>
    <s v="DEJAR"/>
    <x v="0"/>
  </r>
  <r>
    <x v="102"/>
    <n v="9"/>
    <s v="Desconocido"/>
    <n v="10"/>
    <n v="20"/>
    <n v="78.539999999999992"/>
    <n v="0.125"/>
    <s v="LATIF"/>
    <n v="33.026709725455305"/>
    <n v="0.13210683890182123"/>
    <s v="DEJAR"/>
    <s v="DEJAR"/>
    <x v="0"/>
  </r>
  <r>
    <x v="102"/>
    <n v="10"/>
    <s v="Desconocido"/>
    <n v="13"/>
    <n v="15"/>
    <n v="132.73259999999999"/>
    <n v="0.125"/>
    <s v="LATIF"/>
    <n v="61.723483588461484"/>
    <n v="0.24689393435384593"/>
    <s v="DEJAR"/>
    <s v="DEJAR"/>
    <x v="0"/>
  </r>
  <r>
    <x v="102"/>
    <n v="11"/>
    <s v="Desconocido"/>
    <n v="22"/>
    <n v="20"/>
    <n v="380.1336"/>
    <n v="0.125"/>
    <s v="LATIF"/>
    <n v="216.2883827856152"/>
    <n v="0.86515353114246074"/>
    <s v="DEJAR"/>
    <s v="DEJAR"/>
    <x v="0"/>
  </r>
  <r>
    <x v="102"/>
    <n v="12"/>
    <s v="pata de chunto"/>
    <n v="14"/>
    <n v="8"/>
    <n v="153.9384"/>
    <n v="0.125"/>
    <s v="LATIF"/>
    <n v="73.64833681845144"/>
    <n v="0.29459334727380576"/>
    <s v="DEJAR"/>
    <s v="DEJAR"/>
    <x v="0"/>
  </r>
  <r>
    <x v="102"/>
    <n v="13"/>
    <s v="Desconocido"/>
    <n v="16"/>
    <n v="15"/>
    <n v="201.0624"/>
    <n v="0.125"/>
    <s v="LATIF"/>
    <n v="101.24820425273758"/>
    <n v="0.4049928170109503"/>
    <s v="DEJAR"/>
    <s v="DEJAR"/>
    <x v="0"/>
  </r>
  <r>
    <x v="102"/>
    <n v="14"/>
    <s v="sano"/>
    <n v="26"/>
    <n v="15"/>
    <n v="530.93039999999996"/>
    <n v="0.125"/>
    <s v="LATIF"/>
    <n v="322.0760520178971"/>
    <n v="1.2883042080715883"/>
    <s v="DEJAR"/>
    <s v="DEJAR"/>
    <x v="0"/>
  </r>
  <r>
    <x v="102"/>
    <n v="15"/>
    <s v="nogal"/>
    <n v="12.5"/>
    <n v="15"/>
    <n v="122.71875"/>
    <n v="0.125"/>
    <s v="LATIF"/>
    <n v="56.214880852526136"/>
    <n v="0.22485952341010454"/>
    <s v="DEJAR"/>
    <s v="DEJAR"/>
    <x v="0"/>
  </r>
  <r>
    <x v="102"/>
    <n v="16"/>
    <s v="Desconocido"/>
    <n v="15"/>
    <n v="10"/>
    <n v="176.715"/>
    <n v="0.125"/>
    <s v="LATIF"/>
    <n v="86.812164819560579"/>
    <n v="0.34724865927824233"/>
    <s v="DEJAR"/>
    <s v="DEJAR"/>
    <x v="0"/>
  </r>
  <r>
    <x v="102"/>
    <n v="17"/>
    <s v="Desconocido"/>
    <n v="21"/>
    <n v="15"/>
    <n v="346.3614"/>
    <n v="0.125"/>
    <s v="LATIF"/>
    <n v="193.587905296"/>
    <n v="0.77435162118400003"/>
    <s v="DEJAR"/>
    <s v="DEJAR"/>
    <x v="0"/>
  </r>
  <r>
    <x v="102"/>
    <n v="18"/>
    <s v="frutillo"/>
    <n v="35"/>
    <n v="10"/>
    <n v="962.11500000000001"/>
    <n v="0.125"/>
    <s v="LATIF"/>
    <n v="654.11925553640299"/>
    <n v="2.6164770221456122"/>
    <s v="DEJAR"/>
    <s v="DEJAR"/>
    <x v="0"/>
  </r>
  <r>
    <x v="102"/>
    <n v="19"/>
    <s v="encino"/>
    <n v="21"/>
    <n v="8"/>
    <n v="346.3614"/>
    <n v="0.125"/>
    <s v="LATIF"/>
    <n v="193.587905296"/>
    <n v="0.77435162118400003"/>
    <s v="DEJAR"/>
    <s v="DEJAR"/>
    <x v="0"/>
  </r>
  <r>
    <x v="102"/>
    <n v="20"/>
    <s v="Desconocido"/>
    <n v="16"/>
    <n v="20"/>
    <n v="201.0624"/>
    <n v="0.125"/>
    <s v="LATIF"/>
    <n v="101.24820425273758"/>
    <n v="0.4049928170109503"/>
    <s v="DEJAR"/>
    <s v="DEJAR"/>
    <x v="0"/>
  </r>
  <r>
    <x v="102"/>
    <n v="21"/>
    <s v="pata de chunto"/>
    <n v="21"/>
    <n v="10"/>
    <n v="346.3614"/>
    <n v="0.125"/>
    <s v="LATIF"/>
    <n v="193.587905296"/>
    <n v="0.77435162118400003"/>
    <s v="DEJAR"/>
    <s v="DEJAR"/>
    <x v="0"/>
  </r>
  <r>
    <x v="102"/>
    <n v="22"/>
    <s v="Desconocido"/>
    <n v="10"/>
    <n v="15"/>
    <n v="78.539999999999992"/>
    <n v="0.125"/>
    <s v="LATIF"/>
    <n v="33.026709725455305"/>
    <n v="0.13210683890182123"/>
    <s v="DEJAR"/>
    <s v="DEJAR"/>
    <x v="0"/>
  </r>
  <r>
    <x v="102"/>
    <n v="23"/>
    <s v="Desconocido"/>
    <n v="33.5"/>
    <n v="25"/>
    <n v="881.41515000000004"/>
    <n v="0.125"/>
    <s v="LATIF"/>
    <n v="589.27071356225565"/>
    <n v="2.3570828542490228"/>
    <s v="DEJAR"/>
    <s v="DEJAR"/>
    <x v="0"/>
  </r>
  <r>
    <x v="102"/>
    <n v="24"/>
    <s v="tem che´"/>
    <n v="33"/>
    <n v="10"/>
    <n v="855.30060000000003"/>
    <n v="0.125"/>
    <s v="LATIF"/>
    <n v="568.52356444302654"/>
    <n v="2.2740942577721062"/>
    <s v="DEJAR"/>
    <s v="DEJAR"/>
    <x v="0"/>
  </r>
  <r>
    <x v="102"/>
    <n v="25"/>
    <s v="Desconocido"/>
    <n v="16"/>
    <n v="15"/>
    <n v="201.0624"/>
    <n v="0.125"/>
    <s v="LATIF"/>
    <n v="101.24820425273758"/>
    <n v="0.4049928170109503"/>
    <s v="DEJAR"/>
    <s v="DEJAR"/>
    <x v="0"/>
  </r>
  <r>
    <x v="102"/>
    <n v="26"/>
    <s v="palo blanco"/>
    <n v="11.5"/>
    <n v="8"/>
    <n v="103.86915"/>
    <n v="0.125"/>
    <s v="LATIF"/>
    <n v="46.082838181946165"/>
    <n v="0.18433135272778467"/>
    <s v="DEJAR"/>
    <s v="DEJAR"/>
    <x v="0"/>
  </r>
  <r>
    <x v="102"/>
    <n v="27"/>
    <s v="almendra"/>
    <n v="10"/>
    <n v="10"/>
    <n v="78.539999999999992"/>
    <n v="0.125"/>
    <s v="LATIF"/>
    <n v="33.026709725455305"/>
    <n v="0.13210683890182123"/>
    <s v="DEJAR"/>
    <s v="DEJAR"/>
    <x v="0"/>
  </r>
  <r>
    <x v="102"/>
    <n v="28"/>
    <s v="Desconocido"/>
    <n v="13"/>
    <n v="15"/>
    <n v="132.73259999999999"/>
    <n v="0.125"/>
    <s v="LATIF"/>
    <n v="61.723483588461484"/>
    <n v="0.24689393435384593"/>
    <s v="DEJAR"/>
    <s v="DEJAR"/>
    <x v="0"/>
  </r>
  <r>
    <x v="102"/>
    <n v="29"/>
    <s v="carreton"/>
    <n v="67"/>
    <n v="20"/>
    <n v="3525.6606000000002"/>
    <n v="0.125"/>
    <s v="LATIF"/>
    <n v="3074.842409403137"/>
    <n v="12.299369637612548"/>
    <s v="DEJAR"/>
    <s v="DEJAR"/>
    <x v="0"/>
  </r>
  <r>
    <x v="102"/>
    <n v="30"/>
    <s v="Desconocido"/>
    <n v="21"/>
    <n v="20"/>
    <n v="346.3614"/>
    <n v="0.125"/>
    <s v="LATIF"/>
    <n v="193.587905296"/>
    <n v="0.77435162118400003"/>
    <s v="DEJAR"/>
    <s v="DEJAR"/>
    <x v="0"/>
  </r>
  <r>
    <x v="102"/>
    <n v="31"/>
    <s v="tem che´"/>
    <n v="12"/>
    <n v="10"/>
    <n v="113.0976"/>
    <n v="0.125"/>
    <s v="LATIF"/>
    <n v="51.002868362482175"/>
    <n v="0.2040114734499287"/>
    <s v="DEJAR"/>
    <s v="DEJAR"/>
    <x v="0"/>
  </r>
  <r>
    <x v="102"/>
    <n v="32"/>
    <s v="palo de jiote"/>
    <n v="26"/>
    <n v="15"/>
    <n v="530.93039999999996"/>
    <n v="0.125"/>
    <s v="LATIF"/>
    <n v="322.0760520178971"/>
    <n v="1.2883042080715883"/>
    <s v="DEJAR"/>
    <s v="DEJAR"/>
    <x v="0"/>
  </r>
  <r>
    <x v="102"/>
    <n v="33"/>
    <s v="Desconocido"/>
    <n v="13"/>
    <n v="20"/>
    <n v="132.73259999999999"/>
    <n v="0.125"/>
    <s v="LATIF"/>
    <n v="61.723483588461484"/>
    <n v="0.24689393435384593"/>
    <s v="DEJAR"/>
    <s v="DEJAR"/>
    <x v="0"/>
  </r>
  <r>
    <x v="102"/>
    <n v="34"/>
    <s v="almendra"/>
    <n v="20"/>
    <n v="15"/>
    <n v="314.15999999999997"/>
    <n v="0.125"/>
    <s v="LATIF"/>
    <n v="172.33493090633354"/>
    <n v="0.68933972362533413"/>
    <s v="DEJAR"/>
    <s v="DEJAR"/>
    <x v="0"/>
  </r>
  <r>
    <x v="102"/>
    <n v="35"/>
    <s v="Desconocido"/>
    <n v="18"/>
    <n v="15"/>
    <n v="254.46959999999999"/>
    <n v="0.125"/>
    <s v="LATIF"/>
    <n v="134.06329154071116"/>
    <n v="0.53625316616284469"/>
    <s v="DEJAR"/>
    <s v="DEJAR"/>
    <x v="0"/>
  </r>
  <r>
    <x v="102"/>
    <n v="36"/>
    <s v="nogal"/>
    <n v="15"/>
    <n v="10"/>
    <n v="176.715"/>
    <n v="0.125"/>
    <s v="LATIF"/>
    <n v="86.812164819560579"/>
    <n v="0.34724865927824233"/>
    <s v="DEJAR"/>
    <s v="DEJAR"/>
    <x v="0"/>
  </r>
  <r>
    <x v="102"/>
    <n v="37"/>
    <s v="Desconocido"/>
    <n v="10"/>
    <n v="15"/>
    <n v="78.539999999999992"/>
    <n v="0.125"/>
    <s v="LATIF"/>
    <n v="33.026709725455305"/>
    <n v="0.13210683890182123"/>
    <s v="DEJAR"/>
    <s v="DEJAR"/>
    <x v="0"/>
  </r>
  <r>
    <x v="102"/>
    <n v="38"/>
    <s v="Desconocido"/>
    <n v="13"/>
    <n v="10"/>
    <n v="132.73259999999999"/>
    <n v="0.125"/>
    <s v="LATIF"/>
    <n v="61.723483588461484"/>
    <n v="0.24689393435384593"/>
    <s v="DEJAR"/>
    <s v="DEJAR"/>
    <x v="0"/>
  </r>
  <r>
    <x v="102"/>
    <n v="39"/>
    <s v="cabo de hacha"/>
    <n v="17"/>
    <n v="15"/>
    <n v="226.98060000000001"/>
    <n v="0.125"/>
    <s v="LATIF"/>
    <n v="116.98835060940742"/>
    <n v="0.46795340243762967"/>
    <s v="DEJAR"/>
    <s v="DEJAR"/>
    <x v="0"/>
  </r>
  <r>
    <x v="102"/>
    <n v="40"/>
    <s v="Desconocido"/>
    <n v="25"/>
    <n v="15"/>
    <n v="490.875"/>
    <n v="0.125"/>
    <s v="LATIF"/>
    <n v="293.3319028192812"/>
    <n v="1.1733276112771247"/>
    <s v="DEJAR"/>
    <s v="DEJAR"/>
    <x v="0"/>
  </r>
  <r>
    <x v="102"/>
    <n v="41"/>
    <s v="yaje"/>
    <n v="19"/>
    <n v="15"/>
    <n v="283.52940000000001"/>
    <n v="0.125"/>
    <s v="LATIF"/>
    <n v="152.50261995629924"/>
    <n v="0.61001047982519696"/>
    <s v="DEJAR"/>
    <s v="DEJAR"/>
    <x v="0"/>
  </r>
  <r>
    <x v="102"/>
    <n v="42"/>
    <s v="Desconocido"/>
    <n v="15.2"/>
    <n v="16"/>
    <n v="181.45881599999998"/>
    <n v="0.125"/>
    <s v="LATIF"/>
    <n v="89.596556735240128"/>
    <n v="0.35838622694096051"/>
    <s v="DEJAR"/>
    <s v="DEJAR"/>
    <x v="0"/>
  </r>
  <r>
    <x v="102"/>
    <n v="43"/>
    <s v="encino"/>
    <n v="29"/>
    <n v="13"/>
    <n v="660.52139999999997"/>
    <n v="0.125"/>
    <s v="LATIF"/>
    <n v="417.82609631752575"/>
    <n v="1.6713043852701031"/>
    <s v="DEJAR"/>
    <s v="DEJAR"/>
    <x v="0"/>
  </r>
  <r>
    <x v="102"/>
    <n v="44"/>
    <s v="nogal"/>
    <n v="26"/>
    <n v="15"/>
    <n v="530.93039999999996"/>
    <n v="0.125"/>
    <s v="LATIF"/>
    <n v="322.0760520178971"/>
    <n v="1.2883042080715883"/>
    <s v="DEJAR"/>
    <s v="DEJAR"/>
    <x v="0"/>
  </r>
  <r>
    <x v="102"/>
    <n v="45"/>
    <s v="Desconocido"/>
    <n v="63"/>
    <n v="25"/>
    <n v="3117.2525999999998"/>
    <n v="0.125"/>
    <s v="LATIF"/>
    <n v="2655.2260635815082"/>
    <n v="10.620904254326033"/>
    <s v="DEJAR"/>
    <s v="DEJAR"/>
    <x v="0"/>
  </r>
  <r>
    <x v="102"/>
    <n v="46"/>
    <s v="nogal"/>
    <n v="25"/>
    <n v="20"/>
    <n v="490.875"/>
    <n v="0.125"/>
    <s v="LATIF"/>
    <n v="293.3319028192812"/>
    <n v="1.1733276112771247"/>
    <s v="DEJAR"/>
    <s v="DEJAR"/>
    <x v="0"/>
  </r>
  <r>
    <x v="102"/>
    <n v="47"/>
    <s v="Desconocido"/>
    <n v="13"/>
    <n v="10"/>
    <n v="132.73259999999999"/>
    <n v="0.125"/>
    <s v="LATIF"/>
    <n v="61.723483588461484"/>
    <n v="0.24689393435384593"/>
    <s v="DEJAR"/>
    <s v="DEJAR"/>
    <x v="0"/>
  </r>
  <r>
    <x v="102"/>
    <n v="48"/>
    <s v="Desconocido"/>
    <n v="10"/>
    <n v="15"/>
    <n v="78.539999999999992"/>
    <n v="0.125"/>
    <s v="LATIF"/>
    <n v="33.026709725455305"/>
    <n v="0.13210683890182123"/>
    <s v="DEJAR"/>
    <s v="DEJAR"/>
    <x v="0"/>
  </r>
  <r>
    <x v="102"/>
    <n v="49"/>
    <s v="tem che´"/>
    <n v="24"/>
    <n v="10"/>
    <n v="452.3904"/>
    <n v="0.125"/>
    <s v="LATIF"/>
    <n v="266.13537552905672"/>
    <n v="1.0645415021162268"/>
    <s v="DEJAR"/>
    <s v="DEJAR"/>
    <x v="0"/>
  </r>
  <r>
    <x v="102"/>
    <n v="50"/>
    <s v="nogal"/>
    <n v="20"/>
    <n v="15"/>
    <n v="314.15999999999997"/>
    <n v="0.125"/>
    <s v="LATIF"/>
    <n v="172.33493090633354"/>
    <n v="0.68933972362533413"/>
    <s v="DEJAR"/>
    <s v="DEJAR"/>
    <x v="0"/>
  </r>
  <r>
    <x v="102"/>
    <n v="51"/>
    <s v="Desconocido"/>
    <n v="13"/>
    <n v="10"/>
    <n v="132.73259999999999"/>
    <n v="0.125"/>
    <s v="LATIF"/>
    <n v="61.723483588461484"/>
    <n v="0.24689393435384593"/>
    <s v="DEJAR"/>
    <s v="DEJAR"/>
    <x v="0"/>
  </r>
  <r>
    <x v="102"/>
    <n v="52"/>
    <s v="Desconocido"/>
    <n v="36"/>
    <n v="15"/>
    <n v="1017.8783999999999"/>
    <n v="0.125"/>
    <s v="LATIF"/>
    <n v="699.54858588098784"/>
    <n v="2.7981943435239516"/>
    <s v="DEJAR"/>
    <s v="DEJAR"/>
    <x v="0"/>
  </r>
  <r>
    <x v="102"/>
    <n v="53"/>
    <s v="encino"/>
    <n v="97"/>
    <n v="60"/>
    <n v="7389.8285999999998"/>
    <n v="0.125"/>
    <s v="LATIF"/>
    <n v="7427.5503715745845"/>
    <n v="29.710201486298338"/>
    <s v="DEJAR"/>
    <s v="DEJAR"/>
    <x v="0"/>
  </r>
  <r>
    <x v="102"/>
    <n v="54"/>
    <s v="nogal"/>
    <n v="13"/>
    <n v="12"/>
    <n v="132.73259999999999"/>
    <n v="0.125"/>
    <s v="LATIF"/>
    <n v="61.723483588461484"/>
    <n v="0.24689393435384593"/>
    <s v="DEJAR"/>
    <s v="DEJAR"/>
    <x v="0"/>
  </r>
  <r>
    <x v="103"/>
    <n v="1"/>
    <s v="Chut - Chipe Negro"/>
    <n v="11.2"/>
    <n v="4"/>
    <n v="98.520575999999991"/>
    <n v="0.125"/>
    <s v="Palma"/>
    <n v="42.22722295144743"/>
    <n v="0.16890889180578972"/>
    <s v="DEJAR"/>
    <s v="DEPURAR"/>
    <x v="1"/>
  </r>
  <r>
    <x v="103"/>
    <n v="2"/>
    <s v="Chut - Chipe Negro"/>
    <n v="10.7"/>
    <n v="5"/>
    <n v="89.920445999999984"/>
    <n v="0.125"/>
    <s v="Palma"/>
    <n v="52.824370122452407"/>
    <n v="0.21129748048980962"/>
    <s v="DEJAR"/>
    <s v="DEJAR"/>
    <x v="0"/>
  </r>
  <r>
    <x v="103"/>
    <n v="3"/>
    <s v="pata de chunto"/>
    <n v="10"/>
    <n v="5.3"/>
    <n v="78.539999999999992"/>
    <n v="0.125"/>
    <s v="LATIF"/>
    <n v="33.026709725455305"/>
    <n v="0.13210683890182123"/>
    <s v="DEJAR"/>
    <s v="DEJAR"/>
    <x v="0"/>
  </r>
  <r>
    <x v="103"/>
    <n v="4"/>
    <s v="Chut - Chipe Negro"/>
    <n v="23.5"/>
    <n v="5.3"/>
    <n v="433.73714999999999"/>
    <n v="0.125"/>
    <s v="Palma"/>
    <n v="55.909495727108819"/>
    <n v="0.22363798290843528"/>
    <s v="DEJAR"/>
    <s v="DEJAR"/>
    <x v="0"/>
  </r>
  <r>
    <x v="103"/>
    <n v="5"/>
    <s v="palo blanco"/>
    <n v="12.9"/>
    <n v="14"/>
    <n v="130.69841399999999"/>
    <n v="0.125"/>
    <s v="LATIF"/>
    <n v="60.597818472644285"/>
    <n v="0.24239127389057713"/>
    <s v="DEJAR"/>
    <s v="DEJAR"/>
    <x v="0"/>
  </r>
  <r>
    <x v="103"/>
    <n v="6"/>
    <s v="Chut - Chipe Negro"/>
    <n v="10"/>
    <n v="5.3"/>
    <n v="78.539999999999992"/>
    <n v="0.125"/>
    <s v="Palma"/>
    <n v="55.909495727108819"/>
    <n v="0.22363798290843528"/>
    <s v="DEJAR"/>
    <s v="DEJAR"/>
    <x v="0"/>
  </r>
  <r>
    <x v="103"/>
    <n v="7"/>
    <s v="palo blanco"/>
    <n v="30"/>
    <n v="16"/>
    <n v="706.86"/>
    <n v="0.125"/>
    <s v="LATIF"/>
    <n v="452.98997539791907"/>
    <n v="1.8119599015916763"/>
    <s v="DEJAR"/>
    <s v="DEJAR"/>
    <x v="0"/>
  </r>
  <r>
    <x v="103"/>
    <n v="8"/>
    <s v="palo blanco"/>
    <n v="60.5"/>
    <n v="19"/>
    <n v="2874.76035"/>
    <n v="0.125"/>
    <s v="LATIF"/>
    <n v="2410.9436640890781"/>
    <n v="9.643774656356312"/>
    <s v="DEJAR"/>
    <s v="DEJAR"/>
    <x v="0"/>
  </r>
  <r>
    <x v="103"/>
    <n v="9"/>
    <s v="Chut - Chipe Negro"/>
    <n v="11.8"/>
    <n v="5.3"/>
    <n v="109.35909600000001"/>
    <n v="0.125"/>
    <s v="Palma"/>
    <n v="55.909495727108819"/>
    <n v="0.22363798290843528"/>
    <s v="DEJAR"/>
    <s v="DEJAR"/>
    <x v="0"/>
  </r>
  <r>
    <x v="103"/>
    <n v="10"/>
    <s v="palo banco"/>
    <n v="35"/>
    <n v="25"/>
    <n v="962.11500000000001"/>
    <n v="0.125"/>
    <s v="LATIF"/>
    <n v="654.11925553640299"/>
    <n v="2.6164770221456122"/>
    <s v="DEJAR"/>
    <s v="DEJAR"/>
    <x v="0"/>
  </r>
  <r>
    <x v="103"/>
    <n v="11"/>
    <s v="Desconocido"/>
    <n v="11"/>
    <n v="20"/>
    <n v="95.0334"/>
    <n v="0.125"/>
    <s v="LATIF"/>
    <n v="41.450062373780455"/>
    <n v="0.16580024949512182"/>
    <s v="DEJAR"/>
    <s v="DEJAR"/>
    <x v="0"/>
  </r>
  <r>
    <x v="103"/>
    <n v="12"/>
    <s v="Chut - Chipe Negro"/>
    <n v="12"/>
    <n v="6"/>
    <n v="113.0976"/>
    <n v="0.125"/>
    <s v="Palma"/>
    <n v="62.957985757508652"/>
    <n v="0.25183194303003459"/>
    <s v="DEJAR"/>
    <s v="DEJAR"/>
    <x v="0"/>
  </r>
  <r>
    <x v="103"/>
    <n v="13"/>
    <s v="Chut - Chipe Negro"/>
    <n v="14.2"/>
    <n v="6"/>
    <n v="158.368056"/>
    <n v="0.125"/>
    <s v="Palma"/>
    <n v="62.957985757508652"/>
    <n v="0.25183194303003459"/>
    <s v="DEJAR"/>
    <s v="DEJAR"/>
    <x v="0"/>
  </r>
  <r>
    <x v="103"/>
    <n v="14"/>
    <s v="Guayabillo"/>
    <n v="34.5"/>
    <n v="17"/>
    <n v="934.82235000000003"/>
    <n v="0.125"/>
    <s v="LATIF"/>
    <n v="632.06610370323085"/>
    <n v="2.5282644148129232"/>
    <s v="DEJAR"/>
    <s v="DEJAR"/>
    <x v="0"/>
  </r>
  <r>
    <x v="103"/>
    <n v="15"/>
    <s v="Guayabillo"/>
    <n v="12"/>
    <n v="8"/>
    <n v="113.0976"/>
    <n v="0.125"/>
    <s v="LATIF"/>
    <n v="51.002868362482175"/>
    <n v="0.2040114734499287"/>
    <s v="DEJAR"/>
    <s v="DEJAR"/>
    <x v="0"/>
  </r>
  <r>
    <x v="103"/>
    <n v="16"/>
    <s v="palo blanco"/>
    <n v="11"/>
    <n v="10"/>
    <n v="95.0334"/>
    <n v="0.125"/>
    <s v="LATIF"/>
    <n v="41.450062373780455"/>
    <n v="0.16580024949512182"/>
    <s v="DEJAR"/>
    <s v="DEJAR"/>
    <x v="0"/>
  </r>
  <r>
    <x v="103"/>
    <n v="17"/>
    <s v="Desconocido"/>
    <n v="12"/>
    <n v="10"/>
    <n v="113.0976"/>
    <n v="0.125"/>
    <s v="LATIF"/>
    <n v="51.002868362482175"/>
    <n v="0.2040114734499287"/>
    <s v="DEJAR"/>
    <s v="DEJAR"/>
    <x v="0"/>
  </r>
  <r>
    <x v="103"/>
    <n v="18"/>
    <s v="encino"/>
    <n v="164"/>
    <n v="40"/>
    <n v="21124.118399999999"/>
    <n v="0.125"/>
    <s v="LATIF"/>
    <n v="25969.152078660689"/>
    <n v="103.87660831464275"/>
    <s v="DEJAR"/>
    <s v="DEJAR"/>
    <x v="0"/>
  </r>
  <r>
    <x v="103"/>
    <n v="19"/>
    <s v="palo blanco"/>
    <n v="10"/>
    <n v="15"/>
    <n v="78.539999999999992"/>
    <n v="0.125"/>
    <s v="LATIF"/>
    <n v="33.026709725455305"/>
    <n v="0.13210683890182123"/>
    <s v="DEJAR"/>
    <s v="DEJAR"/>
    <x v="0"/>
  </r>
  <r>
    <x v="103"/>
    <n v="20"/>
    <s v="Chut - Chipe Negro"/>
    <n v="11"/>
    <n v="2"/>
    <n v="95.0334"/>
    <n v="0.125"/>
    <s v="Palma"/>
    <n v="19.238790948127587"/>
    <n v="7.6955163792510342E-2"/>
    <s v="DEJAR"/>
    <s v="DEPURAR"/>
    <x v="1"/>
  </r>
  <r>
    <x v="103"/>
    <n v="21"/>
    <s v="Chut - Chipe Negro"/>
    <n v="13.5"/>
    <n v="4"/>
    <n v="143.13915"/>
    <n v="0.125"/>
    <s v="Palma"/>
    <n v="42.22722295144743"/>
    <n v="0.16890889180578972"/>
    <s v="DEJAR"/>
    <s v="DEPURAR"/>
    <x v="1"/>
  </r>
  <r>
    <x v="103"/>
    <n v="22"/>
    <s v="Chut - Chipe Negro"/>
    <n v="10.9"/>
    <n v="4"/>
    <n v="93.313373999999996"/>
    <n v="0.125"/>
    <s v="Palma"/>
    <n v="42.22722295144743"/>
    <n v="0.16890889180578972"/>
    <s v="DEJAR"/>
    <s v="DEPURAR"/>
    <x v="1"/>
  </r>
  <r>
    <x v="103"/>
    <n v="23"/>
    <s v="Chut - Chipe Negro"/>
    <n v="10.8"/>
    <n v="5.3"/>
    <n v="91.60905600000001"/>
    <n v="0.125"/>
    <s v="Palma"/>
    <n v="55.909495727108819"/>
    <n v="0.22363798290843528"/>
    <s v="DEJAR"/>
    <s v="DEJAR"/>
    <x v="0"/>
  </r>
  <r>
    <x v="103"/>
    <n v="24"/>
    <s v="palo banco"/>
    <n v="21"/>
    <n v="12.447916666666666"/>
    <n v="346.3614"/>
    <n v="0.125"/>
    <s v="LATIF"/>
    <n v="193.587905296"/>
    <n v="0.77435162118400003"/>
    <s v="DEJAR"/>
    <s v="DEJAR"/>
    <x v="0"/>
  </r>
  <r>
    <x v="103"/>
    <n v="25"/>
    <s v="Chut - Chipe Negro"/>
    <n v="11.5"/>
    <n v="6"/>
    <n v="103.86915"/>
    <n v="0.125"/>
    <s v="Palma"/>
    <n v="62.957985757508652"/>
    <n v="0.25183194303003459"/>
    <s v="DEJAR"/>
    <s v="DEJAR"/>
    <x v="0"/>
  </r>
  <r>
    <x v="103"/>
    <n v="26"/>
    <s v="palo colorado"/>
    <n v="45"/>
    <n v="20"/>
    <n v="1590.4349999999999"/>
    <n v="0.125"/>
    <s v="LATIF"/>
    <n v="1190.7041522680991"/>
    <n v="4.762816609072396"/>
    <s v="DEJAR"/>
    <s v="DEJAR"/>
    <x v="0"/>
  </r>
  <r>
    <x v="103"/>
    <n v="27"/>
    <s v="yaje"/>
    <n v="37"/>
    <n v="30"/>
    <n v="1075.2126000000001"/>
    <n v="0.125"/>
    <s v="LATIF"/>
    <n v="746.75785703016243"/>
    <n v="2.9870314281206496"/>
    <s v="DEJAR"/>
    <s v="DEJAR"/>
    <x v="0"/>
  </r>
  <r>
    <x v="103"/>
    <n v="28"/>
    <s v="Chut - Chipe Negro"/>
    <n v="13"/>
    <n v="5.3"/>
    <n v="132.73259999999999"/>
    <n v="0.125"/>
    <s v="Palma"/>
    <n v="55.909495727108819"/>
    <n v="0.22363798290843528"/>
    <s v="DEJAR"/>
    <s v="DEJAR"/>
    <x v="0"/>
  </r>
  <r>
    <x v="103"/>
    <n v="29"/>
    <s v="Chut - Chipe Negro"/>
    <n v="12"/>
    <n v="5.3"/>
    <n v="113.0976"/>
    <n v="0.125"/>
    <s v="Palma"/>
    <n v="55.909495727108819"/>
    <n v="0.22363798290843528"/>
    <s v="DEJAR"/>
    <s v="DEJAR"/>
    <x v="0"/>
  </r>
  <r>
    <x v="103"/>
    <n v="30"/>
    <s v="Chut - Chipe Negro"/>
    <n v="25.5"/>
    <n v="12"/>
    <n v="510.70634999999999"/>
    <n v="0.125"/>
    <s v="Palma"/>
    <n v="117.07181217677756"/>
    <n v="0.46828724870711025"/>
    <s v="DEJAR"/>
    <s v="DEJAR"/>
    <x v="0"/>
  </r>
  <r>
    <x v="103"/>
    <n v="31"/>
    <s v="quiebra hacha"/>
    <n v="36"/>
    <n v="20"/>
    <n v="1017.8783999999999"/>
    <n v="0.125"/>
    <s v="LATIF"/>
    <n v="699.54858588098784"/>
    <n v="2.7981943435239516"/>
    <s v="DEJAR"/>
    <s v="DEJAR"/>
    <x v="0"/>
  </r>
  <r>
    <x v="103"/>
    <n v="32"/>
    <s v="Chut - Chipe Negro"/>
    <n v="29"/>
    <n v="18"/>
    <n v="660.52139999999997"/>
    <n v="0.125"/>
    <s v="Palma"/>
    <n v="163.94878593751443"/>
    <n v="0.65579514375005776"/>
    <s v="DEJAR"/>
    <s v="DEJAR"/>
    <x v="0"/>
  </r>
  <r>
    <x v="103"/>
    <n v="33"/>
    <s v="Chut - Chipe Negro"/>
    <n v="10"/>
    <n v="4"/>
    <n v="78.539999999999992"/>
    <n v="0.125"/>
    <s v="Palma"/>
    <n v="42.22722295144743"/>
    <n v="0.16890889180578972"/>
    <s v="DEJAR"/>
    <s v="DEPURAR"/>
    <x v="1"/>
  </r>
  <r>
    <x v="103"/>
    <n v="34"/>
    <s v="Chut - Chipe Negro"/>
    <n v="11.5"/>
    <n v="5"/>
    <n v="103.86915"/>
    <n v="0.125"/>
    <s v="Palma"/>
    <n v="52.824370122452407"/>
    <n v="0.21129748048980962"/>
    <s v="DEJAR"/>
    <s v="DEJAR"/>
    <x v="0"/>
  </r>
  <r>
    <x v="103"/>
    <n v="35"/>
    <s v="palo blanco"/>
    <n v="13.5"/>
    <n v="15"/>
    <n v="143.13915"/>
    <n v="0.125"/>
    <s v="LATIF"/>
    <n v="67.533172179763213"/>
    <n v="0.27013268871905283"/>
    <s v="DEJAR"/>
    <s v="DEJAR"/>
    <x v="0"/>
  </r>
  <r>
    <x v="103"/>
    <n v="36"/>
    <s v="nogal"/>
    <n v="10.199999999999999"/>
    <n v="5"/>
    <n v="81.713015999999996"/>
    <n v="0.125"/>
    <s v="LATIF"/>
    <n v="34.622936944330348"/>
    <n v="0.1384917477773214"/>
    <s v="DEJAR"/>
    <s v="DEJAR"/>
    <x v="0"/>
  </r>
  <r>
    <x v="103"/>
    <n v="37"/>
    <s v="palo blanco"/>
    <n v="15"/>
    <n v="12"/>
    <n v="176.715"/>
    <n v="0.125"/>
    <s v="LATIF"/>
    <n v="86.812164819560579"/>
    <n v="0.34724865927824233"/>
    <s v="DEJAR"/>
    <s v="DEJAR"/>
    <x v="0"/>
  </r>
  <r>
    <x v="103"/>
    <n v="38"/>
    <s v="Chut - Chipe Negro"/>
    <n v="11.9"/>
    <n v="4.5"/>
    <n v="111.220494"/>
    <n v="0.125"/>
    <s v="Palma"/>
    <n v="47.589020124374471"/>
    <n v="0.19035608049749789"/>
    <s v="DEJAR"/>
    <s v="DEPURAR"/>
    <x v="1"/>
  </r>
  <r>
    <x v="103"/>
    <n v="39"/>
    <s v="Chut - Chipe Negro"/>
    <n v="11.6"/>
    <n v="5.3"/>
    <n v="105.683424"/>
    <n v="0.125"/>
    <s v="Palma"/>
    <n v="55.909495727108819"/>
    <n v="0.22363798290843528"/>
    <s v="DEJAR"/>
    <s v="DEJAR"/>
    <x v="0"/>
  </r>
  <r>
    <x v="103"/>
    <n v="40"/>
    <s v="Chut - Chipe Negro"/>
    <n v="11"/>
    <n v="3"/>
    <n v="95.0334"/>
    <n v="0.125"/>
    <s v="Palma"/>
    <n v="31.07198362279307"/>
    <n v="0.12428793449117229"/>
    <s v="DEJAR"/>
    <s v="DEPURAR"/>
    <x v="1"/>
  </r>
  <r>
    <x v="103"/>
    <n v="41"/>
    <s v="Chut - Chipe Negro"/>
    <n v="12"/>
    <n v="4"/>
    <n v="113.0976"/>
    <n v="0.125"/>
    <s v="Palma"/>
    <n v="42.22722295144743"/>
    <n v="0.16890889180578972"/>
    <s v="DEJAR"/>
    <s v="DEPURAR"/>
    <x v="1"/>
  </r>
  <r>
    <x v="103"/>
    <n v="42"/>
    <s v="Chut - Chipe Negro"/>
    <n v="11"/>
    <n v="4"/>
    <n v="95.0334"/>
    <n v="0.125"/>
    <s v="Palma"/>
    <n v="42.22722295144743"/>
    <n v="0.16890889180578972"/>
    <s v="DEJAR"/>
    <s v="DEPURAR"/>
    <x v="1"/>
  </r>
  <r>
    <x v="103"/>
    <n v="43"/>
    <s v="naranjillo"/>
    <n v="13.5"/>
    <n v="10"/>
    <n v="143.13915"/>
    <n v="0.125"/>
    <s v="LATIF"/>
    <n v="67.533172179763213"/>
    <n v="0.27013268871905283"/>
    <s v="DEJAR"/>
    <s v="DEJAR"/>
    <x v="0"/>
  </r>
  <r>
    <x v="103"/>
    <n v="44"/>
    <s v="Chut - Chipe Negro"/>
    <n v="11"/>
    <n v="5.3"/>
    <n v="95.0334"/>
    <n v="0.125"/>
    <s v="Palma"/>
    <n v="55.909495727108819"/>
    <n v="0.22363798290843528"/>
    <s v="DEJAR"/>
    <s v="DEJAR"/>
    <x v="0"/>
  </r>
  <r>
    <x v="103"/>
    <n v="45"/>
    <s v="palo blanco"/>
    <n v="28.5"/>
    <n v="30"/>
    <n v="637.94114999999999"/>
    <n v="0.125"/>
    <s v="LATIF"/>
    <n v="400.85987036295842"/>
    <n v="1.6034394814518336"/>
    <s v="DEJAR"/>
    <s v="DEJAR"/>
    <x v="0"/>
  </r>
  <r>
    <x v="103"/>
    <n v="46"/>
    <s v="Chut - Chipe Negro"/>
    <n v="29.5"/>
    <n v="5.3"/>
    <n v="683.49434999999994"/>
    <n v="0.125"/>
    <s v="Palma"/>
    <n v="55.909495727108819"/>
    <n v="0.22363798290843528"/>
    <s v="DEJAR"/>
    <s v="DEJAR"/>
    <x v="0"/>
  </r>
  <r>
    <x v="103"/>
    <n v="47"/>
    <s v="Chut - Chipe Negro"/>
    <n v="31"/>
    <n v="15"/>
    <n v="754.76940000000002"/>
    <n v="0.125"/>
    <s v="Palma"/>
    <n v="141.18808068496872"/>
    <n v="0.56475232273987486"/>
    <s v="DEJAR"/>
    <s v="DEJAR"/>
    <x v="0"/>
  </r>
  <r>
    <x v="103"/>
    <n v="48"/>
    <s v="Chut - Chipe Negro"/>
    <n v="15"/>
    <n v="5.3"/>
    <n v="176.715"/>
    <n v="0.125"/>
    <s v="Palma"/>
    <n v="55.909495727108819"/>
    <n v="0.22363798290843528"/>
    <s v="DEJAR"/>
    <s v="DEJAR"/>
    <x v="0"/>
  </r>
  <r>
    <x v="103"/>
    <n v="49"/>
    <s v="Chut - Chipe Negro"/>
    <n v="13"/>
    <n v="3"/>
    <n v="132.73259999999999"/>
    <n v="0.125"/>
    <s v="Palma"/>
    <n v="31.07198362279307"/>
    <n v="0.12428793449117229"/>
    <s v="DEJAR"/>
    <s v="DEPURAR"/>
    <x v="1"/>
  </r>
  <r>
    <x v="103"/>
    <n v="50"/>
    <s v="Chut - Chipe Negro"/>
    <n v="14"/>
    <n v="4"/>
    <n v="153.9384"/>
    <n v="0.125"/>
    <s v="Palma"/>
    <n v="42.22722295144743"/>
    <n v="0.16890889180578972"/>
    <s v="DEJAR"/>
    <s v="DEPURAR"/>
    <x v="1"/>
  </r>
  <r>
    <x v="103"/>
    <n v="51"/>
    <s v="Chut - Chipe Negro"/>
    <n v="11"/>
    <n v="2"/>
    <n v="95.0334"/>
    <n v="0.125"/>
    <s v="Palma"/>
    <n v="19.238790948127587"/>
    <n v="7.6955163792510342E-2"/>
    <s v="DEJAR"/>
    <s v="DEPURAR"/>
    <x v="1"/>
  </r>
  <r>
    <x v="103"/>
    <n v="52"/>
    <s v="Chut - Chipe Negro"/>
    <n v="12"/>
    <n v="4"/>
    <n v="113.0976"/>
    <n v="0.125"/>
    <s v="Palma"/>
    <n v="42.22722295144743"/>
    <n v="0.16890889180578972"/>
    <s v="DEJAR"/>
    <s v="DEPURAR"/>
    <x v="1"/>
  </r>
  <r>
    <x v="103"/>
    <n v="53"/>
    <s v="Chut - Chipe Negro"/>
    <n v="13.2"/>
    <n v="3"/>
    <n v="136.84809599999997"/>
    <n v="0.125"/>
    <s v="Palma"/>
    <n v="31.07198362279307"/>
    <n v="0.12428793449117229"/>
    <s v="DEJAR"/>
    <s v="DEPURAR"/>
    <x v="1"/>
  </r>
  <r>
    <x v="103"/>
    <n v="54"/>
    <s v="pata de chunto"/>
    <n v="13"/>
    <n v="15"/>
    <n v="132.73259999999999"/>
    <n v="0.125"/>
    <s v="LATIF"/>
    <n v="61.723483588461484"/>
    <n v="0.24689393435384593"/>
    <s v="DEJAR"/>
    <s v="DEJAR"/>
    <x v="0"/>
  </r>
  <r>
    <x v="103"/>
    <n v="55"/>
    <s v="palo banco"/>
    <n v="15.3"/>
    <n v="10"/>
    <n v="183.85428600000003"/>
    <n v="0.125"/>
    <s v="LATIF"/>
    <n v="91.007918546358496"/>
    <n v="0.36403167418543397"/>
    <s v="DEJAR"/>
    <s v="DEJAR"/>
    <x v="0"/>
  </r>
  <r>
    <x v="103"/>
    <n v="56"/>
    <s v="pata de chunto"/>
    <n v="13"/>
    <n v="15"/>
    <n v="132.73259999999999"/>
    <n v="0.125"/>
    <s v="LATIF"/>
    <n v="61.723483588461484"/>
    <n v="0.24689393435384593"/>
    <s v="DEJAR"/>
    <s v="DEJAR"/>
    <x v="0"/>
  </r>
  <r>
    <x v="103"/>
    <n v="57"/>
    <s v="Chut - Chipe Negro"/>
    <n v="12"/>
    <n v="5.3"/>
    <n v="113.0976"/>
    <n v="0.125"/>
    <s v="Palma"/>
    <n v="55.909495727108819"/>
    <n v="0.22363798290843528"/>
    <s v="DEJAR"/>
    <s v="DEJAR"/>
    <x v="0"/>
  </r>
  <r>
    <x v="103"/>
    <n v="58"/>
    <s v="Chut - Chipe Negro"/>
    <n v="10.5"/>
    <n v="5.3"/>
    <n v="86.590350000000001"/>
    <n v="0.125"/>
    <s v="Palma"/>
    <n v="55.909495727108819"/>
    <n v="0.22363798290843528"/>
    <s v="DEJAR"/>
    <s v="DEJAR"/>
    <x v="0"/>
  </r>
  <r>
    <x v="103"/>
    <n v="59"/>
    <s v="Chut - Chipe Negro"/>
    <n v="21"/>
    <n v="5"/>
    <n v="346.3614"/>
    <n v="0.125"/>
    <s v="Palma"/>
    <n v="52.824370122452407"/>
    <n v="0.21129748048980962"/>
    <s v="DEJAR"/>
    <s v="DEJAR"/>
    <x v="0"/>
  </r>
  <r>
    <x v="103"/>
    <n v="60"/>
    <s v="palo blanco"/>
    <n v="22"/>
    <n v="15"/>
    <n v="380.1336"/>
    <n v="0.125"/>
    <s v="LATIF"/>
    <n v="216.2883827856152"/>
    <n v="0.86515353114246074"/>
    <s v="DEJAR"/>
    <s v="DEJAR"/>
    <x v="0"/>
  </r>
  <r>
    <x v="103"/>
    <n v="61"/>
    <s v="yaje"/>
    <n v="14"/>
    <n v="15"/>
    <n v="153.9384"/>
    <n v="0.125"/>
    <s v="LATIF"/>
    <n v="73.64833681845144"/>
    <n v="0.29459334727380576"/>
    <s v="DEJAR"/>
    <s v="DEJAR"/>
    <x v="0"/>
  </r>
  <r>
    <x v="103"/>
    <n v="62"/>
    <s v="encino"/>
    <n v="141"/>
    <n v="40"/>
    <n v="15614.537399999999"/>
    <n v="0.125"/>
    <s v="LATIF"/>
    <n v="18115.092526118286"/>
    <n v="72.460370104473142"/>
    <s v="DEJAR"/>
    <s v="DEJAR"/>
    <x v="0"/>
  </r>
  <r>
    <x v="103"/>
    <n v="63"/>
    <s v="Chut - Chipe Negro"/>
    <n v="28"/>
    <n v="7"/>
    <n v="615.75360000000001"/>
    <n v="0.125"/>
    <s v="Palma"/>
    <n v="72.699305651915452"/>
    <n v="0.29079722260766183"/>
    <s v="DEJAR"/>
    <s v="DEJAR"/>
    <x v="0"/>
  </r>
  <r>
    <x v="103"/>
    <n v="64"/>
    <s v="naranjillo"/>
    <n v="10"/>
    <n v="10"/>
    <n v="78.539999999999992"/>
    <n v="0.125"/>
    <s v="LATIF"/>
    <n v="33.026709725455305"/>
    <n v="0.13210683890182123"/>
    <s v="DEJAR"/>
    <s v="DEJAR"/>
    <x v="0"/>
  </r>
  <r>
    <x v="103"/>
    <n v="65"/>
    <s v="naranjillo"/>
    <n v="19"/>
    <n v="8"/>
    <n v="283.52940000000001"/>
    <n v="0.125"/>
    <s v="LATIF"/>
    <n v="152.50261995629924"/>
    <n v="0.61001047982519696"/>
    <s v="DEJAR"/>
    <s v="DEJAR"/>
    <x v="0"/>
  </r>
  <r>
    <x v="103"/>
    <n v="66"/>
    <s v="Guayabillo"/>
    <n v="14"/>
    <n v="10"/>
    <n v="153.9384"/>
    <n v="0.125"/>
    <s v="LATIF"/>
    <n v="73.64833681845144"/>
    <n v="0.29459334727380576"/>
    <s v="DEJAR"/>
    <s v="DEJAR"/>
    <x v="0"/>
  </r>
  <r>
    <x v="103"/>
    <n v="67"/>
    <s v="Chut - Chipe Negro"/>
    <n v="11.5"/>
    <n v="4"/>
    <n v="103.86915"/>
    <n v="0.125"/>
    <s v="Palma"/>
    <n v="42.22722295144743"/>
    <n v="0.16890889180578972"/>
    <s v="DEJAR"/>
    <s v="DEPURAR"/>
    <x v="1"/>
  </r>
  <r>
    <x v="103"/>
    <n v="68"/>
    <s v="Chut - Chipe Negro"/>
    <n v="11"/>
    <n v="3"/>
    <n v="95.0334"/>
    <n v="0.125"/>
    <s v="Palma"/>
    <n v="31.07198362279307"/>
    <n v="0.12428793449117229"/>
    <s v="DEJAR"/>
    <s v="DEPURAR"/>
    <x v="1"/>
  </r>
  <r>
    <x v="103"/>
    <n v="69"/>
    <s v="encino"/>
    <n v="18.7"/>
    <n v="12.447916666666666"/>
    <n v="274.64652599999999"/>
    <n v="0.125"/>
    <s v="LATIF"/>
    <n v="146.82584096556667"/>
    <n v="0.58730336386226667"/>
    <s v="DEJAR"/>
    <s v="DEJAR"/>
    <x v="0"/>
  </r>
  <r>
    <x v="103"/>
    <n v="70"/>
    <s v="Chut - Chipe Negro"/>
    <n v="13.5"/>
    <n v="10"/>
    <n v="143.13915"/>
    <n v="0.125"/>
    <s v="Palma"/>
    <n v="100.05740827111657"/>
    <n v="0.4002296330844663"/>
    <s v="DEJAR"/>
    <s v="DEJAR"/>
    <x v="0"/>
  </r>
  <r>
    <x v="103"/>
    <n v="71"/>
    <s v="Chut - Chipe Negro"/>
    <n v="11.2"/>
    <n v="5.3"/>
    <n v="98.520575999999991"/>
    <n v="0.125"/>
    <s v="Palma"/>
    <n v="55.909495727108819"/>
    <n v="0.22363798290843528"/>
    <s v="DEJAR"/>
    <s v="DEJAR"/>
    <x v="0"/>
  </r>
  <r>
    <x v="103"/>
    <n v="72"/>
    <s v="palo blanco"/>
    <n v="15"/>
    <n v="12.447916666666666"/>
    <n v="176.715"/>
    <n v="0.125"/>
    <s v="LATIF"/>
    <n v="86.812164819560579"/>
    <n v="0.34724865927824233"/>
    <s v="DEJAR"/>
    <s v="DEJAR"/>
    <x v="0"/>
  </r>
  <r>
    <x v="103"/>
    <n v="73"/>
    <s v="Chut - Chipe Negro"/>
    <n v="14"/>
    <n v="3"/>
    <n v="153.9384"/>
    <n v="0.125"/>
    <s v="Palma"/>
    <n v="31.07198362279307"/>
    <n v="0.12428793449117229"/>
    <s v="DEJAR"/>
    <s v="DEPURAR"/>
    <x v="1"/>
  </r>
  <r>
    <x v="103"/>
    <n v="74"/>
    <s v="palo blanco"/>
    <n v="33.299999999999997"/>
    <n v="15"/>
    <n v="870.92220599999985"/>
    <n v="0.125"/>
    <s v="LATIF"/>
    <n v="580.92004778627279"/>
    <n v="2.3236801911450913"/>
    <s v="DEJAR"/>
    <s v="DEJAR"/>
    <x v="0"/>
  </r>
  <r>
    <x v="103"/>
    <n v="75"/>
    <s v="Chut - Chipe Negro"/>
    <n v="13.9"/>
    <n v="5.3"/>
    <n v="151.74713400000002"/>
    <n v="0.125"/>
    <s v="Palma"/>
    <n v="55.909495727108819"/>
    <n v="0.22363798290843528"/>
    <s v="DEJAR"/>
    <s v="DEJAR"/>
    <x v="0"/>
  </r>
  <r>
    <x v="103"/>
    <n v="76"/>
    <s v="Chut - Chipe Negro"/>
    <n v="13"/>
    <n v="5"/>
    <n v="132.73259999999999"/>
    <n v="0.125"/>
    <s v="Palma"/>
    <n v="52.824370122452407"/>
    <n v="0.21129748048980962"/>
    <s v="DEJAR"/>
    <s v="DEJAR"/>
    <x v="0"/>
  </r>
  <r>
    <x v="103"/>
    <n v="77"/>
    <s v="encino"/>
    <n v="168"/>
    <n v="35"/>
    <n v="22167.1296"/>
    <n v="0.125"/>
    <s v="LATIF"/>
    <n v="27504.403806598992"/>
    <n v="110.01761522639596"/>
    <s v="DEJAR"/>
    <s v="DEJAR"/>
    <x v="0"/>
  </r>
  <r>
    <x v="103"/>
    <n v="78"/>
    <s v="palo banco"/>
    <n v="17.5"/>
    <n v="15"/>
    <n v="240.52875"/>
    <n v="0.125"/>
    <s v="LATIF"/>
    <n v="125.35709774458586"/>
    <n v="0.50142839097834346"/>
    <s v="DEJAR"/>
    <s v="DEJAR"/>
    <x v="0"/>
  </r>
  <r>
    <x v="103"/>
    <n v="79"/>
    <s v="yaje"/>
    <n v="19.5"/>
    <n v="18"/>
    <n v="298.64834999999999"/>
    <n v="0.125"/>
    <s v="LATIF"/>
    <n v="162.24290203480425"/>
    <n v="0.64897160813921695"/>
    <s v="DEJAR"/>
    <s v="DEJAR"/>
    <x v="0"/>
  </r>
  <r>
    <x v="103"/>
    <n v="80"/>
    <s v="Chut - Chipe Negro"/>
    <n v="15"/>
    <n v="3"/>
    <n v="176.715"/>
    <n v="0.125"/>
    <s v="Palma"/>
    <n v="31.07198362279307"/>
    <n v="0.12428793449117229"/>
    <s v="DEJAR"/>
    <s v="DEPURAR"/>
    <x v="1"/>
  </r>
  <r>
    <x v="103"/>
    <n v="81"/>
    <s v="Chut - Chipe Negro"/>
    <n v="12"/>
    <n v="4"/>
    <n v="113.0976"/>
    <n v="0.125"/>
    <s v="Palma"/>
    <n v="42.22722295144743"/>
    <n v="0.16890889180578972"/>
    <s v="DEJAR"/>
    <s v="DEPURAR"/>
    <x v="1"/>
  </r>
  <r>
    <x v="103"/>
    <n v="82"/>
    <s v="Chut - Chipe Negro"/>
    <n v="13"/>
    <n v="5.3"/>
    <n v="132.73259999999999"/>
    <n v="0.125"/>
    <s v="Palma"/>
    <n v="55.909495727108819"/>
    <n v="0.22363798290843528"/>
    <s v="DEJAR"/>
    <s v="DEJAR"/>
    <x v="0"/>
  </r>
  <r>
    <x v="103"/>
    <n v="83"/>
    <s v="nogal"/>
    <n v="33.5"/>
    <n v="28"/>
    <n v="881.41515000000004"/>
    <n v="0.125"/>
    <s v="LATIF"/>
    <n v="589.27071356225565"/>
    <n v="2.3570828542490228"/>
    <s v="DEJAR"/>
    <s v="DEJAR"/>
    <x v="0"/>
  </r>
  <r>
    <x v="103"/>
    <n v="84"/>
    <s v="Chut - Chipe Negro"/>
    <n v="12"/>
    <n v="4"/>
    <n v="113.0976"/>
    <n v="0.125"/>
    <s v="Palma"/>
    <n v="42.22722295144743"/>
    <n v="0.16890889180578972"/>
    <s v="DEJAR"/>
    <s v="DEPURAR"/>
    <x v="1"/>
  </r>
  <r>
    <x v="103"/>
    <n v="85"/>
    <s v="Chut - Chipe Negro"/>
    <n v="13"/>
    <n v="4"/>
    <n v="132.73259999999999"/>
    <n v="0.125"/>
    <s v="Palma"/>
    <n v="42.22722295144743"/>
    <n v="0.16890889180578972"/>
    <s v="DEJAR"/>
    <s v="DEPURAR"/>
    <x v="1"/>
  </r>
  <r>
    <x v="103"/>
    <n v="86"/>
    <s v="Chut - Chipe Negro"/>
    <n v="12"/>
    <n v="4"/>
    <n v="113.0976"/>
    <n v="0.125"/>
    <s v="Palma"/>
    <n v="42.22722295144743"/>
    <n v="0.16890889180578972"/>
    <s v="DEJAR"/>
    <s v="DEPURAR"/>
    <x v="1"/>
  </r>
  <r>
    <x v="103"/>
    <n v="87"/>
    <s v="palo blanco"/>
    <n v="13"/>
    <n v="6"/>
    <n v="132.73259999999999"/>
    <n v="0.125"/>
    <s v="LATIF"/>
    <n v="61.723483588461484"/>
    <n v="0.24689393435384593"/>
    <s v="DEJAR"/>
    <s v="DEJAR"/>
    <x v="0"/>
  </r>
  <r>
    <x v="103"/>
    <n v="88"/>
    <s v="Chut - Chipe Negro"/>
    <n v="12.7"/>
    <n v="5.3"/>
    <n v="126.67716599999999"/>
    <n v="0.125"/>
    <s v="Palma"/>
    <n v="55.909495727108819"/>
    <n v="0.22363798290843528"/>
    <s v="DEJAR"/>
    <s v="DEJAR"/>
    <x v="0"/>
  </r>
  <r>
    <x v="103"/>
    <n v="89"/>
    <s v="palo banco"/>
    <n v="31"/>
    <n v="25"/>
    <n v="754.76940000000002"/>
    <n v="0.125"/>
    <s v="LATIF"/>
    <n v="489.81357840055307"/>
    <n v="1.9592543136022122"/>
    <s v="DEJAR"/>
    <s v="DEJAR"/>
    <x v="0"/>
  </r>
  <r>
    <x v="103"/>
    <n v="90"/>
    <s v="encino"/>
    <n v="73.7"/>
    <n v="22"/>
    <n v="4266.0493260000003"/>
    <n v="0.125"/>
    <s v="LATIF"/>
    <n v="3859.0707557244814"/>
    <n v="15.436283022897925"/>
    <s v="DEJAR"/>
    <s v="DEJAR"/>
    <x v="0"/>
  </r>
  <r>
    <x v="103"/>
    <n v="91"/>
    <s v="Chut - Chipe Negro"/>
    <n v="13"/>
    <n v="4"/>
    <n v="132.73259999999999"/>
    <n v="0.125"/>
    <s v="Palma"/>
    <n v="42.22722295144743"/>
    <n v="0.16890889180578972"/>
    <s v="DEJAR"/>
    <s v="DEPURAR"/>
    <x v="1"/>
  </r>
  <r>
    <x v="103"/>
    <n v="92"/>
    <s v="Chut - Chipe Negro"/>
    <n v="20"/>
    <n v="4"/>
    <n v="314.15999999999997"/>
    <n v="0.125"/>
    <s v="Palma"/>
    <n v="42.22722295144743"/>
    <n v="0.16890889180578972"/>
    <s v="DEJAR"/>
    <s v="DEPURAR"/>
    <x v="1"/>
  </r>
  <r>
    <x v="103"/>
    <n v="93"/>
    <s v="palo blanco"/>
    <n v="22.5"/>
    <n v="20"/>
    <n v="397.60874999999999"/>
    <n v="0.125"/>
    <s v="LATIF"/>
    <n v="228.1896084504572"/>
    <n v="0.91275843380182875"/>
    <s v="DEJAR"/>
    <s v="DEJAR"/>
    <x v="0"/>
  </r>
  <r>
    <x v="103"/>
    <n v="94"/>
    <s v="palo banco"/>
    <n v="15"/>
    <n v="15"/>
    <n v="176.715"/>
    <n v="0.125"/>
    <s v="LATIF"/>
    <n v="86.812164819560579"/>
    <n v="0.34724865927824233"/>
    <s v="DEJAR"/>
    <s v="DEJAR"/>
    <x v="0"/>
  </r>
  <r>
    <x v="103"/>
    <n v="95"/>
    <s v="cuje"/>
    <n v="18"/>
    <n v="10"/>
    <n v="254.46959999999999"/>
    <n v="0.125"/>
    <s v="LATIF"/>
    <n v="134.06329154071116"/>
    <n v="0.53625316616284469"/>
    <s v="DEJAR"/>
    <s v="DEJAR"/>
    <x v="0"/>
  </r>
  <r>
    <x v="103"/>
    <n v="96"/>
    <s v="Chut - Chipe Negro"/>
    <n v="15"/>
    <n v="5.3"/>
    <n v="176.715"/>
    <n v="0.125"/>
    <s v="Palma"/>
    <n v="55.909495727108819"/>
    <n v="0.22363798290843528"/>
    <s v="DEJAR"/>
    <s v="DEJAR"/>
    <x v="0"/>
  </r>
  <r>
    <x v="103"/>
    <n v="97"/>
    <s v="Chut - Chipe Negro"/>
    <n v="11"/>
    <n v="5.3"/>
    <n v="95.0334"/>
    <n v="0.125"/>
    <s v="Palma"/>
    <n v="55.909495727108819"/>
    <n v="0.22363798290843528"/>
    <s v="DEJAR"/>
    <s v="DEJAR"/>
    <x v="0"/>
  </r>
  <r>
    <x v="103"/>
    <n v="98"/>
    <s v="cuje"/>
    <n v="48"/>
    <n v="30"/>
    <n v="1809.5616"/>
    <n v="0.125"/>
    <s v="LATIF"/>
    <n v="1388.7069567266387"/>
    <n v="5.5548278269065552"/>
    <s v="DEJAR"/>
    <s v="DEJAR"/>
    <x v="0"/>
  </r>
  <r>
    <x v="103"/>
    <n v="99"/>
    <s v="Chut - Chipe Negro"/>
    <n v="33"/>
    <n v="10"/>
    <n v="855.30060000000003"/>
    <n v="0.125"/>
    <s v="Palma"/>
    <n v="100.05740827111657"/>
    <n v="0.4002296330844663"/>
    <s v="DEJAR"/>
    <s v="DEJAR"/>
    <x v="0"/>
  </r>
  <r>
    <x v="103"/>
    <n v="100"/>
    <s v="nogal"/>
    <n v="31"/>
    <n v="30"/>
    <n v="754.76940000000002"/>
    <n v="0.125"/>
    <s v="LATIF"/>
    <n v="489.81357840055307"/>
    <n v="1.9592543136022122"/>
    <s v="DEJAR"/>
    <s v="DEJAR"/>
    <x v="0"/>
  </r>
  <r>
    <x v="103"/>
    <n v="101"/>
    <s v="Chut - Chipe Negro"/>
    <n v="36.200000000000003"/>
    <n v="8"/>
    <n v="1029.2195760000002"/>
    <n v="0.125"/>
    <s v="Palma"/>
    <n v="82.102745688765523"/>
    <n v="0.32841098275506209"/>
    <s v="DEJAR"/>
    <s v="DEJAR"/>
    <x v="0"/>
  </r>
  <r>
    <x v="103"/>
    <n v="102"/>
    <s v="palo blanco"/>
    <n v="17"/>
    <n v="14"/>
    <n v="226.98060000000001"/>
    <n v="0.125"/>
    <s v="LATIF"/>
    <n v="116.98835060940742"/>
    <n v="0.46795340243762967"/>
    <s v="DEJAR"/>
    <s v="DEJAR"/>
    <x v="0"/>
  </r>
  <r>
    <x v="103"/>
    <n v="103"/>
    <s v="Chut - Chipe Negro"/>
    <n v="11"/>
    <n v="6"/>
    <n v="95.0334"/>
    <n v="0.125"/>
    <s v="Palma"/>
    <n v="62.957985757508652"/>
    <n v="0.25183194303003459"/>
    <s v="DEJAR"/>
    <s v="DEJAR"/>
    <x v="0"/>
  </r>
  <r>
    <x v="103"/>
    <n v="104"/>
    <s v="Chut - Chipe Negro"/>
    <n v="10"/>
    <n v="5.3"/>
    <n v="78.539999999999992"/>
    <n v="0.125"/>
    <s v="Palma"/>
    <n v="55.909495727108819"/>
    <n v="0.22363798290843528"/>
    <s v="DEJAR"/>
    <s v="DEJAR"/>
    <x v="0"/>
  </r>
  <r>
    <x v="103"/>
    <n v="105"/>
    <s v="palo blanco"/>
    <n v="47.5"/>
    <n v="35"/>
    <n v="1772.0587499999999"/>
    <n v="0.125"/>
    <s v="LATIF"/>
    <n v="1354.4759398853571"/>
    <n v="5.4179037595414288"/>
    <s v="DEJAR"/>
    <s v="DEJAR"/>
    <x v="0"/>
  </r>
  <r>
    <x v="103"/>
    <n v="106"/>
    <s v="palo banco"/>
    <n v="27"/>
    <n v="20"/>
    <n v="572.5566"/>
    <n v="0.125"/>
    <s v="LATIF"/>
    <n v="352.39128142743209"/>
    <n v="1.4095651257097284"/>
    <s v="DEJAR"/>
    <s v="DEJAR"/>
    <x v="0"/>
  </r>
  <r>
    <x v="103"/>
    <n v="107"/>
    <s v="tem che´"/>
    <n v="20"/>
    <n v="12"/>
    <n v="314.15999999999997"/>
    <n v="0.125"/>
    <s v="LATIF"/>
    <n v="172.33493090633354"/>
    <n v="0.68933972362533413"/>
    <s v="DEJAR"/>
    <s v="DEJAR"/>
    <x v="0"/>
  </r>
  <r>
    <x v="103"/>
    <n v="108"/>
    <s v="Chut - Chipe Negro"/>
    <n v="10"/>
    <n v="4"/>
    <n v="78.539999999999992"/>
    <n v="0.125"/>
    <s v="Palma"/>
    <n v="42.22722295144743"/>
    <n v="0.16890889180578972"/>
    <s v="DEJAR"/>
    <s v="DEPURAR"/>
    <x v="1"/>
  </r>
  <r>
    <x v="103"/>
    <n v="109"/>
    <s v="palo banco"/>
    <n v="14.5"/>
    <n v="12"/>
    <n v="165.13034999999999"/>
    <n v="0.125"/>
    <s v="LATIF"/>
    <n v="80.073268525573738"/>
    <n v="0.32029307410229496"/>
    <s v="DEJAR"/>
    <s v="DEJAR"/>
    <x v="0"/>
  </r>
  <r>
    <x v="103"/>
    <n v="110"/>
    <s v="Chut - Chipe Negro"/>
    <n v="12"/>
    <n v="2.5"/>
    <n v="113.0976"/>
    <n v="0.125"/>
    <s v="Palma"/>
    <n v="25.248088908650967"/>
    <n v="0.10099235563460386"/>
    <s v="DEJAR"/>
    <s v="DEPURAR"/>
    <x v="1"/>
  </r>
  <r>
    <x v="103"/>
    <n v="111"/>
    <s v="encino"/>
    <n v="30"/>
    <n v="20"/>
    <n v="706.86"/>
    <n v="0.125"/>
    <s v="LATIF"/>
    <n v="452.98997539791907"/>
    <n v="1.8119599015916763"/>
    <s v="DEJAR"/>
    <s v="DEJAR"/>
    <x v="0"/>
  </r>
  <r>
    <x v="103"/>
    <n v="112"/>
    <s v="encino"/>
    <n v="11.5"/>
    <n v="15"/>
    <n v="103.86915"/>
    <n v="0.125"/>
    <s v="LATIF"/>
    <n v="46.082838181946165"/>
    <n v="0.18433135272778467"/>
    <s v="DEJAR"/>
    <s v="DEJAR"/>
    <x v="0"/>
  </r>
  <r>
    <x v="103"/>
    <n v="113"/>
    <s v="encino"/>
    <n v="103"/>
    <n v="30"/>
    <n v="8332.3086000000003"/>
    <n v="0.125"/>
    <s v="LATIF"/>
    <n v="8569.8449174113284"/>
    <n v="34.279379669645316"/>
    <s v="DEJAR"/>
    <s v="DEJAR"/>
    <x v="0"/>
  </r>
  <r>
    <x v="103"/>
    <n v="114"/>
    <s v="palo banco"/>
    <n v="16"/>
    <n v="12"/>
    <n v="201.0624"/>
    <n v="0.125"/>
    <s v="LATIF"/>
    <n v="101.24820425273758"/>
    <n v="0.4049928170109503"/>
    <s v="DEJAR"/>
    <s v="DEJAR"/>
    <x v="0"/>
  </r>
  <r>
    <x v="103"/>
    <n v="115"/>
    <s v="palo banco"/>
    <n v="12"/>
    <n v="8"/>
    <n v="113.0976"/>
    <n v="0.125"/>
    <s v="LATIF"/>
    <n v="51.002868362482175"/>
    <n v="0.2040114734499287"/>
    <s v="DEJAR"/>
    <s v="DEJAR"/>
    <x v="0"/>
  </r>
  <r>
    <x v="103"/>
    <n v="116"/>
    <s v="Chut - Chipe Negro"/>
    <n v="15.5"/>
    <n v="8"/>
    <n v="188.69235"/>
    <n v="0.125"/>
    <s v="Palma"/>
    <n v="82.102745688765523"/>
    <n v="0.32841098275506209"/>
    <s v="DEJAR"/>
    <s v="DEJAR"/>
    <x v="0"/>
  </r>
  <r>
    <x v="103"/>
    <n v="117"/>
    <s v="Guayabillo"/>
    <n v="12"/>
    <n v="6"/>
    <n v="113.0976"/>
    <n v="0.125"/>
    <s v="LATIF"/>
    <n v="51.002868362482175"/>
    <n v="0.2040114734499287"/>
    <s v="DEJAR"/>
    <s v="DEJAR"/>
    <x v="0"/>
  </r>
  <r>
    <x v="103"/>
    <n v="118"/>
    <s v="encino"/>
    <n v="50"/>
    <n v="28"/>
    <n v="1963.5"/>
    <n v="0.125"/>
    <s v="LATIF"/>
    <n v="1530.6197203780737"/>
    <n v="6.1224788815122944"/>
    <s v="DEJAR"/>
    <s v="DEJAR"/>
    <x v="0"/>
  </r>
  <r>
    <x v="103"/>
    <n v="119"/>
    <s v="palo blanco"/>
    <n v="57"/>
    <n v="15"/>
    <n v="2551.7646"/>
    <n v="0.125"/>
    <s v="LATIF"/>
    <n v="2091.7057326142717"/>
    <n v="8.3668229304570865"/>
    <s v="DEJAR"/>
    <s v="DEJAR"/>
    <x v="0"/>
  </r>
  <r>
    <x v="104"/>
    <n v="1"/>
    <s v="palo banco"/>
    <n v="22.5"/>
    <n v="10"/>
    <n v="397.60874999999999"/>
    <n v="0.125"/>
    <s v="LATIF"/>
    <n v="228.1896084504572"/>
    <n v="0.91275843380182875"/>
    <s v="DEJAR"/>
    <s v="DEJAR"/>
    <x v="0"/>
  </r>
  <r>
    <x v="104"/>
    <n v="2"/>
    <s v="palo blanco"/>
    <n v="20"/>
    <n v="7"/>
    <n v="314.15999999999997"/>
    <n v="0.125"/>
    <s v="LATIF"/>
    <n v="172.33493090633354"/>
    <n v="0.68933972362533413"/>
    <s v="DEJAR"/>
    <s v="DEJAR"/>
    <x v="0"/>
  </r>
  <r>
    <x v="104"/>
    <n v="3"/>
    <s v="cuje"/>
    <n v="23.5"/>
    <n v="8"/>
    <n v="433.73714999999999"/>
    <n v="0.125"/>
    <s v="LATIF"/>
    <n v="253.10998017593391"/>
    <n v="1.0124399207037356"/>
    <s v="DEJAR"/>
    <s v="DEJAR"/>
    <x v="0"/>
  </r>
  <r>
    <x v="104"/>
    <n v="4"/>
    <s v="palo blanco"/>
    <n v="22.5"/>
    <n v="15"/>
    <n v="397.60874999999999"/>
    <n v="0.125"/>
    <s v="LATIF"/>
    <n v="228.1896084504572"/>
    <n v="0.91275843380182875"/>
    <s v="DEJAR"/>
    <s v="DEJAR"/>
    <x v="0"/>
  </r>
  <r>
    <x v="104"/>
    <n v="5"/>
    <s v="palo blanco"/>
    <n v="28"/>
    <n v="10"/>
    <n v="615.75360000000001"/>
    <n v="0.125"/>
    <s v="LATIF"/>
    <n v="384.30049927715726"/>
    <n v="1.537201997108629"/>
    <s v="DEJAR"/>
    <s v="DEJAR"/>
    <x v="0"/>
  </r>
  <r>
    <x v="104"/>
    <n v="6"/>
    <s v="Chut - Chipe Negro"/>
    <n v="13"/>
    <n v="2"/>
    <n v="132.73259999999999"/>
    <n v="0.125"/>
    <s v="Palma"/>
    <n v="19.238790948127587"/>
    <n v="7.6955163792510342E-2"/>
    <s v="DEJAR"/>
    <s v="DEPURAR"/>
    <x v="1"/>
  </r>
  <r>
    <x v="104"/>
    <n v="7"/>
    <s v="cuje"/>
    <n v="27"/>
    <n v="10"/>
    <n v="572.5566"/>
    <n v="0.125"/>
    <s v="LATIF"/>
    <n v="352.39128142743209"/>
    <n v="1.4095651257097284"/>
    <s v="DEJAR"/>
    <s v="DEJAR"/>
    <x v="0"/>
  </r>
  <r>
    <x v="104"/>
    <n v="8"/>
    <s v="naranjillo"/>
    <n v="37"/>
    <n v="18"/>
    <n v="1075.2126000000001"/>
    <n v="0.125"/>
    <s v="LATIF"/>
    <n v="746.75785703016243"/>
    <n v="2.9870314281206496"/>
    <s v="DEJAR"/>
    <s v="DEJAR"/>
    <x v="0"/>
  </r>
  <r>
    <x v="104"/>
    <n v="9"/>
    <s v="Chut - Chipe Negro"/>
    <n v="17"/>
    <n v="7"/>
    <n v="226.98060000000001"/>
    <n v="0.125"/>
    <s v="Palma"/>
    <n v="72.699305651915452"/>
    <n v="0.29079722260766183"/>
    <s v="DEJAR"/>
    <s v="DEJAR"/>
    <x v="0"/>
  </r>
  <r>
    <x v="104"/>
    <n v="10"/>
    <s v="Chut - Chipe Negro"/>
    <n v="10"/>
    <n v="3"/>
    <n v="78.539999999999992"/>
    <n v="0.125"/>
    <s v="Palma"/>
    <n v="31.07198362279307"/>
    <n v="0.12428793449117229"/>
    <s v="DEJAR"/>
    <s v="DEPURAR"/>
    <x v="1"/>
  </r>
  <r>
    <x v="104"/>
    <n v="11"/>
    <s v="Chut - Chipe Negro"/>
    <n v="11"/>
    <n v="2"/>
    <n v="95.0334"/>
    <n v="0.125"/>
    <s v="Palma"/>
    <n v="19.238790948127587"/>
    <n v="7.6955163792510342E-2"/>
    <s v="DEJAR"/>
    <s v="DEPURAR"/>
    <x v="1"/>
  </r>
  <r>
    <x v="104"/>
    <n v="12"/>
    <s v="cuje"/>
    <n v="17"/>
    <n v="10"/>
    <n v="226.98060000000001"/>
    <n v="0.125"/>
    <s v="LATIF"/>
    <n v="116.98835060940742"/>
    <n v="0.46795340243762967"/>
    <s v="DEJAR"/>
    <s v="DEJAR"/>
    <x v="0"/>
  </r>
  <r>
    <x v="104"/>
    <n v="13"/>
    <s v="Chut - Chipe Negro"/>
    <n v="17"/>
    <n v="6"/>
    <n v="226.98060000000001"/>
    <n v="0.125"/>
    <s v="Palma"/>
    <n v="62.957985757508652"/>
    <n v="0.25183194303003459"/>
    <s v="DEJAR"/>
    <s v="DEJAR"/>
    <x v="0"/>
  </r>
  <r>
    <x v="104"/>
    <n v="14"/>
    <s v="cuje"/>
    <n v="14"/>
    <n v="12"/>
    <n v="153.9384"/>
    <n v="0.125"/>
    <s v="LATIF"/>
    <n v="73.64833681845144"/>
    <n v="0.29459334727380576"/>
    <s v="DEJAR"/>
    <s v="DEJAR"/>
    <x v="0"/>
  </r>
  <r>
    <x v="104"/>
    <n v="15"/>
    <s v="Chut - Chipe Negro"/>
    <n v="13"/>
    <n v="4"/>
    <n v="132.73259999999999"/>
    <n v="0.125"/>
    <s v="Palma"/>
    <n v="42.22722295144743"/>
    <n v="0.16890889180578972"/>
    <s v="DEJAR"/>
    <s v="DEPURAR"/>
    <x v="1"/>
  </r>
  <r>
    <x v="104"/>
    <n v="16"/>
    <s v="Chut - Chipe Negro"/>
    <n v="12"/>
    <n v="4"/>
    <n v="113.0976"/>
    <n v="0.125"/>
    <s v="Palma"/>
    <n v="42.22722295144743"/>
    <n v="0.16890889180578972"/>
    <s v="DEJAR"/>
    <s v="DEPURAR"/>
    <x v="1"/>
  </r>
  <r>
    <x v="104"/>
    <n v="17"/>
    <s v="palo banco"/>
    <n v="12"/>
    <n v="12"/>
    <n v="113.0976"/>
    <n v="0.125"/>
    <s v="LATIF"/>
    <n v="51.002868362482175"/>
    <n v="0.2040114734499287"/>
    <s v="DEJAR"/>
    <s v="DEJAR"/>
    <x v="0"/>
  </r>
  <r>
    <x v="104"/>
    <n v="18"/>
    <s v="Chut - Chipe Negro"/>
    <n v="12"/>
    <n v="3.8"/>
    <n v="113.0976"/>
    <n v="0.125"/>
    <s v="Palma"/>
    <n v="40.044333270111423"/>
    <n v="0.16017733308044568"/>
    <s v="DEJAR"/>
    <s v="DEPURAR"/>
    <x v="1"/>
  </r>
  <r>
    <x v="104"/>
    <n v="19"/>
    <s v="palo banco"/>
    <n v="23.5"/>
    <n v="15"/>
    <n v="433.73714999999999"/>
    <n v="0.125"/>
    <s v="LATIF"/>
    <n v="253.10998017593391"/>
    <n v="1.0124399207037356"/>
    <s v="DEJAR"/>
    <s v="DEJAR"/>
    <x v="0"/>
  </r>
  <r>
    <x v="104"/>
    <n v="20"/>
    <s v="Chut - Chipe Negro"/>
    <n v="12"/>
    <n v="4"/>
    <n v="113.0976"/>
    <n v="0.125"/>
    <s v="Palma"/>
    <n v="42.22722295144743"/>
    <n v="0.16890889180578972"/>
    <s v="DEJAR"/>
    <s v="DEPURAR"/>
    <x v="1"/>
  </r>
  <r>
    <x v="104"/>
    <n v="21"/>
    <s v="quiebra hacha"/>
    <n v="35"/>
    <n v="15"/>
    <n v="962.11500000000001"/>
    <n v="0.125"/>
    <s v="LATIF"/>
    <n v="654.11925553640299"/>
    <n v="2.6164770221456122"/>
    <s v="DEJAR"/>
    <s v="DEJAR"/>
    <x v="0"/>
  </r>
  <r>
    <x v="104"/>
    <n v="22"/>
    <s v="Chut - Chipe Negro"/>
    <n v="13.5"/>
    <n v="4"/>
    <n v="143.13915"/>
    <n v="0.125"/>
    <s v="Palma"/>
    <n v="42.22722295144743"/>
    <n v="0.16890889180578972"/>
    <s v="DEJAR"/>
    <s v="DEPURAR"/>
    <x v="1"/>
  </r>
  <r>
    <x v="104"/>
    <n v="23"/>
    <s v="Chut - Chipe Negro"/>
    <n v="11"/>
    <n v="2.5"/>
    <n v="95.0334"/>
    <n v="0.125"/>
    <s v="Palma"/>
    <n v="25.248088908650967"/>
    <n v="0.10099235563460386"/>
    <s v="DEJAR"/>
    <s v="DEPURAR"/>
    <x v="1"/>
  </r>
  <r>
    <x v="104"/>
    <n v="24"/>
    <s v="Guayabillo"/>
    <n v="20"/>
    <n v="10"/>
    <n v="314.15999999999997"/>
    <n v="0.125"/>
    <s v="LATIF"/>
    <n v="172.33493090633354"/>
    <n v="0.68933972362533413"/>
    <s v="DEJAR"/>
    <s v="DEJAR"/>
    <x v="0"/>
  </r>
  <r>
    <x v="104"/>
    <n v="25"/>
    <s v="Chut - Chipe Negro"/>
    <n v="10"/>
    <n v="1.5"/>
    <n v="78.539999999999992"/>
    <n v="0.125"/>
    <s v="Palma"/>
    <n v="13.035280163655273"/>
    <n v="5.2141120654621093E-2"/>
    <s v="DEJAR"/>
    <s v="DEPURAR"/>
    <x v="1"/>
  </r>
  <r>
    <x v="104"/>
    <n v="26"/>
    <s v="Chut - Chipe Negro"/>
    <n v="12"/>
    <n v="7"/>
    <n v="113.0976"/>
    <n v="0.125"/>
    <s v="Palma"/>
    <n v="72.699305651915452"/>
    <n v="0.29079722260766183"/>
    <s v="DEJAR"/>
    <s v="DEJAR"/>
    <x v="0"/>
  </r>
  <r>
    <x v="104"/>
    <n v="27"/>
    <s v="ixim che´"/>
    <n v="21"/>
    <n v="6"/>
    <n v="346.3614"/>
    <n v="0.125"/>
    <s v="LATIF"/>
    <n v="193.587905296"/>
    <n v="0.77435162118400003"/>
    <s v="DEJAR"/>
    <s v="DEJAR"/>
    <x v="0"/>
  </r>
  <r>
    <x v="104"/>
    <n v="28"/>
    <s v="cuje"/>
    <n v="32.5"/>
    <n v="20"/>
    <n v="829.57875000000001"/>
    <n v="0.125"/>
    <s v="LATIF"/>
    <n v="548.2068011056914"/>
    <n v="2.1928272044227657"/>
    <s v="DEJAR"/>
    <s v="DEJAR"/>
    <x v="0"/>
  </r>
  <r>
    <x v="104"/>
    <n v="29"/>
    <s v="Chut - Chipe Negro"/>
    <n v="13"/>
    <n v="1.5"/>
    <n v="132.73259999999999"/>
    <n v="0.125"/>
    <s v="Palma"/>
    <n v="13.035280163655273"/>
    <n v="5.2141120654621093E-2"/>
    <s v="DEJAR"/>
    <s v="DEPURAR"/>
    <x v="1"/>
  </r>
  <r>
    <x v="104"/>
    <n v="30"/>
    <s v="palo de nigua"/>
    <n v="10"/>
    <n v="6"/>
    <n v="78.539999999999992"/>
    <n v="0.125"/>
    <s v="LATIF"/>
    <n v="33.026709725455305"/>
    <n v="0.13210683890182123"/>
    <s v="DEJAR"/>
    <s v="DEJAR"/>
    <x v="0"/>
  </r>
  <r>
    <x v="104"/>
    <n v="31"/>
    <s v="Chut - Chipe Negro"/>
    <n v="16"/>
    <n v="2.5"/>
    <n v="201.0624"/>
    <n v="0.125"/>
    <s v="Palma"/>
    <n v="25.248088908650967"/>
    <n v="0.10099235563460386"/>
    <s v="DEJAR"/>
    <s v="DEPURAR"/>
    <x v="1"/>
  </r>
  <r>
    <x v="104"/>
    <n v="32"/>
    <s v="palo blanco"/>
    <n v="18.5"/>
    <n v="7"/>
    <n v="268.80315000000002"/>
    <n v="0.125"/>
    <s v="LATIF"/>
    <n v="143.11059777395243"/>
    <n v="0.57244239109580974"/>
    <s v="DEJAR"/>
    <s v="DEJAR"/>
    <x v="0"/>
  </r>
  <r>
    <x v="104"/>
    <n v="33"/>
    <s v="Chut - Chipe Negro"/>
    <n v="11.5"/>
    <n v="2"/>
    <n v="103.86915"/>
    <n v="0.125"/>
    <s v="Palma"/>
    <n v="19.238790948127587"/>
    <n v="7.6955163792510342E-2"/>
    <s v="DEJAR"/>
    <s v="DEPURAR"/>
    <x v="1"/>
  </r>
  <r>
    <x v="104"/>
    <n v="34"/>
    <s v="Chut - Chipe Negro"/>
    <n v="11.5"/>
    <n v="2"/>
    <n v="103.86915"/>
    <n v="0.125"/>
    <s v="Palma"/>
    <n v="19.238790948127587"/>
    <n v="7.6955163792510342E-2"/>
    <s v="DEJAR"/>
    <s v="DEPURAR"/>
    <x v="1"/>
  </r>
  <r>
    <x v="104"/>
    <n v="35"/>
    <s v="palo banco"/>
    <n v="14.6"/>
    <n v="10"/>
    <n v="167.415864"/>
    <n v="0.125"/>
    <s v="LATIF"/>
    <n v="81.395797882754522"/>
    <n v="0.32558319153101811"/>
    <s v="DEJAR"/>
    <s v="DEJAR"/>
    <x v="0"/>
  </r>
  <r>
    <x v="104"/>
    <n v="36"/>
    <s v="palo de nigua"/>
    <n v="13.4"/>
    <n v="10"/>
    <n v="141.02642399999999"/>
    <n v="0.125"/>
    <s v="LATIF"/>
    <n v="66.346935398031491"/>
    <n v="0.26538774159212597"/>
    <s v="DEJAR"/>
    <s v="DEJAR"/>
    <x v="0"/>
  </r>
  <r>
    <x v="104"/>
    <n v="37"/>
    <s v="palo banco"/>
    <n v="16.7"/>
    <n v="10"/>
    <n v="219.04020599999998"/>
    <n v="0.125"/>
    <s v="LATIF"/>
    <n v="112.12752745610216"/>
    <n v="0.44851010982440864"/>
    <s v="DEJAR"/>
    <s v="DEJAR"/>
    <x v="0"/>
  </r>
  <r>
    <x v="104"/>
    <n v="38"/>
    <s v="cuje"/>
    <n v="10.9"/>
    <n v="6"/>
    <n v="93.313373999999996"/>
    <n v="0.125"/>
    <s v="LATIF"/>
    <n v="40.557552731903208"/>
    <n v="0.16223021092761283"/>
    <s v="DEJAR"/>
    <s v="DEJAR"/>
    <x v="0"/>
  </r>
  <r>
    <x v="104"/>
    <n v="39"/>
    <s v="naranjillo"/>
    <n v="33.9"/>
    <n v="6"/>
    <n v="902.58953399999984"/>
    <n v="0.125"/>
    <s v="LATIF"/>
    <n v="606.17998422758387"/>
    <n v="2.4247199369103356"/>
    <s v="DEJAR"/>
    <s v="DEJAR"/>
    <x v="0"/>
  </r>
  <r>
    <x v="104"/>
    <n v="40"/>
    <s v="encino"/>
    <n v="110"/>
    <n v="35"/>
    <n v="9503.34"/>
    <n v="0.125"/>
    <s v="LATIF"/>
    <n v="10023.864524572484"/>
    <n v="40.095458098289939"/>
    <s v="DEJAR"/>
    <s v="DEJAR"/>
    <x v="0"/>
  </r>
  <r>
    <x v="104"/>
    <n v="41"/>
    <s v="Chut - Chipe Negro"/>
    <n v="10"/>
    <n v="3"/>
    <n v="78.539999999999992"/>
    <n v="0.125"/>
    <s v="Palma"/>
    <n v="31.07198362279307"/>
    <n v="0.12428793449117229"/>
    <s v="DEJAR"/>
    <s v="DEPURAR"/>
    <x v="1"/>
  </r>
  <r>
    <x v="104"/>
    <n v="42"/>
    <s v="Chut - Chipe Negro"/>
    <n v="10"/>
    <n v="3"/>
    <n v="78.539999999999992"/>
    <n v="0.125"/>
    <s v="Palma"/>
    <n v="31.07198362279307"/>
    <n v="0.12428793449117229"/>
    <s v="DEJAR"/>
    <s v="DEPURAR"/>
    <x v="1"/>
  </r>
  <r>
    <x v="104"/>
    <n v="43"/>
    <s v="Chut - Chipe Negro"/>
    <n v="13"/>
    <n v="6"/>
    <n v="132.73259999999999"/>
    <n v="0.125"/>
    <s v="Palma"/>
    <n v="62.957985757508652"/>
    <n v="0.25183194303003459"/>
    <s v="DEJAR"/>
    <s v="DEJAR"/>
    <x v="0"/>
  </r>
  <r>
    <x v="104"/>
    <n v="44"/>
    <s v="Chut - Chipe Negro"/>
    <n v="11"/>
    <n v="6"/>
    <n v="95.0334"/>
    <n v="0.125"/>
    <s v="Palma"/>
    <n v="62.957985757508652"/>
    <n v="0.25183194303003459"/>
    <s v="DEJAR"/>
    <s v="DEJAR"/>
    <x v="0"/>
  </r>
  <r>
    <x v="104"/>
    <n v="45"/>
    <s v="palo blanco"/>
    <n v="14"/>
    <n v="15"/>
    <n v="153.9384"/>
    <n v="0.125"/>
    <s v="LATIF"/>
    <n v="73.64833681845144"/>
    <n v="0.29459334727380576"/>
    <s v="DEJAR"/>
    <s v="DEJAR"/>
    <x v="0"/>
  </r>
  <r>
    <x v="104"/>
    <n v="46"/>
    <s v="encino"/>
    <n v="12"/>
    <n v="10"/>
    <n v="113.0976"/>
    <n v="0.125"/>
    <s v="LATIF"/>
    <n v="51.002868362482175"/>
    <n v="0.2040114734499287"/>
    <s v="DEJAR"/>
    <s v="DEJAR"/>
    <x v="0"/>
  </r>
  <r>
    <x v="104"/>
    <n v="47"/>
    <s v="Chut - Chipe Negro"/>
    <n v="14.3"/>
    <n v="6"/>
    <n v="160.60644600000001"/>
    <n v="0.125"/>
    <s v="Palma"/>
    <n v="62.957985757508652"/>
    <n v="0.25183194303003459"/>
    <s v="DEJAR"/>
    <s v="DEJAR"/>
    <x v="0"/>
  </r>
  <r>
    <x v="104"/>
    <n v="48"/>
    <s v="cuje"/>
    <n v="13.3"/>
    <n v="10"/>
    <n v="138.929406"/>
    <n v="0.125"/>
    <s v="LATIF"/>
    <n v="65.172883182587881"/>
    <n v="0.26069153273035151"/>
    <s v="DEJAR"/>
    <s v="DEJAR"/>
    <x v="0"/>
  </r>
  <r>
    <x v="104"/>
    <n v="49"/>
    <s v="palo banco"/>
    <n v="19.5"/>
    <n v="10"/>
    <n v="298.64834999999999"/>
    <n v="0.125"/>
    <s v="LATIF"/>
    <n v="162.24290203480425"/>
    <n v="0.64897160813921695"/>
    <s v="DEJAR"/>
    <s v="DEJAR"/>
    <x v="0"/>
  </r>
  <r>
    <x v="104"/>
    <n v="50"/>
    <s v="palo blanco"/>
    <n v="10.199999999999999"/>
    <n v="9"/>
    <n v="81.713015999999996"/>
    <n v="0.125"/>
    <s v="LATIF"/>
    <n v="34.622936944330348"/>
    <n v="0.1384917477773214"/>
    <s v="DEJAR"/>
    <s v="DEJAR"/>
    <x v="0"/>
  </r>
  <r>
    <x v="104"/>
    <n v="51"/>
    <s v="palo banco"/>
    <n v="16"/>
    <n v="10.164179104477611"/>
    <n v="201.0624"/>
    <n v="0.125"/>
    <s v="LATIF"/>
    <n v="101.24820425273758"/>
    <n v="0.4049928170109503"/>
    <s v="DEJAR"/>
    <s v="DEJAR"/>
    <x v="0"/>
  </r>
  <r>
    <x v="104"/>
    <n v="52"/>
    <s v="Guayabillo"/>
    <n v="15"/>
    <n v="8"/>
    <n v="176.715"/>
    <n v="0.125"/>
    <s v="LATIF"/>
    <n v="86.812164819560579"/>
    <n v="0.34724865927824233"/>
    <s v="DEJAR"/>
    <s v="DEJAR"/>
    <x v="0"/>
  </r>
  <r>
    <x v="104"/>
    <n v="53"/>
    <s v="sana rojo"/>
    <n v="42"/>
    <n v="20"/>
    <n v="1385.4456"/>
    <n v="0.125"/>
    <s v="LATIF"/>
    <n v="1010.1508312762483"/>
    <n v="4.0406033251049926"/>
    <s v="DEJAR"/>
    <s v="DEJAR"/>
    <x v="0"/>
  </r>
  <r>
    <x v="104"/>
    <n v="54"/>
    <s v="Guayabillo"/>
    <n v="14"/>
    <n v="8"/>
    <n v="153.9384"/>
    <n v="0.125"/>
    <s v="LATIF"/>
    <n v="73.64833681845144"/>
    <n v="0.29459334727380576"/>
    <s v="DEJAR"/>
    <s v="DEJAR"/>
    <x v="0"/>
  </r>
  <r>
    <x v="104"/>
    <n v="55"/>
    <s v="Guayabillo"/>
    <n v="35"/>
    <n v="15"/>
    <n v="962.11500000000001"/>
    <n v="0.125"/>
    <s v="LATIF"/>
    <n v="654.11925553640299"/>
    <n v="2.6164770221456122"/>
    <s v="DEJAR"/>
    <s v="DEJAR"/>
    <x v="0"/>
  </r>
  <r>
    <x v="104"/>
    <n v="56"/>
    <s v="cipresillo"/>
    <n v="107"/>
    <n v="25"/>
    <n v="8992.0445999999993"/>
    <n v="0.125"/>
    <s v="CONIF"/>
    <n v="8463.5093742368081"/>
    <n v="33.854037496947235"/>
    <s v="DEJAR"/>
    <s v="DEJAR"/>
    <x v="0"/>
  </r>
  <r>
    <x v="104"/>
    <n v="57"/>
    <s v="Guayabillo"/>
    <n v="10"/>
    <n v="15"/>
    <n v="78.539999999999992"/>
    <n v="0.125"/>
    <s v="LATIF"/>
    <n v="33.026709725455305"/>
    <n v="0.13210683890182123"/>
    <s v="DEJAR"/>
    <s v="DEJAR"/>
    <x v="0"/>
  </r>
  <r>
    <x v="104"/>
    <n v="58"/>
    <s v="Guayabillo"/>
    <n v="22"/>
    <n v="10"/>
    <n v="380.1336"/>
    <n v="0.125"/>
    <s v="LATIF"/>
    <n v="216.2883827856152"/>
    <n v="0.86515353114246074"/>
    <s v="DEJAR"/>
    <s v="DEJAR"/>
    <x v="0"/>
  </r>
  <r>
    <x v="104"/>
    <n v="59"/>
    <s v="encino"/>
    <n v="19"/>
    <n v="18"/>
    <n v="283.52940000000001"/>
    <n v="0.125"/>
    <s v="LATIF"/>
    <n v="152.50261995629924"/>
    <n v="0.61001047982519696"/>
    <s v="DEJAR"/>
    <s v="DEJAR"/>
    <x v="0"/>
  </r>
  <r>
    <x v="104"/>
    <n v="60"/>
    <s v="pinabete de montaña"/>
    <n v="74"/>
    <n v="35"/>
    <n v="4300.8504000000003"/>
    <n v="0.125"/>
    <s v="LATIF"/>
    <n v="3896.6177607412524"/>
    <n v="15.586471042965009"/>
    <s v="DEJAR"/>
    <s v="DEJAR"/>
    <x v="0"/>
  </r>
  <r>
    <x v="104"/>
    <n v="61"/>
    <s v="encino"/>
    <n v="80.7"/>
    <n v="25"/>
    <n v="5114.9096460000001"/>
    <n v="0.125"/>
    <s v="LATIF"/>
    <n v="4790.7934614761225"/>
    <n v="19.163173845904488"/>
    <s v="DEJAR"/>
    <s v="DEJAR"/>
    <x v="0"/>
  </r>
  <r>
    <x v="104"/>
    <n v="62"/>
    <s v="encino"/>
    <n v="12.4"/>
    <n v="12"/>
    <n v="120.76310400000001"/>
    <n v="0.125"/>
    <s v="LATIF"/>
    <n v="55.148896925091798"/>
    <n v="0.22059558770036719"/>
    <s v="DEJAR"/>
    <s v="DEJAR"/>
    <x v="0"/>
  </r>
  <r>
    <x v="104"/>
    <n v="63"/>
    <s v="sana rojo"/>
    <n v="13"/>
    <n v="8"/>
    <n v="132.73259999999999"/>
    <n v="0.125"/>
    <s v="LATIF"/>
    <n v="61.723483588461484"/>
    <n v="0.24689393435384593"/>
    <s v="DEJAR"/>
    <s v="DEJAR"/>
    <x v="0"/>
  </r>
  <r>
    <x v="104"/>
    <n v="64"/>
    <s v="Guayabillo"/>
    <n v="20.8"/>
    <n v="6"/>
    <n v="339.795456"/>
    <n v="0.125"/>
    <s v="LATIF"/>
    <n v="189.22235746476244"/>
    <n v="0.75688942985904972"/>
    <s v="DEJAR"/>
    <s v="DEJAR"/>
    <x v="0"/>
  </r>
  <r>
    <x v="104"/>
    <n v="65"/>
    <s v="palo banco"/>
    <n v="15"/>
    <n v="10"/>
    <n v="176.715"/>
    <n v="0.125"/>
    <s v="LATIF"/>
    <n v="86.812164819560579"/>
    <n v="0.34724865927824233"/>
    <s v="DEJAR"/>
    <s v="DEJAR"/>
    <x v="0"/>
  </r>
  <r>
    <x v="104"/>
    <n v="66"/>
    <s v="palo blanco"/>
    <n v="16"/>
    <n v="15"/>
    <n v="201.0624"/>
    <n v="0.125"/>
    <s v="LATIF"/>
    <n v="101.24820425273758"/>
    <n v="0.4049928170109503"/>
    <s v="DEJAR"/>
    <s v="DEJAR"/>
    <x v="0"/>
  </r>
  <r>
    <x v="104"/>
    <n v="67"/>
    <s v="Guayabillo"/>
    <n v="16.5"/>
    <n v="15"/>
    <n v="213.82515000000001"/>
    <n v="0.125"/>
    <s v="LATIF"/>
    <n v="108.95331919183752"/>
    <n v="0.4358132767673501"/>
    <s v="DEJAR"/>
    <s v="DEJAR"/>
    <x v="0"/>
  </r>
  <r>
    <x v="104"/>
    <n v="68"/>
    <s v="Guayabillo"/>
    <n v="35.5"/>
    <n v="20"/>
    <n v="989.80034999999998"/>
    <n v="0.125"/>
    <s v="LATIF"/>
    <n v="676.6126158333492"/>
    <n v="2.7064504633333968"/>
    <s v="DEJAR"/>
    <s v="DEJAR"/>
    <x v="0"/>
  </r>
  <r>
    <x v="104"/>
    <n v="69"/>
    <s v="encino"/>
    <n v="149"/>
    <n v="10.164179104477611"/>
    <n v="17436.665399999998"/>
    <n v="0.125"/>
    <s v="LATIF"/>
    <n v="20661.721911659384"/>
    <n v="82.646887646637538"/>
    <s v="DEJAR"/>
    <s v="DEJAR"/>
    <x v="0"/>
  </r>
  <r>
    <x v="104"/>
    <n v="70"/>
    <s v="Guayabillo"/>
    <n v="30"/>
    <n v="15"/>
    <n v="706.86"/>
    <n v="0.125"/>
    <s v="LATIF"/>
    <n v="452.98997539791907"/>
    <n v="1.8119599015916763"/>
    <s v="DEJAR"/>
    <s v="DEJAR"/>
    <x v="0"/>
  </r>
  <r>
    <x v="105"/>
    <n v="1"/>
    <s v="chipe canche"/>
    <n v="37.218000000000004"/>
    <n v="4.3"/>
    <n v="1087.9199981496004"/>
    <n v="0.125"/>
    <s v="Palma"/>
    <n v="45.460141501048639"/>
    <n v="0.18184056600419457"/>
    <s v="DEJAR"/>
    <s v="DEPURAR"/>
    <x v="1"/>
  </r>
  <r>
    <x v="105"/>
    <n v="2"/>
    <s v="palo banco"/>
    <n v="18"/>
    <n v="8"/>
    <n v="254.46959999999999"/>
    <n v="0.125"/>
    <s v="LATIF"/>
    <n v="134.06329154071116"/>
    <n v="0.53625316616284469"/>
    <s v="DEJAR"/>
    <s v="DEJAR"/>
    <x v="0"/>
  </r>
  <r>
    <x v="105"/>
    <n v="3"/>
    <s v="zapotillo"/>
    <n v="14.5"/>
    <n v="5"/>
    <n v="165.13034999999999"/>
    <n v="0.125"/>
    <s v="LATIF"/>
    <n v="80.073268525573738"/>
    <n v="0.32029307410229496"/>
    <s v="DEJAR"/>
    <s v="DEJAR"/>
    <x v="0"/>
  </r>
  <r>
    <x v="105"/>
    <n v="4"/>
    <s v="Chut - Chipe Negro"/>
    <n v="11"/>
    <n v="4"/>
    <n v="95.0334"/>
    <n v="0.125"/>
    <s v="Palma"/>
    <n v="42.22722295144743"/>
    <n v="0.16890889180578972"/>
    <s v="DEJAR"/>
    <s v="DEPURAR"/>
    <x v="1"/>
  </r>
  <r>
    <x v="105"/>
    <n v="5"/>
    <s v="palo banco"/>
    <n v="15"/>
    <n v="6"/>
    <n v="176.715"/>
    <n v="0.125"/>
    <s v="LATIF"/>
    <n v="86.812164819560579"/>
    <n v="0.34724865927824233"/>
    <s v="DEJAR"/>
    <s v="DEJAR"/>
    <x v="0"/>
  </r>
  <r>
    <x v="105"/>
    <n v="6"/>
    <s v="chipe canche"/>
    <n v="14"/>
    <n v="6"/>
    <n v="153.9384"/>
    <n v="0.125"/>
    <s v="Palma"/>
    <n v="62.957985757508652"/>
    <n v="0.25183194303003459"/>
    <s v="DEJAR"/>
    <s v="DEJAR"/>
    <x v="0"/>
  </r>
  <r>
    <x v="105"/>
    <n v="7"/>
    <s v="Guayabillo"/>
    <n v="18.3"/>
    <n v="6"/>
    <n v="263.02260600000005"/>
    <n v="0.125"/>
    <s v="LATIF"/>
    <n v="139.45050980105873"/>
    <n v="0.55780203920423488"/>
    <s v="DEJAR"/>
    <s v="DEJAR"/>
    <x v="0"/>
  </r>
  <r>
    <x v="105"/>
    <n v="8"/>
    <s v="Chut - Chipe Negro"/>
    <n v="22"/>
    <n v="5"/>
    <n v="380.1336"/>
    <n v="0.125"/>
    <s v="Palma"/>
    <n v="52.824370122452407"/>
    <n v="0.21129748048980962"/>
    <s v="DEJAR"/>
    <s v="DEJAR"/>
    <x v="0"/>
  </r>
  <r>
    <x v="105"/>
    <n v="9"/>
    <s v="cuje"/>
    <n v="24"/>
    <n v="10"/>
    <n v="452.3904"/>
    <n v="0.125"/>
    <s v="LATIF"/>
    <n v="266.13537552905672"/>
    <n v="1.0645415021162268"/>
    <s v="DEJAR"/>
    <s v="DEJAR"/>
    <x v="0"/>
  </r>
  <r>
    <x v="105"/>
    <n v="10"/>
    <s v="Chut - Chipe Negro"/>
    <n v="10"/>
    <n v="2"/>
    <n v="78.539999999999992"/>
    <n v="0.125"/>
    <s v="Palma"/>
    <n v="19.238790948127587"/>
    <n v="7.6955163792510342E-2"/>
    <s v="DEJAR"/>
    <s v="DEPURAR"/>
    <x v="1"/>
  </r>
  <r>
    <x v="105"/>
    <n v="11"/>
    <s v="cuje"/>
    <n v="26.5"/>
    <n v="8"/>
    <n v="551.54714999999999"/>
    <n v="0.125"/>
    <s v="LATIF"/>
    <n v="337.03583743732253"/>
    <n v="1.3481433497492901"/>
    <s v="DEJAR"/>
    <s v="DEJAR"/>
    <x v="0"/>
  </r>
  <r>
    <x v="105"/>
    <n v="12"/>
    <s v="palo banco"/>
    <n v="42"/>
    <n v="25"/>
    <n v="1385.4456"/>
    <n v="0.125"/>
    <s v="LATIF"/>
    <n v="1010.1508312762483"/>
    <n v="4.0406033251049926"/>
    <s v="DEJAR"/>
    <s v="DEJAR"/>
    <x v="0"/>
  </r>
  <r>
    <x v="105"/>
    <n v="13"/>
    <s v="pata de chunto"/>
    <n v="22"/>
    <n v="15"/>
    <n v="380.1336"/>
    <n v="0.125"/>
    <s v="LATIF"/>
    <n v="216.2883827856152"/>
    <n v="0.86515353114246074"/>
    <s v="DEJAR"/>
    <s v="DEJAR"/>
    <x v="0"/>
  </r>
  <r>
    <x v="105"/>
    <n v="14"/>
    <s v="palo banco"/>
    <n v="13.2"/>
    <n v="6"/>
    <n v="136.84809599999997"/>
    <n v="0.125"/>
    <s v="LATIF"/>
    <n v="64.010980580278073"/>
    <n v="0.25604392232111228"/>
    <s v="DEJAR"/>
    <s v="DEJAR"/>
    <x v="0"/>
  </r>
  <r>
    <x v="105"/>
    <n v="15"/>
    <s v="palo banco"/>
    <n v="57.5"/>
    <n v="30"/>
    <n v="2596.7287499999998"/>
    <n v="0.125"/>
    <s v="LATIF"/>
    <n v="2135.7047516578227"/>
    <n v="8.5428190066312908"/>
    <s v="DEJAR"/>
    <s v="DEJAR"/>
    <x v="0"/>
  </r>
  <r>
    <x v="105"/>
    <n v="16"/>
    <s v="naranjillo"/>
    <n v="50.5"/>
    <n v="25"/>
    <n v="2002.9663499999999"/>
    <n v="0.125"/>
    <s v="LATIF"/>
    <n v="1567.3548859388682"/>
    <n v="6.2694195437554727"/>
    <s v="DEJAR"/>
    <s v="DEJAR"/>
    <x v="0"/>
  </r>
  <r>
    <x v="105"/>
    <n v="17"/>
    <s v="palo blanco"/>
    <n v="20"/>
    <n v="20"/>
    <n v="314.15999999999997"/>
    <n v="0.125"/>
    <s v="LATIF"/>
    <n v="172.33493090633354"/>
    <n v="0.68933972362533413"/>
    <s v="DEJAR"/>
    <s v="DEJAR"/>
    <x v="0"/>
  </r>
  <r>
    <x v="105"/>
    <n v="18"/>
    <s v="palo colorado"/>
    <n v="46.3"/>
    <n v="12"/>
    <n v="1683.6541259999997"/>
    <n v="0.125"/>
    <s v="LATIF"/>
    <n v="1274.3368955622229"/>
    <n v="5.0973475822488918"/>
    <s v="DEJAR"/>
    <s v="DEJAR"/>
    <x v="0"/>
  </r>
  <r>
    <x v="105"/>
    <n v="19"/>
    <s v="Chut - Chipe Negro"/>
    <n v="11"/>
    <n v="4"/>
    <n v="95.0334"/>
    <n v="0.125"/>
    <s v="Palma"/>
    <n v="42.22722295144743"/>
    <n v="0.16890889180578972"/>
    <s v="DEJAR"/>
    <s v="DEPURAR"/>
    <x v="1"/>
  </r>
  <r>
    <x v="105"/>
    <n v="20"/>
    <s v="chipe canche"/>
    <n v="14.7"/>
    <n v="6"/>
    <n v="169.71708599999997"/>
    <n v="0.125"/>
    <s v="Palma"/>
    <n v="62.957985757508652"/>
    <n v="0.25183194303003459"/>
    <s v="DEJAR"/>
    <s v="DEJAR"/>
    <x v="0"/>
  </r>
  <r>
    <x v="105"/>
    <n v="21"/>
    <s v="naranjillo"/>
    <n v="20"/>
    <n v="15"/>
    <n v="314.15999999999997"/>
    <n v="0.125"/>
    <s v="LATIF"/>
    <n v="172.33493090633354"/>
    <n v="0.68933972362533413"/>
    <s v="DEJAR"/>
    <s v="DEJAR"/>
    <x v="0"/>
  </r>
  <r>
    <x v="105"/>
    <n v="22"/>
    <s v="frutillo"/>
    <n v="43.1"/>
    <n v="25"/>
    <n v="1458.9668940000001"/>
    <n v="0.125"/>
    <s v="LATIF"/>
    <n v="1074.3560346681909"/>
    <n v="4.2974241386727634"/>
    <s v="DEJAR"/>
    <s v="DEJAR"/>
    <x v="0"/>
  </r>
  <r>
    <x v="105"/>
    <n v="23"/>
    <s v="palo blanco"/>
    <n v="81"/>
    <n v="35"/>
    <n v="5153.0093999999999"/>
    <n v="0.125"/>
    <s v="LATIF"/>
    <n v="4833.3521332044611"/>
    <n v="19.333408532817845"/>
    <s v="DEJAR"/>
    <s v="DEJAR"/>
    <x v="0"/>
  </r>
  <r>
    <x v="105"/>
    <n v="24"/>
    <s v="Chut - Chipe Negro"/>
    <n v="33.5"/>
    <n v="6"/>
    <n v="881.41515000000004"/>
    <n v="0.125"/>
    <s v="Palma"/>
    <n v="62.957985757508652"/>
    <n v="0.25183194303003459"/>
    <s v="DEJAR"/>
    <s v="DEJAR"/>
    <x v="0"/>
  </r>
  <r>
    <x v="105"/>
    <n v="25"/>
    <s v="chipe canche"/>
    <n v="36.200000000000003"/>
    <n v="9"/>
    <n v="1029.2195760000002"/>
    <n v="0.125"/>
    <s v="Palma"/>
    <n v="91.210807286743062"/>
    <n v="0.36484322914697226"/>
    <s v="DEJAR"/>
    <s v="DEJAR"/>
    <x v="0"/>
  </r>
  <r>
    <x v="105"/>
    <n v="26"/>
    <s v="chipe canche"/>
    <n v="48"/>
    <n v="10"/>
    <n v="1809.5616"/>
    <n v="0.125"/>
    <s v="Palma"/>
    <n v="100.05740827111657"/>
    <n v="0.4002296330844663"/>
    <s v="DEJAR"/>
    <s v="DEJAR"/>
    <x v="0"/>
  </r>
  <r>
    <x v="105"/>
    <n v="27"/>
    <s v="pata de chunto"/>
    <n v="14.5"/>
    <n v="10"/>
    <n v="165.13034999999999"/>
    <n v="0.125"/>
    <s v="LATIF"/>
    <n v="80.073268525573738"/>
    <n v="0.32029307410229496"/>
    <s v="DEJAR"/>
    <s v="DEJAR"/>
    <x v="0"/>
  </r>
  <r>
    <x v="105"/>
    <n v="28"/>
    <s v="chipe canche"/>
    <n v="11"/>
    <n v="2"/>
    <n v="95.0334"/>
    <n v="0.125"/>
    <s v="Palma"/>
    <n v="19.238790948127587"/>
    <n v="7.6955163792510342E-2"/>
    <s v="DEJAR"/>
    <s v="DEPURAR"/>
    <x v="1"/>
  </r>
  <r>
    <x v="105"/>
    <n v="29"/>
    <s v="Chut - Chipe Negro"/>
    <n v="13"/>
    <n v="3"/>
    <n v="132.73259999999999"/>
    <n v="0.125"/>
    <s v="Palma"/>
    <n v="31.07198362279307"/>
    <n v="0.12428793449117229"/>
    <s v="DEJAR"/>
    <s v="DEPURAR"/>
    <x v="1"/>
  </r>
  <r>
    <x v="105"/>
    <n v="30"/>
    <s v="Chut - Chipe Negro"/>
    <n v="12"/>
    <n v="2"/>
    <n v="113.0976"/>
    <n v="0.125"/>
    <s v="Palma"/>
    <n v="19.238790948127587"/>
    <n v="7.6955163792510342E-2"/>
    <s v="DEJAR"/>
    <s v="DEPURAR"/>
    <x v="1"/>
  </r>
  <r>
    <x v="105"/>
    <n v="31"/>
    <s v="Guayabillo"/>
    <n v="21"/>
    <n v="7"/>
    <n v="346.3614"/>
    <n v="0.125"/>
    <s v="LATIF"/>
    <n v="193.587905296"/>
    <n v="0.77435162118400003"/>
    <s v="DEJAR"/>
    <s v="DEJAR"/>
    <x v="0"/>
  </r>
  <r>
    <x v="105"/>
    <n v="32"/>
    <s v="Chut - Chipe Negro"/>
    <n v="24"/>
    <n v="6"/>
    <n v="452.3904"/>
    <n v="0.125"/>
    <s v="Palma"/>
    <n v="62.957985757508652"/>
    <n v="0.25183194303003459"/>
    <s v="DEJAR"/>
    <s v="DEJAR"/>
    <x v="0"/>
  </r>
  <r>
    <x v="105"/>
    <n v="33"/>
    <s v="Chut - Chipe Negro"/>
    <n v="12"/>
    <n v="3"/>
    <n v="113.0976"/>
    <n v="0.125"/>
    <s v="Palma"/>
    <n v="31.07198362279307"/>
    <n v="0.12428793449117229"/>
    <s v="DEJAR"/>
    <s v="DEPURAR"/>
    <x v="1"/>
  </r>
  <r>
    <x v="105"/>
    <n v="34"/>
    <s v="sana rojo"/>
    <n v="27"/>
    <n v="20"/>
    <n v="572.5566"/>
    <n v="0.125"/>
    <s v="LATIF"/>
    <n v="352.39128142743209"/>
    <n v="1.4095651257097284"/>
    <s v="DEJAR"/>
    <s v="DEJAR"/>
    <x v="0"/>
  </r>
  <r>
    <x v="105"/>
    <n v="35"/>
    <s v="Chut - Chipe Negro"/>
    <n v="12"/>
    <n v="1.5"/>
    <n v="113.0976"/>
    <n v="0.125"/>
    <s v="Palma"/>
    <n v="13.035280163655273"/>
    <n v="5.2141120654621093E-2"/>
    <s v="DEJAR"/>
    <s v="DEPURAR"/>
    <x v="1"/>
  </r>
  <r>
    <x v="105"/>
    <n v="36"/>
    <s v="Chut - Chipe Negro"/>
    <n v="47"/>
    <n v="4.3"/>
    <n v="1734.9485999999999"/>
    <n v="0.125"/>
    <s v="Palma"/>
    <n v="45.460141501048639"/>
    <n v="0.18184056600419457"/>
    <s v="DEJAR"/>
    <s v="DEPURAR"/>
    <x v="1"/>
  </r>
  <r>
    <x v="105"/>
    <n v="37"/>
    <s v="Chut - Chipe Negro"/>
    <n v="15"/>
    <n v="5"/>
    <n v="176.715"/>
    <n v="0.125"/>
    <s v="Palma"/>
    <n v="52.824370122452407"/>
    <n v="0.21129748048980962"/>
    <s v="DEJAR"/>
    <s v="DEJAR"/>
    <x v="0"/>
  </r>
  <r>
    <x v="105"/>
    <n v="38"/>
    <s v="palo blanco"/>
    <n v="13.7"/>
    <n v="11.206250000000001"/>
    <n v="147.41172599999999"/>
    <n v="0.125"/>
    <s v="LATIF"/>
    <n v="69.942338454409466"/>
    <n v="0.27976935381763784"/>
    <s v="DEJAR"/>
    <s v="DEJAR"/>
    <x v="0"/>
  </r>
  <r>
    <x v="105"/>
    <n v="39"/>
    <s v="Chut - Chipe Negro"/>
    <n v="18"/>
    <n v="6"/>
    <n v="254.46959999999999"/>
    <n v="0.125"/>
    <s v="Palma"/>
    <n v="62.957985757508652"/>
    <n v="0.25183194303003459"/>
    <s v="DEJAR"/>
    <s v="DEJAR"/>
    <x v="0"/>
  </r>
  <r>
    <x v="105"/>
    <n v="40"/>
    <s v="Chut - Chipe Negro"/>
    <n v="10"/>
    <n v="3"/>
    <n v="78.539999999999992"/>
    <n v="0.125"/>
    <s v="Palma"/>
    <n v="31.07198362279307"/>
    <n v="0.12428793449117229"/>
    <s v="DEJAR"/>
    <s v="DEPURAR"/>
    <x v="1"/>
  </r>
  <r>
    <x v="105"/>
    <n v="41"/>
    <s v="chipe canche"/>
    <n v="19"/>
    <n v="2"/>
    <n v="283.52940000000001"/>
    <n v="0.125"/>
    <s v="Palma"/>
    <n v="19.238790948127587"/>
    <n v="7.6955163792510342E-2"/>
    <s v="DEJAR"/>
    <s v="DEPURAR"/>
    <x v="1"/>
  </r>
  <r>
    <x v="105"/>
    <n v="42"/>
    <s v="palo blanco"/>
    <n v="19.2"/>
    <n v="7"/>
    <n v="289.529856"/>
    <n v="0.125"/>
    <s v="LATIF"/>
    <n v="156.35674508199583"/>
    <n v="0.62542698032798327"/>
    <s v="DEJAR"/>
    <s v="DEJAR"/>
    <x v="0"/>
  </r>
  <r>
    <x v="105"/>
    <n v="43"/>
    <s v="Chut - Chipe Negro"/>
    <n v="13.5"/>
    <n v="3"/>
    <n v="143.13915"/>
    <n v="0.125"/>
    <s v="Palma"/>
    <n v="31.07198362279307"/>
    <n v="0.12428793449117229"/>
    <s v="DEJAR"/>
    <s v="DEPURAR"/>
    <x v="1"/>
  </r>
  <r>
    <x v="105"/>
    <n v="44"/>
    <s v="Chut - Chipe Negro"/>
    <n v="11"/>
    <n v="4.3"/>
    <n v="95.0334"/>
    <n v="0.125"/>
    <s v="Palma"/>
    <n v="45.460141501048639"/>
    <n v="0.18184056600419457"/>
    <s v="DEJAR"/>
    <s v="DEPURAR"/>
    <x v="1"/>
  </r>
  <r>
    <x v="105"/>
    <n v="45"/>
    <s v="palo blanco"/>
    <n v="24.5"/>
    <n v="15"/>
    <n v="471.43635"/>
    <n v="0.125"/>
    <s v="LATIF"/>
    <n v="279.54167502677348"/>
    <n v="1.1181667001070938"/>
    <s v="DEJAR"/>
    <s v="DEJAR"/>
    <x v="0"/>
  </r>
  <r>
    <x v="105"/>
    <n v="46"/>
    <s v="Chut - Chipe Negro"/>
    <n v="18.5"/>
    <n v="4.3"/>
    <n v="268.80315000000002"/>
    <n v="0.125"/>
    <s v="Palma"/>
    <n v="45.460141501048639"/>
    <n v="0.18184056600419457"/>
    <s v="DEJAR"/>
    <s v="DEPURAR"/>
    <x v="1"/>
  </r>
  <r>
    <x v="105"/>
    <n v="47"/>
    <s v="chipe canche"/>
    <n v="24"/>
    <n v="2.5"/>
    <n v="452.3904"/>
    <n v="0.125"/>
    <s v="Palma"/>
    <n v="25.248088908650967"/>
    <n v="0.10099235563460386"/>
    <s v="DEJAR"/>
    <s v="DEPURAR"/>
    <x v="1"/>
  </r>
  <r>
    <x v="105"/>
    <n v="48"/>
    <s v="Chut - Chipe Negro"/>
    <n v="11.8"/>
    <n v="3"/>
    <n v="109.35909600000001"/>
    <n v="0.125"/>
    <s v="Palma"/>
    <n v="31.07198362279307"/>
    <n v="0.12428793449117229"/>
    <s v="DEJAR"/>
    <s v="DEPURAR"/>
    <x v="1"/>
  </r>
  <r>
    <x v="105"/>
    <n v="49"/>
    <s v="Chut - Chipe Negro"/>
    <n v="12.2"/>
    <n v="3"/>
    <n v="116.89893599999998"/>
    <n v="0.125"/>
    <s v="Palma"/>
    <n v="31.07198362279307"/>
    <n v="0.12428793449117229"/>
    <s v="DEJAR"/>
    <s v="DEPURAR"/>
    <x v="1"/>
  </r>
  <r>
    <x v="105"/>
    <n v="50"/>
    <s v="pamac"/>
    <n v="10.6"/>
    <n v="11.206250000000001"/>
    <n v="88.247544000000005"/>
    <n v="0.125"/>
    <s v="LATIF"/>
    <n v="37.947405867325628"/>
    <n v="0.15178962346930253"/>
    <s v="DEJAR"/>
    <s v="DEJAR"/>
    <x v="0"/>
  </r>
  <r>
    <x v="105"/>
    <n v="51"/>
    <s v="arbol flor de hoja"/>
    <n v="16"/>
    <n v="7"/>
    <n v="201.0624"/>
    <n v="0.125"/>
    <s v="LATIF"/>
    <n v="101.24820425273758"/>
    <n v="0.4049928170109503"/>
    <s v="DEJAR"/>
    <s v="DEJAR"/>
    <x v="0"/>
  </r>
  <r>
    <x v="105"/>
    <n v="52"/>
    <s v="Chut - Chipe Negro"/>
    <n v="13"/>
    <n v="3"/>
    <n v="132.73259999999999"/>
    <n v="0.125"/>
    <s v="Palma"/>
    <n v="31.07198362279307"/>
    <n v="0.12428793449117229"/>
    <s v="DEJAR"/>
    <s v="DEPURAR"/>
    <x v="1"/>
  </r>
  <r>
    <x v="105"/>
    <n v="53"/>
    <s v="arbol flor de hoja"/>
    <n v="15.4"/>
    <n v="6"/>
    <n v="186.26546400000001"/>
    <n v="0.125"/>
    <s v="LATIF"/>
    <n v="92.432100570318667"/>
    <n v="0.36972840228127468"/>
    <s v="DEJAR"/>
    <s v="DEJAR"/>
    <x v="0"/>
  </r>
  <r>
    <x v="105"/>
    <n v="54"/>
    <s v="palo banco"/>
    <n v="34.1"/>
    <n v="15"/>
    <n v="913.27097400000014"/>
    <n v="0.125"/>
    <s v="LATIF"/>
    <n v="614.73890511652041"/>
    <n v="2.4589556204660816"/>
    <s v="DEJAR"/>
    <s v="DEJAR"/>
    <x v="0"/>
  </r>
  <r>
    <x v="105"/>
    <n v="55"/>
    <s v="palo banco"/>
    <n v="10"/>
    <n v="5"/>
    <n v="78.539999999999992"/>
    <n v="0.125"/>
    <s v="LATIF"/>
    <n v="33.026709725455305"/>
    <n v="0.13210683890182123"/>
    <s v="DEJAR"/>
    <s v="DEJAR"/>
    <x v="0"/>
  </r>
  <r>
    <x v="105"/>
    <n v="56"/>
    <s v="palo banco"/>
    <n v="17"/>
    <n v="7"/>
    <n v="226.98060000000001"/>
    <n v="0.125"/>
    <s v="LATIF"/>
    <n v="116.98835060940742"/>
    <n v="0.46795340243762967"/>
    <s v="DEJAR"/>
    <s v="DEJAR"/>
    <x v="0"/>
  </r>
  <r>
    <x v="105"/>
    <n v="57"/>
    <s v="mano de león"/>
    <n v="19.2"/>
    <n v="6"/>
    <n v="289.529856"/>
    <n v="0.125"/>
    <s v="LATIF"/>
    <n v="156.35674508199583"/>
    <n v="0.62542698032798327"/>
    <s v="DEJAR"/>
    <s v="DEJAR"/>
    <x v="0"/>
  </r>
  <r>
    <x v="105"/>
    <n v="58"/>
    <s v="palo banco"/>
    <n v="70"/>
    <n v="30"/>
    <n v="3848.46"/>
    <n v="0.125"/>
    <s v="LATIF"/>
    <n v="3413.2251636463757"/>
    <n v="13.652900654585503"/>
    <s v="DEJAR"/>
    <s v="DEJAR"/>
    <x v="0"/>
  </r>
  <r>
    <x v="105"/>
    <n v="59"/>
    <s v="palo blanco"/>
    <n v="12"/>
    <n v="10"/>
    <n v="113.0976"/>
    <n v="0.125"/>
    <s v="LATIF"/>
    <n v="51.002868362482175"/>
    <n v="0.2040114734499287"/>
    <s v="DEJAR"/>
    <s v="DEJAR"/>
    <x v="0"/>
  </r>
  <r>
    <x v="105"/>
    <n v="60"/>
    <s v="palo colorado"/>
    <n v="39.9"/>
    <n v="18"/>
    <n v="1250.364654"/>
    <n v="0.125"/>
    <s v="LATIF"/>
    <n v="893.90263198811556"/>
    <n v="3.5756105279524624"/>
    <s v="DEJAR"/>
    <s v="DEJAR"/>
    <x v="0"/>
  </r>
  <r>
    <x v="105"/>
    <n v="61"/>
    <s v="Chut - Chipe Negro"/>
    <n v="15"/>
    <n v="4.3"/>
    <n v="176.715"/>
    <n v="0.125"/>
    <s v="Palma"/>
    <n v="45.460141501048639"/>
    <n v="0.18184056600419457"/>
    <s v="DEJAR"/>
    <s v="DEPURAR"/>
    <x v="1"/>
  </r>
  <r>
    <x v="105"/>
    <n v="62"/>
    <s v="sana rojo"/>
    <n v="45"/>
    <n v="20"/>
    <n v="1590.4349999999999"/>
    <n v="0.125"/>
    <s v="LATIF"/>
    <n v="1190.7041522680991"/>
    <n v="4.762816609072396"/>
    <s v="DEJAR"/>
    <s v="DEJAR"/>
    <x v="0"/>
  </r>
  <r>
    <x v="105"/>
    <n v="63"/>
    <s v="Chut - Chipe Negro"/>
    <n v="17.8"/>
    <n v="7"/>
    <n v="248.84613600000003"/>
    <n v="0.125"/>
    <s v="Palma"/>
    <n v="72.699305651915452"/>
    <n v="0.29079722260766183"/>
    <s v="DEJAR"/>
    <s v="DEJAR"/>
    <x v="0"/>
  </r>
  <r>
    <x v="105"/>
    <n v="64"/>
    <s v="yaje"/>
    <n v="10"/>
    <n v="10"/>
    <n v="78.539999999999992"/>
    <n v="0.125"/>
    <s v="LATIF"/>
    <n v="33.026709725455305"/>
    <n v="0.13210683890182123"/>
    <s v="DEJAR"/>
    <s v="DEJAR"/>
    <x v="0"/>
  </r>
  <r>
    <x v="105"/>
    <n v="65"/>
    <s v="palo colorado"/>
    <n v="19"/>
    <n v="15"/>
    <n v="283.52940000000001"/>
    <n v="0.125"/>
    <s v="LATIF"/>
    <n v="152.50261995629924"/>
    <n v="0.61001047982519696"/>
    <s v="DEJAR"/>
    <s v="DEJAR"/>
    <x v="0"/>
  </r>
  <r>
    <x v="105"/>
    <n v="66"/>
    <s v="frutillo"/>
    <n v="53"/>
    <n v="25"/>
    <n v="2206.1886"/>
    <n v="0.125"/>
    <s v="LATIF"/>
    <n v="1758.6689149646609"/>
    <n v="7.0346756598586433"/>
    <s v="DEJAR"/>
    <s v="DEJAR"/>
    <x v="0"/>
  </r>
  <r>
    <x v="105"/>
    <n v="67"/>
    <s v="sana rojo"/>
    <n v="49"/>
    <n v="30"/>
    <n v="1885.7454"/>
    <n v="0.125"/>
    <s v="LATIF"/>
    <n v="1458.6616605664788"/>
    <n v="5.8346466422659153"/>
    <s v="DEJAR"/>
    <s v="DEJAR"/>
    <x v="0"/>
  </r>
  <r>
    <x v="105"/>
    <n v="68"/>
    <s v="Chut - Chipe Negro"/>
    <n v="11"/>
    <n v="4"/>
    <n v="95.0334"/>
    <n v="0.125"/>
    <s v="Palma"/>
    <n v="42.22722295144743"/>
    <n v="0.16890889180578972"/>
    <s v="DEJAR"/>
    <s v="DEPURAR"/>
    <x v="1"/>
  </r>
  <r>
    <x v="105"/>
    <n v="69"/>
    <s v="Chut - Chipe Negro"/>
    <n v="12.3"/>
    <n v="4.3"/>
    <n v="118.82316600000001"/>
    <n v="0.125"/>
    <s v="Palma"/>
    <n v="45.460141501048639"/>
    <n v="0.18184056600419457"/>
    <s v="DEJAR"/>
    <s v="DEPURAR"/>
    <x v="1"/>
  </r>
  <r>
    <x v="105"/>
    <n v="70"/>
    <s v="sana rojo"/>
    <n v="40"/>
    <n v="30"/>
    <n v="1256.6399999999999"/>
    <n v="0.125"/>
    <s v="LATIF"/>
    <n v="899.25180732127308"/>
    <n v="3.5970072292850923"/>
    <s v="DEJAR"/>
    <s v="DEJAR"/>
    <x v="0"/>
  </r>
  <r>
    <x v="105"/>
    <n v="71"/>
    <s v="palo banco"/>
    <n v="42"/>
    <n v="25"/>
    <n v="1385.4456"/>
    <n v="0.125"/>
    <s v="LATIF"/>
    <n v="1010.1508312762483"/>
    <n v="4.0406033251049926"/>
    <s v="DEJAR"/>
    <s v="DEJAR"/>
    <x v="0"/>
  </r>
  <r>
    <x v="105"/>
    <n v="72"/>
    <s v="palo banco"/>
    <n v="29"/>
    <n v="20"/>
    <n v="660.52139999999997"/>
    <n v="0.125"/>
    <s v="LATIF"/>
    <n v="417.82609631752575"/>
    <n v="1.6713043852701031"/>
    <s v="DEJAR"/>
    <s v="DEJAR"/>
    <x v="0"/>
  </r>
  <r>
    <x v="105"/>
    <n v="73"/>
    <s v="palo colorado"/>
    <n v="18"/>
    <n v="15"/>
    <n v="254.46959999999999"/>
    <n v="0.125"/>
    <s v="LATIF"/>
    <n v="134.06329154071116"/>
    <n v="0.53625316616284469"/>
    <s v="DEJAR"/>
    <s v="DEJAR"/>
    <x v="0"/>
  </r>
  <r>
    <x v="105"/>
    <n v="74"/>
    <s v="Chut - Chipe Negro"/>
    <n v="11.2"/>
    <n v="2.5"/>
    <n v="98.520575999999991"/>
    <n v="0.125"/>
    <s v="Palma"/>
    <n v="25.248088908650967"/>
    <n v="0.10099235563460386"/>
    <s v="DEJAR"/>
    <s v="DEPURAR"/>
    <x v="1"/>
  </r>
  <r>
    <x v="105"/>
    <n v="75"/>
    <s v="Chut - Chipe Negro"/>
    <n v="19"/>
    <n v="6"/>
    <n v="283.52940000000001"/>
    <n v="0.125"/>
    <s v="Palma"/>
    <n v="62.957985757508652"/>
    <n v="0.25183194303003459"/>
    <s v="DEJAR"/>
    <s v="DEJAR"/>
    <x v="0"/>
  </r>
  <r>
    <x v="105"/>
    <n v="76"/>
    <s v="Chut - Chipe Negro"/>
    <n v="24.2"/>
    <n v="5"/>
    <n v="459.961656"/>
    <n v="0.125"/>
    <s v="Palma"/>
    <n v="52.824370122452407"/>
    <n v="0.21129748048980962"/>
    <s v="DEJAR"/>
    <s v="DEJAR"/>
    <x v="0"/>
  </r>
  <r>
    <x v="105"/>
    <n v="77"/>
    <s v="chipe canche"/>
    <n v="24.8"/>
    <n v="4"/>
    <n v="483.05241600000005"/>
    <n v="0.125"/>
    <s v="Palma"/>
    <n v="42.22722295144743"/>
    <n v="0.16890889180578972"/>
    <s v="DEJAR"/>
    <s v="DEPURAR"/>
    <x v="1"/>
  </r>
  <r>
    <x v="105"/>
    <n v="78"/>
    <s v="palo banco"/>
    <n v="19"/>
    <n v="11.206250000000001"/>
    <n v="283.52940000000001"/>
    <n v="0.125"/>
    <s v="LATIF"/>
    <n v="152.50261995629924"/>
    <n v="0.61001047982519696"/>
    <s v="DEJAR"/>
    <s v="DEJAR"/>
    <x v="0"/>
  </r>
  <r>
    <x v="105"/>
    <n v="79"/>
    <s v="palo colorado"/>
    <n v="24"/>
    <n v="15"/>
    <n v="452.3904"/>
    <n v="0.125"/>
    <s v="LATIF"/>
    <n v="266.13537552905672"/>
    <n v="1.0645415021162268"/>
    <s v="DEJAR"/>
    <s v="DEJAR"/>
    <x v="0"/>
  </r>
  <r>
    <x v="105"/>
    <n v="80"/>
    <s v="palo colorado"/>
    <n v="19"/>
    <n v="15"/>
    <n v="283.52940000000001"/>
    <n v="0.125"/>
    <s v="LATIF"/>
    <n v="152.50261995629924"/>
    <n v="0.61001047982519696"/>
    <s v="DEJAR"/>
    <s v="DEJAR"/>
    <x v="0"/>
  </r>
  <r>
    <x v="105"/>
    <n v="81"/>
    <s v="Guayabillo"/>
    <n v="18"/>
    <n v="16"/>
    <n v="254.46959999999999"/>
    <n v="0.125"/>
    <s v="LATIF"/>
    <n v="134.06329154071116"/>
    <n v="0.53625316616284469"/>
    <s v="DEJAR"/>
    <s v="DEJAR"/>
    <x v="0"/>
  </r>
  <r>
    <x v="105"/>
    <n v="82"/>
    <s v="palo colorado"/>
    <n v="15.5"/>
    <n v="10"/>
    <n v="188.69235"/>
    <n v="0.125"/>
    <s v="LATIF"/>
    <n v="93.869134877908024"/>
    <n v="0.37547653951163212"/>
    <s v="DEJAR"/>
    <s v="DEJAR"/>
    <x v="0"/>
  </r>
  <r>
    <x v="105"/>
    <n v="83"/>
    <s v="Guayabillo"/>
    <n v="29.7"/>
    <n v="16"/>
    <n v="692.79348599999992"/>
    <n v="0.125"/>
    <s v="LATIF"/>
    <n v="442.26750761930828"/>
    <n v="1.7690700304772331"/>
    <s v="DEJAR"/>
    <s v="DEJAR"/>
    <x v="0"/>
  </r>
  <r>
    <x v="105"/>
    <n v="84"/>
    <s v="palo colorado"/>
    <n v="16"/>
    <n v="15"/>
    <n v="201.0624"/>
    <n v="0.125"/>
    <s v="LATIF"/>
    <n v="101.24820425273758"/>
    <n v="0.4049928170109503"/>
    <s v="DEJAR"/>
    <s v="DEJAR"/>
    <x v="0"/>
  </r>
  <r>
    <x v="105"/>
    <n v="85"/>
    <s v="palo colorado"/>
    <n v="28.5"/>
    <n v="20"/>
    <n v="637.94114999999999"/>
    <n v="0.125"/>
    <s v="LATIF"/>
    <n v="400.85987036295842"/>
    <n v="1.6034394814518336"/>
    <s v="DEJAR"/>
    <s v="DEJAR"/>
    <x v="0"/>
  </r>
  <r>
    <x v="105"/>
    <n v="86"/>
    <s v="Guayabillo"/>
    <n v="13"/>
    <n v="6"/>
    <n v="132.73259999999999"/>
    <n v="0.125"/>
    <s v="LATIF"/>
    <n v="61.723483588461484"/>
    <n v="0.24689393435384593"/>
    <s v="DEJAR"/>
    <s v="DEJAR"/>
    <x v="0"/>
  </r>
  <r>
    <x v="105"/>
    <n v="87"/>
    <s v="Chut - Chipe Negro"/>
    <n v="14.1"/>
    <n v="6"/>
    <n v="156.145374"/>
    <n v="0.125"/>
    <s v="Palma"/>
    <n v="62.957985757508652"/>
    <n v="0.25183194303003459"/>
    <s v="DEJAR"/>
    <s v="DEJAR"/>
    <x v="0"/>
  </r>
  <r>
    <x v="105"/>
    <n v="88"/>
    <s v="Desconocido"/>
    <n v="67"/>
    <n v="25"/>
    <n v="3525.6606000000002"/>
    <n v="0.125"/>
    <s v="LATIF"/>
    <n v="3074.842409403137"/>
    <n v="12.299369637612548"/>
    <s v="DEJAR"/>
    <s v="DEJAR"/>
    <x v="0"/>
  </r>
  <r>
    <x v="105"/>
    <n v="89"/>
    <s v="Desconocido"/>
    <n v="41"/>
    <n v="20"/>
    <n v="1320.2574"/>
    <n v="0.125"/>
    <s v="LATIF"/>
    <n v="953.76583125588297"/>
    <n v="3.815063325023532"/>
    <s v="DEJAR"/>
    <s v="DEJAR"/>
    <x v="0"/>
  </r>
  <r>
    <x v="106"/>
    <n v="1"/>
    <s v="palo colorado"/>
    <n v="12"/>
    <n v="14"/>
    <n v="113.0976"/>
    <n v="0.125"/>
    <s v="LATIF"/>
    <n v="51.002868362482175"/>
    <n v="0.2040114734499287"/>
    <s v="DEJAR"/>
    <s v="DEJAR"/>
    <x v="0"/>
  </r>
  <r>
    <x v="106"/>
    <n v="2"/>
    <s v="enc"/>
    <n v="34"/>
    <n v="15"/>
    <n v="907.92240000000004"/>
    <n v="0.125"/>
    <s v="LATIF"/>
    <n v="610.45073780325674"/>
    <n v="2.441802951213027"/>
    <s v="DEJAR"/>
    <s v="DEJAR"/>
    <x v="0"/>
  </r>
  <r>
    <x v="106"/>
    <n v="3"/>
    <s v="Guayabillo"/>
    <n v="17"/>
    <n v="15"/>
    <n v="226.98060000000001"/>
    <n v="0.125"/>
    <s v="LATIF"/>
    <n v="116.98835060940742"/>
    <n v="0.46795340243762967"/>
    <s v="DEJAR"/>
    <s v="DEJAR"/>
    <x v="0"/>
  </r>
  <r>
    <x v="106"/>
    <n v="4"/>
    <s v="encino"/>
    <n v="12.5"/>
    <n v="12"/>
    <n v="122.71875"/>
    <n v="0.125"/>
    <s v="LATIF"/>
    <n v="56.214880852526136"/>
    <n v="0.22485952341010454"/>
    <s v="DEJAR"/>
    <s v="DEJAR"/>
    <x v="0"/>
  </r>
  <r>
    <x v="106"/>
    <n v="5"/>
    <s v="palo colorado"/>
    <n v="20"/>
    <n v="15"/>
    <n v="314.15999999999997"/>
    <n v="0.125"/>
    <s v="LATIF"/>
    <n v="172.33493090633354"/>
    <n v="0.68933972362533413"/>
    <s v="DEJAR"/>
    <s v="DEJAR"/>
    <x v="0"/>
  </r>
  <r>
    <x v="106"/>
    <n v="6"/>
    <s v="Chut - Chipe Negro"/>
    <n v="30"/>
    <n v="12"/>
    <n v="706.86"/>
    <n v="0.125"/>
    <s v="Palma"/>
    <n v="117.07181217677756"/>
    <n v="0.46828724870711025"/>
    <s v="DEJAR"/>
    <s v="DEJAR"/>
    <x v="0"/>
  </r>
  <r>
    <x v="106"/>
    <n v="7"/>
    <s v="Chut - Chipe Negro"/>
    <n v="20"/>
    <n v="4"/>
    <n v="314.15999999999997"/>
    <n v="0.125"/>
    <s v="Palma"/>
    <n v="42.22722295144743"/>
    <n v="0.16890889180578972"/>
    <s v="DEJAR"/>
    <s v="DEPURAR"/>
    <x v="1"/>
  </r>
  <r>
    <x v="106"/>
    <n v="8"/>
    <s v="palo colorado"/>
    <n v="12"/>
    <n v="12"/>
    <n v="113.0976"/>
    <n v="0.125"/>
    <s v="LATIF"/>
    <n v="51.002868362482175"/>
    <n v="0.2040114734499287"/>
    <s v="DEJAR"/>
    <s v="DEJAR"/>
    <x v="0"/>
  </r>
  <r>
    <x v="106"/>
    <n v="9"/>
    <s v="palo blanco"/>
    <n v="31"/>
    <n v="10"/>
    <n v="754.76940000000002"/>
    <n v="0.125"/>
    <s v="LATIF"/>
    <n v="489.81357840055307"/>
    <n v="1.9592543136022122"/>
    <s v="DEJAR"/>
    <s v="DEJAR"/>
    <x v="0"/>
  </r>
  <r>
    <x v="106"/>
    <n v="10"/>
    <s v="Guayabillo"/>
    <n v="43"/>
    <n v="15"/>
    <n v="1452.2046"/>
    <n v="0.125"/>
    <s v="LATIF"/>
    <n v="1068.4241794788302"/>
    <n v="4.2736967179153211"/>
    <s v="DEJAR"/>
    <s v="DEJAR"/>
    <x v="0"/>
  </r>
  <r>
    <x v="106"/>
    <n v="11"/>
    <s v="encino"/>
    <n v="25"/>
    <n v="18"/>
    <n v="490.875"/>
    <n v="0.125"/>
    <s v="LATIF"/>
    <n v="293.3319028192812"/>
    <n v="1.1733276112771247"/>
    <s v="DEJAR"/>
    <s v="DEJAR"/>
    <x v="0"/>
  </r>
  <r>
    <x v="106"/>
    <n v="12"/>
    <s v="palo colorado"/>
    <n v="12"/>
    <n v="11.227722772277227"/>
    <n v="113.0976"/>
    <n v="0.125"/>
    <s v="LATIF"/>
    <n v="51.002868362482175"/>
    <n v="0.2040114734499287"/>
    <s v="DEJAR"/>
    <s v="DEJAR"/>
    <x v="0"/>
  </r>
  <r>
    <x v="106"/>
    <n v="13"/>
    <s v="yaje"/>
    <n v="18.5"/>
    <n v="20"/>
    <n v="268.80315000000002"/>
    <n v="0.125"/>
    <s v="LATIF"/>
    <n v="143.11059777395243"/>
    <n v="0.57244239109580974"/>
    <s v="DEJAR"/>
    <s v="DEJAR"/>
    <x v="0"/>
  </r>
  <r>
    <x v="106"/>
    <n v="14"/>
    <s v="palo blanco"/>
    <n v="25"/>
    <n v="25"/>
    <n v="490.875"/>
    <n v="0.125"/>
    <s v="LATIF"/>
    <n v="293.3319028192812"/>
    <n v="1.1733276112771247"/>
    <s v="DEJAR"/>
    <s v="DEJAR"/>
    <x v="0"/>
  </r>
  <r>
    <x v="106"/>
    <n v="15"/>
    <s v="Guayabillo"/>
    <n v="21"/>
    <n v="10"/>
    <n v="346.3614"/>
    <n v="0.125"/>
    <s v="LATIF"/>
    <n v="193.587905296"/>
    <n v="0.77435162118400003"/>
    <s v="DEJAR"/>
    <s v="DEJAR"/>
    <x v="0"/>
  </r>
  <r>
    <x v="106"/>
    <n v="16"/>
    <s v="Chut - Chipe Negro"/>
    <n v="21"/>
    <n v="10"/>
    <n v="346.3614"/>
    <n v="0.125"/>
    <s v="Palma"/>
    <n v="100.05740827111657"/>
    <n v="0.4002296330844663"/>
    <s v="DEJAR"/>
    <s v="DEJAR"/>
    <x v="0"/>
  </r>
  <r>
    <x v="106"/>
    <n v="17"/>
    <s v="Chut - Chipe Negro"/>
    <n v="28"/>
    <n v="6"/>
    <n v="615.75360000000001"/>
    <n v="0.125"/>
    <s v="Palma"/>
    <n v="62.957985757508652"/>
    <n v="0.25183194303003459"/>
    <s v="DEJAR"/>
    <s v="DEJAR"/>
    <x v="0"/>
  </r>
  <r>
    <x v="106"/>
    <n v="18"/>
    <s v="Chut - Chipe Negro"/>
    <n v="27"/>
    <n v="10"/>
    <n v="572.5566"/>
    <n v="0.125"/>
    <s v="Palma"/>
    <n v="100.05740827111657"/>
    <n v="0.4002296330844663"/>
    <s v="DEJAR"/>
    <s v="DEJAR"/>
    <x v="0"/>
  </r>
  <r>
    <x v="106"/>
    <n v="19"/>
    <s v="palo blanco"/>
    <n v="16"/>
    <n v="6"/>
    <n v="201.0624"/>
    <n v="0.125"/>
    <s v="LATIF"/>
    <n v="101.24820425273758"/>
    <n v="0.4049928170109503"/>
    <s v="DEJAR"/>
    <s v="DEJAR"/>
    <x v="0"/>
  </r>
  <r>
    <x v="106"/>
    <n v="20"/>
    <s v="palo blanco"/>
    <n v="12"/>
    <n v="10"/>
    <n v="113.0976"/>
    <n v="0.125"/>
    <s v="LATIF"/>
    <n v="51.002868362482175"/>
    <n v="0.2040114734499287"/>
    <s v="DEJAR"/>
    <s v="DEJAR"/>
    <x v="0"/>
  </r>
  <r>
    <x v="106"/>
    <n v="21"/>
    <s v="frutillo"/>
    <n v="31"/>
    <n v="15"/>
    <n v="754.76940000000002"/>
    <n v="0.125"/>
    <s v="LATIF"/>
    <n v="489.81357840055307"/>
    <n v="1.9592543136022122"/>
    <s v="DEJAR"/>
    <s v="DEJAR"/>
    <x v="0"/>
  </r>
  <r>
    <x v="106"/>
    <n v="22"/>
    <s v="naranjillo"/>
    <n v="22"/>
    <n v="10"/>
    <n v="380.1336"/>
    <n v="0.125"/>
    <s v="LATIF"/>
    <n v="216.2883827856152"/>
    <n v="0.86515353114246074"/>
    <s v="DEJAR"/>
    <s v="DEJAR"/>
    <x v="0"/>
  </r>
  <r>
    <x v="106"/>
    <n v="23"/>
    <s v="palo colorado"/>
    <n v="13"/>
    <n v="10"/>
    <n v="132.73259999999999"/>
    <n v="0.125"/>
    <s v="LATIF"/>
    <n v="61.723483588461484"/>
    <n v="0.24689393435384593"/>
    <s v="DEJAR"/>
    <s v="DEJAR"/>
    <x v="0"/>
  </r>
  <r>
    <x v="106"/>
    <n v="24"/>
    <s v="Chut - Chipe Negro"/>
    <n v="31"/>
    <n v="15"/>
    <n v="754.76940000000002"/>
    <n v="0.125"/>
    <s v="Palma"/>
    <n v="141.18808068496872"/>
    <n v="0.56475232273987486"/>
    <s v="DEJAR"/>
    <s v="DEJAR"/>
    <x v="0"/>
  </r>
  <r>
    <x v="106"/>
    <n v="25"/>
    <s v="Chut - Chipe Negro"/>
    <n v="14.5"/>
    <n v="7"/>
    <n v="165.13034999999999"/>
    <n v="0.125"/>
    <s v="Palma"/>
    <n v="72.699305651915452"/>
    <n v="0.29079722260766183"/>
    <s v="DEJAR"/>
    <s v="DEJAR"/>
    <x v="0"/>
  </r>
  <r>
    <x v="106"/>
    <n v="26"/>
    <s v="Chut - Chipe Negro"/>
    <n v="13"/>
    <n v="6"/>
    <n v="132.73259999999999"/>
    <n v="0.125"/>
    <s v="Palma"/>
    <n v="62.957985757508652"/>
    <n v="0.25183194303003459"/>
    <s v="DEJAR"/>
    <s v="DEJAR"/>
    <x v="0"/>
  </r>
  <r>
    <x v="106"/>
    <n v="27"/>
    <s v="palo blanco"/>
    <n v="31"/>
    <n v="7"/>
    <n v="754.76940000000002"/>
    <n v="0.125"/>
    <s v="LATIF"/>
    <n v="489.81357840055307"/>
    <n v="1.9592543136022122"/>
    <s v="DEJAR"/>
    <s v="DEJAR"/>
    <x v="0"/>
  </r>
  <r>
    <x v="106"/>
    <n v="28"/>
    <s v="palo blanco"/>
    <n v="15"/>
    <n v="15"/>
    <n v="176.715"/>
    <n v="0.125"/>
    <s v="LATIF"/>
    <n v="86.812164819560579"/>
    <n v="0.34724865927824233"/>
    <s v="DEJAR"/>
    <s v="DEJAR"/>
    <x v="0"/>
  </r>
  <r>
    <x v="106"/>
    <n v="29"/>
    <s v="Chut - Chipe Negro"/>
    <n v="19.5"/>
    <n v="6"/>
    <n v="298.64834999999999"/>
    <n v="0.125"/>
    <s v="Palma"/>
    <n v="62.957985757508652"/>
    <n v="0.25183194303003459"/>
    <s v="DEJAR"/>
    <s v="DEJAR"/>
    <x v="0"/>
  </r>
  <r>
    <x v="106"/>
    <n v="30"/>
    <s v="palo blanco"/>
    <n v="20.6"/>
    <n v="10"/>
    <n v="333.29234400000007"/>
    <n v="0.125"/>
    <s v="LATIF"/>
    <n v="184.91450012783096"/>
    <n v="0.7396580005113238"/>
    <s v="DEJAR"/>
    <s v="DEJAR"/>
    <x v="0"/>
  </r>
  <r>
    <x v="106"/>
    <n v="31"/>
    <s v="Chut - Chipe Negro"/>
    <n v="11.2"/>
    <n v="4"/>
    <n v="98.520575999999991"/>
    <n v="0.125"/>
    <s v="Palma"/>
    <n v="42.22722295144743"/>
    <n v="0.16890889180578972"/>
    <s v="DEJAR"/>
    <s v="DEPURAR"/>
    <x v="1"/>
  </r>
  <r>
    <x v="106"/>
    <n v="32"/>
    <s v="palo blanco"/>
    <n v="24"/>
    <n v="20"/>
    <n v="452.3904"/>
    <n v="0.125"/>
    <s v="LATIF"/>
    <n v="266.13537552905672"/>
    <n v="1.0645415021162268"/>
    <s v="DEJAR"/>
    <s v="DEJAR"/>
    <x v="0"/>
  </r>
  <r>
    <x v="106"/>
    <n v="33"/>
    <s v="Chut - Chipe Negro"/>
    <n v="20.100000000000001"/>
    <n v="6"/>
    <n v="317.30945400000002"/>
    <n v="0.125"/>
    <s v="Palma"/>
    <n v="62.957985757508652"/>
    <n v="0.25183194303003459"/>
    <s v="DEJAR"/>
    <s v="DEJAR"/>
    <x v="0"/>
  </r>
  <r>
    <x v="106"/>
    <n v="34"/>
    <s v="Guayabillo"/>
    <n v="14.3"/>
    <n v="6"/>
    <n v="160.60644600000001"/>
    <n v="0.125"/>
    <s v="LATIF"/>
    <n v="77.46585312120348"/>
    <n v="0.30986341248481392"/>
    <s v="DEJAR"/>
    <s v="DEJAR"/>
    <x v="0"/>
  </r>
  <r>
    <x v="106"/>
    <n v="35"/>
    <s v="Chut - Chipe Negro"/>
    <n v="10.5"/>
    <n v="7"/>
    <n v="86.590350000000001"/>
    <n v="0.125"/>
    <s v="Palma"/>
    <n v="72.699305651915452"/>
    <n v="0.29079722260766183"/>
    <s v="DEJAR"/>
    <s v="DEJAR"/>
    <x v="0"/>
  </r>
  <r>
    <x v="106"/>
    <n v="36"/>
    <s v="yaje"/>
    <n v="14.5"/>
    <n v="12"/>
    <n v="165.13034999999999"/>
    <n v="0.125"/>
    <s v="LATIF"/>
    <n v="80.073268525573738"/>
    <n v="0.32029307410229496"/>
    <s v="DEJAR"/>
    <s v="DEJAR"/>
    <x v="0"/>
  </r>
  <r>
    <x v="106"/>
    <n v="37"/>
    <s v="pimientillo"/>
    <n v="11"/>
    <n v="6"/>
    <n v="95.0334"/>
    <n v="0.125"/>
    <s v="LATIF"/>
    <n v="41.450062373780455"/>
    <n v="0.16580024949512182"/>
    <s v="DEJAR"/>
    <s v="DEJAR"/>
    <x v="0"/>
  </r>
  <r>
    <x v="106"/>
    <n v="38"/>
    <s v="Chut - Chipe Negro"/>
    <n v="20"/>
    <n v="12"/>
    <n v="314.15999999999997"/>
    <n v="0.125"/>
    <s v="Palma"/>
    <n v="117.07181217677756"/>
    <n v="0.46828724870711025"/>
    <s v="DEJAR"/>
    <s v="DEJAR"/>
    <x v="0"/>
  </r>
  <r>
    <x v="106"/>
    <n v="39"/>
    <s v="Chut - Chipe Negro"/>
    <n v="11.8"/>
    <n v="10"/>
    <n v="109.35909600000001"/>
    <n v="0.125"/>
    <s v="Palma"/>
    <n v="100.05740827111657"/>
    <n v="0.4002296330844663"/>
    <s v="DEJAR"/>
    <s v="DEJAR"/>
    <x v="0"/>
  </r>
  <r>
    <x v="106"/>
    <n v="40"/>
    <s v="Chut - Chipe Negro"/>
    <n v="12"/>
    <n v="2"/>
    <n v="113.0976"/>
    <n v="0.125"/>
    <s v="Palma"/>
    <n v="19.238790948127587"/>
    <n v="7.6955163792510342E-2"/>
    <s v="DEJAR"/>
    <s v="DEPURAR"/>
    <x v="1"/>
  </r>
  <r>
    <x v="106"/>
    <n v="41"/>
    <s v="Chut - Chipe Negro"/>
    <n v="29"/>
    <n v="10"/>
    <n v="660.52139999999997"/>
    <n v="0.125"/>
    <s v="Palma"/>
    <n v="100.05740827111657"/>
    <n v="0.4002296330844663"/>
    <s v="DEJAR"/>
    <s v="DEJAR"/>
    <x v="0"/>
  </r>
  <r>
    <x v="106"/>
    <n v="42"/>
    <s v="palo de moco"/>
    <n v="13"/>
    <n v="10"/>
    <n v="132.73259999999999"/>
    <n v="0.125"/>
    <s v="LATIF"/>
    <n v="61.723483588461484"/>
    <n v="0.24689393435384593"/>
    <s v="DEJAR"/>
    <s v="DEJAR"/>
    <x v="0"/>
  </r>
  <r>
    <x v="106"/>
    <n v="43"/>
    <s v="yaje"/>
    <n v="14.5"/>
    <n v="15"/>
    <n v="165.13034999999999"/>
    <n v="0.125"/>
    <s v="LATIF"/>
    <n v="80.073268525573738"/>
    <n v="0.32029307410229496"/>
    <s v="DEJAR"/>
    <s v="DEJAR"/>
    <x v="0"/>
  </r>
  <r>
    <x v="106"/>
    <n v="44"/>
    <s v="palo de moco"/>
    <n v="18"/>
    <n v="7"/>
    <n v="254.46959999999999"/>
    <n v="0.125"/>
    <s v="LATIF"/>
    <n v="134.06329154071116"/>
    <n v="0.53625316616284469"/>
    <s v="DEJAR"/>
    <s v="DEJAR"/>
    <x v="0"/>
  </r>
  <r>
    <x v="106"/>
    <n v="45"/>
    <s v="Chut - Chipe Negro"/>
    <n v="13"/>
    <n v="2"/>
    <n v="132.73259999999999"/>
    <n v="0.125"/>
    <s v="Palma"/>
    <n v="19.238790948127587"/>
    <n v="7.6955163792510342E-2"/>
    <s v="DEJAR"/>
    <s v="DEPURAR"/>
    <x v="1"/>
  </r>
  <r>
    <x v="106"/>
    <n v="46"/>
    <s v="Chut - Chipe Negro"/>
    <n v="11.5"/>
    <n v="3"/>
    <n v="103.86915"/>
    <n v="0.125"/>
    <s v="Palma"/>
    <n v="31.07198362279307"/>
    <n v="0.12428793449117229"/>
    <s v="DEJAR"/>
    <s v="DEPURAR"/>
    <x v="1"/>
  </r>
  <r>
    <x v="106"/>
    <n v="47"/>
    <s v="pimientillo"/>
    <n v="29"/>
    <n v="15"/>
    <n v="660.52139999999997"/>
    <n v="0.125"/>
    <s v="LATIF"/>
    <n v="417.82609631752575"/>
    <n v="1.6713043852701031"/>
    <s v="DEJAR"/>
    <s v="DEJAR"/>
    <x v="0"/>
  </r>
  <r>
    <x v="106"/>
    <n v="48"/>
    <s v="Chut - Chipe Negro"/>
    <n v="32"/>
    <n v="15"/>
    <n v="804.24959999999999"/>
    <n v="0.125"/>
    <s v="Palma"/>
    <n v="141.18808068496872"/>
    <n v="0.56475232273987486"/>
    <s v="DEJAR"/>
    <s v="DEJAR"/>
    <x v="0"/>
  </r>
  <r>
    <x v="106"/>
    <n v="49"/>
    <s v="Chut - Chipe Negro"/>
    <n v="15"/>
    <n v="5"/>
    <n v="176.715"/>
    <n v="0.125"/>
    <s v="Palma"/>
    <n v="52.824370122452407"/>
    <n v="0.21129748048980962"/>
    <s v="DEJAR"/>
    <s v="DEJAR"/>
    <x v="0"/>
  </r>
  <r>
    <x v="106"/>
    <n v="50"/>
    <s v="pimientillo"/>
    <n v="26"/>
    <n v="10"/>
    <n v="530.93039999999996"/>
    <n v="0.125"/>
    <s v="LATIF"/>
    <n v="322.0760520178971"/>
    <n v="1.2883042080715883"/>
    <s v="DEJAR"/>
    <s v="DEJAR"/>
    <x v="0"/>
  </r>
  <r>
    <x v="106"/>
    <n v="51"/>
    <s v="quiebra hacha"/>
    <n v="15.5"/>
    <n v="10"/>
    <n v="188.69235"/>
    <n v="0.125"/>
    <s v="LATIF"/>
    <n v="93.869134877908024"/>
    <n v="0.37547653951163212"/>
    <s v="DEJAR"/>
    <s v="DEJAR"/>
    <x v="0"/>
  </r>
  <r>
    <x v="106"/>
    <n v="52"/>
    <s v="palo blanco"/>
    <n v="13"/>
    <n v="15"/>
    <n v="132.73259999999999"/>
    <n v="0.125"/>
    <s v="LATIF"/>
    <n v="61.723483588461484"/>
    <n v="0.24689393435384593"/>
    <s v="DEJAR"/>
    <s v="DEJAR"/>
    <x v="0"/>
  </r>
  <r>
    <x v="106"/>
    <n v="53"/>
    <s v="palo blanco"/>
    <n v="15"/>
    <n v="15"/>
    <n v="176.715"/>
    <n v="0.125"/>
    <s v="LATIF"/>
    <n v="86.812164819560579"/>
    <n v="0.34724865927824233"/>
    <s v="DEJAR"/>
    <s v="DEJAR"/>
    <x v="0"/>
  </r>
  <r>
    <x v="106"/>
    <n v="54"/>
    <s v="palo blanco"/>
    <n v="13"/>
    <n v="10"/>
    <n v="132.73259999999999"/>
    <n v="0.125"/>
    <s v="LATIF"/>
    <n v="61.723483588461484"/>
    <n v="0.24689393435384593"/>
    <s v="DEJAR"/>
    <s v="DEJAR"/>
    <x v="0"/>
  </r>
  <r>
    <x v="106"/>
    <n v="55"/>
    <s v="palo blanco"/>
    <n v="13"/>
    <n v="6"/>
    <n v="132.73259999999999"/>
    <n v="0.125"/>
    <s v="LATIF"/>
    <n v="61.723483588461484"/>
    <n v="0.24689393435384593"/>
    <s v="DEJAR"/>
    <s v="DEJAR"/>
    <x v="0"/>
  </r>
  <r>
    <x v="106"/>
    <n v="56"/>
    <s v="Desconocido"/>
    <n v="30"/>
    <n v="12"/>
    <n v="706.86"/>
    <n v="0.125"/>
    <s v="LATIF"/>
    <n v="452.98997539791907"/>
    <n v="1.8119599015916763"/>
    <s v="DEJAR"/>
    <s v="DEJAR"/>
    <x v="0"/>
  </r>
  <r>
    <x v="106"/>
    <n v="57"/>
    <s v="frutillo"/>
    <n v="21.3"/>
    <n v="15"/>
    <n v="356.32812600000005"/>
    <n v="0.125"/>
    <s v="LATIF"/>
    <n v="200.24486037888198"/>
    <n v="0.80097944151552791"/>
    <s v="DEJAR"/>
    <s v="DEJAR"/>
    <x v="0"/>
  </r>
  <r>
    <x v="106"/>
    <n v="58"/>
    <s v="encino"/>
    <n v="12"/>
    <n v="10"/>
    <n v="113.0976"/>
    <n v="0.125"/>
    <s v="LATIF"/>
    <n v="51.002868362482175"/>
    <n v="0.2040114734499287"/>
    <s v="DEJAR"/>
    <s v="DEJAR"/>
    <x v="0"/>
  </r>
  <r>
    <x v="106"/>
    <n v="59"/>
    <s v="mano de león"/>
    <n v="17"/>
    <n v="10"/>
    <n v="226.98060000000001"/>
    <n v="0.125"/>
    <s v="LATIF"/>
    <n v="116.98835060940742"/>
    <n v="0.46795340243762967"/>
    <s v="DEJAR"/>
    <s v="DEJAR"/>
    <x v="0"/>
  </r>
  <r>
    <x v="106"/>
    <n v="60"/>
    <s v="injerto de montaña"/>
    <n v="15"/>
    <n v="12"/>
    <n v="176.715"/>
    <n v="0.125"/>
    <s v="LATIF"/>
    <n v="86.812164819560579"/>
    <n v="0.34724865927824233"/>
    <s v="DEJAR"/>
    <s v="DEJAR"/>
    <x v="0"/>
  </r>
  <r>
    <x v="106"/>
    <n v="61"/>
    <s v="mano de león"/>
    <n v="15.3"/>
    <n v="10"/>
    <n v="183.85428600000003"/>
    <n v="0.125"/>
    <s v="LATIF"/>
    <n v="91.007918546358496"/>
    <n v="0.36403167418543397"/>
    <s v="DEJAR"/>
    <s v="DEJAR"/>
    <x v="0"/>
  </r>
  <r>
    <x v="106"/>
    <n v="62"/>
    <s v="mano de león"/>
    <n v="15.5"/>
    <n v="10"/>
    <n v="188.69235"/>
    <n v="0.125"/>
    <s v="LATIF"/>
    <n v="93.869134877908024"/>
    <n v="0.37547653951163212"/>
    <s v="DEJAR"/>
    <s v="DEJAR"/>
    <x v="0"/>
  </r>
  <r>
    <x v="106"/>
    <n v="63"/>
    <s v="palo de nigua"/>
    <n v="10.5"/>
    <n v="11.227722772277227"/>
    <n v="86.590350000000001"/>
    <n v="0.125"/>
    <s v="LATIF"/>
    <n v="37.099684439743179"/>
    <n v="0.14839873775897272"/>
    <s v="DEJAR"/>
    <s v="DEJAR"/>
    <x v="0"/>
  </r>
  <r>
    <x v="106"/>
    <n v="64"/>
    <s v="palo banco"/>
    <n v="32"/>
    <n v="25"/>
    <n v="804.24959999999999"/>
    <n v="0.125"/>
    <s v="LATIF"/>
    <n v="528.31791084648671"/>
    <n v="2.1132716433859469"/>
    <s v="DEJAR"/>
    <s v="DEJAR"/>
    <x v="0"/>
  </r>
  <r>
    <x v="106"/>
    <n v="65"/>
    <s v="Chut - Chipe Negro"/>
    <n v="14"/>
    <n v="6"/>
    <n v="153.9384"/>
    <n v="0.125"/>
    <s v="Palma"/>
    <n v="62.957985757508652"/>
    <n v="0.25183194303003459"/>
    <s v="DEJAR"/>
    <s v="DEJAR"/>
    <x v="0"/>
  </r>
  <r>
    <x v="106"/>
    <n v="66"/>
    <s v="Chut - Chipe Negro"/>
    <n v="15"/>
    <n v="4"/>
    <n v="176.715"/>
    <n v="0.125"/>
    <s v="Palma"/>
    <n v="42.22722295144743"/>
    <n v="0.16890889180578972"/>
    <s v="DEJAR"/>
    <s v="DEPURAR"/>
    <x v="1"/>
  </r>
  <r>
    <x v="106"/>
    <n v="67"/>
    <s v="Chut - Chipe Negro"/>
    <n v="15"/>
    <n v="4"/>
    <n v="176.715"/>
    <n v="0.125"/>
    <s v="Palma"/>
    <n v="42.22722295144743"/>
    <n v="0.16890889180578972"/>
    <s v="DEJAR"/>
    <s v="DEPURAR"/>
    <x v="1"/>
  </r>
  <r>
    <x v="106"/>
    <n v="68"/>
    <s v="Desconocido"/>
    <n v="19"/>
    <n v="6"/>
    <n v="283.52940000000001"/>
    <n v="0.125"/>
    <s v="LATIF"/>
    <n v="152.50261995629924"/>
    <n v="0.61001047982519696"/>
    <s v="DEJAR"/>
    <s v="DEJAR"/>
    <x v="0"/>
  </r>
  <r>
    <x v="106"/>
    <n v="69"/>
    <s v="palo blanco"/>
    <n v="27"/>
    <n v="20"/>
    <n v="572.5566"/>
    <n v="0.125"/>
    <s v="LATIF"/>
    <n v="352.39128142743209"/>
    <n v="1.4095651257097284"/>
    <s v="DEJAR"/>
    <s v="DEJAR"/>
    <x v="0"/>
  </r>
  <r>
    <x v="106"/>
    <n v="70"/>
    <s v="palo blanco"/>
    <n v="15.7"/>
    <n v="7"/>
    <n v="193.59324599999999"/>
    <n v="0.125"/>
    <s v="LATIF"/>
    <n v="96.781887987802477"/>
    <n v="0.3871275519512099"/>
    <s v="DEJAR"/>
    <s v="DEJAR"/>
    <x v="0"/>
  </r>
  <r>
    <x v="106"/>
    <n v="71"/>
    <s v="palo banco"/>
    <n v="24.5"/>
    <n v="20"/>
    <n v="471.43635"/>
    <n v="0.125"/>
    <s v="LATIF"/>
    <n v="279.54167502677348"/>
    <n v="1.1181667001070938"/>
    <s v="DEJAR"/>
    <s v="DEJAR"/>
    <x v="0"/>
  </r>
  <r>
    <x v="106"/>
    <n v="72"/>
    <s v="enc"/>
    <n v="18.600000000000001"/>
    <n v="10"/>
    <n v="271.71698400000002"/>
    <n v="0.125"/>
    <s v="LATIF"/>
    <n v="144.9613106869075"/>
    <n v="0.57984524274762994"/>
    <s v="DEJAR"/>
    <s v="DEJAR"/>
    <x v="0"/>
  </r>
  <r>
    <x v="106"/>
    <n v="73"/>
    <s v="palo banco"/>
    <n v="17"/>
    <n v="20"/>
    <n v="226.98060000000001"/>
    <n v="0.125"/>
    <s v="LATIF"/>
    <n v="116.98835060940742"/>
    <n v="0.46795340243762967"/>
    <s v="DEJAR"/>
    <s v="DEJAR"/>
    <x v="0"/>
  </r>
  <r>
    <x v="106"/>
    <n v="74"/>
    <s v="palo blanco"/>
    <n v="15"/>
    <n v="20"/>
    <n v="176.715"/>
    <n v="0.125"/>
    <s v="LATIF"/>
    <n v="86.812164819560579"/>
    <n v="0.34724865927824233"/>
    <s v="DEJAR"/>
    <s v="DEJAR"/>
    <x v="0"/>
  </r>
  <r>
    <x v="106"/>
    <n v="75"/>
    <s v="Chut - Chipe Negro"/>
    <n v="22"/>
    <n v="7"/>
    <n v="380.1336"/>
    <n v="0.125"/>
    <s v="Palma"/>
    <n v="72.699305651915452"/>
    <n v="0.29079722260766183"/>
    <s v="DEJAR"/>
    <s v="DEJAR"/>
    <x v="0"/>
  </r>
  <r>
    <x v="106"/>
    <n v="76"/>
    <s v="Chut - Chipe Negro"/>
    <n v="12"/>
    <n v="3"/>
    <n v="113.0976"/>
    <n v="0.125"/>
    <s v="Palma"/>
    <n v="31.07198362279307"/>
    <n v="0.12428793449117229"/>
    <s v="DEJAR"/>
    <s v="DEPURAR"/>
    <x v="1"/>
  </r>
  <r>
    <x v="106"/>
    <n v="77"/>
    <s v="Guayabillo"/>
    <n v="16.5"/>
    <n v="15"/>
    <n v="213.82515000000001"/>
    <n v="0.125"/>
    <s v="LATIF"/>
    <n v="108.95331919183752"/>
    <n v="0.4358132767673501"/>
    <s v="DEJAR"/>
    <s v="DEJAR"/>
    <x v="0"/>
  </r>
  <r>
    <x v="106"/>
    <n v="78"/>
    <s v="cuje"/>
    <n v="25"/>
    <n v="15"/>
    <n v="490.875"/>
    <n v="0.125"/>
    <s v="LATIF"/>
    <n v="293.3319028192812"/>
    <n v="1.1733276112771247"/>
    <s v="DEJAR"/>
    <s v="DEJAR"/>
    <x v="0"/>
  </r>
  <r>
    <x v="106"/>
    <n v="79"/>
    <s v="palo blanco"/>
    <n v="18.5"/>
    <n v="15"/>
    <n v="268.80315000000002"/>
    <n v="0.125"/>
    <s v="LATIF"/>
    <n v="143.11059777395243"/>
    <n v="0.57244239109580974"/>
    <s v="DEJAR"/>
    <s v="DEJAR"/>
    <x v="0"/>
  </r>
  <r>
    <x v="106"/>
    <n v="80"/>
    <s v="Chut - Chipe Negro"/>
    <n v="26"/>
    <n v="6"/>
    <n v="530.93039999999996"/>
    <n v="0.125"/>
    <s v="Palma"/>
    <n v="62.957985757508652"/>
    <n v="0.25183194303003459"/>
    <s v="DEJAR"/>
    <s v="DEJAR"/>
    <x v="0"/>
  </r>
  <r>
    <x v="106"/>
    <n v="81"/>
    <s v="yaje"/>
    <n v="26"/>
    <n v="15"/>
    <n v="530.93039999999996"/>
    <n v="0.125"/>
    <s v="LATIF"/>
    <n v="322.0760520178971"/>
    <n v="1.2883042080715883"/>
    <s v="DEJAR"/>
    <s v="DEJAR"/>
    <x v="0"/>
  </r>
  <r>
    <x v="106"/>
    <n v="82"/>
    <s v="Chut - Chipe Negro"/>
    <n v="15.2"/>
    <n v="13"/>
    <n v="181.45881599999998"/>
    <n v="0.125"/>
    <s v="Palma"/>
    <n v="125.28157173649828"/>
    <n v="0.50112628694599315"/>
    <s v="DEJAR"/>
    <s v="DEJAR"/>
    <x v="0"/>
  </r>
  <r>
    <x v="106"/>
    <n v="83"/>
    <s v="Chut - Chipe Negro"/>
    <n v="11.3"/>
    <n v="4"/>
    <n v="100.28772600000001"/>
    <n v="0.125"/>
    <s v="Palma"/>
    <n v="42.22722295144743"/>
    <n v="0.16890889180578972"/>
    <s v="DEJAR"/>
    <s v="DEPURAR"/>
    <x v="1"/>
  </r>
  <r>
    <x v="106"/>
    <n v="84"/>
    <s v="Chut - Chipe Negro"/>
    <n v="15.6"/>
    <n v="6"/>
    <n v="191.13494399999999"/>
    <n v="0.125"/>
    <s v="Palma"/>
    <n v="62.957985757508652"/>
    <n v="0.25183194303003459"/>
    <s v="DEJAR"/>
    <s v="DEJAR"/>
    <x v="0"/>
  </r>
  <r>
    <x v="106"/>
    <n v="85"/>
    <s v="palo blanco"/>
    <n v="40"/>
    <n v="30"/>
    <n v="1256.6399999999999"/>
    <n v="0.125"/>
    <s v="LATIF"/>
    <n v="899.25180732127308"/>
    <n v="3.5970072292850923"/>
    <s v="DEJAR"/>
    <s v="DEJAR"/>
    <x v="0"/>
  </r>
  <r>
    <x v="106"/>
    <n v="86"/>
    <s v="cuje"/>
    <n v="28"/>
    <n v="15"/>
    <n v="615.75360000000001"/>
    <n v="0.125"/>
    <s v="LATIF"/>
    <n v="384.30049927715726"/>
    <n v="1.537201997108629"/>
    <s v="DEJAR"/>
    <s v="DEJAR"/>
    <x v="0"/>
  </r>
  <r>
    <x v="106"/>
    <n v="87"/>
    <s v="cuje"/>
    <n v="29"/>
    <n v="15"/>
    <n v="660.52139999999997"/>
    <n v="0.125"/>
    <s v="LATIF"/>
    <n v="417.82609631752575"/>
    <n v="1.6713043852701031"/>
    <s v="DEJAR"/>
    <s v="DEJAR"/>
    <x v="0"/>
  </r>
  <r>
    <x v="106"/>
    <n v="88"/>
    <s v="encino"/>
    <n v="16.600000000000001"/>
    <n v="22"/>
    <n v="216.42482400000003"/>
    <n v="0.125"/>
    <s v="LATIF"/>
    <n v="110.53380957149615"/>
    <n v="0.44213523828598461"/>
    <s v="DEJAR"/>
    <s v="DEJAR"/>
    <x v="0"/>
  </r>
  <r>
    <x v="106"/>
    <n v="89"/>
    <s v="yaje"/>
    <n v="15"/>
    <n v="15"/>
    <n v="176.715"/>
    <n v="0.125"/>
    <s v="LATIF"/>
    <n v="86.812164819560579"/>
    <n v="0.34724865927824233"/>
    <s v="DEJAR"/>
    <s v="DEJAR"/>
    <x v="0"/>
  </r>
  <r>
    <x v="106"/>
    <n v="90"/>
    <s v="Chut - Chipe Negro"/>
    <n v="20"/>
    <n v="15"/>
    <n v="314.15999999999997"/>
    <n v="0.125"/>
    <s v="Palma"/>
    <n v="141.18808068496872"/>
    <n v="0.56475232273987486"/>
    <s v="DEJAR"/>
    <s v="DEJAR"/>
    <x v="0"/>
  </r>
  <r>
    <x v="106"/>
    <n v="91"/>
    <s v="quiebra hacha"/>
    <n v="13.7"/>
    <n v="6"/>
    <n v="147.41172599999999"/>
    <n v="0.125"/>
    <s v="LATIF"/>
    <n v="69.942338454409466"/>
    <n v="0.27976935381763784"/>
    <s v="DEJAR"/>
    <s v="DEJAR"/>
    <x v="0"/>
  </r>
  <r>
    <x v="106"/>
    <n v="92"/>
    <s v="palo blanco"/>
    <n v="27"/>
    <n v="10"/>
    <n v="572.5566"/>
    <n v="0.125"/>
    <s v="LATIF"/>
    <n v="352.39128142743209"/>
    <n v="1.4095651257097284"/>
    <s v="DEJAR"/>
    <s v="DEJAR"/>
    <x v="0"/>
  </r>
  <r>
    <x v="106"/>
    <n v="93"/>
    <s v="palo colorado"/>
    <n v="12.1"/>
    <n v="10"/>
    <n v="114.990414"/>
    <n v="0.125"/>
    <s v="LATIF"/>
    <n v="52.021763144817932"/>
    <n v="0.20808705257927174"/>
    <s v="DEJAR"/>
    <s v="DEJAR"/>
    <x v="0"/>
  </r>
  <r>
    <x v="106"/>
    <n v="94"/>
    <s v="clavelillo"/>
    <n v="19"/>
    <n v="20"/>
    <n v="283.52940000000001"/>
    <n v="0.125"/>
    <s v="LATIF"/>
    <n v="152.50261995629924"/>
    <n v="0.61001047982519696"/>
    <s v="DEJAR"/>
    <s v="DEJAR"/>
    <x v="0"/>
  </r>
  <r>
    <x v="106"/>
    <n v="95"/>
    <s v="Chut - Chipe Negro"/>
    <n v="18"/>
    <n v="5"/>
    <n v="254.46959999999999"/>
    <n v="0.125"/>
    <s v="Palma"/>
    <n v="52.824370122452407"/>
    <n v="0.21129748048980962"/>
    <s v="DEJAR"/>
    <s v="DEJAR"/>
    <x v="0"/>
  </r>
  <r>
    <x v="106"/>
    <n v="96"/>
    <s v="Guayabillo"/>
    <n v="20"/>
    <n v="18"/>
    <n v="314.15999999999997"/>
    <n v="0.125"/>
    <s v="LATIF"/>
    <n v="172.33493090633354"/>
    <n v="0.68933972362533413"/>
    <s v="DEJAR"/>
    <s v="DEJAR"/>
    <x v="0"/>
  </r>
  <r>
    <x v="106"/>
    <n v="97"/>
    <s v="Chut - Chipe Negro"/>
    <n v="11.1"/>
    <n v="7"/>
    <n v="96.769133999999994"/>
    <n v="0.125"/>
    <s v="Palma"/>
    <n v="72.699305651915452"/>
    <n v="0.29079722260766183"/>
    <s v="DEJAR"/>
    <s v="DEJAR"/>
    <x v="0"/>
  </r>
  <r>
    <x v="106"/>
    <n v="98"/>
    <s v="palo colorado"/>
    <n v="15.8"/>
    <n v="12"/>
    <n v="196.06725600000001"/>
    <n v="0.125"/>
    <s v="LATIF"/>
    <n v="98.257670296338759"/>
    <n v="0.39303068118535506"/>
    <s v="DEJAR"/>
    <s v="DEJAR"/>
    <x v="0"/>
  </r>
  <r>
    <x v="106"/>
    <n v="99"/>
    <s v="Chut - Chipe Negro"/>
    <n v="31"/>
    <n v="8"/>
    <n v="754.76940000000002"/>
    <n v="0.125"/>
    <s v="Palma"/>
    <n v="82.102745688765523"/>
    <n v="0.32841098275506209"/>
    <s v="DEJAR"/>
    <s v="DEJAR"/>
    <x v="0"/>
  </r>
  <r>
    <x v="106"/>
    <n v="100"/>
    <s v="encino"/>
    <n v="12.5"/>
    <n v="10"/>
    <n v="122.71875"/>
    <n v="0.125"/>
    <s v="LATIF"/>
    <n v="56.214880852526136"/>
    <n v="0.22485952341010454"/>
    <s v="DEJAR"/>
    <s v="DEJAR"/>
    <x v="0"/>
  </r>
  <r>
    <x v="106"/>
    <n v="101"/>
    <s v="Chut - Chipe Negro"/>
    <n v="14"/>
    <n v="7"/>
    <n v="153.9384"/>
    <n v="0.125"/>
    <s v="Palma"/>
    <n v="72.699305651915452"/>
    <n v="0.29079722260766183"/>
    <s v="DEJAR"/>
    <s v="DEJAR"/>
    <x v="0"/>
  </r>
  <r>
    <x v="106"/>
    <n v="102"/>
    <s v="palo blanco"/>
    <n v="19"/>
    <n v="8"/>
    <n v="283.52940000000001"/>
    <n v="0.125"/>
    <s v="LATIF"/>
    <n v="152.50261995629924"/>
    <n v="0.61001047982519696"/>
    <s v="DEJAR"/>
    <s v="DEJAR"/>
    <x v="0"/>
  </r>
  <r>
    <x v="106"/>
    <n v="103"/>
    <s v="Chut - Chipe Negro"/>
    <n v="19.5"/>
    <n v="3"/>
    <n v="298.64834999999999"/>
    <n v="0.125"/>
    <s v="Palma"/>
    <n v="31.07198362279307"/>
    <n v="0.12428793449117229"/>
    <s v="DEJAR"/>
    <s v="DEPURAR"/>
    <x v="1"/>
  </r>
  <r>
    <x v="106"/>
    <n v="104"/>
    <s v="palo blanco"/>
    <n v="26.8"/>
    <n v="15"/>
    <n v="564.10569599999997"/>
    <n v="0.125"/>
    <s v="LATIF"/>
    <n v="346.20144188490201"/>
    <n v="1.3848057675396079"/>
    <s v="DEJAR"/>
    <s v="DEJAR"/>
    <x v="0"/>
  </r>
  <r>
    <x v="106"/>
    <n v="105"/>
    <s v="palo blanco"/>
    <n v="16"/>
    <n v="9"/>
    <n v="201.0624"/>
    <n v="0.125"/>
    <s v="LATIF"/>
    <n v="101.24820425273758"/>
    <n v="0.4049928170109503"/>
    <s v="DEJAR"/>
    <s v="DEJAR"/>
    <x v="0"/>
  </r>
  <r>
    <x v="106"/>
    <n v="106"/>
    <s v="Chut - Chipe Negro"/>
    <n v="11.5"/>
    <n v="2"/>
    <n v="103.86915"/>
    <n v="0.125"/>
    <s v="Palma"/>
    <n v="19.238790948127587"/>
    <n v="7.6955163792510342E-2"/>
    <s v="DEJAR"/>
    <s v="DEPURAR"/>
    <x v="1"/>
  </r>
  <r>
    <x v="107"/>
    <n v="1"/>
    <s v="yaje"/>
    <n v="26"/>
    <n v="20"/>
    <n v="530.93039999999996"/>
    <n v="0.125"/>
    <s v="LATIF"/>
    <n v="322.0760520178971"/>
    <n v="1.2883042080715883"/>
    <s v="DEJAR"/>
    <s v="DEJAR"/>
    <x v="0"/>
  </r>
  <r>
    <x v="107"/>
    <n v="2"/>
    <s v="naranjillo"/>
    <n v="10.5"/>
    <n v="13.269662921348315"/>
    <n v="86.590350000000001"/>
    <n v="0.125"/>
    <s v="LATIF"/>
    <n v="37.099684439743179"/>
    <n v="0.14839873775897272"/>
    <s v="DEJAR"/>
    <s v="DEJAR"/>
    <x v="0"/>
  </r>
  <r>
    <x v="107"/>
    <n v="3"/>
    <s v="ixim che´"/>
    <n v="24.2"/>
    <n v="10"/>
    <n v="459.961656"/>
    <n v="0.125"/>
    <s v="LATIF"/>
    <n v="271.45201661665863"/>
    <n v="1.0858080664666345"/>
    <s v="DEJAR"/>
    <s v="DEJAR"/>
    <x v="0"/>
  </r>
  <r>
    <x v="107"/>
    <n v="4"/>
    <s v="palo blanco"/>
    <n v="12"/>
    <n v="15"/>
    <n v="113.0976"/>
    <n v="0.125"/>
    <s v="LATIF"/>
    <n v="51.002868362482175"/>
    <n v="0.2040114734499287"/>
    <s v="DEJAR"/>
    <s v="DEJAR"/>
    <x v="0"/>
  </r>
  <r>
    <x v="107"/>
    <n v="5"/>
    <s v="palo blanco"/>
    <n v="14.5"/>
    <n v="20"/>
    <n v="165.13034999999999"/>
    <n v="0.125"/>
    <s v="LATIF"/>
    <n v="80.073268525573738"/>
    <n v="0.32029307410229496"/>
    <s v="DEJAR"/>
    <s v="DEJAR"/>
    <x v="0"/>
  </r>
  <r>
    <x v="107"/>
    <n v="6"/>
    <s v="pimientillo"/>
    <n v="26.5"/>
    <n v="15"/>
    <n v="551.54714999999999"/>
    <n v="0.125"/>
    <s v="LATIF"/>
    <n v="337.03583743732253"/>
    <n v="1.3481433497492901"/>
    <s v="DEJAR"/>
    <s v="DEJAR"/>
    <x v="0"/>
  </r>
  <r>
    <x v="107"/>
    <n v="7"/>
    <s v="nogal"/>
    <n v="28.5"/>
    <n v="25"/>
    <n v="637.94114999999999"/>
    <n v="0.125"/>
    <s v="LATIF"/>
    <n v="400.85987036295842"/>
    <n v="1.6034394814518336"/>
    <s v="DEJAR"/>
    <s v="DEJAR"/>
    <x v="0"/>
  </r>
  <r>
    <x v="107"/>
    <n v="8"/>
    <s v="nogal"/>
    <n v="31"/>
    <n v="15"/>
    <n v="754.76940000000002"/>
    <n v="0.125"/>
    <s v="LATIF"/>
    <n v="489.81357840055307"/>
    <n v="1.9592543136022122"/>
    <s v="DEJAR"/>
    <s v="DEJAR"/>
    <x v="0"/>
  </r>
  <r>
    <x v="107"/>
    <n v="9"/>
    <s v="palo blanco"/>
    <n v="10"/>
    <n v="13.269662921348315"/>
    <n v="78.539999999999992"/>
    <n v="0.125"/>
    <s v="LATIF"/>
    <n v="33.026709725455305"/>
    <n v="0.13210683890182123"/>
    <s v="DEJAR"/>
    <s v="DEJAR"/>
    <x v="0"/>
  </r>
  <r>
    <x v="107"/>
    <n v="10"/>
    <s v="palo de nigua"/>
    <n v="13.6"/>
    <n v="6"/>
    <n v="145.26758399999997"/>
    <n v="0.125"/>
    <s v="LATIF"/>
    <n v="68.731628320494181"/>
    <n v="0.2749265132819767"/>
    <s v="DEJAR"/>
    <s v="DEJAR"/>
    <x v="0"/>
  </r>
  <r>
    <x v="107"/>
    <n v="11"/>
    <s v="Chut - Chipe Negro"/>
    <n v="18"/>
    <n v="6"/>
    <n v="254.46959999999999"/>
    <n v="0.125"/>
    <s v="Palma"/>
    <n v="62.957985757508652"/>
    <n v="0.25183194303003459"/>
    <s v="DEJAR"/>
    <s v="DEJAR"/>
    <x v="0"/>
  </r>
  <r>
    <x v="107"/>
    <n v="12"/>
    <s v="palo banco"/>
    <n v="43.8"/>
    <n v="10"/>
    <n v="1506.7427759999998"/>
    <n v="0.125"/>
    <s v="LATIF"/>
    <n v="1116.4139808932991"/>
    <n v="4.4656559235731965"/>
    <s v="DEJAR"/>
    <s v="DEJAR"/>
    <x v="0"/>
  </r>
  <r>
    <x v="107"/>
    <n v="13"/>
    <s v="palo blanco"/>
    <n v="20"/>
    <n v="20"/>
    <n v="314.15999999999997"/>
    <n v="0.125"/>
    <s v="LATIF"/>
    <n v="172.33493090633354"/>
    <n v="0.68933972362533413"/>
    <s v="DEJAR"/>
    <s v="DEJAR"/>
    <x v="0"/>
  </r>
  <r>
    <x v="107"/>
    <n v="14"/>
    <s v="Chut - Chipe Negro"/>
    <n v="14.5"/>
    <n v="4"/>
    <n v="165.13034999999999"/>
    <n v="0.125"/>
    <s v="Palma"/>
    <n v="42.22722295144743"/>
    <n v="0.16890889180578972"/>
    <s v="DEJAR"/>
    <s v="DEPURAR"/>
    <x v="1"/>
  </r>
  <r>
    <x v="107"/>
    <n v="15"/>
    <s v="Chut - Chipe Negro"/>
    <n v="14"/>
    <n v="4.5"/>
    <n v="153.9384"/>
    <n v="0.125"/>
    <s v="Palma"/>
    <n v="47.589020124374471"/>
    <n v="0.19035608049749789"/>
    <s v="DEJAR"/>
    <s v="DEPURAR"/>
    <x v="1"/>
  </r>
  <r>
    <x v="107"/>
    <n v="16"/>
    <s v="Chut - Chipe Negro"/>
    <n v="12.8"/>
    <n v="3"/>
    <n v="128.67993600000003"/>
    <n v="0.125"/>
    <s v="Palma"/>
    <n v="31.07198362279307"/>
    <n v="0.12428793449117229"/>
    <s v="DEJAR"/>
    <s v="DEPURAR"/>
    <x v="1"/>
  </r>
  <r>
    <x v="107"/>
    <n v="17"/>
    <s v="Chut - Chipe Negro"/>
    <n v="12.5"/>
    <n v="5"/>
    <n v="122.71875"/>
    <n v="0.125"/>
    <s v="Palma"/>
    <n v="52.824370122452407"/>
    <n v="0.21129748048980962"/>
    <s v="DEJAR"/>
    <s v="DEJAR"/>
    <x v="0"/>
  </r>
  <r>
    <x v="107"/>
    <n v="18"/>
    <s v="palo blanco"/>
    <n v="12"/>
    <n v="10"/>
    <n v="113.0976"/>
    <n v="0.125"/>
    <s v="LATIF"/>
    <n v="51.002868362482175"/>
    <n v="0.2040114734499287"/>
    <s v="DEJAR"/>
    <s v="DEJAR"/>
    <x v="0"/>
  </r>
  <r>
    <x v="107"/>
    <n v="19"/>
    <s v="nogal"/>
    <n v="29.2"/>
    <n v="14"/>
    <n v="669.663456"/>
    <n v="0.125"/>
    <s v="LATIF"/>
    <n v="424.72711695464005"/>
    <n v="1.6989084678185602"/>
    <s v="DEJAR"/>
    <s v="DEJAR"/>
    <x v="0"/>
  </r>
  <r>
    <x v="107"/>
    <n v="20"/>
    <s v="Chut - Chipe Negro"/>
    <n v="10.6"/>
    <n v="4"/>
    <n v="88.247544000000005"/>
    <n v="0.125"/>
    <s v="Palma"/>
    <n v="42.22722295144743"/>
    <n v="0.16890889180578972"/>
    <s v="DEJAR"/>
    <s v="DEPURAR"/>
    <x v="1"/>
  </r>
  <r>
    <x v="107"/>
    <n v="21"/>
    <s v="naranjillo"/>
    <n v="13"/>
    <n v="13.269662921348315"/>
    <n v="132.73259999999999"/>
    <n v="0.125"/>
    <s v="LATIF"/>
    <n v="61.723483588461484"/>
    <n v="0.24689393435384593"/>
    <s v="DEJAR"/>
    <s v="DEJAR"/>
    <x v="0"/>
  </r>
  <r>
    <x v="107"/>
    <n v="22"/>
    <s v="encino"/>
    <n v="33"/>
    <n v="25"/>
    <n v="855.30060000000003"/>
    <n v="0.125"/>
    <s v="LATIF"/>
    <n v="568.52356444302654"/>
    <n v="2.2740942577721062"/>
    <s v="DEJAR"/>
    <s v="DEJAR"/>
    <x v="0"/>
  </r>
  <r>
    <x v="107"/>
    <n v="23"/>
    <s v="encino"/>
    <n v="118"/>
    <n v="26"/>
    <n v="10935.909599999999"/>
    <n v="0.125"/>
    <s v="LATIF"/>
    <n v="11849.684644946365"/>
    <n v="47.398738579785459"/>
    <s v="DEJAR"/>
    <s v="DEJAR"/>
    <x v="0"/>
  </r>
  <r>
    <x v="107"/>
    <n v="24"/>
    <s v="encino"/>
    <n v="28"/>
    <n v="25"/>
    <n v="615.75360000000001"/>
    <n v="0.125"/>
    <s v="LATIF"/>
    <n v="384.30049927715726"/>
    <n v="1.537201997108629"/>
    <s v="DEJAR"/>
    <s v="DEJAR"/>
    <x v="0"/>
  </r>
  <r>
    <x v="107"/>
    <n v="25"/>
    <s v="Chut - Chipe Negro"/>
    <n v="13"/>
    <n v="6"/>
    <n v="132.73259999999999"/>
    <n v="0.125"/>
    <s v="Palma"/>
    <n v="62.957985757508652"/>
    <n v="0.25183194303003459"/>
    <s v="DEJAR"/>
    <s v="DEJAR"/>
    <x v="0"/>
  </r>
  <r>
    <x v="107"/>
    <n v="26"/>
    <s v="palo blanco"/>
    <n v="10.5"/>
    <n v="15"/>
    <n v="86.590350000000001"/>
    <n v="0.125"/>
    <s v="LATIF"/>
    <n v="37.099684439743179"/>
    <n v="0.14839873775897272"/>
    <s v="DEJAR"/>
    <s v="DEJAR"/>
    <x v="0"/>
  </r>
  <r>
    <x v="107"/>
    <n v="27"/>
    <s v="nogal"/>
    <n v="45.2"/>
    <n v="24"/>
    <n v="1604.6036160000001"/>
    <n v="0.125"/>
    <s v="LATIF"/>
    <n v="1203.356533220845"/>
    <n v="4.8134261328833796"/>
    <s v="DEJAR"/>
    <s v="DEJAR"/>
    <x v="0"/>
  </r>
  <r>
    <x v="107"/>
    <n v="28"/>
    <s v="palo colorado"/>
    <n v="11"/>
    <n v="7"/>
    <n v="95.0334"/>
    <n v="0.125"/>
    <s v="LATIF"/>
    <n v="41.450062373780455"/>
    <n v="0.16580024949512182"/>
    <s v="DEJAR"/>
    <s v="DEJAR"/>
    <x v="0"/>
  </r>
  <r>
    <x v="107"/>
    <n v="29"/>
    <s v="palo blanco"/>
    <n v="10"/>
    <n v="6"/>
    <n v="78.539999999999992"/>
    <n v="0.125"/>
    <s v="LATIF"/>
    <n v="33.026709725455305"/>
    <n v="0.13210683890182123"/>
    <s v="DEJAR"/>
    <s v="DEJAR"/>
    <x v="0"/>
  </r>
  <r>
    <x v="107"/>
    <n v="30"/>
    <s v="Chut - Chipe Negro"/>
    <n v="28"/>
    <n v="10"/>
    <n v="615.75360000000001"/>
    <n v="0.125"/>
    <s v="Palma"/>
    <n v="100.05740827111657"/>
    <n v="0.4002296330844663"/>
    <s v="DEJAR"/>
    <s v="DEJAR"/>
    <x v="0"/>
  </r>
  <r>
    <x v="107"/>
    <n v="31"/>
    <s v="palo blanco"/>
    <n v="23.5"/>
    <n v="6"/>
    <n v="433.73714999999999"/>
    <n v="0.125"/>
    <s v="LATIF"/>
    <n v="253.10998017593391"/>
    <n v="1.0124399207037356"/>
    <s v="DEJAR"/>
    <s v="DEJAR"/>
    <x v="0"/>
  </r>
  <r>
    <x v="107"/>
    <n v="32"/>
    <s v="palo blanco"/>
    <n v="10"/>
    <n v="8"/>
    <n v="78.539999999999992"/>
    <n v="0.125"/>
    <s v="LATIF"/>
    <n v="33.026709725455305"/>
    <n v="0.13210683890182123"/>
    <s v="DEJAR"/>
    <s v="DEJAR"/>
    <x v="0"/>
  </r>
  <r>
    <x v="107"/>
    <n v="33"/>
    <s v="encino"/>
    <n v="45"/>
    <n v="25"/>
    <n v="1590.4349999999999"/>
    <n v="0.125"/>
    <s v="LATIF"/>
    <n v="1190.7041522680991"/>
    <n v="4.762816609072396"/>
    <s v="DEJAR"/>
    <s v="DEJAR"/>
    <x v="0"/>
  </r>
  <r>
    <x v="107"/>
    <n v="34"/>
    <s v="nogal"/>
    <n v="14"/>
    <n v="15"/>
    <n v="153.9384"/>
    <n v="0.125"/>
    <s v="LATIF"/>
    <n v="73.64833681845144"/>
    <n v="0.29459334727380576"/>
    <s v="DEJAR"/>
    <s v="DEJAR"/>
    <x v="0"/>
  </r>
  <r>
    <x v="107"/>
    <n v="35"/>
    <s v="naranjillo"/>
    <n v="10"/>
    <n v="13.269662921348315"/>
    <n v="78.539999999999992"/>
    <n v="0.125"/>
    <s v="LATIF"/>
    <n v="33.026709725455305"/>
    <n v="0.13210683890182123"/>
    <s v="DEJAR"/>
    <s v="DEJAR"/>
    <x v="0"/>
  </r>
  <r>
    <x v="107"/>
    <n v="36"/>
    <s v="palo blanco"/>
    <n v="16.7"/>
    <n v="15"/>
    <n v="219.04020599999998"/>
    <n v="0.125"/>
    <s v="LATIF"/>
    <n v="112.12752745610216"/>
    <n v="0.44851010982440864"/>
    <s v="DEJAR"/>
    <s v="DEJAR"/>
    <x v="0"/>
  </r>
  <r>
    <x v="107"/>
    <n v="37"/>
    <s v="palo blanco"/>
    <n v="12"/>
    <n v="15"/>
    <n v="113.0976"/>
    <n v="0.125"/>
    <s v="LATIF"/>
    <n v="51.002868362482175"/>
    <n v="0.2040114734499287"/>
    <s v="DEJAR"/>
    <s v="DEJAR"/>
    <x v="0"/>
  </r>
  <r>
    <x v="107"/>
    <n v="38"/>
    <s v="palo blanco"/>
    <n v="17"/>
    <n v="13.269662921348315"/>
    <n v="226.98060000000001"/>
    <n v="0.125"/>
    <s v="LATIF"/>
    <n v="116.98835060940742"/>
    <n v="0.46795340243762967"/>
    <s v="DEJAR"/>
    <s v="DEJAR"/>
    <x v="0"/>
  </r>
  <r>
    <x v="107"/>
    <n v="39"/>
    <s v="Guayabillo"/>
    <n v="16"/>
    <n v="6"/>
    <n v="201.0624"/>
    <n v="0.125"/>
    <s v="LATIF"/>
    <n v="101.24820425273758"/>
    <n v="0.4049928170109503"/>
    <s v="DEJAR"/>
    <s v="DEJAR"/>
    <x v="0"/>
  </r>
  <r>
    <x v="107"/>
    <n v="40"/>
    <s v="Chut - Chipe Negro"/>
    <n v="12.8"/>
    <n v="3"/>
    <n v="128.67993600000003"/>
    <n v="0.125"/>
    <s v="Palma"/>
    <n v="31.07198362279307"/>
    <n v="0.12428793449117229"/>
    <s v="DEJAR"/>
    <s v="DEPURAR"/>
    <x v="1"/>
  </r>
  <r>
    <x v="107"/>
    <n v="41"/>
    <s v="nogal"/>
    <n v="18"/>
    <n v="20"/>
    <n v="254.46959999999999"/>
    <n v="0.125"/>
    <s v="LATIF"/>
    <n v="134.06329154071116"/>
    <n v="0.53625316616284469"/>
    <s v="DEJAR"/>
    <s v="DEJAR"/>
    <x v="0"/>
  </r>
  <r>
    <x v="107"/>
    <n v="42"/>
    <s v="encino"/>
    <n v="19"/>
    <n v="15"/>
    <n v="283.52940000000001"/>
    <n v="0.125"/>
    <s v="LATIF"/>
    <n v="152.50261995629924"/>
    <n v="0.61001047982519696"/>
    <s v="DEJAR"/>
    <s v="DEJAR"/>
    <x v="0"/>
  </r>
  <r>
    <x v="107"/>
    <n v="43"/>
    <s v="encino"/>
    <n v="25.5"/>
    <n v="25"/>
    <n v="510.70634999999999"/>
    <n v="0.125"/>
    <s v="LATIF"/>
    <n v="307.50904523936521"/>
    <n v="1.2300361809574609"/>
    <s v="DEJAR"/>
    <s v="DEJAR"/>
    <x v="0"/>
  </r>
  <r>
    <x v="107"/>
    <n v="44"/>
    <s v="Chut - Chipe Negro"/>
    <n v="19"/>
    <n v="6"/>
    <n v="283.52940000000001"/>
    <n v="0.125"/>
    <s v="Palma"/>
    <n v="62.957985757508652"/>
    <n v="0.25183194303003459"/>
    <s v="DEJAR"/>
    <s v="DEJAR"/>
    <x v="0"/>
  </r>
  <r>
    <x v="107"/>
    <n v="45"/>
    <s v="palo blanco"/>
    <n v="11.2"/>
    <n v="4"/>
    <n v="98.520575999999991"/>
    <n v="0.125"/>
    <s v="LATIF"/>
    <n v="43.269010001935349"/>
    <n v="0.17307604000774141"/>
    <s v="DEJAR"/>
    <s v="DEPURAR"/>
    <x v="1"/>
  </r>
  <r>
    <x v="107"/>
    <n v="46"/>
    <s v="Desconocido"/>
    <n v="16"/>
    <n v="9"/>
    <n v="201.0624"/>
    <n v="0.125"/>
    <s v="LATIF"/>
    <n v="101.24820425273758"/>
    <n v="0.4049928170109503"/>
    <s v="DEJAR"/>
    <s v="DEJAR"/>
    <x v="0"/>
  </r>
  <r>
    <x v="107"/>
    <n v="47"/>
    <s v="Chut - Chipe Negro"/>
    <n v="18"/>
    <n v="4"/>
    <n v="254.46959999999999"/>
    <n v="0.125"/>
    <s v="Palma"/>
    <n v="42.22722295144743"/>
    <n v="0.16890889180578972"/>
    <s v="DEJAR"/>
    <s v="DEPURAR"/>
    <x v="1"/>
  </r>
  <r>
    <x v="107"/>
    <n v="48"/>
    <s v="Chut - Chipe Negro"/>
    <n v="15"/>
    <n v="4.5"/>
    <n v="176.715"/>
    <n v="0.125"/>
    <s v="Palma"/>
    <n v="47.589020124374471"/>
    <n v="0.19035608049749789"/>
    <s v="DEJAR"/>
    <s v="DEPURAR"/>
    <x v="1"/>
  </r>
  <r>
    <x v="107"/>
    <n v="49"/>
    <s v="naranjillo"/>
    <n v="14.2"/>
    <n v="6"/>
    <n v="158.368056"/>
    <n v="0.125"/>
    <s v="LATIF"/>
    <n v="76.180900355309561"/>
    <n v="0.30472360142123822"/>
    <s v="DEJAR"/>
    <s v="DEJAR"/>
    <x v="0"/>
  </r>
  <r>
    <x v="107"/>
    <n v="50"/>
    <s v="naranjillo"/>
    <n v="18.600000000000001"/>
    <n v="15"/>
    <n v="271.71698400000002"/>
    <n v="0.125"/>
    <s v="LATIF"/>
    <n v="144.9613106869075"/>
    <n v="0.57984524274762994"/>
    <s v="DEJAR"/>
    <s v="DEJAR"/>
    <x v="0"/>
  </r>
  <r>
    <x v="107"/>
    <n v="51"/>
    <s v="palo colorado"/>
    <n v="18.5"/>
    <n v="15"/>
    <n v="268.80315000000002"/>
    <n v="0.125"/>
    <s v="LATIF"/>
    <n v="143.11059777395243"/>
    <n v="0.57244239109580974"/>
    <s v="DEJAR"/>
    <s v="DEJAR"/>
    <x v="0"/>
  </r>
  <r>
    <x v="107"/>
    <n v="52"/>
    <s v="Chut - Chipe Negro"/>
    <n v="11.2"/>
    <n v="2"/>
    <n v="98.520575999999991"/>
    <n v="0.125"/>
    <s v="Palma"/>
    <n v="19.238790948127587"/>
    <n v="7.6955163792510342E-2"/>
    <s v="DEJAR"/>
    <s v="DEPURAR"/>
    <x v="1"/>
  </r>
  <r>
    <x v="107"/>
    <n v="53"/>
    <s v="Chut - Chipe Negro"/>
    <n v="13"/>
    <n v="2"/>
    <n v="132.73259999999999"/>
    <n v="0.125"/>
    <s v="Palma"/>
    <n v="19.238790948127587"/>
    <n v="7.6955163792510342E-2"/>
    <s v="DEJAR"/>
    <s v="DEPURAR"/>
    <x v="1"/>
  </r>
  <r>
    <x v="107"/>
    <n v="54"/>
    <s v="nogal"/>
    <n v="55"/>
    <n v="28"/>
    <n v="2375.835"/>
    <n v="0.125"/>
    <s v="LATIF"/>
    <n v="1920.9991975467647"/>
    <n v="7.6839967901870585"/>
    <s v="DEJAR"/>
    <s v="DEJAR"/>
    <x v="0"/>
  </r>
  <r>
    <x v="107"/>
    <n v="55"/>
    <s v="ixim che´"/>
    <n v="51"/>
    <n v="25"/>
    <n v="2042.8253999999999"/>
    <n v="0.125"/>
    <s v="LATIF"/>
    <n v="1604.5967189869084"/>
    <n v="6.4183868759476335"/>
    <s v="DEJAR"/>
    <s v="DEJAR"/>
    <x v="0"/>
  </r>
  <r>
    <x v="107"/>
    <n v="56"/>
    <s v="Chut - Chipe Negro"/>
    <n v="11.1"/>
    <n v="2"/>
    <n v="96.769133999999994"/>
    <n v="0.125"/>
    <s v="Palma"/>
    <n v="19.238790948127587"/>
    <n v="7.6955163792510342E-2"/>
    <s v="DEJAR"/>
    <s v="DEPURAR"/>
    <x v="1"/>
  </r>
  <r>
    <x v="107"/>
    <n v="57"/>
    <s v="Chut - Chipe Negro"/>
    <n v="13.6"/>
    <n v="2"/>
    <n v="145.26758399999997"/>
    <n v="0.125"/>
    <s v="Palma"/>
    <n v="19.238790948127587"/>
    <n v="7.6955163792510342E-2"/>
    <s v="DEJAR"/>
    <s v="DEPURAR"/>
    <x v="1"/>
  </r>
  <r>
    <x v="107"/>
    <n v="58"/>
    <s v="nogal"/>
    <n v="10"/>
    <n v="10"/>
    <n v="78.539999999999992"/>
    <n v="0.125"/>
    <s v="LATIF"/>
    <n v="33.026709725455305"/>
    <n v="0.13210683890182123"/>
    <s v="DEJAR"/>
    <s v="DEJAR"/>
    <x v="0"/>
  </r>
  <r>
    <x v="107"/>
    <n v="59"/>
    <s v="Chut - Chipe Negro"/>
    <n v="12.3"/>
    <n v="2"/>
    <n v="118.82316600000001"/>
    <n v="0.125"/>
    <s v="Palma"/>
    <n v="19.238790948127587"/>
    <n v="7.6955163792510342E-2"/>
    <s v="DEJAR"/>
    <s v="DEPURAR"/>
    <x v="1"/>
  </r>
  <r>
    <x v="107"/>
    <n v="60"/>
    <s v="Guayabillo"/>
    <n v="23"/>
    <n v="15"/>
    <n v="415.47660000000002"/>
    <n v="0.125"/>
    <s v="LATIF"/>
    <n v="240.46242571758225"/>
    <n v="0.961849702870329"/>
    <s v="DEJAR"/>
    <s v="DEJAR"/>
    <x v="0"/>
  </r>
  <r>
    <x v="107"/>
    <n v="61"/>
    <s v="nogal"/>
    <n v="36"/>
    <n v="20"/>
    <n v="1017.8783999999999"/>
    <n v="0.125"/>
    <s v="LATIF"/>
    <n v="699.54858588098784"/>
    <n v="2.7981943435239516"/>
    <s v="DEJAR"/>
    <s v="DEJAR"/>
    <x v="0"/>
  </r>
  <r>
    <x v="107"/>
    <n v="62"/>
    <s v="Chut - Chipe Negro"/>
    <n v="17.899999999999999"/>
    <n v="6"/>
    <n v="251.65001399999997"/>
    <n v="0.125"/>
    <s v="Palma"/>
    <n v="62.957985757508652"/>
    <n v="0.25183194303003459"/>
    <s v="DEJAR"/>
    <s v="DEJAR"/>
    <x v="0"/>
  </r>
  <r>
    <x v="107"/>
    <n v="63"/>
    <s v="nogal"/>
    <n v="45"/>
    <n v="25"/>
    <n v="1590.4349999999999"/>
    <n v="0.125"/>
    <s v="LATIF"/>
    <n v="1190.7041522680991"/>
    <n v="4.762816609072396"/>
    <s v="DEJAR"/>
    <s v="DEJAR"/>
    <x v="0"/>
  </r>
  <r>
    <x v="107"/>
    <n v="64"/>
    <s v="ixim che´"/>
    <n v="22"/>
    <n v="15"/>
    <n v="380.1336"/>
    <n v="0.125"/>
    <s v="LATIF"/>
    <n v="216.2883827856152"/>
    <n v="0.86515353114246074"/>
    <s v="DEJAR"/>
    <s v="DEJAR"/>
    <x v="0"/>
  </r>
  <r>
    <x v="107"/>
    <n v="65"/>
    <s v="Chut - Chipe Negro"/>
    <n v="27"/>
    <n v="6"/>
    <n v="572.5566"/>
    <n v="0.125"/>
    <s v="Palma"/>
    <n v="62.957985757508652"/>
    <n v="0.25183194303003459"/>
    <s v="DEJAR"/>
    <s v="DEJAR"/>
    <x v="0"/>
  </r>
  <r>
    <x v="107"/>
    <n v="66"/>
    <s v="Desconocido"/>
    <n v="10.5"/>
    <n v="13.269662921348315"/>
    <n v="86.590350000000001"/>
    <n v="0.125"/>
    <s v="LATIF"/>
    <n v="37.099684439743179"/>
    <n v="0.14839873775897272"/>
    <s v="DEJAR"/>
    <s v="DEJAR"/>
    <x v="0"/>
  </r>
  <r>
    <x v="107"/>
    <n v="67"/>
    <s v="ixim che´"/>
    <n v="58"/>
    <n v="20"/>
    <n v="2642.0855999999999"/>
    <n v="0.125"/>
    <s v="LATIF"/>
    <n v="2180.2363008097436"/>
    <n v="8.7209452032389745"/>
    <s v="DEJAR"/>
    <s v="DEJAR"/>
    <x v="0"/>
  </r>
  <r>
    <x v="107"/>
    <n v="68"/>
    <s v="nogal"/>
    <n v="53.5"/>
    <n v="25"/>
    <n v="2248.0111499999998"/>
    <n v="0.125"/>
    <s v="LATIF"/>
    <n v="1798.4726278734806"/>
    <n v="7.1938905114939224"/>
    <s v="DEJAR"/>
    <s v="DEJAR"/>
    <x v="0"/>
  </r>
  <r>
    <x v="107"/>
    <n v="69"/>
    <s v="nogal"/>
    <n v="12.2"/>
    <n v="4"/>
    <n v="116.89893599999998"/>
    <n v="0.125"/>
    <s v="LATIF"/>
    <n v="53.052374835244144"/>
    <n v="0.21220949934097658"/>
    <s v="DEJAR"/>
    <s v="DEPURAR"/>
    <x v="1"/>
  </r>
  <r>
    <x v="107"/>
    <n v="70"/>
    <s v="palo blanco"/>
    <n v="17.5"/>
    <n v="15"/>
    <n v="240.52875"/>
    <n v="0.125"/>
    <s v="LATIF"/>
    <n v="125.35709774458586"/>
    <n v="0.50142839097834346"/>
    <s v="DEJAR"/>
    <s v="DEJAR"/>
    <x v="0"/>
  </r>
  <r>
    <x v="107"/>
    <n v="71"/>
    <s v="Chut - Chipe Negro"/>
    <n v="14.1"/>
    <n v="4.5"/>
    <n v="156.145374"/>
    <n v="0.125"/>
    <s v="Palma"/>
    <n v="47.589020124374471"/>
    <n v="0.19035608049749789"/>
    <s v="DEJAR"/>
    <s v="DEPURAR"/>
    <x v="1"/>
  </r>
  <r>
    <x v="107"/>
    <n v="72"/>
    <s v="palo banco"/>
    <n v="15"/>
    <n v="14"/>
    <n v="176.715"/>
    <n v="0.125"/>
    <s v="LATIF"/>
    <n v="86.812164819560579"/>
    <n v="0.34724865927824233"/>
    <s v="DEJAR"/>
    <s v="DEJAR"/>
    <x v="0"/>
  </r>
  <r>
    <x v="107"/>
    <n v="73"/>
    <s v="nogal"/>
    <n v="12.5"/>
    <n v="10"/>
    <n v="122.71875"/>
    <n v="0.125"/>
    <s v="LATIF"/>
    <n v="56.214880852526136"/>
    <n v="0.22485952341010454"/>
    <s v="DEJAR"/>
    <s v="DEJAR"/>
    <x v="0"/>
  </r>
  <r>
    <x v="107"/>
    <n v="74"/>
    <s v="palo banco"/>
    <n v="19"/>
    <n v="15"/>
    <n v="283.52940000000001"/>
    <n v="0.125"/>
    <s v="LATIF"/>
    <n v="152.50261995629924"/>
    <n v="0.61001047982519696"/>
    <s v="DEJAR"/>
    <s v="DEJAR"/>
    <x v="0"/>
  </r>
  <r>
    <x v="107"/>
    <n v="75"/>
    <s v="nogal"/>
    <n v="31"/>
    <n v="20"/>
    <n v="754.76940000000002"/>
    <n v="0.125"/>
    <s v="LATIF"/>
    <n v="489.81357840055307"/>
    <n v="1.9592543136022122"/>
    <s v="DEJAR"/>
    <s v="DEJAR"/>
    <x v="0"/>
  </r>
  <r>
    <x v="107"/>
    <n v="76"/>
    <s v="palo blanco"/>
    <n v="19.5"/>
    <n v="15"/>
    <n v="298.64834999999999"/>
    <n v="0.125"/>
    <s v="LATIF"/>
    <n v="162.24290203480425"/>
    <n v="0.64897160813921695"/>
    <s v="DEJAR"/>
    <s v="DEJAR"/>
    <x v="0"/>
  </r>
  <r>
    <x v="107"/>
    <n v="77"/>
    <s v="nogal"/>
    <n v="25.6"/>
    <n v="20"/>
    <n v="514.71974400000011"/>
    <n v="0.125"/>
    <s v="LATIF"/>
    <n v="310.39116368600821"/>
    <n v="1.2415646547440329"/>
    <s v="DEJAR"/>
    <s v="DEJAR"/>
    <x v="0"/>
  </r>
  <r>
    <x v="107"/>
    <n v="78"/>
    <s v="palo colorado"/>
    <n v="16"/>
    <n v="10"/>
    <n v="201.0624"/>
    <n v="0.125"/>
    <s v="LATIF"/>
    <n v="101.24820425273758"/>
    <n v="0.4049928170109503"/>
    <s v="DEJAR"/>
    <s v="DEJAR"/>
    <x v="0"/>
  </r>
  <r>
    <x v="107"/>
    <n v="79"/>
    <s v="palo blanco"/>
    <n v="17.100000000000001"/>
    <n v="15"/>
    <n v="229.65881400000001"/>
    <n v="0.125"/>
    <s v="LATIF"/>
    <n v="118.63528242591622"/>
    <n v="0.47454112970366485"/>
    <s v="DEJAR"/>
    <s v="DEJAR"/>
    <x v="0"/>
  </r>
  <r>
    <x v="107"/>
    <n v="80"/>
    <s v="Chut - Chipe Negro"/>
    <n v="15.2"/>
    <n v="6"/>
    <n v="181.45881599999998"/>
    <n v="0.125"/>
    <s v="Palma"/>
    <n v="62.957985757508652"/>
    <n v="0.25183194303003459"/>
    <s v="DEJAR"/>
    <s v="DEJAR"/>
    <x v="0"/>
  </r>
  <r>
    <x v="107"/>
    <n v="81"/>
    <s v="palo blanco"/>
    <n v="14.6"/>
    <n v="10"/>
    <n v="167.415864"/>
    <n v="0.125"/>
    <s v="LATIF"/>
    <n v="81.395797882754522"/>
    <n v="0.32558319153101811"/>
    <s v="DEJAR"/>
    <s v="DEJAR"/>
    <x v="0"/>
  </r>
  <r>
    <x v="107"/>
    <n v="82"/>
    <s v="palo blanco"/>
    <n v="18.5"/>
    <n v="15"/>
    <n v="268.80315000000002"/>
    <n v="0.125"/>
    <s v="LATIF"/>
    <n v="143.11059777395243"/>
    <n v="0.57244239109580974"/>
    <s v="DEJAR"/>
    <s v="DEJAR"/>
    <x v="0"/>
  </r>
  <r>
    <x v="107"/>
    <n v="83"/>
    <s v="encino"/>
    <n v="17.600000000000001"/>
    <n v="10"/>
    <n v="243.28550400000003"/>
    <n v="0.125"/>
    <s v="LATIF"/>
    <n v="127.07122254671964"/>
    <n v="0.5082848901868785"/>
    <s v="DEJAR"/>
    <s v="DEJAR"/>
    <x v="0"/>
  </r>
  <r>
    <x v="107"/>
    <n v="84"/>
    <s v="encino"/>
    <n v="53"/>
    <n v="25"/>
    <n v="2206.1886"/>
    <n v="0.125"/>
    <s v="LATIF"/>
    <n v="1758.6689149646609"/>
    <n v="7.0346756598586433"/>
    <s v="DEJAR"/>
    <s v="DEJAR"/>
    <x v="0"/>
  </r>
  <r>
    <x v="107"/>
    <n v="85"/>
    <s v="Chut - Chipe Negro"/>
    <n v="17.100000000000001"/>
    <n v="6"/>
    <n v="229.65881400000001"/>
    <n v="0.125"/>
    <s v="Palma"/>
    <n v="62.957985757508652"/>
    <n v="0.25183194303003459"/>
    <s v="DEJAR"/>
    <s v="DEJAR"/>
    <x v="0"/>
  </r>
  <r>
    <x v="107"/>
    <n v="86"/>
    <s v="encino"/>
    <n v="43.2"/>
    <n v="25"/>
    <n v="1465.7448960000002"/>
    <n v="0.125"/>
    <s v="LATIF"/>
    <n v="1080.3069617119343"/>
    <n v="4.3212278468477372"/>
    <s v="DEJAR"/>
    <s v="DEJAR"/>
    <x v="0"/>
  </r>
  <r>
    <x v="107"/>
    <n v="87"/>
    <s v="Guayabillo"/>
    <n v="15.5"/>
    <n v="20"/>
    <n v="188.69235"/>
    <n v="0.125"/>
    <s v="LATIF"/>
    <n v="93.869134877908024"/>
    <n v="0.37547653951163212"/>
    <s v="DEJAR"/>
    <s v="DEJAR"/>
    <x v="0"/>
  </r>
  <r>
    <x v="107"/>
    <n v="88"/>
    <s v="nogal"/>
    <n v="20.3"/>
    <n v="20"/>
    <n v="323.655486"/>
    <n v="0.125"/>
    <s v="LATIF"/>
    <n v="178.56041669147731"/>
    <n v="0.71424166676590928"/>
    <s v="DEJAR"/>
    <s v="DEJAR"/>
    <x v="0"/>
  </r>
  <r>
    <x v="107"/>
    <n v="89"/>
    <s v="Guayabillo"/>
    <n v="14.5"/>
    <n v="15"/>
    <n v="165.13034999999999"/>
    <n v="0.125"/>
    <s v="LATIF"/>
    <n v="80.073268525573738"/>
    <n v="0.32029307410229496"/>
    <s v="DEJAR"/>
    <s v="DEJAR"/>
    <x v="0"/>
  </r>
  <r>
    <x v="107"/>
    <n v="90"/>
    <s v="nogal"/>
    <n v="13"/>
    <n v="6"/>
    <n v="132.73259999999999"/>
    <n v="0.125"/>
    <s v="LATIF"/>
    <n v="61.723483588461484"/>
    <n v="0.24689393435384593"/>
    <s v="DEJAR"/>
    <s v="DEJAR"/>
    <x v="0"/>
  </r>
  <r>
    <x v="107"/>
    <n v="91"/>
    <s v="palo colorado"/>
    <n v="16.5"/>
    <n v="15"/>
    <n v="213.82515000000001"/>
    <n v="0.125"/>
    <s v="LATIF"/>
    <n v="108.95331919183752"/>
    <n v="0.4358132767673501"/>
    <s v="DEJAR"/>
    <s v="DEJAR"/>
    <x v="0"/>
  </r>
  <r>
    <x v="107"/>
    <n v="92"/>
    <s v="Chut - Chipe Negro"/>
    <n v="10.9"/>
    <n v="4.5"/>
    <n v="93.313373999999996"/>
    <n v="0.125"/>
    <s v="Palma"/>
    <n v="47.589020124374471"/>
    <n v="0.19035608049749789"/>
    <s v="DEJAR"/>
    <s v="DEPURAR"/>
    <x v="1"/>
  </r>
  <r>
    <x v="107"/>
    <n v="93"/>
    <s v="nogal"/>
    <n v="16.5"/>
    <n v="20"/>
    <n v="213.82515000000001"/>
    <n v="0.125"/>
    <s v="LATIF"/>
    <n v="108.95331919183752"/>
    <n v="0.4358132767673501"/>
    <s v="DEJAR"/>
    <s v="DEJAR"/>
    <x v="0"/>
  </r>
  <r>
    <x v="107"/>
    <n v="94"/>
    <s v="cabo de hacha"/>
    <n v="12.6"/>
    <n v="6"/>
    <n v="124.69010399999999"/>
    <n v="0.125"/>
    <s v="LATIF"/>
    <n v="57.292728748920624"/>
    <n v="0.22917091499568248"/>
    <s v="DEJAR"/>
    <s v="DEJAR"/>
    <x v="0"/>
  </r>
  <r>
    <x v="107"/>
    <n v="95"/>
    <s v="encino"/>
    <n v="20.5"/>
    <n v="15"/>
    <n v="330.06434999999999"/>
    <n v="0.125"/>
    <s v="LATIF"/>
    <n v="182.78213876481104"/>
    <n v="0.73112855505924412"/>
    <s v="DEJAR"/>
    <s v="DEJAR"/>
    <x v="0"/>
  </r>
  <r>
    <x v="107"/>
    <n v="96"/>
    <s v="ixim che´"/>
    <n v="19.5"/>
    <n v="16"/>
    <n v="298.64834999999999"/>
    <n v="0.125"/>
    <s v="LATIF"/>
    <n v="162.24290203480425"/>
    <n v="0.64897160813921695"/>
    <s v="DEJAR"/>
    <s v="DEJAR"/>
    <x v="0"/>
  </r>
  <r>
    <x v="107"/>
    <n v="97"/>
    <s v="ixim che´"/>
    <n v="16"/>
    <n v="10"/>
    <n v="201.0624"/>
    <n v="0.125"/>
    <s v="LATIF"/>
    <n v="101.24820425273758"/>
    <n v="0.4049928170109503"/>
    <s v="DEJAR"/>
    <s v="DEJAR"/>
    <x v="0"/>
  </r>
  <r>
    <x v="107"/>
    <n v="98"/>
    <s v="palo blanco"/>
    <n v="29.8"/>
    <n v="20"/>
    <n v="697.46661600000004"/>
    <n v="0.125"/>
    <s v="LATIF"/>
    <n v="445.82510137521155"/>
    <n v="1.7833004055008461"/>
    <s v="DEJAR"/>
    <s v="DEJAR"/>
    <x v="0"/>
  </r>
  <r>
    <x v="107"/>
    <n v="99"/>
    <s v="aguacate de montaña"/>
    <n v="20.5"/>
    <n v="20"/>
    <n v="330.06434999999999"/>
    <n v="0.125"/>
    <s v="LATIF"/>
    <n v="182.78213876481104"/>
    <n v="0.73112855505924412"/>
    <s v="DEJAR"/>
    <s v="DEJAR"/>
    <x v="0"/>
  </r>
  <r>
    <x v="107"/>
    <n v="100"/>
    <s v="sana rojo"/>
    <n v="14"/>
    <n v="13.269662921348315"/>
    <n v="153.9384"/>
    <n v="0.125"/>
    <s v="LATIF"/>
    <n v="73.64833681845144"/>
    <n v="0.29459334727380576"/>
    <s v="DEJAR"/>
    <s v="DEJAR"/>
    <x v="0"/>
  </r>
  <r>
    <x v="108"/>
    <n v="1"/>
    <s v="Aguacatio"/>
    <n v="39"/>
    <n v="10"/>
    <n v="1194.5934"/>
    <n v="0.125"/>
    <s v="LATIF"/>
    <n v="846.59112411251863"/>
    <n v="3.3863644964500743"/>
    <s v="DEJAR"/>
    <s v="DEJAR"/>
    <x v="0"/>
  </r>
  <r>
    <x v="108"/>
    <n v="2"/>
    <s v="Liquidambar"/>
    <n v="43"/>
    <n v="35"/>
    <n v="1452.2046"/>
    <n v="0.125"/>
    <s v="LATIF"/>
    <n v="1068.4241794788302"/>
    <n v="4.2736967179153211"/>
    <s v="DEJAR"/>
    <s v="DEJAR"/>
    <x v="0"/>
  </r>
  <r>
    <x v="108"/>
    <n v="3"/>
    <s v="Liquidambar"/>
    <n v="49"/>
    <n v="25"/>
    <n v="1885.7454"/>
    <n v="0.125"/>
    <s v="LATIF"/>
    <n v="1458.6616605664788"/>
    <n v="5.8346466422659153"/>
    <s v="DEJAR"/>
    <s v="DEJAR"/>
    <x v="0"/>
  </r>
  <r>
    <x v="108"/>
    <n v="4"/>
    <s v="Liquidambar"/>
    <n v="39.5"/>
    <n v="35"/>
    <n v="1225.4203499999999"/>
    <n v="0.125"/>
    <s v="LATIF"/>
    <n v="872.69091090839277"/>
    <n v="3.4907636436335712"/>
    <s v="DEJAR"/>
    <s v="DEJAR"/>
    <x v="0"/>
  </r>
  <r>
    <x v="108"/>
    <n v="5"/>
    <s v="Liquidambar"/>
    <n v="16.5"/>
    <n v="16"/>
    <n v="213.82515000000001"/>
    <n v="0.125"/>
    <s v="LATIF"/>
    <n v="108.95331919183752"/>
    <n v="0.4358132767673501"/>
    <s v="DEJAR"/>
    <s v="DEJAR"/>
    <x v="0"/>
  </r>
  <r>
    <x v="108"/>
    <n v="6"/>
    <s v="Liquidambar"/>
    <n v="34"/>
    <n v="20"/>
    <n v="907.92240000000004"/>
    <n v="0.125"/>
    <s v="LATIF"/>
    <n v="610.45073780325674"/>
    <n v="2.441802951213027"/>
    <s v="DEJAR"/>
    <s v="DEJAR"/>
    <x v="0"/>
  </r>
  <r>
    <x v="108"/>
    <n v="7"/>
    <s v="Aguacatio"/>
    <n v="19"/>
    <n v="20"/>
    <n v="283.52940000000001"/>
    <n v="0.125"/>
    <s v="LATIF"/>
    <n v="152.50261995629924"/>
    <n v="0.61001047982519696"/>
    <s v="DEJAR"/>
    <s v="DEJAR"/>
    <x v="0"/>
  </r>
  <r>
    <x v="108"/>
    <n v="8"/>
    <s v="Liquidambar"/>
    <n v="47.5"/>
    <n v="25"/>
    <n v="1772.0587499999999"/>
    <n v="0.125"/>
    <s v="LATIF"/>
    <n v="1354.4759398853571"/>
    <n v="5.4179037595414288"/>
    <s v="DEJAR"/>
    <s v="DEJAR"/>
    <x v="0"/>
  </r>
  <r>
    <x v="108"/>
    <n v="9"/>
    <s v="Aguacatio"/>
    <n v="20"/>
    <n v="25"/>
    <n v="314.15999999999997"/>
    <n v="0.125"/>
    <s v="LATIF"/>
    <n v="172.33493090633354"/>
    <n v="0.68933972362533413"/>
    <s v="DEJAR"/>
    <s v="DEJAR"/>
    <x v="0"/>
  </r>
  <r>
    <x v="108"/>
    <n v="10"/>
    <s v="Aguacatio"/>
    <n v="48"/>
    <n v="15"/>
    <n v="1809.5616"/>
    <n v="0.125"/>
    <s v="LATIF"/>
    <n v="1388.7069567266387"/>
    <n v="5.5548278269065552"/>
    <s v="DEJAR"/>
    <s v="DEJAR"/>
    <x v="0"/>
  </r>
  <r>
    <x v="108"/>
    <n v="11"/>
    <s v="Liquidambar"/>
    <n v="49"/>
    <n v="30"/>
    <n v="1885.7454"/>
    <n v="0.125"/>
    <s v="LATIF"/>
    <n v="1458.6616605664788"/>
    <n v="5.8346466422659153"/>
    <s v="DEJAR"/>
    <s v="DEJAR"/>
    <x v="0"/>
  </r>
  <r>
    <x v="108"/>
    <n v="12"/>
    <s v="Tabacon"/>
    <n v="23"/>
    <n v="25"/>
    <n v="415.47660000000002"/>
    <n v="0.125"/>
    <s v="LATIF"/>
    <n v="240.46242571758225"/>
    <n v="0.961849702870329"/>
    <s v="DEJAR"/>
    <s v="DEJAR"/>
    <x v="0"/>
  </r>
  <r>
    <x v="108"/>
    <n v="13"/>
    <s v="Palo blanco"/>
    <n v="55"/>
    <n v="15"/>
    <n v="2375.835"/>
    <n v="0.125"/>
    <s v="LATIF"/>
    <n v="1920.9991975467647"/>
    <n v="7.6839967901870585"/>
    <s v="DEJAR"/>
    <s v="DEJAR"/>
    <x v="0"/>
  </r>
  <r>
    <x v="108"/>
    <n v="14"/>
    <s v="Siete camisas"/>
    <n v="33.6"/>
    <n v="27"/>
    <n v="886.68518400000005"/>
    <n v="0.125"/>
    <s v="LATIF"/>
    <n v="593.47200914664586"/>
    <n v="2.3738880365865835"/>
    <s v="DEJAR"/>
    <s v="DEJAR"/>
    <x v="0"/>
  </r>
  <r>
    <x v="108"/>
    <n v="15"/>
    <s v="Tabacon"/>
    <n v="13"/>
    <n v="10"/>
    <n v="132.73259999999999"/>
    <n v="0.125"/>
    <s v="LATIF"/>
    <n v="61.723483588461484"/>
    <n v="0.24689393435384593"/>
    <s v="DEJAR"/>
    <s v="DEJAR"/>
    <x v="0"/>
  </r>
  <r>
    <x v="108"/>
    <n v="16"/>
    <s v="Liquidambar"/>
    <n v="17.600000000000001"/>
    <n v="20"/>
    <n v="243.28550400000003"/>
    <n v="0.125"/>
    <s v="LATIF"/>
    <n v="127.07122254671964"/>
    <n v="0.5082848901868785"/>
    <s v="DEJAR"/>
    <s v="DEJAR"/>
    <x v="0"/>
  </r>
  <r>
    <x v="108"/>
    <n v="17"/>
    <s v="capulin"/>
    <n v="20.3"/>
    <n v="15"/>
    <n v="323.655486"/>
    <n v="0.125"/>
    <s v="LATIF"/>
    <n v="178.56041669147731"/>
    <n v="0.71424166676590928"/>
    <s v="DEJAR"/>
    <s v="DEJAR"/>
    <x v="0"/>
  </r>
  <r>
    <x v="108"/>
    <n v="18"/>
    <s v="Tabacon"/>
    <n v="20"/>
    <n v="20"/>
    <n v="314.15999999999997"/>
    <n v="0.125"/>
    <s v="LATIF"/>
    <n v="172.33493090633354"/>
    <n v="0.68933972362533413"/>
    <s v="DEJAR"/>
    <s v="DEJAR"/>
    <x v="0"/>
  </r>
  <r>
    <x v="108"/>
    <n v="19"/>
    <s v="Pata de chunto"/>
    <n v="18"/>
    <n v="10"/>
    <n v="254.46959999999999"/>
    <n v="0.125"/>
    <s v="LATIF"/>
    <n v="134.06329154071116"/>
    <n v="0.53625316616284469"/>
    <s v="DEJAR"/>
    <s v="DEJAR"/>
    <x v="0"/>
  </r>
  <r>
    <x v="108"/>
    <n v="20"/>
    <s v="Aguacatio"/>
    <n v="50.5"/>
    <n v="10"/>
    <n v="2002.9663499999999"/>
    <n v="0.125"/>
    <s v="LATIF"/>
    <n v="1567.3548859388682"/>
    <n v="6.2694195437554727"/>
    <s v="DEJAR"/>
    <s v="DEJAR"/>
    <x v="0"/>
  </r>
  <r>
    <x v="108"/>
    <n v="21"/>
    <s v="Liquidambar"/>
    <n v="40"/>
    <n v="30"/>
    <n v="1256.6399999999999"/>
    <n v="0.125"/>
    <s v="LATIF"/>
    <n v="899.25180732127308"/>
    <n v="3.5970072292850923"/>
    <s v="DEJAR"/>
    <s v="DEJAR"/>
    <x v="0"/>
  </r>
  <r>
    <x v="108"/>
    <n v="22"/>
    <s v="Liquidambar"/>
    <n v="52"/>
    <n v="25"/>
    <n v="2123.7215999999999"/>
    <n v="0.125"/>
    <s v="LATIF"/>
    <n v="1680.6080482279649"/>
    <n v="6.7224321929118593"/>
    <s v="DEJAR"/>
    <s v="DEJAR"/>
    <x v="0"/>
  </r>
  <r>
    <x v="108"/>
    <n v="23"/>
    <s v="Liquidambar"/>
    <n v="60"/>
    <n v="35"/>
    <n v="2827.44"/>
    <n v="0.125"/>
    <s v="LATIF"/>
    <n v="2363.7230823297186"/>
    <n v="9.4548923293188754"/>
    <s v="DEJAR"/>
    <s v="DEJAR"/>
    <x v="0"/>
  </r>
  <r>
    <x v="108"/>
    <n v="24"/>
    <s v="Tabacon"/>
    <n v="15.6"/>
    <n v="10"/>
    <n v="191.13494399999999"/>
    <n v="0.125"/>
    <s v="LATIF"/>
    <n v="95.319053411783088"/>
    <n v="0.38127621364713238"/>
    <s v="DEJAR"/>
    <s v="DEJAR"/>
    <x v="0"/>
  </r>
  <r>
    <x v="108"/>
    <n v="25"/>
    <s v="Tabacon"/>
    <n v="12"/>
    <n v="10"/>
    <n v="113.0976"/>
    <n v="0.125"/>
    <s v="LATIF"/>
    <n v="51.002868362482175"/>
    <n v="0.2040114734499287"/>
    <s v="DEJAR"/>
    <s v="DEJAR"/>
    <x v="0"/>
  </r>
  <r>
    <x v="108"/>
    <n v="26"/>
    <s v="Tabacon"/>
    <n v="15.3"/>
    <n v="10"/>
    <n v="183.85428600000003"/>
    <n v="0.125"/>
    <s v="LATIF"/>
    <n v="91.007918546358496"/>
    <n v="0.36403167418543397"/>
    <s v="DEJAR"/>
    <s v="DEJAR"/>
    <x v="0"/>
  </r>
  <r>
    <x v="108"/>
    <n v="27"/>
    <s v="Desconocido"/>
    <n v="36"/>
    <n v="30"/>
    <n v="1017.8783999999999"/>
    <n v="0.125"/>
    <s v="LATIF"/>
    <n v="699.54858588098784"/>
    <n v="2.7981943435239516"/>
    <s v="DEJAR"/>
    <s v="DEJAR"/>
    <x v="0"/>
  </r>
  <r>
    <x v="108"/>
    <n v="28"/>
    <s v="Chut negro"/>
    <n v="32.5"/>
    <n v="20"/>
    <n v="829.57875000000001"/>
    <n v="0.125"/>
    <s v="Palma"/>
    <n v="178.50005212736696"/>
    <n v="0.71400020850946777"/>
    <s v="DEJAR"/>
    <s v="DEJAR"/>
    <x v="0"/>
  </r>
  <r>
    <x v="108"/>
    <n v="29"/>
    <s v="Liquidambar"/>
    <n v="21"/>
    <n v="15"/>
    <n v="346.3614"/>
    <n v="0.125"/>
    <s v="LATIF"/>
    <n v="193.587905296"/>
    <n v="0.77435162118400003"/>
    <s v="DEJAR"/>
    <s v="DEJAR"/>
    <x v="0"/>
  </r>
  <r>
    <x v="108"/>
    <n v="30"/>
    <s v="Liquidambar"/>
    <n v="36.4"/>
    <n v="30"/>
    <n v="1040.6235839999999"/>
    <n v="0.125"/>
    <s v="LATIF"/>
    <n v="718.21764133799627"/>
    <n v="2.872870565351985"/>
    <s v="DEJAR"/>
    <s v="DEJAR"/>
    <x v="0"/>
  </r>
  <r>
    <x v="109"/>
    <n v="1"/>
    <s v="Pino"/>
    <n v="22"/>
    <n v="8"/>
    <n v="380.1336"/>
    <n v="0.125"/>
    <s v="CONIF "/>
    <n v="213.08474152497325"/>
    <n v="0.85233896609989301"/>
    <s v="DEJAR"/>
    <s v="DEJAR"/>
    <x v="0"/>
  </r>
  <r>
    <x v="109"/>
    <n v="2"/>
    <s v="Pino"/>
    <n v="68"/>
    <n v="40"/>
    <n v="3631.6896000000002"/>
    <n v="0.125"/>
    <s v="CONIF "/>
    <n v="2946.433670869239"/>
    <n v="11.785734683476957"/>
    <s v="DEJAR"/>
    <s v="DEJAR"/>
    <x v="0"/>
  </r>
  <r>
    <x v="109"/>
    <n v="3"/>
    <s v="Aguacatio"/>
    <n v="26"/>
    <n v="8"/>
    <n v="530.93039999999996"/>
    <n v="0.125"/>
    <s v="LATIF"/>
    <n v="322.0760520178971"/>
    <n v="1.2883042080715883"/>
    <s v="DEJAR"/>
    <s v="DEJAR"/>
    <x v="0"/>
  </r>
  <r>
    <x v="109"/>
    <n v="4"/>
    <s v="yaje"/>
    <n v="22"/>
    <n v="15"/>
    <n v="380.1336"/>
    <n v="0.125"/>
    <s v="LATIF"/>
    <n v="216.2883827856152"/>
    <n v="0.86515353114246074"/>
    <s v="DEJAR"/>
    <s v="DEJAR"/>
    <x v="0"/>
  </r>
  <r>
    <x v="109"/>
    <n v="5"/>
    <s v="Palo de moco"/>
    <n v="19"/>
    <n v="8"/>
    <n v="283.52940000000001"/>
    <n v="0.125"/>
    <s v="LATIF"/>
    <n v="152.50261995629924"/>
    <n v="0.61001047982519696"/>
    <s v="DEJAR"/>
    <s v="DEJAR"/>
    <x v="0"/>
  </r>
  <r>
    <x v="109"/>
    <n v="6"/>
    <s v="Aguacatio"/>
    <n v="24"/>
    <n v="27"/>
    <n v="452.3904"/>
    <n v="0.125"/>
    <s v="LATIF"/>
    <n v="266.13537552905672"/>
    <n v="1.0645415021162268"/>
    <s v="DEJAR"/>
    <s v="DEJAR"/>
    <x v="0"/>
  </r>
  <r>
    <x v="109"/>
    <n v="7"/>
    <s v="guarumo"/>
    <n v="16"/>
    <n v="26"/>
    <n v="201.0624"/>
    <n v="0.125"/>
    <s v="LATIF"/>
    <n v="101.24820425273758"/>
    <n v="0.4049928170109503"/>
    <s v="DEJAR"/>
    <s v="DEJAR"/>
    <x v="0"/>
  </r>
  <r>
    <x v="109"/>
    <n v="8"/>
    <s v="guarumo"/>
    <n v="26"/>
    <n v="10"/>
    <n v="530.93039999999996"/>
    <n v="0.125"/>
    <s v="LATIF"/>
    <n v="322.0760520178971"/>
    <n v="1.2883042080715883"/>
    <s v="DEJAR"/>
    <s v="DEJAR"/>
    <x v="0"/>
  </r>
  <r>
    <x v="109"/>
    <n v="9"/>
    <s v="Encino"/>
    <n v="17"/>
    <n v="15"/>
    <n v="226.98060000000001"/>
    <n v="0.125"/>
    <s v="LATIF"/>
    <n v="116.98835060940742"/>
    <n v="0.46795340243762967"/>
    <s v="DEJAR"/>
    <s v="DEJAR"/>
    <x v="0"/>
  </r>
  <r>
    <x v="109"/>
    <n v="10"/>
    <s v="Siete camisas"/>
    <n v="36"/>
    <n v="20"/>
    <n v="1017.8783999999999"/>
    <n v="0.125"/>
    <s v="LATIF"/>
    <n v="699.54858588098784"/>
    <n v="2.7981943435239516"/>
    <s v="DEJAR"/>
    <s v="DEJAR"/>
    <x v="0"/>
  </r>
  <r>
    <x v="109"/>
    <n v="11"/>
    <s v="Aguacatio"/>
    <n v="16.600000000000001"/>
    <n v="20"/>
    <n v="216.42482400000003"/>
    <n v="0.125"/>
    <s v="LATIF"/>
    <n v="110.53380957149615"/>
    <n v="0.44213523828598461"/>
    <s v="DEJAR"/>
    <s v="DEJAR"/>
    <x v="0"/>
  </r>
  <r>
    <x v="109"/>
    <n v="12"/>
    <s v="Siete camisas"/>
    <n v="25.5"/>
    <n v="26"/>
    <n v="510.70634999999999"/>
    <n v="0.125"/>
    <s v="LATIF"/>
    <n v="307.50904523936521"/>
    <n v="1.2300361809574609"/>
    <s v="DEJAR"/>
    <s v="DEJAR"/>
    <x v="0"/>
  </r>
  <r>
    <x v="109"/>
    <n v="13"/>
    <s v="encino"/>
    <n v="60"/>
    <n v="25"/>
    <n v="2827.44"/>
    <n v="0.125"/>
    <s v="LATIF"/>
    <n v="2363.7230823297186"/>
    <n v="9.4548923293188754"/>
    <s v="DEJAR"/>
    <s v="DEJAR"/>
    <x v="0"/>
  </r>
  <r>
    <x v="109"/>
    <n v="14"/>
    <s v="Liquidambar"/>
    <n v="27"/>
    <n v="20"/>
    <n v="572.5566"/>
    <n v="0.125"/>
    <s v="LATIF"/>
    <n v="352.39128142743209"/>
    <n v="1.4095651257097284"/>
    <s v="DEJAR"/>
    <s v="DEJAR"/>
    <x v="0"/>
  </r>
  <r>
    <x v="109"/>
    <n v="15"/>
    <s v="Liquidambar"/>
    <n v="46.3"/>
    <n v="20"/>
    <n v="1683.6541259999997"/>
    <n v="0.125"/>
    <s v="LATIF"/>
    <n v="1274.3368955622229"/>
    <n v="5.0973475822488918"/>
    <s v="DEJAR"/>
    <s v="DEJAR"/>
    <x v="0"/>
  </r>
  <r>
    <x v="109"/>
    <n v="16"/>
    <s v="Encino"/>
    <n v="47"/>
    <n v="15"/>
    <n v="1734.9485999999999"/>
    <n v="0.125"/>
    <s v="LATIF"/>
    <n v="1320.7398287000169"/>
    <n v="5.2829593148000678"/>
    <s v="DEJAR"/>
    <s v="DEJAR"/>
    <x v="0"/>
  </r>
  <r>
    <x v="109"/>
    <n v="17"/>
    <s v="Liquidambar"/>
    <n v="36.5"/>
    <n v="20"/>
    <n v="1046.34915"/>
    <n v="0.125"/>
    <s v="LATIF"/>
    <n v="722.92954620422427"/>
    <n v="2.8917181848168969"/>
    <s v="DEJAR"/>
    <s v="DEJAR"/>
    <x v="0"/>
  </r>
  <r>
    <x v="109"/>
    <n v="18"/>
    <s v="Liquidambar"/>
    <n v="26.7"/>
    <n v="20"/>
    <n v="559.90380600000003"/>
    <n v="0.125"/>
    <s v="LATIF"/>
    <n v="343.1303758589446"/>
    <n v="1.3725215034357785"/>
    <s v="DEJAR"/>
    <s v="DEJAR"/>
    <x v="0"/>
  </r>
  <r>
    <x v="109"/>
    <n v="19"/>
    <s v="Encino"/>
    <n v="48.5"/>
    <n v="30"/>
    <n v="1847.45715"/>
    <n v="0.125"/>
    <s v="LATIF"/>
    <n v="1423.4348707083625"/>
    <n v="5.6937394828334496"/>
    <s v="DEJAR"/>
    <s v="DEJAR"/>
    <x v="0"/>
  </r>
  <r>
    <x v="109"/>
    <n v="20"/>
    <s v="Liquidambar"/>
    <n v="18.3"/>
    <n v="15"/>
    <n v="263.02260600000005"/>
    <n v="0.125"/>
    <s v="LATIF"/>
    <n v="139.45050980105873"/>
    <n v="0.55780203920423488"/>
    <s v="DEJAR"/>
    <s v="DEJAR"/>
    <x v="0"/>
  </r>
  <r>
    <x v="109"/>
    <n v="21"/>
    <s v="Oreja de Burro"/>
    <n v="22"/>
    <n v="10"/>
    <n v="380.1336"/>
    <n v="0.125"/>
    <s v="LATIF"/>
    <n v="216.2883827856152"/>
    <n v="0.86515353114246074"/>
    <s v="DEJAR"/>
    <s v="DEJAR"/>
    <x v="0"/>
  </r>
  <r>
    <x v="110"/>
    <n v="1"/>
    <s v="Duraznillo"/>
    <n v="35"/>
    <n v="30"/>
    <n v="962.11500000000001"/>
    <n v="0.125"/>
    <s v="LATIF"/>
    <n v="654.11925553640299"/>
    <n v="2.6164770221456122"/>
    <s v="DEJAR"/>
    <s v="DEJAR"/>
    <x v="0"/>
  </r>
  <r>
    <x v="110"/>
    <n v="2"/>
    <s v="Duraznillo"/>
    <n v="45"/>
    <n v="35"/>
    <n v="1590.4349999999999"/>
    <n v="0.125"/>
    <s v="LATIF"/>
    <n v="1190.7041522680991"/>
    <n v="4.762816609072396"/>
    <s v="DEJAR"/>
    <s v="DEJAR"/>
    <x v="0"/>
  </r>
  <r>
    <x v="110"/>
    <n v="3"/>
    <s v="Desconocido"/>
    <n v="10.199999999999999"/>
    <n v="15"/>
    <n v="81.713015999999996"/>
    <n v="0.125"/>
    <s v="LATIF"/>
    <n v="34.622936944330348"/>
    <n v="0.1384917477773214"/>
    <s v="DEJAR"/>
    <s v="DEJAR"/>
    <x v="0"/>
  </r>
  <r>
    <x v="110"/>
    <n v="4"/>
    <s v="Desconocido"/>
    <n v="50"/>
    <n v="25"/>
    <n v="1963.5"/>
    <n v="0.125"/>
    <s v="LATIF"/>
    <n v="1530.6197203780737"/>
    <n v="6.1224788815122944"/>
    <s v="DEJAR"/>
    <s v="DEJAR"/>
    <x v="0"/>
  </r>
  <r>
    <x v="110"/>
    <n v="5"/>
    <s v="Desconocido"/>
    <n v="19"/>
    <n v="15"/>
    <n v="283.52940000000001"/>
    <n v="0.125"/>
    <s v="LATIF"/>
    <n v="152.50261995629924"/>
    <n v="0.61001047982519696"/>
    <s v="DEJAR"/>
    <s v="DEJAR"/>
    <x v="0"/>
  </r>
  <r>
    <x v="110"/>
    <n v="6"/>
    <s v="Desconocido"/>
    <n v="12.8"/>
    <n v="17"/>
    <n v="128.67993600000003"/>
    <n v="0.125"/>
    <s v="LATIF"/>
    <n v="59.484161513232273"/>
    <n v="0.23793664605292908"/>
    <s v="DEJAR"/>
    <s v="DEJAR"/>
    <x v="0"/>
  </r>
  <r>
    <x v="110"/>
    <n v="7"/>
    <s v="Desconocido"/>
    <n v="10.199999999999999"/>
    <n v="17"/>
    <n v="81.713015999999996"/>
    <n v="0.125"/>
    <s v="LATIF"/>
    <n v="34.622936944330348"/>
    <n v="0.1384917477773214"/>
    <s v="DEJAR"/>
    <s v="DEJAR"/>
    <x v="0"/>
  </r>
  <r>
    <x v="110"/>
    <n v="8"/>
    <s v="Gamusa"/>
    <n v="22"/>
    <n v="19"/>
    <n v="380.1336"/>
    <n v="0.125"/>
    <s v="LATIF"/>
    <n v="216.2883827856152"/>
    <n v="0.86515353114246074"/>
    <s v="DEJAR"/>
    <s v="DEJAR"/>
    <x v="0"/>
  </r>
  <r>
    <x v="110"/>
    <n v="9"/>
    <s v="Granadillo"/>
    <n v="37"/>
    <n v="20"/>
    <n v="1075.2126000000001"/>
    <n v="0.125"/>
    <s v="LATIF"/>
    <n v="746.75785703016243"/>
    <n v="2.9870314281206496"/>
    <s v="DEJAR"/>
    <s v="DEJAR"/>
    <x v="0"/>
  </r>
  <r>
    <x v="110"/>
    <n v="10"/>
    <s v="Gamusa"/>
    <n v="16"/>
    <n v="19"/>
    <n v="201.0624"/>
    <n v="0.125"/>
    <s v="LATIF"/>
    <n v="101.24820425273758"/>
    <n v="0.4049928170109503"/>
    <s v="DEJAR"/>
    <s v="DEJAR"/>
    <x v="0"/>
  </r>
  <r>
    <x v="110"/>
    <n v="11"/>
    <s v="Desconocido"/>
    <n v="76"/>
    <n v="30"/>
    <n v="4536.4704000000002"/>
    <n v="0.125"/>
    <s v="LATIF"/>
    <n v="4152.3438985274488"/>
    <n v="16.609375594109796"/>
    <s v="DEJAR"/>
    <s v="DEJAR"/>
    <x v="0"/>
  </r>
  <r>
    <x v="110"/>
    <n v="12"/>
    <s v="Aguacatio"/>
    <n v="22"/>
    <n v="12"/>
    <n v="380.1336"/>
    <n v="0.125"/>
    <s v="LATIF"/>
    <n v="216.2883827856152"/>
    <n v="0.86515353114246074"/>
    <s v="DEJAR"/>
    <s v="DEJAR"/>
    <x v="0"/>
  </r>
  <r>
    <x v="110"/>
    <n v="13"/>
    <s v="Desconocido"/>
    <n v="24"/>
    <n v="21.851851851851851"/>
    <n v="452.3904"/>
    <n v="0.125"/>
    <s v="LATIF"/>
    <n v="266.13537552905672"/>
    <n v="1.0645415021162268"/>
    <s v="DEJAR"/>
    <s v="DEJAR"/>
    <x v="0"/>
  </r>
  <r>
    <x v="110"/>
    <n v="14"/>
    <s v="Desconocido"/>
    <n v="25.8"/>
    <n v="14"/>
    <n v="522.79365599999994"/>
    <n v="0.125"/>
    <s v="LATIF"/>
    <n v="316.2022782883721"/>
    <n v="1.2648091131534884"/>
    <s v="DEJAR"/>
    <s v="DEJAR"/>
    <x v="0"/>
  </r>
  <r>
    <x v="110"/>
    <n v="15"/>
    <s v="Gamusa"/>
    <n v="49"/>
    <n v="28"/>
    <n v="1885.7454"/>
    <n v="0.125"/>
    <s v="LATIF"/>
    <n v="1458.6616605664788"/>
    <n v="5.8346466422659153"/>
    <s v="DEJAR"/>
    <s v="DEJAR"/>
    <x v="0"/>
  </r>
  <r>
    <x v="110"/>
    <n v="16"/>
    <s v="Desconocido"/>
    <n v="12"/>
    <n v="8"/>
    <n v="113.0976"/>
    <n v="0.125"/>
    <s v="LATIF"/>
    <n v="51.002868362482175"/>
    <n v="0.2040114734499287"/>
    <s v="DEJAR"/>
    <s v="DEJAR"/>
    <x v="0"/>
  </r>
  <r>
    <x v="110"/>
    <n v="17"/>
    <s v="Desconocido"/>
    <n v="19"/>
    <n v="8"/>
    <n v="283.52940000000001"/>
    <n v="0.125"/>
    <s v="LATIF"/>
    <n v="152.50261995629924"/>
    <n v="0.61001047982519696"/>
    <s v="DEJAR"/>
    <s v="DEJAR"/>
    <x v="0"/>
  </r>
  <r>
    <x v="110"/>
    <n v="18"/>
    <s v="Pino"/>
    <n v="43.2"/>
    <n v="35"/>
    <n v="1465.7448960000002"/>
    <n v="0.125"/>
    <s v="CONIF "/>
    <n v="1024.9271832866775"/>
    <n v="4.0997087331467101"/>
    <s v="DEJAR"/>
    <s v="DEJAR"/>
    <x v="0"/>
  </r>
  <r>
    <x v="110"/>
    <n v="19"/>
    <s v="Gamusa"/>
    <n v="22"/>
    <n v="12"/>
    <n v="380.1336"/>
    <n v="0.125"/>
    <s v="LATIF"/>
    <n v="216.2883827856152"/>
    <n v="0.86515353114246074"/>
    <s v="DEJAR"/>
    <s v="DEJAR"/>
    <x v="0"/>
  </r>
  <r>
    <x v="110"/>
    <n v="20"/>
    <s v="Mano de León"/>
    <n v="53"/>
    <n v="30"/>
    <n v="2206.1886"/>
    <n v="0.125"/>
    <s v="LATIF"/>
    <n v="1758.6689149646609"/>
    <n v="7.0346756598586433"/>
    <s v="DEJAR"/>
    <s v="DEJAR"/>
    <x v="0"/>
  </r>
  <r>
    <x v="110"/>
    <n v="21"/>
    <s v="Pino"/>
    <n v="55"/>
    <n v="35"/>
    <n v="2375.835"/>
    <n v="0.125"/>
    <s v="CONIF "/>
    <n v="1798.0983141492186"/>
    <n v="7.1923932565968745"/>
    <s v="DEJAR"/>
    <s v="DEJAR"/>
    <x v="0"/>
  </r>
  <r>
    <x v="110"/>
    <n v="22"/>
    <s v="Siete camisas"/>
    <n v="40"/>
    <n v="15"/>
    <n v="1256.6399999999999"/>
    <n v="0.125"/>
    <s v="LATIF"/>
    <n v="899.25180732127308"/>
    <n v="3.5970072292850923"/>
    <s v="DEJAR"/>
    <s v="DEJAR"/>
    <x v="0"/>
  </r>
  <r>
    <x v="110"/>
    <n v="23"/>
    <s v="Gamusa"/>
    <n v="38"/>
    <n v="12"/>
    <n v="1134.1176"/>
    <n v="0.125"/>
    <s v="LATIF"/>
    <n v="795.76587227964853"/>
    <n v="3.1830634891185943"/>
    <s v="DEJAR"/>
    <s v="DEJAR"/>
    <x v="0"/>
  </r>
  <r>
    <x v="110"/>
    <n v="24"/>
    <s v="Pita de Caja"/>
    <n v="29"/>
    <n v="28"/>
    <n v="660.52139999999997"/>
    <n v="0.125"/>
    <s v="LATIF"/>
    <n v="417.82609631752575"/>
    <n v="1.6713043852701031"/>
    <s v="DEJAR"/>
    <s v="DEJAR"/>
    <x v="0"/>
  </r>
  <r>
    <x v="110"/>
    <n v="25"/>
    <s v="Pimientillo"/>
    <n v="25"/>
    <n v="28"/>
    <n v="490.875"/>
    <n v="0.125"/>
    <s v="LATIF"/>
    <n v="293.3319028192812"/>
    <n v="1.1733276112771247"/>
    <s v="DEJAR"/>
    <s v="DEJAR"/>
    <x v="0"/>
  </r>
  <r>
    <x v="110"/>
    <n v="26"/>
    <s v="Desconocido"/>
    <n v="17"/>
    <n v="10"/>
    <n v="226.98060000000001"/>
    <n v="0.125"/>
    <s v="LATIF"/>
    <n v="116.98835060940742"/>
    <n v="0.46795340243762967"/>
    <s v="DEJAR"/>
    <s v="DEJAR"/>
    <x v="0"/>
  </r>
  <r>
    <x v="110"/>
    <n v="27"/>
    <s v="Encino"/>
    <n v="85"/>
    <n v="35"/>
    <n v="5674.5150000000003"/>
    <n v="0.125"/>
    <s v="LATIF"/>
    <n v="5421.813979830069"/>
    <n v="21.687255919320275"/>
    <s v="DEJAR"/>
    <s v="DEJAR"/>
    <x v="0"/>
  </r>
  <r>
    <x v="110"/>
    <n v="28"/>
    <s v="Siete camisas"/>
    <n v="87"/>
    <n v="38"/>
    <n v="5944.6926000000003"/>
    <n v="0.125"/>
    <s v="LATIF"/>
    <n v="5730.8473857934578"/>
    <n v="22.92338954317383"/>
    <s v="DEJAR"/>
    <s v="DEJAR"/>
    <x v="0"/>
  </r>
  <r>
    <x v="111"/>
    <n v="1"/>
    <s v="Encino"/>
    <n v="51"/>
    <n v="25"/>
    <n v="2042.8253999999999"/>
    <n v="0.125"/>
    <s v="LATIF"/>
    <n v="1604.5967189869084"/>
    <n v="6.4183868759476335"/>
    <s v="DEJAR"/>
    <s v="DEJAR"/>
    <x v="0"/>
  </r>
  <r>
    <x v="111"/>
    <n v="2"/>
    <s v="Encino"/>
    <n v="43"/>
    <n v="16"/>
    <n v="1452.2046"/>
    <n v="0.125"/>
    <s v="LATIF"/>
    <n v="1068.4241794788302"/>
    <n v="4.2736967179153211"/>
    <s v="DEJAR"/>
    <s v="DEJAR"/>
    <x v="0"/>
  </r>
  <r>
    <x v="111"/>
    <n v="3"/>
    <s v="guachipilin"/>
    <n v="26"/>
    <n v="8"/>
    <n v="530.93039999999996"/>
    <n v="0.125"/>
    <s v="LATIF"/>
    <n v="322.0760520178971"/>
    <n v="1.2883042080715883"/>
    <s v="DEJAR"/>
    <s v="DEJAR"/>
    <x v="0"/>
  </r>
  <r>
    <x v="111"/>
    <n v="4"/>
    <s v="Encino"/>
    <n v="39"/>
    <n v="22"/>
    <n v="1194.5934"/>
    <n v="0.125"/>
    <s v="LATIF"/>
    <n v="846.59112411251863"/>
    <n v="3.3863644964500743"/>
    <s v="DEJAR"/>
    <s v="DEJAR"/>
    <x v="0"/>
  </r>
  <r>
    <x v="111"/>
    <n v="5"/>
    <s v="Encino"/>
    <n v="58"/>
    <n v="20"/>
    <n v="2642.0855999999999"/>
    <n v="0.125"/>
    <s v="LATIF"/>
    <n v="2180.2363008097436"/>
    <n v="8.7209452032389745"/>
    <s v="DEJAR"/>
    <s v="DEJAR"/>
    <x v="0"/>
  </r>
  <r>
    <x v="111"/>
    <n v="6"/>
    <s v="Encino"/>
    <n v="56"/>
    <n v="25"/>
    <n v="2463.0144"/>
    <n v="0.125"/>
    <s v="LATIF"/>
    <n v="2005.2981523361668"/>
    <n v="8.0211926093446682"/>
    <s v="DEJAR"/>
    <s v="DEJAR"/>
    <x v="0"/>
  </r>
  <r>
    <x v="111"/>
    <n v="7"/>
    <s v="Encino"/>
    <n v="58"/>
    <n v="28"/>
    <n v="2642.0855999999999"/>
    <n v="0.125"/>
    <s v="LATIF"/>
    <n v="2180.2363008097436"/>
    <n v="8.7209452032389745"/>
    <s v="DEJAR"/>
    <s v="DEJAR"/>
    <x v="0"/>
  </r>
  <r>
    <x v="111"/>
    <n v="8"/>
    <s v="guachipilin"/>
    <n v="19"/>
    <n v="12"/>
    <n v="283.52940000000001"/>
    <n v="0.125"/>
    <s v="LATIF"/>
    <n v="152.50261995629924"/>
    <n v="0.61001047982519696"/>
    <s v="DEJAR"/>
    <s v="DEJAR"/>
    <x v="0"/>
  </r>
  <r>
    <x v="111"/>
    <n v="9"/>
    <s v="Pino"/>
    <n v="59"/>
    <n v="35"/>
    <n v="2733.9773999999998"/>
    <n v="0.125"/>
    <s v="CONIF "/>
    <n v="2117.296110227122"/>
    <n v="8.4691844409084887"/>
    <s v="DEJAR"/>
    <s v="DEJAR"/>
    <x v="0"/>
  </r>
  <r>
    <x v="111"/>
    <n v="10"/>
    <s v="pino"/>
    <n v="60"/>
    <n v="30"/>
    <n v="2827.44"/>
    <n v="0.125"/>
    <s v="CONIF "/>
    <n v="2201.7682242118208"/>
    <n v="8.8070728968472825"/>
    <s v="DEJAR"/>
    <s v="DEJAR"/>
    <x v="0"/>
  </r>
  <r>
    <x v="111"/>
    <n v="11"/>
    <s v="guachipilin"/>
    <n v="17"/>
    <n v="22.818181818181817"/>
    <n v="226.98060000000001"/>
    <n v="0.125"/>
    <s v="LATIF"/>
    <n v="116.98835060940742"/>
    <n v="0.46795340243762967"/>
    <s v="DEJAR"/>
    <s v="DEJAR"/>
    <x v="0"/>
  </r>
  <r>
    <x v="111"/>
    <n v="12"/>
    <s v="Encino"/>
    <n v="74"/>
    <n v="30"/>
    <n v="4300.8504000000003"/>
    <n v="0.125"/>
    <s v="LATIF"/>
    <n v="3896.6177607412524"/>
    <n v="15.586471042965009"/>
    <s v="DEJAR"/>
    <s v="DEJAR"/>
    <x v="0"/>
  </r>
  <r>
    <x v="112"/>
    <n v="1"/>
    <s v="Pino"/>
    <n v="17"/>
    <n v="20"/>
    <n v="226.98060000000001"/>
    <n v="0.125"/>
    <s v="CONIF"/>
    <n v="116.92779249889976"/>
    <n v="0.46771116999559903"/>
    <s v="DEJAR"/>
    <s v="DEJAR"/>
    <x v="0"/>
  </r>
  <r>
    <x v="112"/>
    <n v="2"/>
    <s v="Pino"/>
    <n v="29.4"/>
    <n v="15"/>
    <n v="678.86834399999987"/>
    <n v="0.125"/>
    <s v="CONIF"/>
    <n v="418.4654466562634"/>
    <n v="1.6738617866250536"/>
    <s v="DEJAR"/>
    <s v="DEJAR"/>
    <x v="0"/>
  </r>
  <r>
    <x v="112"/>
    <n v="3"/>
    <s v="Pino"/>
    <n v="48"/>
    <n v="24"/>
    <n v="1809.5616"/>
    <n v="0.125"/>
    <s v="CONIF"/>
    <n v="1309.7848931615965"/>
    <n v="5.2391395726463861"/>
    <s v="DEJAR"/>
    <s v="DEJAR"/>
    <x v="0"/>
  </r>
  <r>
    <x v="112"/>
    <n v="4"/>
    <s v="Pino"/>
    <n v="19.5"/>
    <n v="18"/>
    <n v="298.64834999999999"/>
    <n v="0.125"/>
    <s v="CONIF"/>
    <n v="160.9206529416729"/>
    <n v="0.64368261176669161"/>
    <s v="DEJAR"/>
    <s v="DEJAR"/>
    <x v="0"/>
  </r>
  <r>
    <x v="112"/>
    <n v="5"/>
    <s v="Pino"/>
    <n v="35"/>
    <n v="25"/>
    <n v="962.11500000000001"/>
    <n v="0.125"/>
    <s v="CONIF"/>
    <n v="627.92845814933332"/>
    <n v="2.5117138325973332"/>
    <s v="DEJAR"/>
    <s v="DEJAR"/>
    <x v="0"/>
  </r>
  <r>
    <x v="112"/>
    <n v="6"/>
    <s v="Pino"/>
    <n v="32"/>
    <n v="20"/>
    <n v="804.24959999999999"/>
    <n v="0.125"/>
    <s v="CONIF"/>
    <n v="509.70972386186907"/>
    <n v="2.0388388954474763"/>
    <s v="DEJAR"/>
    <s v="DEJAR"/>
    <x v="0"/>
  </r>
  <r>
    <x v="112"/>
    <n v="7"/>
    <s v="Pino"/>
    <n v="19.7"/>
    <n v="27"/>
    <n v="304.80588599999999"/>
    <n v="0.125"/>
    <s v="CONIF"/>
    <n v="164.78853391432003"/>
    <n v="0.65915413565728009"/>
    <s v="DEJAR"/>
    <s v="DEJAR"/>
    <x v="0"/>
  </r>
  <r>
    <x v="112"/>
    <n v="8"/>
    <s v="Pino"/>
    <n v="29"/>
    <n v="20"/>
    <n v="660.52139999999997"/>
    <n v="0.125"/>
    <s v="CONIF"/>
    <n v="405.3327536426039"/>
    <n v="1.6213310145704156"/>
    <s v="DEJAR"/>
    <s v="DEJAR"/>
    <x v="0"/>
  </r>
  <r>
    <x v="112"/>
    <n v="9"/>
    <s v="Pino"/>
    <n v="23.5"/>
    <n v="27"/>
    <n v="433.73714999999999"/>
    <n v="0.125"/>
    <s v="CONIF"/>
    <n v="248.44371931971969"/>
    <n v="0.99377487727887881"/>
    <s v="DEJAR"/>
    <s v="DEJAR"/>
    <x v="0"/>
  </r>
  <r>
    <x v="112"/>
    <n v="10"/>
    <s v="Pino"/>
    <n v="29.5"/>
    <n v="20"/>
    <n v="683.49434999999994"/>
    <n v="0.125"/>
    <s v="CONIF"/>
    <n v="421.78598066337179"/>
    <n v="1.6871439226534872"/>
    <s v="DEJAR"/>
    <s v="DEJAR"/>
    <x v="0"/>
  </r>
  <r>
    <x v="112"/>
    <n v="11"/>
    <s v="Pino"/>
    <n v="24"/>
    <n v="24"/>
    <n v="452.3904"/>
    <n v="0.125"/>
    <s v="CONIF"/>
    <n v="260.92189134611579"/>
    <n v="1.0436875653844631"/>
    <s v="DEJAR"/>
    <s v="DEJAR"/>
    <x v="0"/>
  </r>
  <r>
    <x v="112"/>
    <n v="12"/>
    <s v="Pino"/>
    <n v="28.3"/>
    <n v="28"/>
    <n v="629.01900599999999"/>
    <n v="0.125"/>
    <s v="CONIF"/>
    <n v="382.92330801602066"/>
    <n v="1.5316932320640826"/>
    <s v="DEJAR"/>
    <s v="DEJAR"/>
    <x v="0"/>
  </r>
  <r>
    <x v="112"/>
    <n v="13"/>
    <s v="Pino"/>
    <n v="15.5"/>
    <n v="20"/>
    <n v="188.69235"/>
    <n v="0.125"/>
    <s v="CONIF"/>
    <n v="94.305994053056963"/>
    <n v="0.37722397621222786"/>
    <s v="DEJAR"/>
    <s v="DEJAR"/>
    <x v="0"/>
  </r>
  <r>
    <x v="112"/>
    <n v="14"/>
    <s v="Pino"/>
    <n v="24.4"/>
    <n v="17"/>
    <n v="467.59574399999991"/>
    <n v="0.125"/>
    <s v="CONIF"/>
    <n v="271.15628716474828"/>
    <n v="1.0846251486589931"/>
    <s v="DEJAR"/>
    <s v="DEJAR"/>
    <x v="0"/>
  </r>
  <r>
    <x v="112"/>
    <n v="15"/>
    <s v="Pino"/>
    <n v="24.4"/>
    <n v="12"/>
    <n v="467.59574399999991"/>
    <n v="0.125"/>
    <s v="CONIF"/>
    <n v="271.15628716474828"/>
    <n v="1.0846251486589931"/>
    <s v="DEJAR"/>
    <s v="DEJAR"/>
    <x v="0"/>
  </r>
  <r>
    <x v="112"/>
    <n v="16"/>
    <s v="Pino"/>
    <n v="24.5"/>
    <n v="18"/>
    <n v="471.43635"/>
    <n v="0.125"/>
    <s v="CONIF"/>
    <n v="273.75002523815579"/>
    <n v="1.0950001009526231"/>
    <s v="DEJAR"/>
    <s v="DEJAR"/>
    <x v="0"/>
  </r>
  <r>
    <x v="112"/>
    <n v="17"/>
    <s v="Pino"/>
    <n v="24.6"/>
    <n v="17"/>
    <n v="475.29266400000006"/>
    <n v="0.125"/>
    <s v="CONIF"/>
    <n v="276.3578567838818"/>
    <n v="1.1054314271355272"/>
    <s v="DEJAR"/>
    <s v="DEJAR"/>
    <x v="0"/>
  </r>
  <r>
    <x v="112"/>
    <n v="18"/>
    <s v="Pino"/>
    <n v="21.8"/>
    <n v="19"/>
    <n v="373.25349599999998"/>
    <n v="0.125"/>
    <s v="CONIF"/>
    <n v="208.60297413909723"/>
    <n v="0.83441189655638892"/>
    <s v="DEJAR"/>
    <s v="DEJAR"/>
    <x v="0"/>
  </r>
  <r>
    <x v="112"/>
    <n v="19"/>
    <s v="Pino"/>
    <n v="22"/>
    <n v="21.35"/>
    <n v="380.1336"/>
    <n v="0.125"/>
    <s v="CONIF"/>
    <n v="213.08474152497325"/>
    <n v="0.85233896609989301"/>
    <s v="DEJAR"/>
    <s v="DEJAR"/>
    <x v="0"/>
  </r>
  <r>
    <x v="112"/>
    <n v="20"/>
    <s v="Pino"/>
    <n v="15.2"/>
    <n v="21.35"/>
    <n v="181.45881599999998"/>
    <n v="0.125"/>
    <s v="CONIF"/>
    <n v="90.111876238431108"/>
    <n v="0.36044750495372441"/>
    <s v="DEJAR"/>
    <s v="DEJAR"/>
    <x v="0"/>
  </r>
  <r>
    <x v="112"/>
    <n v="21"/>
    <s v="Pino"/>
    <n v="19.399999999999999"/>
    <n v="21.35"/>
    <n v="295.59314399999994"/>
    <n v="0.125"/>
    <s v="CONIF"/>
    <n v="159.00634029505304"/>
    <n v="0.63602536118021213"/>
    <s v="DEJAR"/>
    <s v="DEJAR"/>
    <x v="0"/>
  </r>
  <r>
    <x v="112"/>
    <n v="22"/>
    <s v="Pino"/>
    <n v="17.5"/>
    <n v="21.35"/>
    <n v="240.52875"/>
    <n v="0.125"/>
    <s v="CONIF"/>
    <n v="125.08945689157549"/>
    <n v="0.50035782756630198"/>
    <s v="DEJAR"/>
    <s v="DEJAR"/>
    <x v="0"/>
  </r>
  <r>
    <x v="112"/>
    <n v="23"/>
    <s v="Pino"/>
    <n v="10.199999999999999"/>
    <n v="21.35"/>
    <n v="81.713015999999996"/>
    <n v="0.125"/>
    <s v="CONIF"/>
    <n v="35.60686410625334"/>
    <n v="0.14242745642501337"/>
    <s v="DEJAR"/>
    <s v="DEJAR"/>
    <x v="0"/>
  </r>
  <r>
    <x v="112"/>
    <n v="24"/>
    <s v="Pino"/>
    <n v="51.4"/>
    <n v="35"/>
    <n v="2074.9953839999998"/>
    <n v="0.125"/>
    <s v="CONIF"/>
    <n v="1535.966761364183"/>
    <n v="6.1438670454567319"/>
    <s v="DEJAR"/>
    <s v="DEJAR"/>
    <x v="0"/>
  </r>
  <r>
    <x v="112"/>
    <n v="25"/>
    <s v="Pino"/>
    <n v="10"/>
    <n v="21"/>
    <n v="78.539999999999992"/>
    <n v="0.125"/>
    <s v="CONIF"/>
    <n v="34.002873775253192"/>
    <n v="0.13601149510101276"/>
    <s v="DEJAR"/>
    <s v="DEJAR"/>
    <x v="0"/>
  </r>
  <r>
    <x v="113"/>
    <n v="1"/>
    <s v="Pimientillo"/>
    <n v="12.6"/>
    <n v="20"/>
    <n v="124.69010399999999"/>
    <n v="0.125"/>
    <s v="LATIF "/>
    <n v="57.292728748920624"/>
    <n v="0.22917091499568248"/>
    <s v="DEJAR"/>
    <s v="DEJAR"/>
    <x v="0"/>
  </r>
  <r>
    <x v="113"/>
    <n v="2"/>
    <s v="pata de Chunto"/>
    <n v="13.2"/>
    <n v="15"/>
    <n v="136.84809599999997"/>
    <n v="0.125"/>
    <s v="LATIF "/>
    <n v="64.010980580278073"/>
    <n v="0.25604392232111228"/>
    <s v="DEJAR"/>
    <s v="DEJAR"/>
    <x v="0"/>
  </r>
  <r>
    <x v="113"/>
    <n v="3"/>
    <s v="Pimientillo"/>
    <n v="25.3"/>
    <n v="8"/>
    <n v="502.72668600000003"/>
    <n v="0.125"/>
    <s v="LATIF "/>
    <n v="301.79156892707778"/>
    <n v="1.207166275708311"/>
    <s v="DEJAR"/>
    <s v="DEJAR"/>
    <x v="0"/>
  </r>
  <r>
    <x v="113"/>
    <n v="4"/>
    <s v="pata de Chunto"/>
    <n v="15.3"/>
    <n v="4"/>
    <n v="183.85428600000003"/>
    <n v="0.125"/>
    <s v="LATIF "/>
    <n v="91.007918546358496"/>
    <n v="0.36403167418543397"/>
    <s v="DEJAR"/>
    <s v="DEPURAR"/>
    <x v="1"/>
  </r>
  <r>
    <x v="113"/>
    <n v="5"/>
    <s v="Palo Sano"/>
    <n v="17"/>
    <n v="9.5048543689320386"/>
    <n v="226.98060000000001"/>
    <n v="0.125"/>
    <s v="LATIF "/>
    <n v="116.98835060940742"/>
    <n v="0.46795340243762967"/>
    <s v="DEJAR"/>
    <s v="DEJAR"/>
    <x v="0"/>
  </r>
  <r>
    <x v="113"/>
    <n v="6"/>
    <s v="Palo Sano"/>
    <n v="22"/>
    <n v="8"/>
    <n v="380.1336"/>
    <n v="0.125"/>
    <s v="LATIF "/>
    <n v="216.2883827856152"/>
    <n v="0.86515353114246074"/>
    <s v="DEJAR"/>
    <s v="DEJAR"/>
    <x v="0"/>
  </r>
  <r>
    <x v="113"/>
    <n v="7"/>
    <s v="Chut"/>
    <n v="12"/>
    <n v="12"/>
    <n v="113.0976"/>
    <n v="0.125"/>
    <s v="Palma"/>
    <n v="117.07181217677756"/>
    <n v="0.46828724870711025"/>
    <s v="DEJAR"/>
    <s v="DEJAR"/>
    <x v="0"/>
  </r>
  <r>
    <x v="113"/>
    <n v="8"/>
    <s v="Pimientillo"/>
    <n v="16.8"/>
    <n v="20"/>
    <n v="221.67129600000001"/>
    <n v="0.125"/>
    <s v="LATIF "/>
    <n v="113.734503348727"/>
    <n v="0.45493801339490803"/>
    <s v="DEJAR"/>
    <s v="DEJAR"/>
    <x v="0"/>
  </r>
  <r>
    <x v="113"/>
    <n v="9"/>
    <s v="Palo Sano"/>
    <n v="23.4"/>
    <n v="3"/>
    <n v="430.05362399999996"/>
    <n v="0.125"/>
    <s v="LATIF "/>
    <n v="250.55034073982807"/>
    <n v="1.0022013629593123"/>
    <s v="DEJAR"/>
    <s v="DEPURAR"/>
    <x v="1"/>
  </r>
  <r>
    <x v="113"/>
    <n v="10"/>
    <s v="Palo Sano"/>
    <n v="11.6"/>
    <n v="9"/>
    <n v="105.683424"/>
    <n v="0.125"/>
    <s v="LATIF "/>
    <n v="47.043710780074015"/>
    <n v="0.18817484312029606"/>
    <s v="DEJAR"/>
    <s v="DEJAR"/>
    <x v="0"/>
  </r>
  <r>
    <x v="113"/>
    <n v="11"/>
    <s v="chut"/>
    <n v="10.8"/>
    <n v="15"/>
    <n v="91.60905600000001"/>
    <n v="0.125"/>
    <s v="Palma"/>
    <n v="141.18808068496872"/>
    <n v="0.56475232273987486"/>
    <s v="DEJAR"/>
    <s v="DEJAR"/>
    <x v="0"/>
  </r>
  <r>
    <x v="113"/>
    <n v="12"/>
    <s v="Pimientillo"/>
    <n v="25.7"/>
    <n v="3"/>
    <n v="518.74884599999996"/>
    <n v="0.125"/>
    <s v="LATIF "/>
    <n v="313.28890024594403"/>
    <n v="1.2531556009837761"/>
    <s v="DEJAR"/>
    <s v="DEPURAR"/>
    <x v="1"/>
  </r>
  <r>
    <x v="113"/>
    <n v="13"/>
    <s v="Aguacatillo"/>
    <n v="13.8"/>
    <n v="3"/>
    <n v="149.57157600000002"/>
    <n v="0.125"/>
    <s v="LATIF "/>
    <n v="71.165337059048142"/>
    <n v="0.28466134823619255"/>
    <s v="DEJAR"/>
    <s v="DEPURAR"/>
    <x v="1"/>
  </r>
  <r>
    <x v="113"/>
    <n v="14"/>
    <s v="pata de Chunto"/>
    <n v="15.3"/>
    <n v="10"/>
    <n v="183.85428600000003"/>
    <n v="0.125"/>
    <s v="LATIF "/>
    <n v="91.007918546358496"/>
    <n v="0.36403167418543397"/>
    <s v="DEJAR"/>
    <s v="DEJAR"/>
    <x v="0"/>
  </r>
  <r>
    <x v="113"/>
    <n v="15"/>
    <s v="Palo Sano"/>
    <n v="13.6"/>
    <n v="12"/>
    <n v="145.26758399999997"/>
    <n v="0.125"/>
    <s v="LATIF "/>
    <n v="68.731628320494181"/>
    <n v="0.2749265132819767"/>
    <s v="DEJAR"/>
    <s v="DEJAR"/>
    <x v="0"/>
  </r>
  <r>
    <x v="113"/>
    <n v="16"/>
    <s v="Pimientillo"/>
    <n v="15.5"/>
    <n v="19"/>
    <n v="188.69235"/>
    <n v="0.125"/>
    <s v="LATIF "/>
    <n v="93.869134877908024"/>
    <n v="0.37547653951163212"/>
    <s v="DEJAR"/>
    <s v="DEJAR"/>
    <x v="0"/>
  </r>
  <r>
    <x v="113"/>
    <n v="17"/>
    <s v="Palo Sano"/>
    <n v="22"/>
    <n v="6"/>
    <n v="380.1336"/>
    <n v="0.125"/>
    <s v="LATIF "/>
    <n v="216.2883827856152"/>
    <n v="0.86515353114246074"/>
    <s v="DEJAR"/>
    <s v="DEJAR"/>
    <x v="0"/>
  </r>
  <r>
    <x v="113"/>
    <n v="18"/>
    <s v="Palo Sano"/>
    <n v="20.5"/>
    <n v="7"/>
    <n v="330.06434999999999"/>
    <n v="0.125"/>
    <s v="LATIF "/>
    <n v="182.78213876481104"/>
    <n v="0.73112855505924412"/>
    <s v="DEJAR"/>
    <s v="DEJAR"/>
    <x v="0"/>
  </r>
  <r>
    <x v="113"/>
    <n v="19"/>
    <s v="Cuje"/>
    <n v="16.2"/>
    <n v="15"/>
    <n v="206.12037599999999"/>
    <n v="0.125"/>
    <s v="LATIF "/>
    <n v="104.29090634270933"/>
    <n v="0.41716362537083734"/>
    <s v="DEJAR"/>
    <s v="DEJAR"/>
    <x v="0"/>
  </r>
  <r>
    <x v="113"/>
    <n v="20"/>
    <s v="Palo Sano"/>
    <n v="29"/>
    <n v="6"/>
    <n v="660.52139999999997"/>
    <n v="0.125"/>
    <s v="LATIF "/>
    <n v="417.82609631752575"/>
    <n v="1.6713043852701031"/>
    <s v="DEJAR"/>
    <s v="DEJAR"/>
    <x v="0"/>
  </r>
  <r>
    <x v="113"/>
    <n v="21"/>
    <s v="Palo Sano"/>
    <n v="12.2"/>
    <n v="10"/>
    <n v="116.89893599999998"/>
    <n v="0.125"/>
    <s v="LATIF "/>
    <n v="53.052374835244144"/>
    <n v="0.21220949934097658"/>
    <s v="DEJAR"/>
    <s v="DEJAR"/>
    <x v="0"/>
  </r>
  <r>
    <x v="113"/>
    <n v="22"/>
    <s v="cuje"/>
    <n v="10.4"/>
    <n v="20"/>
    <n v="84.948864"/>
    <n v="0.125"/>
    <s v="LATIF "/>
    <n v="36.263059617041179"/>
    <n v="0.14505223846816473"/>
    <s v="DEJAR"/>
    <s v="DEJAR"/>
    <x v="0"/>
  </r>
  <r>
    <x v="113"/>
    <n v="23"/>
    <s v="Arrayan"/>
    <n v="13.3"/>
    <n v="15"/>
    <n v="138.929406"/>
    <n v="0.125"/>
    <s v="LATIF "/>
    <n v="65.172883182587881"/>
    <n v="0.26069153273035151"/>
    <s v="DEJAR"/>
    <s v="DEJAR"/>
    <x v="0"/>
  </r>
  <r>
    <x v="113"/>
    <n v="24"/>
    <s v="Palo Sano"/>
    <n v="17"/>
    <n v="17"/>
    <n v="226.98060000000001"/>
    <n v="0.125"/>
    <s v="LATIF "/>
    <n v="116.98835060940742"/>
    <n v="0.46795340243762967"/>
    <s v="DEJAR"/>
    <s v="DEJAR"/>
    <x v="0"/>
  </r>
  <r>
    <x v="113"/>
    <n v="25"/>
    <s v="Palo Sano"/>
    <n v="14"/>
    <n v="6"/>
    <n v="153.9384"/>
    <n v="0.125"/>
    <s v="LATIF "/>
    <n v="73.64833681845144"/>
    <n v="0.29459334727380576"/>
    <s v="DEJAR"/>
    <s v="DEJAR"/>
    <x v="0"/>
  </r>
  <r>
    <x v="113"/>
    <n v="26"/>
    <s v="Pimientillo"/>
    <n v="13.5"/>
    <n v="3"/>
    <n v="143.13915"/>
    <n v="0.125"/>
    <s v="LATIF "/>
    <n v="67.533172179763213"/>
    <n v="0.27013268871905283"/>
    <s v="DEJAR"/>
    <s v="DEPURAR"/>
    <x v="1"/>
  </r>
  <r>
    <x v="113"/>
    <n v="27"/>
    <s v="Palo Sano"/>
    <n v="15.7"/>
    <n v="10"/>
    <n v="193.59324599999999"/>
    <n v="0.125"/>
    <s v="LATIF "/>
    <n v="96.781887987802477"/>
    <n v="0.3871275519512099"/>
    <s v="DEJAR"/>
    <s v="DEJAR"/>
    <x v="0"/>
  </r>
  <r>
    <x v="113"/>
    <n v="28"/>
    <s v="Palo Sano"/>
    <n v="15.3"/>
    <n v="17"/>
    <n v="183.85428600000003"/>
    <n v="0.125"/>
    <s v="LATIF "/>
    <n v="91.007918546358496"/>
    <n v="0.36403167418543397"/>
    <s v="DEJAR"/>
    <s v="DEJAR"/>
    <x v="0"/>
  </r>
  <r>
    <x v="113"/>
    <n v="29"/>
    <s v="Palo Sano"/>
    <n v="14.3"/>
    <n v="10"/>
    <n v="160.60644600000001"/>
    <n v="0.125"/>
    <s v="LATIF "/>
    <n v="77.46585312120348"/>
    <n v="0.30986341248481392"/>
    <s v="DEJAR"/>
    <s v="DEJAR"/>
    <x v="0"/>
  </r>
  <r>
    <x v="113"/>
    <n v="30"/>
    <s v="Palo Sano"/>
    <n v="18.2"/>
    <n v="12"/>
    <n v="260.15589599999998"/>
    <n v="0.125"/>
    <s v="LATIF "/>
    <n v="137.64107738009031"/>
    <n v="0.55056430952036128"/>
    <s v="DEJAR"/>
    <s v="DEJAR"/>
    <x v="0"/>
  </r>
  <r>
    <x v="113"/>
    <n v="31"/>
    <s v="Palo Sano"/>
    <n v="12.3"/>
    <n v="6"/>
    <n v="118.82316600000001"/>
    <n v="0.125"/>
    <s v="LATIF "/>
    <n v="54.094740476621482"/>
    <n v="0.21637896190648592"/>
    <s v="DEJAR"/>
    <s v="DEJAR"/>
    <x v="0"/>
  </r>
  <r>
    <x v="113"/>
    <n v="32"/>
    <s v="Palo Sano"/>
    <n v="12.7"/>
    <n v="4"/>
    <n v="126.67716599999999"/>
    <n v="0.125"/>
    <s v="LATIF "/>
    <n v="58.382476924743543"/>
    <n v="0.23352990769897417"/>
    <s v="DEJAR"/>
    <s v="DEPURAR"/>
    <x v="1"/>
  </r>
  <r>
    <x v="113"/>
    <n v="33"/>
    <s v="Pimientillo"/>
    <n v="15.3"/>
    <n v="8"/>
    <n v="183.85428600000003"/>
    <n v="0.125"/>
    <s v="LATIF "/>
    <n v="91.007918546358496"/>
    <n v="0.36403167418543397"/>
    <s v="DEJAR"/>
    <s v="DEJAR"/>
    <x v="0"/>
  </r>
  <r>
    <x v="113"/>
    <n v="34"/>
    <s v="Chut"/>
    <n v="16.2"/>
    <n v="10"/>
    <n v="206.12037599999999"/>
    <n v="0.125"/>
    <s v="Palma"/>
    <n v="100.05740827111657"/>
    <n v="0.4002296330844663"/>
    <s v="DEJAR"/>
    <s v="DEJAR"/>
    <x v="0"/>
  </r>
  <r>
    <x v="113"/>
    <n v="35"/>
    <s v="Zapotillo"/>
    <n v="10.6"/>
    <n v="12"/>
    <n v="88.247544000000005"/>
    <n v="0.125"/>
    <s v="LATIF "/>
    <n v="37.947405867325628"/>
    <n v="0.15178962346930253"/>
    <s v="DEJAR"/>
    <s v="DEJAR"/>
    <x v="0"/>
  </r>
  <r>
    <x v="113"/>
    <n v="36"/>
    <s v="Palo Blanco"/>
    <n v="16"/>
    <n v="15"/>
    <n v="201.0624"/>
    <n v="0.125"/>
    <s v="LATIF "/>
    <n v="101.24820425273758"/>
    <n v="0.4049928170109503"/>
    <s v="DEJAR"/>
    <s v="DEJAR"/>
    <x v="0"/>
  </r>
  <r>
    <x v="113"/>
    <n v="37"/>
    <s v="Guarumo"/>
    <n v="16.899999999999999"/>
    <n v="8"/>
    <n v="224.31809399999997"/>
    <n v="0.125"/>
    <s v="LATIF "/>
    <n v="115.35476764004389"/>
    <n v="0.46141907056017556"/>
    <s v="DEJAR"/>
    <s v="DEJAR"/>
    <x v="0"/>
  </r>
  <r>
    <x v="113"/>
    <n v="38"/>
    <s v="pata de Chunto"/>
    <n v="14"/>
    <n v="7"/>
    <n v="153.9384"/>
    <n v="0.125"/>
    <s v="LATIF "/>
    <n v="73.64833681845144"/>
    <n v="0.29459334727380576"/>
    <s v="DEJAR"/>
    <s v="DEJAR"/>
    <x v="0"/>
  </r>
  <r>
    <x v="113"/>
    <n v="39"/>
    <s v="Palo Sano"/>
    <n v="14.2"/>
    <n v="9"/>
    <n v="158.368056"/>
    <n v="0.125"/>
    <s v="LATIF "/>
    <n v="76.180900355309561"/>
    <n v="0.30472360142123822"/>
    <s v="DEJAR"/>
    <s v="DEJAR"/>
    <x v="0"/>
  </r>
  <r>
    <x v="113"/>
    <n v="40"/>
    <s v="Palo Sano"/>
    <n v="12.7"/>
    <n v="8"/>
    <n v="126.67716599999999"/>
    <n v="0.125"/>
    <s v="LATIF "/>
    <n v="58.382476924743543"/>
    <n v="0.23352990769897417"/>
    <s v="DEJAR"/>
    <s v="DEJAR"/>
    <x v="0"/>
  </r>
  <r>
    <x v="113"/>
    <n v="41"/>
    <s v="estoraque"/>
    <n v="16.100000000000001"/>
    <n v="12"/>
    <n v="203.58353400000001"/>
    <n v="0.125"/>
    <s v="LATIF "/>
    <n v="102.76301866541384"/>
    <n v="0.41105207466165533"/>
    <s v="DEJAR"/>
    <s v="DEJAR"/>
    <x v="0"/>
  </r>
  <r>
    <x v="113"/>
    <n v="42"/>
    <s v="estoraque"/>
    <n v="132"/>
    <n v="9.5048543689320386"/>
    <n v="13684.809600000001"/>
    <n v="0.125"/>
    <s v="LATIF "/>
    <n v="15479.769165018659"/>
    <n v="61.919076660074637"/>
    <s v="DEJAR"/>
    <s v="DEJAR"/>
    <x v="0"/>
  </r>
  <r>
    <x v="113"/>
    <n v="43"/>
    <s v="estoraque"/>
    <n v="21"/>
    <n v="9.5048543689320386"/>
    <n v="346.3614"/>
    <n v="0.125"/>
    <s v="LATIF "/>
    <n v="193.587905296"/>
    <n v="0.77435162118400003"/>
    <s v="DEJAR"/>
    <s v="DEJAR"/>
    <x v="0"/>
  </r>
  <r>
    <x v="113"/>
    <n v="44"/>
    <s v="Pimientillo"/>
    <n v="15.9"/>
    <n v="9.5048543689320386"/>
    <n v="198.556974"/>
    <n v="0.125"/>
    <s v="LATIF "/>
    <n v="99.746431903568038"/>
    <n v="0.39898572761427215"/>
    <s v="DEJAR"/>
    <s v="DEJAR"/>
    <x v="0"/>
  </r>
  <r>
    <x v="113"/>
    <n v="45"/>
    <s v="Palo Sano"/>
    <n v="12.3"/>
    <n v="15"/>
    <n v="118.82316600000001"/>
    <n v="0.125"/>
    <s v="LATIF "/>
    <n v="54.094740476621482"/>
    <n v="0.21637896190648592"/>
    <s v="DEJAR"/>
    <s v="DEJAR"/>
    <x v="0"/>
  </r>
  <r>
    <x v="113"/>
    <n v="46"/>
    <s v="pata de Chunto"/>
    <n v="13.9"/>
    <n v="10"/>
    <n v="151.74713400000002"/>
    <n v="0.125"/>
    <s v="LATIF "/>
    <n v="72.40065845714723"/>
    <n v="0.28960263382858892"/>
    <s v="DEJAR"/>
    <s v="DEJAR"/>
    <x v="0"/>
  </r>
  <r>
    <x v="113"/>
    <n v="47"/>
    <s v="pata de Chunto"/>
    <n v="11.3"/>
    <n v="12"/>
    <n v="100.28772600000001"/>
    <n v="0.125"/>
    <s v="LATIF "/>
    <n v="44.195526320155821"/>
    <n v="0.1767821052806233"/>
    <s v="DEJAR"/>
    <s v="DEJAR"/>
    <x v="0"/>
  </r>
  <r>
    <x v="113"/>
    <n v="48"/>
    <s v="pata de Chunto"/>
    <n v="17.399999999999999"/>
    <n v="9"/>
    <n v="237.78770399999993"/>
    <n v="0.125"/>
    <s v="LATIF "/>
    <n v="123.65647101732969"/>
    <n v="0.49462588406931879"/>
    <s v="DEJAR"/>
    <s v="DEJAR"/>
    <x v="0"/>
  </r>
  <r>
    <x v="113"/>
    <n v="49"/>
    <s v="Palo Sano"/>
    <n v="19.8"/>
    <n v="15"/>
    <n v="307.90821600000004"/>
    <n v="0.125"/>
    <s v="LATIF "/>
    <n v="168.25568888304355"/>
    <n v="0.67302275553217417"/>
    <s v="DEJAR"/>
    <s v="DEJAR"/>
    <x v="0"/>
  </r>
  <r>
    <x v="113"/>
    <n v="50"/>
    <s v="Palo Sano"/>
    <n v="23.6"/>
    <n v="18"/>
    <n v="437.43638400000003"/>
    <n v="0.125"/>
    <s v="LATIF "/>
    <n v="255.68473337724961"/>
    <n v="1.0227389335089985"/>
    <s v="DEJAR"/>
    <s v="DEJAR"/>
    <x v="0"/>
  </r>
  <r>
    <x v="113"/>
    <n v="51"/>
    <s v="chut"/>
    <n v="11.5"/>
    <n v="15"/>
    <n v="103.86915"/>
    <n v="0.125"/>
    <s v="Palma"/>
    <n v="141.18808068496872"/>
    <n v="0.56475232273987486"/>
    <s v="DEJAR"/>
    <s v="DEJAR"/>
    <x v="0"/>
  </r>
  <r>
    <x v="113"/>
    <n v="52"/>
    <s v="chut"/>
    <n v="12.4"/>
    <n v="18"/>
    <n v="120.76310400000001"/>
    <n v="0.125"/>
    <s v="Palma"/>
    <n v="163.94878593751443"/>
    <n v="0.65579514375005776"/>
    <s v="DEJAR"/>
    <s v="DEJAR"/>
    <x v="0"/>
  </r>
  <r>
    <x v="113"/>
    <n v="53"/>
    <s v="Pimientillo"/>
    <n v="12.8"/>
    <n v="15"/>
    <n v="128.67993600000003"/>
    <n v="0.125"/>
    <s v="LATIF "/>
    <n v="59.484161513232273"/>
    <n v="0.23793664605292908"/>
    <s v="DEJAR"/>
    <s v="DEJAR"/>
    <x v="0"/>
  </r>
  <r>
    <x v="113"/>
    <n v="54"/>
    <s v="Pimientillo"/>
    <n v="14.7"/>
    <n v="5"/>
    <n v="169.71708599999997"/>
    <n v="0.125"/>
    <s v="LATIF "/>
    <n v="82.730919252623252"/>
    <n v="0.33092367701049302"/>
    <s v="DEJAR"/>
    <s v="DEJAR"/>
    <x v="0"/>
  </r>
  <r>
    <x v="113"/>
    <n v="55"/>
    <s v="Palo Sano"/>
    <n v="13.1"/>
    <n v="7"/>
    <n v="134.78249399999999"/>
    <n v="0.125"/>
    <s v="LATIF "/>
    <n v="62.861192475550233"/>
    <n v="0.25144476990220094"/>
    <s v="DEJAR"/>
    <s v="DEJAR"/>
    <x v="0"/>
  </r>
  <r>
    <x v="113"/>
    <n v="56"/>
    <s v="Palo Sano"/>
    <n v="22"/>
    <n v="10"/>
    <n v="380.1336"/>
    <n v="0.125"/>
    <s v="LATIF "/>
    <n v="216.2883827856152"/>
    <n v="0.86515353114246074"/>
    <s v="DEJAR"/>
    <s v="DEJAR"/>
    <x v="0"/>
  </r>
  <r>
    <x v="113"/>
    <n v="57"/>
    <s v="Chut"/>
    <n v="15.3"/>
    <n v="10"/>
    <n v="183.85428600000003"/>
    <n v="0.125"/>
    <s v="Palma"/>
    <n v="100.05740827111657"/>
    <n v="0.4002296330844663"/>
    <s v="DEJAR"/>
    <s v="DEJAR"/>
    <x v="0"/>
  </r>
  <r>
    <x v="113"/>
    <n v="58"/>
    <s v="chut"/>
    <n v="13.7"/>
    <n v="6"/>
    <n v="147.41172599999999"/>
    <n v="0.125"/>
    <s v="Palma"/>
    <n v="62.957985757508652"/>
    <n v="0.25183194303003459"/>
    <s v="DEJAR"/>
    <s v="DEJAR"/>
    <x v="0"/>
  </r>
  <r>
    <x v="113"/>
    <n v="59"/>
    <s v="Pimientillo"/>
    <n v="12.2"/>
    <n v="10"/>
    <n v="116.89893599999998"/>
    <n v="0.125"/>
    <s v="LATIF "/>
    <n v="53.052374835244144"/>
    <n v="0.21220949934097658"/>
    <s v="DEJAR"/>
    <s v="DEJAR"/>
    <x v="0"/>
  </r>
  <r>
    <x v="113"/>
    <n v="60"/>
    <s v="Pimientillo"/>
    <n v="14.9"/>
    <n v="12"/>
    <n v="174.36665400000001"/>
    <n v="0.125"/>
    <s v="LATIF "/>
    <n v="85.439069920442137"/>
    <n v="0.34175627968176853"/>
    <s v="DEJAR"/>
    <s v="DEJAR"/>
    <x v="0"/>
  </r>
  <r>
    <x v="113"/>
    <n v="61"/>
    <s v="Pimientillo"/>
    <n v="14.1"/>
    <n v="8"/>
    <n v="156.145374"/>
    <n v="0.125"/>
    <s v="LATIF "/>
    <n v="74.908406161488088"/>
    <n v="0.29963362464595233"/>
    <s v="DEJAR"/>
    <s v="DEJAR"/>
    <x v="0"/>
  </r>
  <r>
    <x v="113"/>
    <n v="62"/>
    <s v="Pimientillo"/>
    <n v="14.3"/>
    <n v="8"/>
    <n v="160.60644600000001"/>
    <n v="0.125"/>
    <s v="LATIF "/>
    <n v="77.46585312120348"/>
    <n v="0.30986341248481392"/>
    <s v="DEJAR"/>
    <s v="DEJAR"/>
    <x v="0"/>
  </r>
  <r>
    <x v="113"/>
    <n v="63"/>
    <s v="chut"/>
    <n v="10.7"/>
    <n v="15"/>
    <n v="89.920445999999984"/>
    <n v="0.125"/>
    <s v="Palma"/>
    <n v="141.18808068496872"/>
    <n v="0.56475232273987486"/>
    <s v="DEJAR"/>
    <s v="DEJAR"/>
    <x v="0"/>
  </r>
  <r>
    <x v="113"/>
    <n v="64"/>
    <s v="Palo Sano"/>
    <n v="13.9"/>
    <n v="16"/>
    <n v="151.74713400000002"/>
    <n v="0.125"/>
    <s v="LATIF "/>
    <n v="72.40065845714723"/>
    <n v="0.28960263382858892"/>
    <s v="DEJAR"/>
    <s v="DEJAR"/>
    <x v="0"/>
  </r>
  <r>
    <x v="113"/>
    <n v="65"/>
    <s v="Palo Sano"/>
    <n v="19"/>
    <n v="4"/>
    <n v="283.52940000000001"/>
    <n v="0.125"/>
    <s v="LATIF "/>
    <n v="152.50261995629924"/>
    <n v="0.61001047982519696"/>
    <s v="DEJAR"/>
    <s v="DEPURAR"/>
    <x v="1"/>
  </r>
  <r>
    <x v="113"/>
    <n v="66"/>
    <s v="Palo Sano"/>
    <n v="15.7"/>
    <n v="9"/>
    <n v="193.59324599999999"/>
    <n v="0.125"/>
    <s v="LATIF "/>
    <n v="96.781887987802477"/>
    <n v="0.3871275519512099"/>
    <s v="DEJAR"/>
    <s v="DEJAR"/>
    <x v="0"/>
  </r>
  <r>
    <x v="113"/>
    <n v="67"/>
    <s v="chut"/>
    <n v="13.6"/>
    <n v="8"/>
    <n v="145.26758399999997"/>
    <n v="0.125"/>
    <s v="Palma"/>
    <n v="82.102745688765523"/>
    <n v="0.32841098275506209"/>
    <s v="DEJAR"/>
    <s v="DEJAR"/>
    <x v="0"/>
  </r>
  <r>
    <x v="113"/>
    <n v="68"/>
    <s v="chut"/>
    <n v="10.5"/>
    <n v="10"/>
    <n v="86.590350000000001"/>
    <n v="0.125"/>
    <s v="Palma"/>
    <n v="100.05740827111657"/>
    <n v="0.4002296330844663"/>
    <s v="DEJAR"/>
    <s v="DEJAR"/>
    <x v="0"/>
  </r>
  <r>
    <x v="113"/>
    <n v="69"/>
    <s v="pata de Chunto"/>
    <n v="10.3"/>
    <n v="6"/>
    <n v="83.323086000000018"/>
    <n v="0.125"/>
    <s v="LATIF "/>
    <n v="35.437490749155437"/>
    <n v="0.14174996299662174"/>
    <s v="DEJAR"/>
    <s v="DEJAR"/>
    <x v="0"/>
  </r>
  <r>
    <x v="113"/>
    <n v="70"/>
    <s v="Palo Sano"/>
    <n v="14.4"/>
    <n v="2"/>
    <n v="162.860544"/>
    <n v="0.125"/>
    <s v="LATIF "/>
    <n v="78.763298034370692"/>
    <n v="0.31505319213748278"/>
    <s v="DEJAR"/>
    <s v="DEPURAR"/>
    <x v="1"/>
  </r>
  <r>
    <x v="113"/>
    <n v="71"/>
    <s v="Palo Sano"/>
    <n v="12.9"/>
    <n v="3"/>
    <n v="130.69841399999999"/>
    <n v="0.125"/>
    <s v="LATIF "/>
    <n v="60.597818472644285"/>
    <n v="0.24239127389057713"/>
    <s v="DEJAR"/>
    <s v="DEPURAR"/>
    <x v="1"/>
  </r>
  <r>
    <x v="113"/>
    <n v="72"/>
    <s v="pata de Chunto"/>
    <n v="15.6"/>
    <n v="8"/>
    <n v="191.13494399999999"/>
    <n v="0.125"/>
    <s v="LATIF "/>
    <n v="95.319053411783088"/>
    <n v="0.38127621364713238"/>
    <s v="DEJAR"/>
    <s v="DEJAR"/>
    <x v="0"/>
  </r>
  <r>
    <x v="113"/>
    <n v="73"/>
    <s v="pata de Chunto"/>
    <n v="13"/>
    <n v="6"/>
    <n v="132.73259999999999"/>
    <n v="0.125"/>
    <s v="LATIF "/>
    <n v="61.723483588461484"/>
    <n v="0.24689393435384593"/>
    <s v="DEJAR"/>
    <s v="DEJAR"/>
    <x v="0"/>
  </r>
  <r>
    <x v="113"/>
    <n v="74"/>
    <s v="chut"/>
    <n v="13.4"/>
    <n v="3"/>
    <n v="141.02642399999999"/>
    <n v="0.125"/>
    <s v="Palma"/>
    <n v="31.07198362279307"/>
    <n v="0.12428793449117229"/>
    <s v="DEJAR"/>
    <s v="DEPURAR"/>
    <x v="1"/>
  </r>
  <r>
    <x v="113"/>
    <n v="75"/>
    <s v="Palo Sano"/>
    <n v="16"/>
    <n v="6"/>
    <n v="201.0624"/>
    <n v="0.125"/>
    <s v="LATIF "/>
    <n v="101.24820425273758"/>
    <n v="0.4049928170109503"/>
    <s v="DEJAR"/>
    <s v="DEJAR"/>
    <x v="0"/>
  </r>
  <r>
    <x v="113"/>
    <n v="76"/>
    <s v="Pimientillo"/>
    <n v="14.5"/>
    <n v="4"/>
    <n v="165.13034999999999"/>
    <n v="0.125"/>
    <s v="LATIF "/>
    <n v="80.073268525573738"/>
    <n v="0.32029307410229496"/>
    <s v="DEJAR"/>
    <s v="DEPURAR"/>
    <x v="1"/>
  </r>
  <r>
    <x v="113"/>
    <n v="77"/>
    <m/>
    <n v="18.2"/>
    <n v="12"/>
    <n v="260.15589599999998"/>
    <n v="0.125"/>
    <s v="LATIF "/>
    <n v="137.64107738009031"/>
    <n v="0.55056430952036128"/>
    <s v="DEJAR"/>
    <s v="DEJAR"/>
    <x v="0"/>
  </r>
  <r>
    <x v="113"/>
    <n v="78"/>
    <m/>
    <n v="12.3"/>
    <n v="3"/>
    <n v="118.82316600000001"/>
    <n v="0.125"/>
    <s v="LATIF "/>
    <n v="54.094740476621482"/>
    <n v="0.21637896190648592"/>
    <s v="DEJAR"/>
    <s v="DEPURAR"/>
    <x v="1"/>
  </r>
  <r>
    <x v="113"/>
    <n v="79"/>
    <m/>
    <n v="10.5"/>
    <n v="8"/>
    <n v="86.590350000000001"/>
    <n v="0.125"/>
    <s v="LATIF "/>
    <n v="37.099684439743179"/>
    <n v="0.14839873775897272"/>
    <s v="DEJAR"/>
    <s v="DEJAR"/>
    <x v="0"/>
  </r>
  <r>
    <x v="113"/>
    <n v="80"/>
    <m/>
    <n v="12.5"/>
    <n v="14"/>
    <n v="122.71875"/>
    <n v="0.125"/>
    <s v="LATIF "/>
    <n v="56.214880852526136"/>
    <n v="0.22485952341010454"/>
    <s v="DEJAR"/>
    <s v="DEJAR"/>
    <x v="0"/>
  </r>
  <r>
    <x v="113"/>
    <n v="81"/>
    <m/>
    <n v="17.600000000000001"/>
    <n v="10"/>
    <n v="243.28550400000003"/>
    <n v="0.125"/>
    <s v="LATIF "/>
    <n v="127.07122254671964"/>
    <n v="0.5082848901868785"/>
    <s v="DEJAR"/>
    <s v="DEJAR"/>
    <x v="0"/>
  </r>
  <r>
    <x v="113"/>
    <n v="82"/>
    <s v="Palo Sano"/>
    <n v="15.4"/>
    <n v="9.5048543689320386"/>
    <n v="186.26546400000001"/>
    <n v="0.125"/>
    <s v="LATIF "/>
    <n v="92.432100570318667"/>
    <n v="0.36972840228127468"/>
    <s v="DEJAR"/>
    <s v="DEJAR"/>
    <x v="0"/>
  </r>
  <r>
    <x v="113"/>
    <n v="83"/>
    <s v="chut"/>
    <n v="12.6"/>
    <n v="3"/>
    <n v="124.69010399999999"/>
    <n v="0.125"/>
    <s v="Palma"/>
    <n v="31.07198362279307"/>
    <n v="0.12428793449117229"/>
    <s v="DEJAR"/>
    <s v="DEPURAR"/>
    <x v="1"/>
  </r>
  <r>
    <x v="113"/>
    <n v="84"/>
    <s v="estoraque"/>
    <n v="14"/>
    <n v="6"/>
    <n v="153.9384"/>
    <n v="0.125"/>
    <s v="LATIF "/>
    <n v="73.64833681845144"/>
    <n v="0.29459334727380576"/>
    <s v="DEJAR"/>
    <s v="DEJAR"/>
    <x v="0"/>
  </r>
  <r>
    <x v="113"/>
    <n v="85"/>
    <s v="Palo Sano"/>
    <n v="11"/>
    <n v="8"/>
    <n v="95.0334"/>
    <n v="0.125"/>
    <s v="LATIF "/>
    <n v="41.450062373780455"/>
    <n v="0.16580024949512182"/>
    <s v="DEJAR"/>
    <s v="DEJAR"/>
    <x v="0"/>
  </r>
  <r>
    <x v="113"/>
    <n v="86"/>
    <m/>
    <n v="15.3"/>
    <n v="8"/>
    <n v="183.85428600000003"/>
    <n v="0.125"/>
    <s v="LATIF "/>
    <n v="91.007918546358496"/>
    <n v="0.36403167418543397"/>
    <s v="DEJAR"/>
    <s v="DEJAR"/>
    <x v="0"/>
  </r>
  <r>
    <x v="113"/>
    <n v="87"/>
    <m/>
    <n v="17.3"/>
    <n v="18"/>
    <n v="235.06236600000003"/>
    <n v="0.125"/>
    <s v="LATIF "/>
    <n v="121.96931273174864"/>
    <n v="0.48787725092699458"/>
    <s v="DEJAR"/>
    <s v="DEJAR"/>
    <x v="0"/>
  </r>
  <r>
    <x v="113"/>
    <n v="88"/>
    <m/>
    <n v="11.3"/>
    <n v="7"/>
    <n v="100.28772600000001"/>
    <n v="0.125"/>
    <s v="LATIF "/>
    <n v="44.195526320155821"/>
    <n v="0.1767821052806233"/>
    <s v="DEJAR"/>
    <s v="DEJAR"/>
    <x v="0"/>
  </r>
  <r>
    <x v="113"/>
    <n v="89"/>
    <s v="Pimientillo"/>
    <n v="22.3"/>
    <n v="15"/>
    <n v="390.57156600000002"/>
    <n v="0.125"/>
    <s v="LATIF "/>
    <n v="223.38470478666676"/>
    <n v="0.893538819146667"/>
    <s v="DEJAR"/>
    <s v="DEJAR"/>
    <x v="0"/>
  </r>
  <r>
    <x v="113"/>
    <n v="90"/>
    <s v="Palo Sano"/>
    <n v="16.5"/>
    <n v="12"/>
    <n v="213.82515000000001"/>
    <n v="0.125"/>
    <s v="LATIF "/>
    <n v="108.95331919183752"/>
    <n v="0.4358132767673501"/>
    <s v="DEJAR"/>
    <s v="DEJAR"/>
    <x v="0"/>
  </r>
  <r>
    <x v="113"/>
    <n v="91"/>
    <s v="chut"/>
    <n v="10"/>
    <n v="4"/>
    <n v="78.539999999999992"/>
    <n v="0.125"/>
    <s v="Palma"/>
    <n v="42.22722295144743"/>
    <n v="0.16890889180578972"/>
    <s v="DEJAR"/>
    <s v="DEPURAR"/>
    <x v="1"/>
  </r>
  <r>
    <x v="113"/>
    <n v="92"/>
    <s v="Palo Sano"/>
    <n v="10"/>
    <n v="7"/>
    <n v="78.539999999999992"/>
    <n v="0.125"/>
    <s v="LATIF "/>
    <n v="33.026709725455305"/>
    <n v="0.13210683890182123"/>
    <s v="DEJAR"/>
    <s v="DEJAR"/>
    <x v="0"/>
  </r>
  <r>
    <x v="113"/>
    <n v="93"/>
    <s v="pata de Chunto"/>
    <n v="12"/>
    <n v="6"/>
    <n v="113.0976"/>
    <n v="0.125"/>
    <s v="LATIF "/>
    <n v="51.002868362482175"/>
    <n v="0.2040114734499287"/>
    <s v="DEJAR"/>
    <s v="DEJAR"/>
    <x v="0"/>
  </r>
  <r>
    <x v="113"/>
    <n v="94"/>
    <s v="chut"/>
    <n v="11.1"/>
    <n v="2"/>
    <n v="96.769133999999994"/>
    <n v="0.125"/>
    <s v="Palma"/>
    <n v="19.238790948127587"/>
    <n v="7.6955163792510342E-2"/>
    <s v="DEJAR"/>
    <s v="DEPURAR"/>
    <x v="1"/>
  </r>
  <r>
    <x v="113"/>
    <n v="95"/>
    <s v="Palo Sano"/>
    <n v="13.5"/>
    <n v="12"/>
    <n v="143.13915"/>
    <n v="0.125"/>
    <s v="LATIF "/>
    <n v="67.533172179763213"/>
    <n v="0.27013268871905283"/>
    <s v="DEJAR"/>
    <s v="DEJAR"/>
    <x v="0"/>
  </r>
  <r>
    <x v="113"/>
    <n v="96"/>
    <s v="pata de Chunto"/>
    <n v="20"/>
    <n v="10"/>
    <n v="314.15999999999997"/>
    <n v="0.125"/>
    <s v="LATIF "/>
    <n v="172.33493090633354"/>
    <n v="0.68933972362533413"/>
    <s v="DEJAR"/>
    <s v="DEJAR"/>
    <x v="0"/>
  </r>
  <r>
    <x v="113"/>
    <n v="97"/>
    <s v="Palo Sano"/>
    <n v="11.4"/>
    <n v="3"/>
    <n v="102.07058400000001"/>
    <n v="0.125"/>
    <s v="LATIF "/>
    <n v="45.133456169673856"/>
    <n v="0.18053382467869541"/>
    <s v="DEJAR"/>
    <s v="DEPURAR"/>
    <x v="1"/>
  </r>
  <r>
    <x v="113"/>
    <n v="98"/>
    <s v="Palo Sano"/>
    <n v="13.5"/>
    <n v="12"/>
    <n v="143.13915"/>
    <n v="0.125"/>
    <s v="LATIF "/>
    <n v="67.533172179763213"/>
    <n v="0.27013268871905283"/>
    <s v="DEJAR"/>
    <s v="DEJAR"/>
    <x v="0"/>
  </r>
  <r>
    <x v="113"/>
    <n v="99"/>
    <s v="chut"/>
    <n v="29.9"/>
    <n v="10"/>
    <n v="702.15545399999985"/>
    <n v="0.125"/>
    <s v="Palma"/>
    <n v="100.05740827111657"/>
    <n v="0.4002296330844663"/>
    <s v="DEJAR"/>
    <s v="DEJAR"/>
    <x v="0"/>
  </r>
  <r>
    <x v="113"/>
    <n v="100"/>
    <s v="Palo Sano"/>
    <n v="11.1"/>
    <n v="3"/>
    <n v="96.769133999999994"/>
    <n v="0.125"/>
    <s v="LATIF "/>
    <n v="42.353868372211643"/>
    <n v="0.16941547348884659"/>
    <s v="DEJAR"/>
    <s v="DEPURAR"/>
    <x v="1"/>
  </r>
  <r>
    <x v="113"/>
    <n v="101"/>
    <s v="palo sano"/>
    <n v="10.8"/>
    <n v="12"/>
    <n v="91.60905600000001"/>
    <n v="0.125"/>
    <s v="LATIF "/>
    <n v="39.676299951101029"/>
    <n v="0.15870519980440412"/>
    <s v="DEJAR"/>
    <s v="DEJAR"/>
    <x v="0"/>
  </r>
  <r>
    <x v="113"/>
    <n v="102"/>
    <m/>
    <n v="10.5"/>
    <n v="4"/>
    <n v="86.590350000000001"/>
    <n v="0.125"/>
    <s v="LATIF "/>
    <n v="37.099684439743179"/>
    <n v="0.14839873775897272"/>
    <s v="DEJAR"/>
    <s v="DEPURAR"/>
    <x v="1"/>
  </r>
  <r>
    <x v="113"/>
    <n v="103"/>
    <s v="Palo Sano"/>
    <n v="16.5"/>
    <n v="7"/>
    <n v="213.82515000000001"/>
    <n v="0.125"/>
    <s v="LATIF "/>
    <n v="108.95331919183752"/>
    <n v="0.4358132767673501"/>
    <s v="DEJAR"/>
    <s v="DEJAR"/>
    <x v="0"/>
  </r>
  <r>
    <x v="113"/>
    <n v="104"/>
    <s v="Pimientillo"/>
    <n v="15"/>
    <n v="6"/>
    <n v="176.715"/>
    <n v="0.125"/>
    <s v="LATIF "/>
    <n v="86.812164819560579"/>
    <n v="0.34724865927824233"/>
    <s v="DEJAR"/>
    <s v="DEJAR"/>
    <x v="0"/>
  </r>
  <r>
    <x v="113"/>
    <n v="105"/>
    <s v="pata de Chunto"/>
    <n v="12"/>
    <n v="12"/>
    <n v="113.0976"/>
    <n v="0.125"/>
    <s v="LATIF "/>
    <n v="51.002868362482175"/>
    <n v="0.2040114734499287"/>
    <s v="DEJAR"/>
    <s v="DEJAR"/>
    <x v="0"/>
  </r>
  <r>
    <x v="113"/>
    <n v="106"/>
    <s v="pata de Chunto"/>
    <n v="11.3"/>
    <n v="10"/>
    <n v="100.28772600000001"/>
    <n v="0.125"/>
    <s v="LATIF "/>
    <n v="44.195526320155821"/>
    <n v="0.1767821052806233"/>
    <s v="DEJAR"/>
    <s v="DEJAR"/>
    <x v="0"/>
  </r>
  <r>
    <x v="113"/>
    <n v="107"/>
    <s v="Pimientillo"/>
    <n v="36.299999999999997"/>
    <n v="3"/>
    <n v="1034.9137259999998"/>
    <n v="0.125"/>
    <s v="LATIF "/>
    <n v="713.52361173794088"/>
    <n v="2.8540944469517635"/>
    <s v="DEJAR"/>
    <s v="DEPURAR"/>
    <x v="1"/>
  </r>
  <r>
    <x v="113"/>
    <n v="108"/>
    <s v="Pimientillo"/>
    <n v="18.100000000000001"/>
    <n v="12"/>
    <n v="257.30489400000005"/>
    <n v="0.125"/>
    <s v="LATIF "/>
    <n v="135.8453476010796"/>
    <n v="0.54338139040431843"/>
    <s v="DEJAR"/>
    <s v="DEJAR"/>
    <x v="0"/>
  </r>
  <r>
    <x v="113"/>
    <n v="109"/>
    <s v="Palo Sano"/>
    <n v="13.3"/>
    <n v="6"/>
    <n v="138.929406"/>
    <n v="0.125"/>
    <s v="LATIF "/>
    <n v="65.172883182587881"/>
    <n v="0.26069153273035151"/>
    <s v="DEJAR"/>
    <s v="DEJAR"/>
    <x v="0"/>
  </r>
  <r>
    <x v="114"/>
    <n v="1"/>
    <s v="Pino"/>
    <n v="15.9"/>
    <n v="4"/>
    <n v="198.556974"/>
    <n v="0.125"/>
    <s v="CONIF"/>
    <n v="100.0680935131499"/>
    <n v="0.40027237405259963"/>
    <s v="DEJAR"/>
    <s v="DEPURAR"/>
    <x v="1"/>
  </r>
  <r>
    <x v="114"/>
    <n v="2"/>
    <s v="Pino"/>
    <n v="25.9"/>
    <n v="12"/>
    <n v="526.85417399999994"/>
    <n v="0.125"/>
    <s v="CONIF"/>
    <n v="311.55066755162051"/>
    <n v="1.2462026702064821"/>
    <s v="DEJAR"/>
    <s v="DEJAR"/>
    <x v="0"/>
  </r>
  <r>
    <x v="114"/>
    <n v="3"/>
    <s v="Pino"/>
    <n v="22.8"/>
    <n v="16"/>
    <n v="408.28233600000004"/>
    <n v="0.125"/>
    <s v="CONIF"/>
    <n v="231.55762714766254"/>
    <n v="0.92623050859065015"/>
    <s v="DEJAR"/>
    <s v="DEJAR"/>
    <x v="0"/>
  </r>
  <r>
    <x v="114"/>
    <n v="4"/>
    <s v="Pino"/>
    <n v="27.8"/>
    <n v="9"/>
    <n v="606.98853600000007"/>
    <n v="0.125"/>
    <s v="CONIF"/>
    <n v="367.36015705094513"/>
    <n v="1.4694406282037806"/>
    <s v="DEJAR"/>
    <s v="DEJAR"/>
    <x v="0"/>
  </r>
  <r>
    <x v="114"/>
    <n v="5"/>
    <s v="Pino"/>
    <n v="18.7"/>
    <n v="11"/>
    <n v="274.64652599999999"/>
    <n v="0.125"/>
    <s v="CONIF"/>
    <n v="145.97047468433362"/>
    <n v="0.58388189873733454"/>
    <s v="DEJAR"/>
    <s v="DEJAR"/>
    <x v="0"/>
  </r>
  <r>
    <x v="114"/>
    <n v="6"/>
    <s v="Pino"/>
    <n v="22.2"/>
    <n v="10"/>
    <n v="387.07653599999998"/>
    <n v="0.125"/>
    <s v="CONIF"/>
    <n v="217.62092940279118"/>
    <n v="0.87048371761116472"/>
    <s v="DEJAR"/>
    <s v="DEJAR"/>
    <x v="0"/>
  </r>
  <r>
    <x v="114"/>
    <n v="7"/>
    <s v="Pino"/>
    <n v="19.899999999999999"/>
    <n v="10"/>
    <n v="311.02625399999994"/>
    <n v="0.125"/>
    <s v="CONIF"/>
    <n v="168.70890165700118"/>
    <n v="0.67483560662800468"/>
    <s v="DEJAR"/>
    <s v="DEJAR"/>
    <x v="0"/>
  </r>
  <r>
    <x v="114"/>
    <n v="8"/>
    <s v="Pino"/>
    <n v="15.9"/>
    <n v="9"/>
    <n v="198.556974"/>
    <n v="0.125"/>
    <s v="CONIF"/>
    <n v="100.0680935131499"/>
    <n v="0.40027237405259963"/>
    <s v="DEJAR"/>
    <s v="DEJAR"/>
    <x v="0"/>
  </r>
  <r>
    <x v="114"/>
    <n v="9"/>
    <s v="Pino"/>
    <n v="23.4"/>
    <n v="10"/>
    <n v="430.05362399999996"/>
    <n v="0.125"/>
    <s v="CONIF"/>
    <n v="245.98986922785065"/>
    <n v="0.98395947691140262"/>
    <s v="DEJAR"/>
    <s v="DEJAR"/>
    <x v="0"/>
  </r>
  <r>
    <x v="114"/>
    <n v="10"/>
    <s v="Pino"/>
    <n v="23"/>
    <n v="7"/>
    <n v="415.47660000000002"/>
    <n v="0.125"/>
    <s v="CONIF"/>
    <n v="236.31310333101464"/>
    <n v="0.94525241332405863"/>
    <s v="DEJAR"/>
    <s v="DEJAR"/>
    <x v="0"/>
  </r>
  <r>
    <x v="114"/>
    <n v="11"/>
    <s v="Pino"/>
    <n v="19.600000000000001"/>
    <n v="8"/>
    <n v="301.71926400000007"/>
    <n v="0.125"/>
    <s v="CONIF"/>
    <n v="162.84804350280578"/>
    <n v="0.65139217401122307"/>
    <s v="DEJAR"/>
    <s v="DEJAR"/>
    <x v="0"/>
  </r>
  <r>
    <x v="114"/>
    <n v="12"/>
    <s v="Pino"/>
    <n v="19.600000000000001"/>
    <n v="11"/>
    <n v="301.71926400000007"/>
    <n v="0.125"/>
    <s v="CONIF"/>
    <n v="162.84804350280578"/>
    <n v="0.65139217401122307"/>
    <s v="DEJAR"/>
    <s v="DEJAR"/>
    <x v="0"/>
  </r>
  <r>
    <x v="114"/>
    <n v="13"/>
    <s v="Pino"/>
    <n v="15.2"/>
    <n v="3"/>
    <n v="181.45881599999998"/>
    <n v="0.125"/>
    <s v="CONIF"/>
    <n v="90.111876238431108"/>
    <n v="0.36044750495372441"/>
    <s v="DEJAR"/>
    <s v="DEPURAR"/>
    <x v="1"/>
  </r>
  <r>
    <x v="114"/>
    <n v="14"/>
    <s v="Pino"/>
    <n v="23.9"/>
    <n v="8"/>
    <n v="448.62833399999994"/>
    <n v="0.125"/>
    <s v="CONIF"/>
    <n v="258.39833648867926"/>
    <n v="1.0335933459547171"/>
    <s v="DEJAR"/>
    <s v="DEJAR"/>
    <x v="0"/>
  </r>
  <r>
    <x v="114"/>
    <n v="15"/>
    <s v="Pino"/>
    <n v="19.7"/>
    <n v="12"/>
    <n v="304.80588599999999"/>
    <n v="0.125"/>
    <s v="CONIF"/>
    <n v="164.78853391432003"/>
    <n v="0.65915413565728009"/>
    <s v="DEJAR"/>
    <s v="DEJAR"/>
    <x v="0"/>
  </r>
  <r>
    <x v="114"/>
    <n v="16"/>
    <s v="Pino"/>
    <n v="17.899999999999999"/>
    <n v="6"/>
    <n v="251.65001399999997"/>
    <n v="0.125"/>
    <s v="CONIF"/>
    <n v="131.8458463210992"/>
    <n v="0.52738338528439677"/>
    <s v="DEJAR"/>
    <s v="DEJAR"/>
    <x v="0"/>
  </r>
  <r>
    <x v="114"/>
    <n v="17"/>
    <s v="Pino"/>
    <n v="25.4"/>
    <n v="12"/>
    <n v="506.70866399999994"/>
    <n v="0.125"/>
    <s v="CONIF"/>
    <n v="297.73012203395768"/>
    <n v="1.1909204881358308"/>
    <s v="DEJAR"/>
    <s v="DEJAR"/>
    <x v="0"/>
  </r>
  <r>
    <x v="114"/>
    <n v="18"/>
    <s v="Pino"/>
    <n v="14.4"/>
    <n v="7"/>
    <n v="162.860544"/>
    <n v="0.125"/>
    <s v="CONIF"/>
    <n v="79.455962769460101"/>
    <n v="0.31782385107784039"/>
    <s v="DEJAR"/>
    <s v="DEJAR"/>
    <x v="0"/>
  </r>
  <r>
    <x v="114"/>
    <n v="19"/>
    <s v="Palo Blanco"/>
    <n v="60.2"/>
    <n v="18"/>
    <n v="2846.3210160000003"/>
    <n v="0.125"/>
    <s v="LATIF "/>
    <n v="2382.5462629898711"/>
    <n v="9.5301850519594851"/>
    <s v="DEJAR"/>
    <s v="DEJAR"/>
    <x v="0"/>
  </r>
  <r>
    <x v="114"/>
    <n v="20"/>
    <s v="Pino"/>
    <n v="21.6"/>
    <n v="7"/>
    <n v="366.43622400000004"/>
    <n v="0.125"/>
    <s v="CONIF"/>
    <n v="204.17546465182255"/>
    <n v="0.81670185860729017"/>
    <s v="DEJAR"/>
    <s v="DEJAR"/>
    <x v="0"/>
  </r>
  <r>
    <x v="114"/>
    <n v="21"/>
    <s v="Pino"/>
    <n v="20.6"/>
    <n v="7"/>
    <n v="333.29234400000007"/>
    <n v="0.125"/>
    <s v="CONIF"/>
    <n v="182.84602361499205"/>
    <n v="0.73138409445996821"/>
    <s v="DEJAR"/>
    <s v="DEJAR"/>
    <x v="0"/>
  </r>
  <r>
    <x v="114"/>
    <n v="22"/>
    <s v="Pino"/>
    <n v="19.600000000000001"/>
    <n v="10"/>
    <n v="301.71926400000007"/>
    <n v="0.125"/>
    <s v="CONIF"/>
    <n v="162.84804350280578"/>
    <n v="0.65139217401122307"/>
    <s v="DEJAR"/>
    <s v="DEJAR"/>
    <x v="0"/>
  </r>
  <r>
    <x v="114"/>
    <n v="23"/>
    <s v="pata de Chunto"/>
    <n v="14.9"/>
    <n v="6"/>
    <n v="174.36665400000001"/>
    <n v="0.125"/>
    <s v="LATIF "/>
    <n v="85.439069920442137"/>
    <n v="0.34175627968176853"/>
    <s v="DEJAR"/>
    <s v="DEJAR"/>
    <x v="0"/>
  </r>
  <r>
    <x v="114"/>
    <n v="24"/>
    <s v="Pino"/>
    <n v="14.5"/>
    <n v="6"/>
    <n v="165.13034999999999"/>
    <n v="0.125"/>
    <s v="CONIF"/>
    <n v="80.746227305821435"/>
    <n v="0.32298490922328577"/>
    <s v="DEJAR"/>
    <s v="DEJAR"/>
    <x v="0"/>
  </r>
  <r>
    <x v="114"/>
    <n v="25"/>
    <s v="Pino"/>
    <n v="10.199999999999999"/>
    <n v="8"/>
    <n v="81.713015999999996"/>
    <n v="0.125"/>
    <s v="CONIF"/>
    <n v="35.60686410625334"/>
    <n v="0.14242745642501337"/>
    <s v="DEJAR"/>
    <s v="DEJAR"/>
    <x v="0"/>
  </r>
  <r>
    <x v="114"/>
    <n v="26"/>
    <s v="Pino"/>
    <n v="22.2"/>
    <n v="4"/>
    <n v="387.07653599999998"/>
    <n v="0.125"/>
    <s v="CONIF"/>
    <n v="217.62092940279118"/>
    <n v="0.87048371761116472"/>
    <s v="DEJAR"/>
    <s v="DEPURAR"/>
    <x v="1"/>
  </r>
  <r>
    <x v="114"/>
    <n v="27"/>
    <s v="Pino"/>
    <n v="17.2"/>
    <n v="6"/>
    <n v="232.35273599999996"/>
    <n v="0.125"/>
    <s v="CONIF"/>
    <n v="120.1547813394446"/>
    <n v="0.4806191253577784"/>
    <s v="DEJAR"/>
    <s v="DEJAR"/>
    <x v="0"/>
  </r>
  <r>
    <x v="114"/>
    <n v="28"/>
    <s v="Pino"/>
    <n v="14.8"/>
    <n v="4"/>
    <n v="172.03401600000001"/>
    <n v="0.125"/>
    <s v="CONIF"/>
    <n v="84.68833654410949"/>
    <n v="0.33875334617643793"/>
    <s v="DEJAR"/>
    <s v="DEPURAR"/>
    <x v="1"/>
  </r>
  <r>
    <x v="114"/>
    <n v="29"/>
    <s v="Pino"/>
    <n v="17.600000000000001"/>
    <n v="6"/>
    <n v="243.28550400000003"/>
    <n v="0.125"/>
    <s v="CONIF"/>
    <n v="126.75956185740795"/>
    <n v="0.50703824742963177"/>
    <s v="DEJAR"/>
    <s v="DEJAR"/>
    <x v="0"/>
  </r>
  <r>
    <x v="114"/>
    <n v="30"/>
    <s v="Pino"/>
    <n v="21.1"/>
    <n v="4"/>
    <n v="349.667934"/>
    <n v="0.125"/>
    <s v="CONIF"/>
    <n v="193.34299310043676"/>
    <n v="0.77337197240174704"/>
    <s v="DEJAR"/>
    <s v="DEPURAR"/>
    <x v="1"/>
  </r>
  <r>
    <x v="114"/>
    <n v="31"/>
    <s v="Pino"/>
    <n v="13.1"/>
    <n v="6"/>
    <n v="134.78249399999999"/>
    <n v="0.125"/>
    <s v="CONIF"/>
    <n v="63.750116373815281"/>
    <n v="0.25500046549526112"/>
    <s v="DEJAR"/>
    <s v="DEJAR"/>
    <x v="0"/>
  </r>
  <r>
    <x v="114"/>
    <n v="32"/>
    <s v="Pino"/>
    <n v="22.2"/>
    <n v="10"/>
    <n v="387.07653599999998"/>
    <n v="0.125"/>
    <s v="CONIF"/>
    <n v="217.62092940279118"/>
    <n v="0.87048371761116472"/>
    <s v="DEJAR"/>
    <s v="DEJAR"/>
    <x v="0"/>
  </r>
  <r>
    <x v="114"/>
    <n v="33"/>
    <s v="Pino"/>
    <n v="25"/>
    <n v="5"/>
    <n v="490.875"/>
    <n v="0.125"/>
    <s v="CONIF"/>
    <n v="286.93049335184679"/>
    <n v="1.1477219734073871"/>
    <s v="DEJAR"/>
    <s v="DEJAR"/>
    <x v="0"/>
  </r>
  <r>
    <x v="114"/>
    <n v="34"/>
    <s v="Pino"/>
    <n v="24.6"/>
    <n v="10"/>
    <n v="475.29266400000006"/>
    <n v="0.125"/>
    <s v="CONIF"/>
    <n v="276.3578567838818"/>
    <n v="1.1054314271355272"/>
    <s v="DEJAR"/>
    <s v="DEJAR"/>
    <x v="0"/>
  </r>
  <r>
    <x v="114"/>
    <n v="35"/>
    <s v="chut"/>
    <n v="13.1"/>
    <n v="4"/>
    <n v="134.78249399999999"/>
    <n v="0.125"/>
    <s v="Palma"/>
    <n v="42.22722295144743"/>
    <n v="0.16890889180578972"/>
    <s v="DEJAR"/>
    <s v="DEPURAR"/>
    <x v="1"/>
  </r>
  <r>
    <x v="114"/>
    <n v="36"/>
    <s v="Pino"/>
    <n v="19.100000000000001"/>
    <n v="12"/>
    <n v="286.52177400000005"/>
    <n v="0.125"/>
    <s v="CONIF"/>
    <n v="153.34164934315103"/>
    <n v="0.61336659737260413"/>
    <s v="DEJAR"/>
    <s v="DEJAR"/>
    <x v="0"/>
  </r>
  <r>
    <x v="114"/>
    <n v="37"/>
    <s v="Pino"/>
    <n v="23.6"/>
    <n v="7"/>
    <n v="437.43638400000003"/>
    <n v="0.125"/>
    <s v="CONIF"/>
    <n v="250.91147176401682"/>
    <n v="1.0036458870560674"/>
    <s v="DEJAR"/>
    <s v="DEJAR"/>
    <x v="0"/>
  </r>
  <r>
    <x v="114"/>
    <n v="38"/>
    <s v="Pino"/>
    <n v="28.2"/>
    <n v="8"/>
    <n v="624.58149600000002"/>
    <n v="0.125"/>
    <s v="CONIF"/>
    <n v="379.78119594189161"/>
    <n v="1.5191247837675665"/>
    <s v="DEJAR"/>
    <s v="DEJAR"/>
    <x v="0"/>
  </r>
  <r>
    <x v="114"/>
    <n v="39"/>
    <s v="Pino"/>
    <n v="25"/>
    <n v="8"/>
    <n v="490.875"/>
    <n v="0.125"/>
    <s v="CONIF"/>
    <n v="286.93049335184679"/>
    <n v="1.1477219734073871"/>
    <s v="DEJAR"/>
    <s v="DEJAR"/>
    <x v="0"/>
  </r>
  <r>
    <x v="114"/>
    <n v="40"/>
    <s v="Pino"/>
    <n v="26.5"/>
    <n v="10"/>
    <n v="551.54714999999999"/>
    <n v="0.125"/>
    <s v="CONIF"/>
    <n v="328.60914792019486"/>
    <n v="1.3144365916807794"/>
    <s v="DEJAR"/>
    <s v="DEJAR"/>
    <x v="0"/>
  </r>
  <r>
    <x v="114"/>
    <n v="41"/>
    <s v="chut"/>
    <n v="14.7"/>
    <n v="10"/>
    <n v="169.71708599999997"/>
    <n v="0.125"/>
    <s v="Palma"/>
    <n v="100.05740827111657"/>
    <n v="0.4002296330844663"/>
    <s v="DEJAR"/>
    <s v="DEJAR"/>
    <x v="0"/>
  </r>
  <r>
    <x v="114"/>
    <n v="42"/>
    <s v="Pino"/>
    <n v="25.3"/>
    <n v="8"/>
    <n v="502.72668600000003"/>
    <n v="0.125"/>
    <s v="CONIF"/>
    <n v="295.00886940699553"/>
    <n v="1.1800354776279822"/>
    <s v="DEJAR"/>
    <s v="DEJAR"/>
    <x v="0"/>
  </r>
  <r>
    <x v="114"/>
    <n v="43"/>
    <s v="Pino"/>
    <n v="20.3"/>
    <n v="5"/>
    <n v="323.655486"/>
    <n v="0.125"/>
    <s v="CONIF"/>
    <n v="176.70779226433081"/>
    <n v="0.70683116905732324"/>
    <s v="DEJAR"/>
    <s v="DEJAR"/>
    <x v="0"/>
  </r>
  <r>
    <x v="114"/>
    <n v="44"/>
    <s v="Pino"/>
    <n v="16.899999999999999"/>
    <n v="8"/>
    <n v="224.31809399999997"/>
    <n v="0.125"/>
    <s v="CONIF"/>
    <n v="115.33306467000706"/>
    <n v="0.46133225868002825"/>
    <s v="DEJAR"/>
    <s v="DEJAR"/>
    <x v="0"/>
  </r>
  <r>
    <x v="114"/>
    <n v="45"/>
    <s v="Pino"/>
    <n v="25"/>
    <n v="10"/>
    <n v="490.875"/>
    <n v="0.125"/>
    <s v="CONIF"/>
    <n v="286.93049335184679"/>
    <n v="1.1477219734073871"/>
    <s v="DEJAR"/>
    <s v="DEJAR"/>
    <x v="0"/>
  </r>
  <r>
    <x v="114"/>
    <n v="46"/>
    <s v="Pino"/>
    <n v="24.8"/>
    <n v="11"/>
    <n v="483.05241600000005"/>
    <n v="0.125"/>
    <s v="CONIF"/>
    <n v="281.61587552699439"/>
    <n v="1.1264635021079776"/>
    <s v="DEJAR"/>
    <s v="DEJAR"/>
    <x v="0"/>
  </r>
  <r>
    <x v="114"/>
    <n v="47"/>
    <s v="Pino"/>
    <n v="17"/>
    <n v="6"/>
    <n v="226.98060000000001"/>
    <n v="0.125"/>
    <s v="CONIF"/>
    <n v="116.92779249889976"/>
    <n v="0.46771116999559903"/>
    <s v="DEJAR"/>
    <s v="DEJAR"/>
    <x v="0"/>
  </r>
  <r>
    <x v="114"/>
    <n v="48"/>
    <s v="Pino"/>
    <n v="25.5"/>
    <n v="9"/>
    <n v="510.70634999999999"/>
    <n v="0.125"/>
    <s v="CONIF"/>
    <n v="300.46563570620935"/>
    <n v="1.2018625428248375"/>
    <s v="DEJAR"/>
    <s v="DEJAR"/>
    <x v="0"/>
  </r>
  <r>
    <x v="114"/>
    <n v="49"/>
    <s v="Pino"/>
    <n v="14.5"/>
    <n v="7"/>
    <n v="165.13034999999999"/>
    <n v="0.125"/>
    <s v="CONIF"/>
    <n v="80.746227305821435"/>
    <n v="0.32298490922328577"/>
    <s v="DEJAR"/>
    <s v="DEJAR"/>
    <x v="0"/>
  </r>
  <r>
    <x v="114"/>
    <n v="50"/>
    <s v="Pino"/>
    <n v="25.1"/>
    <n v="7"/>
    <n v="494.80985400000009"/>
    <n v="0.125"/>
    <s v="CONIF"/>
    <n v="289.60907355968828"/>
    <n v="1.1584362942387532"/>
    <s v="DEJAR"/>
    <s v="DEJAR"/>
    <x v="0"/>
  </r>
  <r>
    <x v="114"/>
    <n v="51"/>
    <s v="Pino"/>
    <n v="24.5"/>
    <n v="11"/>
    <n v="471.43635"/>
    <n v="0.125"/>
    <s v="CONIF"/>
    <n v="273.75002523815579"/>
    <n v="1.0950001009526231"/>
    <s v="DEJAR"/>
    <s v="DEJAR"/>
    <x v="0"/>
  </r>
  <r>
    <x v="114"/>
    <n v="52"/>
    <s v="Pino"/>
    <n v="24"/>
    <n v="6"/>
    <n v="452.3904"/>
    <n v="0.125"/>
    <s v="CONIF"/>
    <n v="260.92189134611579"/>
    <n v="1.0436875653844631"/>
    <s v="DEJAR"/>
    <s v="DEJAR"/>
    <x v="0"/>
  </r>
  <r>
    <x v="114"/>
    <n v="53"/>
    <s v="Pino"/>
    <n v="23.6"/>
    <n v="8"/>
    <n v="437.43638400000003"/>
    <n v="0.125"/>
    <s v="CONIF"/>
    <n v="250.91147176401682"/>
    <n v="1.0036458870560674"/>
    <s v="DEJAR"/>
    <s v="DEJAR"/>
    <x v="0"/>
  </r>
  <r>
    <x v="114"/>
    <n v="54"/>
    <s v="Pino"/>
    <n v="19.3"/>
    <n v="6"/>
    <n v="292.55364600000001"/>
    <n v="0.125"/>
    <s v="CONIF"/>
    <n v="157.10508355131083"/>
    <n v="0.62842033420524335"/>
    <s v="DEJAR"/>
    <s v="DEJAR"/>
    <x v="0"/>
  </r>
  <r>
    <x v="114"/>
    <n v="55"/>
    <s v="Pino"/>
    <n v="19.100000000000001"/>
    <n v="11"/>
    <n v="286.52177400000005"/>
    <n v="0.125"/>
    <s v="CONIF"/>
    <n v="153.34164934315103"/>
    <n v="0.61336659737260413"/>
    <s v="DEJAR"/>
    <s v="DEJAR"/>
    <x v="0"/>
  </r>
  <r>
    <x v="114"/>
    <n v="56"/>
    <s v="Capulin"/>
    <n v="26"/>
    <n v="6"/>
    <n v="530.93039999999996"/>
    <n v="0.125"/>
    <s v="LATIF "/>
    <n v="322.0760520178971"/>
    <n v="1.2883042080715883"/>
    <s v="DEJAR"/>
    <s v="DEJAR"/>
    <x v="0"/>
  </r>
  <r>
    <x v="114"/>
    <n v="57"/>
    <s v="Pino"/>
    <n v="24.4"/>
    <n v="11"/>
    <n v="467.59574399999991"/>
    <n v="0.125"/>
    <s v="CONIF"/>
    <n v="271.15628716474828"/>
    <n v="1.0846251486589931"/>
    <s v="DEJAR"/>
    <s v="DEJAR"/>
    <x v="0"/>
  </r>
  <r>
    <x v="114"/>
    <n v="58"/>
    <s v="Pino"/>
    <n v="24.1"/>
    <n v="6"/>
    <n v="456.16817400000002"/>
    <n v="0.125"/>
    <s v="CONIF"/>
    <n v="263.45944478526059"/>
    <n v="1.0538377791410423"/>
    <s v="DEJAR"/>
    <s v="DEJAR"/>
    <x v="0"/>
  </r>
  <r>
    <x v="114"/>
    <n v="59"/>
    <s v="Pino"/>
    <n v="24.3"/>
    <n v="7"/>
    <n v="463.77084600000001"/>
    <n v="0.125"/>
    <s v="CONIF"/>
    <n v="268.57662369041748"/>
    <n v="1.0743064947616698"/>
    <s v="DEJAR"/>
    <s v="DEJAR"/>
    <x v="0"/>
  </r>
  <r>
    <x v="114"/>
    <n v="60"/>
    <s v="chut"/>
    <n v="16"/>
    <n v="4"/>
    <n v="201.0624"/>
    <n v="0.125"/>
    <s v="Palma"/>
    <n v="42.22722295144743"/>
    <n v="0.16890889180578972"/>
    <s v="DEJAR"/>
    <s v="DEPURAR"/>
    <x v="1"/>
  </r>
  <r>
    <x v="114"/>
    <n v="61"/>
    <s v="Pino"/>
    <n v="20.399999999999999"/>
    <n v="11"/>
    <n v="326.85206399999998"/>
    <n v="0.125"/>
    <s v="CONIF"/>
    <n v="178.74058960182708"/>
    <n v="0.71496235840730837"/>
    <s v="DEJAR"/>
    <s v="DEJAR"/>
    <x v="0"/>
  </r>
  <r>
    <x v="114"/>
    <n v="62"/>
    <s v="Pino"/>
    <n v="23"/>
    <n v="7"/>
    <n v="415.47660000000002"/>
    <n v="0.125"/>
    <s v="CONIF"/>
    <n v="236.31310333101464"/>
    <n v="0.94525241332405863"/>
    <s v="DEJAR"/>
    <s v="DEJAR"/>
    <x v="0"/>
  </r>
  <r>
    <x v="114"/>
    <n v="63"/>
    <s v="Pino"/>
    <n v="27.2"/>
    <n v="10"/>
    <n v="581.07033599999988"/>
    <n v="0.125"/>
    <s v="CONIF"/>
    <n v="349.16892599096639"/>
    <n v="1.3966757039638655"/>
    <s v="DEJAR"/>
    <s v="DEJAR"/>
    <x v="0"/>
  </r>
  <r>
    <x v="114"/>
    <n v="64"/>
    <s v="Pino"/>
    <n v="21.7"/>
    <n v="8"/>
    <n v="369.83700599999997"/>
    <n v="0.125"/>
    <s v="CONIF"/>
    <n v="206.38244735933765"/>
    <n v="0.82552978943735056"/>
    <s v="DEJAR"/>
    <s v="DEJAR"/>
    <x v="0"/>
  </r>
  <r>
    <x v="114"/>
    <n v="65"/>
    <s v="Pino"/>
    <n v="23.8"/>
    <n v="8"/>
    <n v="444.88197600000001"/>
    <n v="0.125"/>
    <s v="CONIF"/>
    <n v="255.88876107568578"/>
    <n v="1.023555044302743"/>
    <s v="DEJAR"/>
    <s v="DEJAR"/>
    <x v="0"/>
  </r>
  <r>
    <x v="115"/>
    <n v="1"/>
    <s v="Pino"/>
    <n v="16.8"/>
    <n v="7"/>
    <n v="221.67129600000001"/>
    <n v="0.125"/>
    <s v="CONIF"/>
    <n v="113.75081574054036"/>
    <n v="0.45500326296216143"/>
    <s v="DEJAR"/>
    <s v="DEJAR"/>
    <x v="0"/>
  </r>
  <r>
    <x v="115"/>
    <n v="2"/>
    <s v="Pino"/>
    <n v="19.3"/>
    <n v="6"/>
    <n v="292.55364600000001"/>
    <n v="0.125"/>
    <s v="CONIF"/>
    <n v="157.10508355131083"/>
    <n v="0.62842033420524335"/>
    <s v="DEJAR"/>
    <s v="DEJAR"/>
    <x v="0"/>
  </r>
  <r>
    <x v="115"/>
    <n v="3"/>
    <s v="Pino"/>
    <n v="15.5"/>
    <n v="6"/>
    <n v="188.69235"/>
    <n v="0.125"/>
    <s v="CONIF"/>
    <n v="94.305994053056963"/>
    <n v="0.37722397621222786"/>
    <s v="DEJAR"/>
    <s v="DEJAR"/>
    <x v="0"/>
  </r>
  <r>
    <x v="115"/>
    <n v="4"/>
    <s v="Pino"/>
    <n v="16.3"/>
    <n v="6"/>
    <n v="208.67292599999999"/>
    <n v="0.125"/>
    <s v="CONIF"/>
    <n v="106.02590271953909"/>
    <n v="0.42410361087815635"/>
    <s v="DEJAR"/>
    <s v="DEJAR"/>
    <x v="0"/>
  </r>
  <r>
    <x v="115"/>
    <n v="5"/>
    <s v="Pino"/>
    <n v="20.3"/>
    <n v="6"/>
    <n v="323.655486"/>
    <n v="0.125"/>
    <s v="CONIF"/>
    <n v="176.70779226433081"/>
    <n v="0.70683116905732324"/>
    <s v="DEJAR"/>
    <s v="DEJAR"/>
    <x v="0"/>
  </r>
  <r>
    <x v="115"/>
    <n v="6"/>
    <s v="Pino"/>
    <n v="14.6"/>
    <n v="5"/>
    <n v="167.415864"/>
    <n v="0.125"/>
    <s v="CONIF"/>
    <n v="82.048359964039435"/>
    <n v="0.32819343985615773"/>
    <s v="DEJAR"/>
    <s v="DEJAR"/>
    <x v="0"/>
  </r>
  <r>
    <x v="115"/>
    <n v="7"/>
    <s v="Pino"/>
    <n v="12.9"/>
    <n v="4"/>
    <n v="130.69841399999999"/>
    <n v="0.125"/>
    <s v="CONIF"/>
    <n v="61.507582323194924"/>
    <n v="0.24603032929277971"/>
    <s v="DEJAR"/>
    <s v="DEPURAR"/>
    <x v="1"/>
  </r>
  <r>
    <x v="115"/>
    <n v="8"/>
    <s v="Pino"/>
    <n v="15.5"/>
    <n v="6"/>
    <n v="188.69235"/>
    <n v="0.125"/>
    <s v="CONIF"/>
    <n v="94.305994053056963"/>
    <n v="0.37722397621222786"/>
    <s v="DEJAR"/>
    <s v="DEJAR"/>
    <x v="0"/>
  </r>
  <r>
    <x v="115"/>
    <n v="9"/>
    <s v="Pino"/>
    <n v="12.3"/>
    <n v="4"/>
    <n v="118.82316600000001"/>
    <n v="0.125"/>
    <s v="CONIF"/>
    <n v="55.053173278211695"/>
    <n v="0.22021269311284677"/>
    <s v="DEJAR"/>
    <s v="DEPURAR"/>
    <x v="1"/>
  </r>
  <r>
    <x v="115"/>
    <n v="10"/>
    <s v="Pino"/>
    <n v="20.2"/>
    <n v="7"/>
    <n v="320.47461599999997"/>
    <n v="0.125"/>
    <s v="CONIF"/>
    <n v="174.68824625996916"/>
    <n v="0.6987529850398766"/>
    <s v="DEJAR"/>
    <s v="DEJAR"/>
    <x v="0"/>
  </r>
  <r>
    <x v="115"/>
    <n v="11"/>
    <s v="Pino"/>
    <n v="19.100000000000001"/>
    <n v="8"/>
    <n v="286.52177400000005"/>
    <n v="0.125"/>
    <s v="CONIF"/>
    <n v="153.34164934315103"/>
    <n v="0.61336659737260413"/>
    <s v="DEJAR"/>
    <s v="DEJAR"/>
    <x v="0"/>
  </r>
  <r>
    <x v="115"/>
    <n v="12"/>
    <s v="Pino"/>
    <n v="20.2"/>
    <n v="6"/>
    <n v="320.47461599999997"/>
    <n v="0.125"/>
    <s v="CONIF"/>
    <n v="174.68824625996916"/>
    <n v="0.6987529850398766"/>
    <s v="DEJAR"/>
    <s v="DEJAR"/>
    <x v="0"/>
  </r>
  <r>
    <x v="115"/>
    <n v="13"/>
    <s v="Pino"/>
    <n v="17.899999999999999"/>
    <n v="6"/>
    <n v="251.65001399999997"/>
    <n v="0.125"/>
    <s v="CONIF"/>
    <n v="131.8458463210992"/>
    <n v="0.52738338528439677"/>
    <s v="DEJAR"/>
    <s v="DEJAR"/>
    <x v="0"/>
  </r>
  <r>
    <x v="115"/>
    <n v="14"/>
    <s v="Pino"/>
    <n v="16.899999999999999"/>
    <n v="5"/>
    <n v="224.31809399999997"/>
    <n v="0.125"/>
    <s v="CONIF"/>
    <n v="115.33306467000706"/>
    <n v="0.46133225868002825"/>
    <s v="DEJAR"/>
    <s v="DEJAR"/>
    <x v="0"/>
  </r>
  <r>
    <x v="115"/>
    <n v="15"/>
    <s v="Pino"/>
    <n v="15.3"/>
    <n v="5"/>
    <n v="183.85428600000003"/>
    <n v="0.125"/>
    <s v="CONIF"/>
    <n v="91.497828108665402"/>
    <n v="0.3659913124346616"/>
    <s v="DEJAR"/>
    <s v="DEJAR"/>
    <x v="0"/>
  </r>
  <r>
    <x v="115"/>
    <n v="16"/>
    <s v="Pino"/>
    <n v="18.399999999999999"/>
    <n v="5"/>
    <n v="265.90502399999997"/>
    <n v="0.125"/>
    <s v="CONIF"/>
    <n v="140.57761820497649"/>
    <n v="0.56231047281990598"/>
    <s v="DEJAR"/>
    <s v="DEJAR"/>
    <x v="0"/>
  </r>
  <r>
    <x v="115"/>
    <n v="17"/>
    <s v="Pino"/>
    <n v="15.5"/>
    <n v="6"/>
    <n v="188.69235"/>
    <n v="0.125"/>
    <s v="CONIF"/>
    <n v="94.305994053056963"/>
    <n v="0.37722397621222786"/>
    <s v="DEJAR"/>
    <s v="DEJAR"/>
    <x v="0"/>
  </r>
  <r>
    <x v="115"/>
    <n v="18"/>
    <s v="Pino"/>
    <n v="16.399999999999999"/>
    <n v="6"/>
    <n v="211.24118399999998"/>
    <n v="0.125"/>
    <s v="CONIF"/>
    <n v="107.54612272886484"/>
    <n v="0.43018449091545941"/>
    <s v="DEJAR"/>
    <s v="DEJAR"/>
    <x v="0"/>
  </r>
  <r>
    <x v="115"/>
    <n v="19"/>
    <s v="Pino"/>
    <n v="15.2"/>
    <n v="5"/>
    <n v="181.45881599999998"/>
    <n v="0.125"/>
    <s v="CONIF"/>
    <n v="90.111876238431108"/>
    <n v="0.36044750495372441"/>
    <s v="DEJAR"/>
    <s v="DEJAR"/>
    <x v="0"/>
  </r>
  <r>
    <x v="115"/>
    <n v="20"/>
    <s v="Pino"/>
    <n v="19"/>
    <n v="7"/>
    <n v="283.52940000000001"/>
    <n v="0.125"/>
    <s v="CONIF"/>
    <n v="151.47942747069629"/>
    <n v="0.60591770988278515"/>
    <s v="DEJAR"/>
    <s v="DEJAR"/>
    <x v="0"/>
  </r>
  <r>
    <x v="115"/>
    <n v="21"/>
    <s v="Pino"/>
    <n v="20"/>
    <n v="5"/>
    <n v="314.15999999999997"/>
    <n v="0.125"/>
    <s v="CONIF"/>
    <n v="170.68882248683826"/>
    <n v="0.68275528994735302"/>
    <s v="DEJAR"/>
    <s v="DEJAR"/>
    <x v="0"/>
  </r>
  <r>
    <x v="115"/>
    <n v="22"/>
    <s v="Pino"/>
    <n v="17"/>
    <n v="6"/>
    <n v="226.98060000000001"/>
    <n v="0.125"/>
    <s v="CONIF"/>
    <n v="116.92779249889976"/>
    <n v="0.46771116999559903"/>
    <s v="DEJAR"/>
    <s v="DEJAR"/>
    <x v="0"/>
  </r>
  <r>
    <x v="115"/>
    <n v="23"/>
    <s v="Pino"/>
    <n v="18.3"/>
    <n v="7"/>
    <n v="263.02260600000005"/>
    <n v="0.125"/>
    <s v="CONIF"/>
    <n v="138.80569270165631"/>
    <n v="0.5552227708066253"/>
    <s v="DEJAR"/>
    <s v="DEJAR"/>
    <x v="0"/>
  </r>
  <r>
    <x v="115"/>
    <n v="24"/>
    <s v="Pino"/>
    <n v="14.8"/>
    <n v="5"/>
    <n v="172.03401600000001"/>
    <n v="0.125"/>
    <s v="CONIF"/>
    <n v="84.68833654410949"/>
    <n v="0.33875334617643793"/>
    <s v="DEJAR"/>
    <s v="DEJAR"/>
    <x v="0"/>
  </r>
  <r>
    <x v="115"/>
    <n v="25"/>
    <s v="Pino"/>
    <n v="15.3"/>
    <n v="5"/>
    <n v="183.85428600000003"/>
    <n v="0.125"/>
    <s v="CONIF"/>
    <n v="91.497828108665402"/>
    <n v="0.3659913124346616"/>
    <s v="DEJAR"/>
    <s v="DEJAR"/>
    <x v="0"/>
  </r>
  <r>
    <x v="115"/>
    <n v="26"/>
    <s v="Pino"/>
    <n v="17.3"/>
    <n v="5"/>
    <n v="235.06236600000003"/>
    <n v="0.125"/>
    <s v="CONIF"/>
    <n v="121.78709035599873"/>
    <n v="0.48714836142399492"/>
    <s v="DEJAR"/>
    <s v="DEJAR"/>
    <x v="0"/>
  </r>
  <r>
    <x v="115"/>
    <n v="27"/>
    <s v="Pino"/>
    <n v="13.8"/>
    <n v="5"/>
    <n v="149.57157600000002"/>
    <n v="0.125"/>
    <s v="CONIF"/>
    <n v="71.962091962983251"/>
    <n v="0.28784836785193302"/>
    <s v="DEJAR"/>
    <s v="DEJAR"/>
    <x v="0"/>
  </r>
  <r>
    <x v="115"/>
    <n v="28"/>
    <s v="Pino"/>
    <n v="14.6"/>
    <n v="5"/>
    <n v="167.415864"/>
    <n v="0.125"/>
    <s v="CONIF"/>
    <n v="82.048359964039435"/>
    <n v="0.32819343985615773"/>
    <s v="DEJAR"/>
    <s v="DEJAR"/>
    <x v="0"/>
  </r>
  <r>
    <x v="115"/>
    <n v="29"/>
    <s v="Pino"/>
    <n v="17.899999999999999"/>
    <n v="6"/>
    <n v="251.65001399999997"/>
    <n v="0.125"/>
    <s v="CONIF"/>
    <n v="131.8458463210992"/>
    <n v="0.52738338528439677"/>
    <s v="DEJAR"/>
    <s v="DEJAR"/>
    <x v="0"/>
  </r>
  <r>
    <x v="115"/>
    <n v="30"/>
    <s v="Pino"/>
    <n v="11.9"/>
    <n v="3"/>
    <n v="111.220494"/>
    <n v="0.125"/>
    <s v="CONIF"/>
    <n v="50.975530304764888"/>
    <n v="0.20390212121905954"/>
    <s v="DEJAR"/>
    <s v="DEPURAR"/>
    <x v="1"/>
  </r>
  <r>
    <x v="115"/>
    <n v="31"/>
    <s v="Pino"/>
    <n v="17.3"/>
    <n v="6"/>
    <n v="235.06236600000003"/>
    <n v="0.125"/>
    <s v="CONIF"/>
    <n v="121.78709035599873"/>
    <n v="0.48714836142399492"/>
    <s v="DEJAR"/>
    <s v="DEJAR"/>
    <x v="0"/>
  </r>
  <r>
    <x v="115"/>
    <n v="32"/>
    <s v="Pino"/>
    <n v="19.2"/>
    <n v="6"/>
    <n v="289.529856"/>
    <n v="0.125"/>
    <s v="CONIF"/>
    <n v="155.21686062239019"/>
    <n v="0.62086744248956072"/>
    <s v="DEJAR"/>
    <s v="DEJAR"/>
    <x v="0"/>
  </r>
  <r>
    <x v="115"/>
    <n v="33"/>
    <s v="Pino"/>
    <n v="13.3"/>
    <n v="6"/>
    <n v="138.929406"/>
    <n v="0.125"/>
    <s v="CONIF"/>
    <n v="66.038569450061075"/>
    <n v="0.26415427780024431"/>
    <s v="DEJAR"/>
    <s v="DEJAR"/>
    <x v="0"/>
  </r>
  <r>
    <x v="115"/>
    <n v="34"/>
    <s v="Pino"/>
    <n v="17.600000000000001"/>
    <n v="3"/>
    <n v="243.28550400000003"/>
    <n v="0.125"/>
    <s v="CONIF"/>
    <n v="126.75956185740795"/>
    <n v="0.50703824742963177"/>
    <s v="DEJAR"/>
    <s v="DEPURAR"/>
    <x v="1"/>
  </r>
  <r>
    <x v="115"/>
    <n v="35"/>
    <s v="Pino"/>
    <n v="18.100000000000001"/>
    <n v="6"/>
    <n v="257.30489400000005"/>
    <n v="0.125"/>
    <s v="CONIF"/>
    <n v="135.30024446180306"/>
    <n v="0.54120097784721222"/>
    <s v="DEJAR"/>
    <s v="DEJAR"/>
    <x v="0"/>
  </r>
  <r>
    <x v="115"/>
    <n v="36"/>
    <s v="Pino"/>
    <n v="14.7"/>
    <n v="5"/>
    <n v="169.71708599999997"/>
    <n v="0.125"/>
    <s v="CONIF"/>
    <n v="83.362387499363294"/>
    <n v="0.33344954999745319"/>
    <s v="DEJAR"/>
    <s v="DEJAR"/>
    <x v="0"/>
  </r>
  <r>
    <x v="115"/>
    <n v="37"/>
    <s v="Pino"/>
    <n v="18.7"/>
    <n v="5"/>
    <n v="274.64652599999999"/>
    <n v="0.125"/>
    <s v="CONIF"/>
    <n v="145.97047468433362"/>
    <n v="0.58388189873733454"/>
    <s v="DEJAR"/>
    <s v="DEJAR"/>
    <x v="0"/>
  </r>
  <r>
    <x v="115"/>
    <n v="38"/>
    <s v="Pino"/>
    <n v="10.1"/>
    <n v="5"/>
    <n v="80.118653999999992"/>
    <n v="0.125"/>
    <s v="CONIF"/>
    <n v="34.799597894326617"/>
    <n v="0.13919839157730646"/>
    <s v="DEJAR"/>
    <s v="DEJAR"/>
    <x v="0"/>
  </r>
  <r>
    <x v="115"/>
    <n v="39"/>
    <s v="Pino"/>
    <n v="13.3"/>
    <n v="5"/>
    <n v="138.929406"/>
    <n v="0.125"/>
    <s v="CONIF"/>
    <n v="66.038569450061075"/>
    <n v="0.26415427780024431"/>
    <s v="DEJAR"/>
    <s v="DEJAR"/>
    <x v="0"/>
  </r>
  <r>
    <x v="115"/>
    <n v="40"/>
    <s v="Pino"/>
    <n v="16.5"/>
    <n v="6"/>
    <n v="213.82515000000001"/>
    <n v="0.125"/>
    <s v="CONIF"/>
    <n v="109.0786994496526"/>
    <n v="0.43631479779861043"/>
    <s v="DEJAR"/>
    <s v="DEJAR"/>
    <x v="0"/>
  </r>
  <r>
    <x v="115"/>
    <n v="41"/>
    <s v="Pino"/>
    <n v="16.7"/>
    <n v="6"/>
    <n v="219.04020599999998"/>
    <n v="0.125"/>
    <s v="CONIF"/>
    <n v="112.18102146929911"/>
    <n v="0.44872408587719642"/>
    <s v="DEJAR"/>
    <s v="DEJAR"/>
    <x v="0"/>
  </r>
  <r>
    <x v="115"/>
    <n v="42"/>
    <s v="Pino"/>
    <n v="14.3"/>
    <n v="5"/>
    <n v="160.60644600000001"/>
    <n v="0.125"/>
    <s v="CONIF"/>
    <n v="78.177539475351963"/>
    <n v="0.31271015790140788"/>
    <s v="DEJAR"/>
    <s v="DEJAR"/>
    <x v="0"/>
  </r>
  <r>
    <x v="115"/>
    <n v="43"/>
    <s v="Pino"/>
    <n v="19.2"/>
    <n v="6"/>
    <n v="289.529856"/>
    <n v="0.125"/>
    <s v="CONIF"/>
    <n v="155.21686062239019"/>
    <n v="0.62086744248956072"/>
    <s v="DEJAR"/>
    <s v="DEJAR"/>
    <x v="0"/>
  </r>
  <r>
    <x v="115"/>
    <n v="44"/>
    <s v="Pino"/>
    <n v="14.3"/>
    <n v="6"/>
    <n v="160.60644600000001"/>
    <n v="0.125"/>
    <s v="CONIF"/>
    <n v="78.177539475351963"/>
    <n v="0.31271015790140788"/>
    <s v="DEJAR"/>
    <s v="DEJAR"/>
    <x v="0"/>
  </r>
  <r>
    <x v="115"/>
    <n v="45"/>
    <s v="Pino"/>
    <n v="18"/>
    <n v="7"/>
    <n v="254.46959999999999"/>
    <n v="0.125"/>
    <s v="CONIF"/>
    <n v="133.5666756910525"/>
    <n v="0.53426670276420996"/>
    <s v="DEJAR"/>
    <s v="DEJAR"/>
    <x v="0"/>
  </r>
  <r>
    <x v="115"/>
    <n v="46"/>
    <s v="Pino"/>
    <n v="17.2"/>
    <n v="6"/>
    <n v="232.35273599999996"/>
    <n v="0.125"/>
    <s v="CONIF"/>
    <n v="120.1547813394446"/>
    <n v="0.4806191253577784"/>
    <s v="DEJAR"/>
    <s v="DEJAR"/>
    <x v="0"/>
  </r>
  <r>
    <x v="115"/>
    <n v="47"/>
    <s v="Pino"/>
    <n v="15.7"/>
    <n v="6"/>
    <n v="193.59324599999999"/>
    <n v="0.125"/>
    <s v="CONIF"/>
    <n v="97.162681104962218"/>
    <n v="0.38865072441984888"/>
    <s v="DEJAR"/>
    <s v="DEJAR"/>
    <x v="0"/>
  </r>
  <r>
    <x v="115"/>
    <n v="48"/>
    <s v="Pino"/>
    <n v="10.1"/>
    <n v="4"/>
    <n v="80.118653999999992"/>
    <n v="0.125"/>
    <s v="CONIF"/>
    <n v="34.799597894326617"/>
    <n v="0.13919839157730646"/>
    <s v="DEJAR"/>
    <s v="DEPURAR"/>
    <x v="1"/>
  </r>
  <r>
    <x v="115"/>
    <n v="49"/>
    <s v="Pino"/>
    <n v="16.2"/>
    <n v="6"/>
    <n v="206.12037599999999"/>
    <n v="0.125"/>
    <s v="CONIF"/>
    <n v="104.51801468449662"/>
    <n v="0.41807205873798647"/>
    <s v="DEJAR"/>
    <s v="DEJAR"/>
    <x v="0"/>
  </r>
  <r>
    <x v="115"/>
    <n v="50"/>
    <s v="Pino"/>
    <n v="14.8"/>
    <n v="5"/>
    <n v="172.03401600000001"/>
    <n v="0.125"/>
    <s v="CONIF"/>
    <n v="84.68833654410949"/>
    <n v="0.33875334617643793"/>
    <s v="DEJAR"/>
    <s v="DEJAR"/>
    <x v="0"/>
  </r>
  <r>
    <x v="115"/>
    <n v="51"/>
    <s v="Pino"/>
    <n v="18.2"/>
    <n v="5"/>
    <n v="260.15589599999998"/>
    <n v="0.125"/>
    <s v="CONIF"/>
    <n v="137.04657577879587"/>
    <n v="0.54818630311518346"/>
    <s v="DEJAR"/>
    <s v="DEJAR"/>
    <x v="0"/>
  </r>
  <r>
    <x v="115"/>
    <n v="52"/>
    <s v="Pino"/>
    <n v="20.8"/>
    <n v="7"/>
    <n v="339.795456"/>
    <n v="0.125"/>
    <s v="CONIF"/>
    <n v="187.00471827783079"/>
    <n v="0.7480188731113232"/>
    <s v="DEJAR"/>
    <s v="DEJAR"/>
    <x v="0"/>
  </r>
  <r>
    <x v="115"/>
    <n v="53"/>
    <s v="Pino"/>
    <n v="16.3"/>
    <n v="7"/>
    <n v="208.67292599999999"/>
    <n v="0.125"/>
    <s v="CONIF"/>
    <n v="106.02590271953909"/>
    <n v="0.42410361087815635"/>
    <s v="DEJAR"/>
    <s v="DEJAR"/>
    <x v="0"/>
  </r>
  <r>
    <x v="115"/>
    <n v="54"/>
    <s v="Pino"/>
    <n v="17.3"/>
    <n v="6"/>
    <n v="235.06236600000003"/>
    <n v="0.125"/>
    <s v="CONIF"/>
    <n v="121.78709035599873"/>
    <n v="0.48714836142399492"/>
    <s v="DEJAR"/>
    <s v="DEJAR"/>
    <x v="0"/>
  </r>
  <r>
    <x v="115"/>
    <n v="55"/>
    <s v="Pino"/>
    <n v="14.6"/>
    <n v="5"/>
    <n v="167.415864"/>
    <n v="0.125"/>
    <s v="CONIF"/>
    <n v="82.048359964039435"/>
    <n v="0.32819343985615773"/>
    <s v="DEJAR"/>
    <s v="DEJAR"/>
    <x v="0"/>
  </r>
  <r>
    <x v="115"/>
    <n v="56"/>
    <s v="Pino"/>
    <n v="17.2"/>
    <n v="6"/>
    <n v="232.35273599999996"/>
    <n v="0.125"/>
    <s v="CONIF"/>
    <n v="120.1547813394446"/>
    <n v="0.4806191253577784"/>
    <s v="DEJAR"/>
    <s v="DEJAR"/>
    <x v="0"/>
  </r>
  <r>
    <x v="115"/>
    <n v="57"/>
    <s v="Pino"/>
    <n v="16.5"/>
    <n v="7"/>
    <n v="213.82515000000001"/>
    <n v="0.125"/>
    <s v="CONIF"/>
    <n v="109.0786994496526"/>
    <n v="0.43631479779861043"/>
    <s v="DEJAR"/>
    <s v="DEJAR"/>
    <x v="0"/>
  </r>
  <r>
    <x v="115"/>
    <n v="58"/>
    <s v="Pino"/>
    <n v="17.100000000000001"/>
    <n v="6"/>
    <n v="229.65881400000001"/>
    <n v="0.125"/>
    <s v="CONIF"/>
    <n v="118.53502337216574"/>
    <n v="0.47414009348866293"/>
    <s v="DEJAR"/>
    <s v="DEJAR"/>
    <x v="0"/>
  </r>
  <r>
    <x v="115"/>
    <n v="59"/>
    <s v="Pino"/>
    <n v="16.8"/>
    <n v="7"/>
    <n v="221.67129600000001"/>
    <n v="0.125"/>
    <s v="CONIF"/>
    <n v="113.75081574054036"/>
    <n v="0.45500326296216143"/>
    <s v="DEJAR"/>
    <s v="DEJAR"/>
    <x v="0"/>
  </r>
  <r>
    <x v="115"/>
    <n v="60"/>
    <s v="Pino"/>
    <n v="16.2"/>
    <n v="6"/>
    <n v="206.12037599999999"/>
    <n v="0.125"/>
    <s v="CONIF"/>
    <n v="104.51801468449662"/>
    <n v="0.41807205873798647"/>
    <s v="DEJAR"/>
    <s v="DEJAR"/>
    <x v="0"/>
  </r>
  <r>
    <x v="115"/>
    <n v="61"/>
    <s v="Pino"/>
    <n v="16.8"/>
    <n v="5"/>
    <n v="221.67129600000001"/>
    <n v="0.125"/>
    <s v="CONIF"/>
    <n v="113.75081574054036"/>
    <n v="0.45500326296216143"/>
    <s v="DEJAR"/>
    <s v="DEJAR"/>
    <x v="0"/>
  </r>
  <r>
    <x v="115"/>
    <n v="62"/>
    <s v="Pino"/>
    <n v="16.2"/>
    <n v="6"/>
    <n v="206.12037599999999"/>
    <n v="0.125"/>
    <s v="CONIF"/>
    <n v="104.51801468449662"/>
    <n v="0.41807205873798647"/>
    <s v="DEJAR"/>
    <s v="DEJAR"/>
    <x v="0"/>
  </r>
  <r>
    <x v="115"/>
    <n v="63"/>
    <s v="Pino"/>
    <n v="16.100000000000001"/>
    <n v="6"/>
    <n v="203.58353400000001"/>
    <n v="0.125"/>
    <s v="CONIF"/>
    <n v="103.02243378430762"/>
    <n v="0.41208973513723052"/>
    <s v="DEJAR"/>
    <s v="DEJAR"/>
    <x v="0"/>
  </r>
  <r>
    <x v="115"/>
    <n v="64"/>
    <s v="Pino"/>
    <n v="12.8"/>
    <n v="5"/>
    <n v="128.67993600000003"/>
    <n v="0.125"/>
    <s v="CONIF"/>
    <n v="60.403462873642709"/>
    <n v="0.24161385149457085"/>
    <s v="DEJAR"/>
    <s v="DEJAR"/>
    <x v="0"/>
  </r>
  <r>
    <x v="115"/>
    <n v="65"/>
    <s v="Pino"/>
    <n v="18.3"/>
    <n v="7"/>
    <n v="263.02260600000005"/>
    <n v="0.125"/>
    <s v="CONIF"/>
    <n v="138.80569270165631"/>
    <n v="0.5552227708066253"/>
    <s v="DEJAR"/>
    <s v="DEJAR"/>
    <x v="0"/>
  </r>
  <r>
    <x v="115"/>
    <n v="66"/>
    <s v="Pino"/>
    <n v="18.2"/>
    <n v="5"/>
    <n v="260.15589599999998"/>
    <n v="0.125"/>
    <s v="CONIF"/>
    <n v="137.04657577879587"/>
    <n v="0.54818630311518346"/>
    <s v="DEJAR"/>
    <s v="DEJAR"/>
    <x v="0"/>
  </r>
  <r>
    <x v="115"/>
    <n v="67"/>
    <s v="Pino"/>
    <n v="16.399999999999999"/>
    <n v="6"/>
    <n v="211.24118399999998"/>
    <n v="0.125"/>
    <s v="CONIF"/>
    <n v="107.54612272886484"/>
    <n v="0.43018449091545941"/>
    <s v="DEJAR"/>
    <s v="DEJAR"/>
    <x v="0"/>
  </r>
  <r>
    <x v="115"/>
    <n v="68"/>
    <s v="Pino"/>
    <n v="18.899999999999999"/>
    <n v="6"/>
    <n v="280.55273399999993"/>
    <n v="0.125"/>
    <s v="CONIF"/>
    <n v="149.63017268369123"/>
    <n v="0.59852069073476488"/>
    <s v="DEJAR"/>
    <s v="DEJAR"/>
    <x v="0"/>
  </r>
  <r>
    <x v="115"/>
    <n v="69"/>
    <s v="Pino"/>
    <n v="16.600000000000001"/>
    <n v="6"/>
    <n v="216.42482400000003"/>
    <n v="0.125"/>
    <s v="CONIF"/>
    <n v="110.62365751787038"/>
    <n v="0.44249463007148154"/>
    <s v="DEJAR"/>
    <s v="DEJAR"/>
    <x v="0"/>
  </r>
  <r>
    <x v="115"/>
    <n v="70"/>
    <s v="Pino"/>
    <n v="16.5"/>
    <n v="6"/>
    <n v="213.82515000000001"/>
    <n v="0.125"/>
    <s v="CONIF"/>
    <n v="109.0786994496526"/>
    <n v="0.43631479779861043"/>
    <s v="DEJAR"/>
    <s v="DEJAR"/>
    <x v="0"/>
  </r>
  <r>
    <x v="115"/>
    <n v="71"/>
    <s v="Pino"/>
    <n v="16.5"/>
    <n v="6"/>
    <n v="213.82515000000001"/>
    <n v="0.125"/>
    <s v="CONIF"/>
    <n v="109.0786994496526"/>
    <n v="0.43631479779861043"/>
    <s v="DEJAR"/>
    <s v="DEJAR"/>
    <x v="0"/>
  </r>
  <r>
    <x v="115"/>
    <n v="72"/>
    <s v="Pino"/>
    <n v="14.9"/>
    <n v="5"/>
    <n v="174.36665400000001"/>
    <n v="0.125"/>
    <s v="CONIF"/>
    <n v="86.026233609056689"/>
    <n v="0.34410493443622675"/>
    <s v="DEJAR"/>
    <s v="DEJAR"/>
    <x v="0"/>
  </r>
  <r>
    <x v="115"/>
    <n v="73"/>
    <s v="Pino"/>
    <n v="15.7"/>
    <n v="5"/>
    <n v="193.59324599999999"/>
    <n v="0.125"/>
    <s v="CONIF"/>
    <n v="97.162681104962218"/>
    <n v="0.38865072441984888"/>
    <s v="DEJAR"/>
    <s v="DEJAR"/>
    <x v="0"/>
  </r>
  <r>
    <x v="115"/>
    <n v="74"/>
    <s v="Pino"/>
    <n v="14.7"/>
    <n v="5"/>
    <n v="169.71708599999997"/>
    <n v="0.125"/>
    <s v="CONIF"/>
    <n v="83.362387499363294"/>
    <n v="0.33344954999745319"/>
    <s v="DEJAR"/>
    <s v="DEJAR"/>
    <x v="0"/>
  </r>
  <r>
    <x v="115"/>
    <n v="75"/>
    <s v="Pino"/>
    <n v="17.3"/>
    <n v="6"/>
    <n v="235.06236600000003"/>
    <n v="0.125"/>
    <s v="CONIF"/>
    <n v="121.78709035599873"/>
    <n v="0.48714836142399492"/>
    <s v="DEJAR"/>
    <s v="DEJAR"/>
    <x v="0"/>
  </r>
  <r>
    <x v="115"/>
    <n v="76"/>
    <s v="Pino"/>
    <n v="12.2"/>
    <n v="5"/>
    <n v="116.89893599999998"/>
    <n v="0.125"/>
    <s v="CONIF"/>
    <n v="54.01697001302"/>
    <n v="0.21606788005208"/>
    <s v="DEJAR"/>
    <s v="DEJAR"/>
    <x v="0"/>
  </r>
  <r>
    <x v="115"/>
    <n v="77"/>
    <s v="Pino"/>
    <n v="16.3"/>
    <n v="6"/>
    <n v="208.67292599999999"/>
    <n v="0.125"/>
    <s v="CONIF"/>
    <n v="106.02590271953909"/>
    <n v="0.42410361087815635"/>
    <s v="DEJAR"/>
    <s v="DEJAR"/>
    <x v="0"/>
  </r>
  <r>
    <x v="115"/>
    <n v="78"/>
    <s v="Pino"/>
    <n v="17.100000000000001"/>
    <n v="6"/>
    <n v="229.65881400000001"/>
    <n v="0.125"/>
    <s v="CONIF"/>
    <n v="118.53502337216574"/>
    <n v="0.47414009348866293"/>
    <s v="DEJAR"/>
    <s v="DEJAR"/>
    <x v="0"/>
  </r>
  <r>
    <x v="115"/>
    <n v="79"/>
    <s v="Pino"/>
    <n v="13.4"/>
    <n v="6"/>
    <n v="141.02642399999999"/>
    <n v="0.125"/>
    <s v="CONIF"/>
    <n v="67.200087128968363"/>
    <n v="0.26880034851587348"/>
    <s v="DEJAR"/>
    <s v="DEJAR"/>
    <x v="0"/>
  </r>
  <r>
    <x v="115"/>
    <n v="80"/>
    <s v="Pino"/>
    <n v="13"/>
    <n v="3"/>
    <n v="132.73259999999999"/>
    <n v="0.125"/>
    <s v="CONIF"/>
    <n v="62.623123844849545"/>
    <n v="0.25049249537939816"/>
    <s v="DEJAR"/>
    <s v="DEPURAR"/>
    <x v="1"/>
  </r>
  <r>
    <x v="115"/>
    <n v="81"/>
    <s v="Pino"/>
    <n v="15.9"/>
    <n v="6"/>
    <n v="198.556974"/>
    <n v="0.125"/>
    <s v="CONIF"/>
    <n v="100.0680935131499"/>
    <n v="0.40027237405259963"/>
    <s v="DEJAR"/>
    <s v="DEJAR"/>
    <x v="0"/>
  </r>
  <r>
    <x v="115"/>
    <n v="82"/>
    <s v="Pino"/>
    <n v="16.399999999999999"/>
    <n v="6"/>
    <n v="211.24118399999998"/>
    <n v="0.125"/>
    <s v="CONIF"/>
    <n v="107.54612272886484"/>
    <n v="0.43018449091545941"/>
    <s v="DEJAR"/>
    <s v="DEJAR"/>
    <x v="0"/>
  </r>
  <r>
    <x v="115"/>
    <n v="83"/>
    <s v="Pino"/>
    <n v="28.7"/>
    <n v="6"/>
    <n v="646.92612599999995"/>
    <n v="0.125"/>
    <s v="CONIF"/>
    <n v="395.63967951259599"/>
    <n v="1.582558718050384"/>
    <s v="DEJAR"/>
    <s v="DEJAR"/>
    <x v="0"/>
  </r>
  <r>
    <x v="115"/>
    <n v="84"/>
    <s v="Pino"/>
    <n v="18.7"/>
    <n v="5.660869565217391"/>
    <n v="274.64652599999999"/>
    <n v="0.125"/>
    <s v="CONIF"/>
    <n v="145.97047468433362"/>
    <n v="0.58388189873733454"/>
    <s v="DEJAR"/>
    <s v="DEJAR"/>
    <x v="0"/>
  </r>
  <r>
    <x v="115"/>
    <n v="85"/>
    <s v="Pino"/>
    <n v="12.5"/>
    <n v="6"/>
    <n v="122.71875"/>
    <n v="0.125"/>
    <s v="CONIF"/>
    <n v="57.159345325416837"/>
    <n v="0.22863738130166736"/>
    <s v="DEJAR"/>
    <s v="DEJAR"/>
    <x v="0"/>
  </r>
  <r>
    <x v="115"/>
    <n v="86"/>
    <s v="Pino"/>
    <n v="15.4"/>
    <n v="5"/>
    <n v="186.26546400000001"/>
    <n v="0.125"/>
    <s v="CONIF"/>
    <n v="92.895858777043657"/>
    <n v="0.37158343510817465"/>
    <s v="DEJAR"/>
    <s v="DEJAR"/>
    <x v="0"/>
  </r>
  <r>
    <x v="115"/>
    <n v="87"/>
    <s v="Pino"/>
    <n v="18.2"/>
    <n v="7"/>
    <n v="260.15589599999998"/>
    <n v="0.125"/>
    <s v="CONIF"/>
    <n v="137.04657577879587"/>
    <n v="0.54818630311518346"/>
    <s v="DEJAR"/>
    <s v="DEJAR"/>
    <x v="0"/>
  </r>
  <r>
    <x v="115"/>
    <n v="88"/>
    <s v="Pino"/>
    <n v="17.5"/>
    <n v="6"/>
    <n v="240.52875"/>
    <n v="0.125"/>
    <s v="CONIF"/>
    <n v="125.08945689157549"/>
    <n v="0.50035782756630198"/>
    <s v="DEJAR"/>
    <s v="DEJAR"/>
    <x v="0"/>
  </r>
  <r>
    <x v="115"/>
    <n v="89"/>
    <s v="Pino"/>
    <n v="16.899999999999999"/>
    <n v="6"/>
    <n v="224.31809399999997"/>
    <n v="0.125"/>
    <s v="CONIF"/>
    <n v="115.33306467000706"/>
    <n v="0.46133225868002825"/>
    <s v="DEJAR"/>
    <s v="DEJAR"/>
    <x v="0"/>
  </r>
  <r>
    <x v="115"/>
    <n v="90"/>
    <s v="Pino"/>
    <n v="18.3"/>
    <n v="6"/>
    <n v="263.02260600000005"/>
    <n v="0.125"/>
    <s v="CONIF"/>
    <n v="138.80569270165631"/>
    <n v="0.5552227708066253"/>
    <s v="DEJAR"/>
    <s v="DEJAR"/>
    <x v="0"/>
  </r>
  <r>
    <x v="115"/>
    <n v="91"/>
    <s v="Pino"/>
    <n v="12.9"/>
    <n v="5"/>
    <n v="130.69841399999999"/>
    <n v="0.125"/>
    <s v="CONIF"/>
    <n v="61.507582323194924"/>
    <n v="0.24603032929277971"/>
    <s v="DEJAR"/>
    <s v="DEJAR"/>
    <x v="0"/>
  </r>
  <r>
    <x v="115"/>
    <n v="92"/>
    <s v="Pino"/>
    <n v="15.9"/>
    <n v="5"/>
    <n v="198.556974"/>
    <n v="0.125"/>
    <s v="CONIF"/>
    <n v="100.0680935131499"/>
    <n v="0.40027237405259963"/>
    <s v="DEJAR"/>
    <s v="DEJAR"/>
    <x v="0"/>
  </r>
  <r>
    <x v="115"/>
    <n v="93"/>
    <s v="Pino"/>
    <n v="19.8"/>
    <n v="8"/>
    <n v="307.90821600000004"/>
    <n v="0.125"/>
    <s v="CONIF"/>
    <n v="166.74214603696427"/>
    <n v="0.66696858414785709"/>
    <s v="DEJAR"/>
    <s v="DEJAR"/>
    <x v="0"/>
  </r>
  <r>
    <x v="115"/>
    <n v="94"/>
    <s v="Pino"/>
    <n v="18.100000000000001"/>
    <n v="6"/>
    <n v="257.30489400000005"/>
    <n v="0.125"/>
    <s v="CONIF"/>
    <n v="135.30024446180306"/>
    <n v="0.54120097784721222"/>
    <s v="DEJAR"/>
    <s v="DEJAR"/>
    <x v="0"/>
  </r>
  <r>
    <x v="115"/>
    <n v="95"/>
    <s v="Pino"/>
    <n v="17.7"/>
    <n v="6"/>
    <n v="246.05796599999996"/>
    <n v="0.125"/>
    <s v="CONIF"/>
    <n v="128.44231276789725"/>
    <n v="0.51376925107158899"/>
    <s v="DEJAR"/>
    <s v="DEJAR"/>
    <x v="0"/>
  </r>
  <r>
    <x v="115"/>
    <n v="96"/>
    <s v="Pino"/>
    <n v="15.1"/>
    <n v="6"/>
    <n v="179.07905399999999"/>
    <n v="0.125"/>
    <s v="CONIF"/>
    <n v="88.737977243177667"/>
    <n v="0.35495190897271067"/>
    <s v="DEJAR"/>
    <s v="DEJAR"/>
    <x v="0"/>
  </r>
  <r>
    <x v="115"/>
    <n v="97"/>
    <s v="Pino"/>
    <n v="17.100000000000001"/>
    <n v="6"/>
    <n v="229.65881400000001"/>
    <n v="0.125"/>
    <s v="CONIF"/>
    <n v="118.53502337216574"/>
    <n v="0.47414009348866293"/>
    <s v="DEJAR"/>
    <s v="DEJAR"/>
    <x v="0"/>
  </r>
  <r>
    <x v="115"/>
    <n v="98"/>
    <s v="Pino"/>
    <n v="17.7"/>
    <n v="5"/>
    <n v="246.05796599999996"/>
    <n v="0.125"/>
    <s v="CONIF"/>
    <n v="128.44231276789725"/>
    <n v="0.51376925107158899"/>
    <s v="DEJAR"/>
    <s v="DEJAR"/>
    <x v="0"/>
  </r>
  <r>
    <x v="115"/>
    <n v="99"/>
    <s v="Pino"/>
    <n v="17.399999999999999"/>
    <n v="5"/>
    <n v="237.78770399999993"/>
    <n v="0.125"/>
    <s v="CONIF"/>
    <n v="123.43197428362863"/>
    <n v="0.49372789713451454"/>
    <s v="DEJAR"/>
    <s v="DEJAR"/>
    <x v="0"/>
  </r>
  <r>
    <x v="115"/>
    <n v="100"/>
    <s v="Pino"/>
    <n v="17.600000000000001"/>
    <n v="6"/>
    <n v="243.28550400000003"/>
    <n v="0.125"/>
    <s v="CONIF"/>
    <n v="126.75956185740795"/>
    <n v="0.50703824742963177"/>
    <s v="DEJAR"/>
    <s v="DEJAR"/>
    <x v="0"/>
  </r>
  <r>
    <x v="115"/>
    <n v="101"/>
    <s v="Pino"/>
    <n v="19.600000000000001"/>
    <n v="6"/>
    <n v="301.71926400000007"/>
    <n v="0.125"/>
    <s v="CONIF"/>
    <n v="162.84804350280578"/>
    <n v="0.65139217401122307"/>
    <s v="DEJAR"/>
    <s v="DEJAR"/>
    <x v="0"/>
  </r>
  <r>
    <x v="115"/>
    <n v="102"/>
    <s v="Pino"/>
    <n v="13"/>
    <n v="5"/>
    <n v="132.73259999999999"/>
    <n v="0.125"/>
    <s v="CONIF"/>
    <n v="62.623123844849545"/>
    <n v="0.25049249537939816"/>
    <s v="DEJAR"/>
    <s v="DEJAR"/>
    <x v="0"/>
  </r>
  <r>
    <x v="115"/>
    <n v="103"/>
    <s v="Pino"/>
    <n v="11"/>
    <n v="3"/>
    <n v="95.0334"/>
    <n v="0.125"/>
    <s v="CONIF"/>
    <n v="42.448553244104822"/>
    <n v="0.16979421297641928"/>
    <s v="DEJAR"/>
    <s v="DEPURAR"/>
    <x v="1"/>
  </r>
  <r>
    <x v="115"/>
    <n v="104"/>
    <s v="Pino"/>
    <n v="17"/>
    <n v="6"/>
    <n v="226.98060000000001"/>
    <n v="0.125"/>
    <s v="CONIF"/>
    <n v="116.92779249889976"/>
    <n v="0.46771116999559903"/>
    <s v="DEJAR"/>
    <s v="DEJAR"/>
    <x v="0"/>
  </r>
  <r>
    <x v="115"/>
    <n v="105"/>
    <s v="Pino"/>
    <n v="13.8"/>
    <n v="6"/>
    <n v="149.57157600000002"/>
    <n v="0.125"/>
    <s v="CONIF"/>
    <n v="71.962091962983251"/>
    <n v="0.28784836785193302"/>
    <s v="DEJAR"/>
    <s v="DEJAR"/>
    <x v="0"/>
  </r>
  <r>
    <x v="115"/>
    <n v="106"/>
    <s v="Pino"/>
    <n v="18.2"/>
    <n v="6"/>
    <n v="260.15589599999998"/>
    <n v="0.125"/>
    <s v="CONIF"/>
    <n v="137.04657577879587"/>
    <n v="0.54818630311518346"/>
    <s v="DEJAR"/>
    <s v="DEJAR"/>
    <x v="0"/>
  </r>
  <r>
    <x v="115"/>
    <n v="107"/>
    <s v="Pino"/>
    <n v="17.100000000000001"/>
    <n v="5"/>
    <n v="229.65881400000001"/>
    <n v="0.125"/>
    <s v="CONIF"/>
    <n v="118.53502337216574"/>
    <n v="0.47414009348866293"/>
    <s v="DEJAR"/>
    <s v="DEJAR"/>
    <x v="0"/>
  </r>
  <r>
    <x v="115"/>
    <n v="108"/>
    <s v="Pino"/>
    <n v="20.6"/>
    <n v="6"/>
    <n v="333.29234400000007"/>
    <n v="0.125"/>
    <s v="CONIF"/>
    <n v="182.84602361499205"/>
    <n v="0.73138409445996821"/>
    <s v="DEJAR"/>
    <s v="DEJAR"/>
    <x v="0"/>
  </r>
  <r>
    <x v="115"/>
    <n v="109"/>
    <s v="Pino"/>
    <n v="12.5"/>
    <n v="5"/>
    <n v="122.71875"/>
    <n v="0.125"/>
    <s v="CONIF"/>
    <n v="57.159345325416837"/>
    <n v="0.22863738130166736"/>
    <s v="DEJAR"/>
    <s v="DEJAR"/>
    <x v="0"/>
  </r>
  <r>
    <x v="115"/>
    <n v="110"/>
    <s v="Pino"/>
    <n v="17.899999999999999"/>
    <n v="7"/>
    <n v="251.65001399999997"/>
    <n v="0.125"/>
    <s v="CONIF"/>
    <n v="131.8458463210992"/>
    <n v="0.52738338528439677"/>
    <s v="DEJAR"/>
    <s v="DEJAR"/>
    <x v="0"/>
  </r>
  <r>
    <x v="115"/>
    <n v="111"/>
    <s v="Pino"/>
    <n v="19.2"/>
    <n v="4"/>
    <n v="289.529856"/>
    <n v="0.125"/>
    <s v="CONIF"/>
    <n v="155.21686062239019"/>
    <n v="0.62086744248956072"/>
    <s v="DEJAR"/>
    <s v="DEPURAR"/>
    <x v="1"/>
  </r>
  <r>
    <x v="115"/>
    <n v="112"/>
    <s v="Pino"/>
    <n v="18.8"/>
    <n v="6"/>
    <n v="277.59177600000004"/>
    <n v="0.125"/>
    <s v="CONIF"/>
    <n v="147.7938625816696"/>
    <n v="0.5911754503266784"/>
    <s v="DEJAR"/>
    <s v="DEJAR"/>
    <x v="0"/>
  </r>
  <r>
    <x v="115"/>
    <n v="113"/>
    <s v="Pino"/>
    <n v="14.2"/>
    <n v="6"/>
    <n v="158.368056"/>
    <n v="0.125"/>
    <s v="CONIF"/>
    <n v="76.910930418091553"/>
    <n v="0.3076437216723662"/>
    <s v="DEJAR"/>
    <s v="DEJAR"/>
    <x v="0"/>
  </r>
  <r>
    <x v="115"/>
    <n v="114"/>
    <s v="Pino"/>
    <n v="14.7"/>
    <n v="6"/>
    <n v="169.71708599999997"/>
    <n v="0.125"/>
    <s v="CONIF"/>
    <n v="83.362387499363294"/>
    <n v="0.33344954999745319"/>
    <s v="DEJAR"/>
    <s v="DEJAR"/>
    <x v="0"/>
  </r>
  <r>
    <x v="115"/>
    <n v="115"/>
    <s v="Pino"/>
    <n v="19.600000000000001"/>
    <n v="6"/>
    <n v="301.71926400000007"/>
    <n v="0.125"/>
    <s v="CONIF"/>
    <n v="162.84804350280578"/>
    <n v="0.65139217401122307"/>
    <s v="DEJAR"/>
    <s v="DEJAR"/>
    <x v="0"/>
  </r>
  <r>
    <x v="115"/>
    <n v="116"/>
    <s v="Pino"/>
    <n v="16.2"/>
    <n v="5"/>
    <n v="206.12037599999999"/>
    <n v="0.125"/>
    <s v="CONIF"/>
    <n v="104.51801468449662"/>
    <n v="0.41807205873798647"/>
    <s v="DEJAR"/>
    <s v="DEJAR"/>
    <x v="0"/>
  </r>
  <r>
    <x v="116"/>
    <n v="1"/>
    <s v="Encino"/>
    <n v="24.9"/>
    <n v="15"/>
    <n v="486.95585399999987"/>
    <n v="0.125"/>
    <s v="LATIF "/>
    <n v="290.54299911864297"/>
    <n v="1.1621719964745718"/>
    <s v="DEJAR"/>
    <s v="DEJAR"/>
    <x v="0"/>
  </r>
  <r>
    <x v="116"/>
    <n v="2"/>
    <s v="Encino"/>
    <n v="25"/>
    <n v="20"/>
    <n v="490.875"/>
    <n v="0.125"/>
    <s v="LATIF "/>
    <n v="293.3319028192812"/>
    <n v="1.1733276112771247"/>
    <s v="DEJAR"/>
    <s v="DEJAR"/>
    <x v="0"/>
  </r>
  <r>
    <x v="116"/>
    <n v="3"/>
    <s v="Encino"/>
    <n v="31"/>
    <n v="20"/>
    <n v="754.76940000000002"/>
    <n v="0.125"/>
    <s v="LATIF "/>
    <n v="489.81357840055307"/>
    <n v="1.9592543136022122"/>
    <s v="DEJAR"/>
    <s v="DEJAR"/>
    <x v="0"/>
  </r>
  <r>
    <x v="116"/>
    <n v="4"/>
    <s v="Encino"/>
    <n v="24"/>
    <n v="20"/>
    <n v="452.3904"/>
    <n v="0.125"/>
    <s v="LATIF "/>
    <n v="266.13537552905672"/>
    <n v="1.0645415021162268"/>
    <s v="DEJAR"/>
    <s v="DEJAR"/>
    <x v="0"/>
  </r>
  <r>
    <x v="116"/>
    <n v="5"/>
    <s v="Encino"/>
    <n v="38"/>
    <n v="22.827586206896552"/>
    <n v="1134.1176"/>
    <n v="0.125"/>
    <s v="LATIF "/>
    <n v="795.76587227964853"/>
    <n v="3.1830634891185943"/>
    <s v="DEJAR"/>
    <s v="DEJAR"/>
    <x v="0"/>
  </r>
  <r>
    <x v="116"/>
    <n v="6"/>
    <s v="Encino"/>
    <n v="28"/>
    <n v="18"/>
    <n v="615.75360000000001"/>
    <n v="0.125"/>
    <s v="LATIF "/>
    <n v="384.30049927715726"/>
    <n v="1.537201997108629"/>
    <s v="DEJAR"/>
    <s v="DEJAR"/>
    <x v="0"/>
  </r>
  <r>
    <x v="116"/>
    <n v="7"/>
    <s v="Encino"/>
    <n v="37"/>
    <n v="22.827586206896552"/>
    <n v="1075.2126000000001"/>
    <n v="0.125"/>
    <s v="LATIF "/>
    <n v="746.75785703016243"/>
    <n v="2.9870314281206496"/>
    <s v="DEJAR"/>
    <s v="DEJAR"/>
    <x v="0"/>
  </r>
  <r>
    <x v="116"/>
    <n v="8"/>
    <s v="Encino"/>
    <n v="34"/>
    <n v="25"/>
    <n v="907.92240000000004"/>
    <n v="0.125"/>
    <s v="LATIF "/>
    <n v="610.45073780325674"/>
    <n v="2.441802951213027"/>
    <s v="DEJAR"/>
    <s v="DEJAR"/>
    <x v="0"/>
  </r>
  <r>
    <x v="116"/>
    <n v="9"/>
    <s v="Encino"/>
    <n v="28"/>
    <n v="17"/>
    <n v="615.75360000000001"/>
    <n v="0.125"/>
    <s v="LATIF "/>
    <n v="384.30049927715726"/>
    <n v="1.537201997108629"/>
    <s v="DEJAR"/>
    <s v="DEJAR"/>
    <x v="0"/>
  </r>
  <r>
    <x v="116"/>
    <n v="10"/>
    <s v="Encino"/>
    <n v="33"/>
    <n v="21"/>
    <n v="855.30060000000003"/>
    <n v="0.125"/>
    <s v="LATIF "/>
    <n v="568.52356444302654"/>
    <n v="2.2740942577721062"/>
    <s v="DEJAR"/>
    <s v="DEJAR"/>
    <x v="0"/>
  </r>
  <r>
    <x v="116"/>
    <n v="11"/>
    <s v="Encino"/>
    <n v="36"/>
    <n v="30"/>
    <n v="1017.8783999999999"/>
    <n v="0.125"/>
    <s v="LATIF "/>
    <n v="699.54858588098784"/>
    <n v="2.7981943435239516"/>
    <s v="DEJAR"/>
    <s v="DEJAR"/>
    <x v="0"/>
  </r>
  <r>
    <x v="116"/>
    <n v="12"/>
    <s v="Encino"/>
    <n v="35"/>
    <n v="25"/>
    <n v="962.11500000000001"/>
    <n v="0.125"/>
    <s v="LATIF "/>
    <n v="654.11925553640299"/>
    <n v="2.6164770221456122"/>
    <s v="DEJAR"/>
    <s v="DEJAR"/>
    <x v="0"/>
  </r>
  <r>
    <x v="116"/>
    <n v="13"/>
    <s v="Encino"/>
    <n v="32"/>
    <n v="30"/>
    <n v="804.24959999999999"/>
    <n v="0.125"/>
    <s v="LATIF "/>
    <n v="528.31791084648671"/>
    <n v="2.1132716433859469"/>
    <s v="DEJAR"/>
    <s v="DEJAR"/>
    <x v="0"/>
  </r>
  <r>
    <x v="116"/>
    <n v="14"/>
    <s v="Encino"/>
    <n v="28"/>
    <n v="20"/>
    <n v="615.75360000000001"/>
    <n v="0.125"/>
    <s v="LATIF "/>
    <n v="384.30049927715726"/>
    <n v="1.537201997108629"/>
    <s v="DEJAR"/>
    <s v="DEJAR"/>
    <x v="0"/>
  </r>
  <r>
    <x v="116"/>
    <n v="15"/>
    <s v="Encino"/>
    <n v="28"/>
    <n v="27"/>
    <n v="615.75360000000001"/>
    <n v="0.125"/>
    <s v="LATIF "/>
    <n v="384.30049927715726"/>
    <n v="1.537201997108629"/>
    <s v="DEJAR"/>
    <s v="DEJAR"/>
    <x v="0"/>
  </r>
  <r>
    <x v="116"/>
    <n v="16"/>
    <s v="Encino"/>
    <n v="30"/>
    <n v="30"/>
    <n v="706.86"/>
    <n v="0.125"/>
    <s v="LATIF "/>
    <n v="452.98997539791907"/>
    <n v="1.8119599015916763"/>
    <s v="DEJAR"/>
    <s v="DEJAR"/>
    <x v="0"/>
  </r>
  <r>
    <x v="116"/>
    <n v="17"/>
    <s v="Encino"/>
    <n v="29"/>
    <n v="22.827586206896552"/>
    <n v="660.52139999999997"/>
    <n v="0.125"/>
    <s v="LATIF "/>
    <n v="417.82609631752575"/>
    <n v="1.6713043852701031"/>
    <s v="DEJAR"/>
    <s v="DEJAR"/>
    <x v="0"/>
  </r>
  <r>
    <x v="116"/>
    <n v="18"/>
    <s v="Encino"/>
    <n v="38"/>
    <n v="30"/>
    <n v="1134.1176"/>
    <n v="0.125"/>
    <s v="LATIF "/>
    <n v="795.76587227964853"/>
    <n v="3.1830634891185943"/>
    <s v="DEJAR"/>
    <s v="DEJAR"/>
    <x v="0"/>
  </r>
  <r>
    <x v="116"/>
    <n v="19"/>
    <s v="Encino"/>
    <n v="33"/>
    <n v="22.827586206896552"/>
    <n v="855.30060000000003"/>
    <n v="0.125"/>
    <s v="LATIF "/>
    <n v="568.52356444302654"/>
    <n v="2.2740942577721062"/>
    <s v="DEJAR"/>
    <s v="DEJAR"/>
    <x v="0"/>
  </r>
  <r>
    <x v="116"/>
    <n v="20"/>
    <s v="Encino"/>
    <n v="24"/>
    <n v="22.827586206896552"/>
    <n v="452.3904"/>
    <n v="0.125"/>
    <s v="LATIF "/>
    <n v="266.13537552905672"/>
    <n v="1.0645415021162268"/>
    <s v="DEJAR"/>
    <s v="DEJAR"/>
    <x v="0"/>
  </r>
  <r>
    <x v="116"/>
    <n v="21"/>
    <s v="Encino"/>
    <n v="28"/>
    <n v="22.827586206896552"/>
    <n v="615.75360000000001"/>
    <n v="0.125"/>
    <s v="LATIF "/>
    <n v="384.30049927715726"/>
    <n v="1.537201997108629"/>
    <s v="DEJAR"/>
    <s v="DEJAR"/>
    <x v="0"/>
  </r>
  <r>
    <x v="116"/>
    <n v="22"/>
    <s v="Encino"/>
    <n v="26"/>
    <n v="20"/>
    <n v="530.93039999999996"/>
    <n v="0.125"/>
    <s v="LATIF "/>
    <n v="322.0760520178971"/>
    <n v="1.2883042080715883"/>
    <s v="DEJAR"/>
    <s v="DEJAR"/>
    <x v="0"/>
  </r>
  <r>
    <x v="116"/>
    <n v="23"/>
    <s v="Encino"/>
    <n v="32"/>
    <n v="22"/>
    <n v="804.24959999999999"/>
    <n v="0.125"/>
    <s v="LATIF "/>
    <n v="528.31791084648671"/>
    <n v="2.1132716433859469"/>
    <s v="DEJAR"/>
    <s v="DEJAR"/>
    <x v="0"/>
  </r>
  <r>
    <x v="116"/>
    <n v="24"/>
    <s v="Encino"/>
    <n v="37"/>
    <n v="22.827586206896552"/>
    <n v="1075.2126000000001"/>
    <n v="0.125"/>
    <s v="LATIF "/>
    <n v="746.75785703016243"/>
    <n v="2.9870314281206496"/>
    <s v="DEJAR"/>
    <s v="DEJAR"/>
    <x v="0"/>
  </r>
  <r>
    <x v="116"/>
    <n v="25"/>
    <s v="Encino"/>
    <n v="45"/>
    <n v="35"/>
    <n v="1590.4349999999999"/>
    <n v="0.125"/>
    <s v="LATIF "/>
    <n v="1190.7041522680991"/>
    <n v="4.762816609072396"/>
    <s v="DEJAR"/>
    <s v="DEJAR"/>
    <x v="0"/>
  </r>
  <r>
    <x v="116"/>
    <n v="26"/>
    <s v="Encino"/>
    <n v="36"/>
    <n v="22.827586206896552"/>
    <n v="1017.8783999999999"/>
    <n v="0.125"/>
    <s v="LATIF "/>
    <n v="699.54858588098784"/>
    <n v="2.7981943435239516"/>
    <s v="DEJAR"/>
    <s v="DEJAR"/>
    <x v="0"/>
  </r>
  <r>
    <x v="116"/>
    <n v="27"/>
    <s v="Encino"/>
    <n v="32"/>
    <n v="22.827586206896552"/>
    <n v="804.24959999999999"/>
    <n v="0.125"/>
    <s v="LATIF "/>
    <n v="528.31791084648671"/>
    <n v="2.1132716433859469"/>
    <s v="DEJAR"/>
    <s v="DEJAR"/>
    <x v="0"/>
  </r>
  <r>
    <x v="116"/>
    <n v="28"/>
    <s v="Encino"/>
    <n v="30"/>
    <n v="22.827586206896552"/>
    <n v="706.86"/>
    <n v="0.125"/>
    <s v="LATIF "/>
    <n v="452.98997539791907"/>
    <n v="1.8119599015916763"/>
    <s v="DEJAR"/>
    <s v="DEJAR"/>
    <x v="0"/>
  </r>
  <r>
    <x v="116"/>
    <n v="29"/>
    <s v="Encino"/>
    <n v="34"/>
    <n v="26"/>
    <n v="907.92240000000004"/>
    <n v="0.125"/>
    <s v="LATIF "/>
    <n v="610.45073780325674"/>
    <n v="2.441802951213027"/>
    <s v="DEJAR"/>
    <s v="DEJAR"/>
    <x v="0"/>
  </r>
  <r>
    <x v="116"/>
    <n v="30"/>
    <s v="Encino"/>
    <n v="27"/>
    <n v="22.827586206896552"/>
    <n v="572.5566"/>
    <n v="0.125"/>
    <s v="LATIF "/>
    <n v="352.39128142743209"/>
    <n v="1.4095651257097284"/>
    <s v="DEJAR"/>
    <s v="DEJAR"/>
    <x v="0"/>
  </r>
  <r>
    <x v="116"/>
    <n v="31"/>
    <s v="Encino"/>
    <n v="28"/>
    <n v="22.827586206896552"/>
    <n v="615.75360000000001"/>
    <n v="0.125"/>
    <s v="LATIF "/>
    <n v="384.30049927715726"/>
    <n v="1.537201997108629"/>
    <s v="DEJAR"/>
    <s v="DEJAR"/>
    <x v="0"/>
  </r>
  <r>
    <x v="116"/>
    <n v="32"/>
    <s v="Encino"/>
    <n v="19"/>
    <n v="15"/>
    <n v="283.52940000000001"/>
    <n v="0.125"/>
    <s v="LATIF "/>
    <n v="152.50261995629924"/>
    <n v="0.61001047982519696"/>
    <s v="DEJAR"/>
    <s v="DEJAR"/>
    <x v="0"/>
  </r>
  <r>
    <x v="116"/>
    <n v="33"/>
    <s v="Encino"/>
    <n v="24"/>
    <n v="18"/>
    <n v="452.3904"/>
    <n v="0.125"/>
    <s v="LATIF "/>
    <n v="266.13537552905672"/>
    <n v="1.0645415021162268"/>
    <s v="DEJAR"/>
    <s v="DEJAR"/>
    <x v="0"/>
  </r>
  <r>
    <x v="116"/>
    <n v="34"/>
    <s v="Encino"/>
    <n v="30"/>
    <n v="22.827586206896552"/>
    <n v="706.86"/>
    <n v="0.125"/>
    <s v="LATIF "/>
    <n v="452.98997539791907"/>
    <n v="1.8119599015916763"/>
    <s v="DEJAR"/>
    <s v="DEJAR"/>
    <x v="0"/>
  </r>
  <r>
    <x v="116"/>
    <n v="35"/>
    <s v="Encino"/>
    <n v="40"/>
    <n v="28"/>
    <n v="1256.6399999999999"/>
    <n v="0.125"/>
    <s v="LATIF "/>
    <n v="899.25180732127308"/>
    <n v="3.5970072292850923"/>
    <s v="DEJAR"/>
    <s v="DEJAR"/>
    <x v="0"/>
  </r>
  <r>
    <x v="116"/>
    <n v="36"/>
    <s v="Encino"/>
    <n v="40"/>
    <n v="30"/>
    <n v="1256.6399999999999"/>
    <n v="0.125"/>
    <s v="LATIF "/>
    <n v="899.25180732127308"/>
    <n v="3.5970072292850923"/>
    <s v="DEJAR"/>
    <s v="DEJAR"/>
    <x v="0"/>
  </r>
  <r>
    <x v="116"/>
    <n v="37"/>
    <s v="Encino"/>
    <n v="21"/>
    <n v="16"/>
    <n v="346.3614"/>
    <n v="0.125"/>
    <s v="LATIF "/>
    <n v="193.587905296"/>
    <n v="0.77435162118400003"/>
    <s v="DEJAR"/>
    <s v="DEJAR"/>
    <x v="0"/>
  </r>
  <r>
    <x v="116"/>
    <n v="38"/>
    <s v="Encino"/>
    <n v="24"/>
    <n v="18"/>
    <n v="452.3904"/>
    <n v="0.125"/>
    <s v="LATIF "/>
    <n v="266.13537552905672"/>
    <n v="1.0645415021162268"/>
    <s v="DEJAR"/>
    <s v="DEJAR"/>
    <x v="0"/>
  </r>
  <r>
    <x v="116"/>
    <n v="39"/>
    <s v="Encino"/>
    <n v="45"/>
    <n v="28"/>
    <n v="1590.4349999999999"/>
    <n v="0.125"/>
    <s v="LATIF "/>
    <n v="1190.7041522680991"/>
    <n v="4.762816609072396"/>
    <s v="DEJAR"/>
    <s v="DEJAR"/>
    <x v="0"/>
  </r>
  <r>
    <x v="116"/>
    <n v="40"/>
    <s v="PALO QUITA CACA"/>
    <n v="17"/>
    <n v="16"/>
    <n v="226.98060000000001"/>
    <n v="0.125"/>
    <s v="LATIF "/>
    <n v="116.98835060940742"/>
    <n v="0.46795340243762967"/>
    <s v="DEJAR"/>
    <s v="DEJAR"/>
    <x v="0"/>
  </r>
  <r>
    <x v="116"/>
    <n v="41"/>
    <s v="Encino"/>
    <n v="50"/>
    <n v="28"/>
    <n v="1963.5"/>
    <n v="0.125"/>
    <s v="LATIF "/>
    <n v="1530.6197203780737"/>
    <n v="6.1224788815122944"/>
    <s v="DEJAR"/>
    <s v="DEJAR"/>
    <x v="0"/>
  </r>
  <r>
    <x v="116"/>
    <n v="42"/>
    <s v="Encino"/>
    <n v="16"/>
    <n v="14"/>
    <n v="201.0624"/>
    <n v="0.125"/>
    <s v="LATIF "/>
    <n v="101.24820425273758"/>
    <n v="0.4049928170109503"/>
    <s v="DEJAR"/>
    <s v="DEJAR"/>
    <x v="0"/>
  </r>
  <r>
    <x v="117"/>
    <n v="1"/>
    <s v="Encino"/>
    <n v="27"/>
    <n v="20"/>
    <n v="572.5566"/>
    <n v="0.125"/>
    <s v="LATIF "/>
    <n v="352.39128142743209"/>
    <n v="1.4095651257097284"/>
    <s v="DEJAR"/>
    <s v="DEJAR"/>
    <x v="0"/>
  </r>
  <r>
    <x v="117"/>
    <n v="2"/>
    <s v="Encino"/>
    <n v="27"/>
    <n v="20"/>
    <n v="572.5566"/>
    <n v="0.125"/>
    <s v="LATIF "/>
    <n v="352.39128142743209"/>
    <n v="1.4095651257097284"/>
    <s v="DEJAR"/>
    <s v="DEJAR"/>
    <x v="0"/>
  </r>
  <r>
    <x v="117"/>
    <n v="3"/>
    <s v="Encino"/>
    <n v="23.2"/>
    <n v="23"/>
    <n v="422.73369600000001"/>
    <n v="0.125"/>
    <s v="LATIF "/>
    <n v="245.47630430811358"/>
    <n v="0.98190521723245439"/>
    <s v="DEJAR"/>
    <s v="DEJAR"/>
    <x v="0"/>
  </r>
  <r>
    <x v="117"/>
    <n v="4"/>
    <s v="Encino"/>
    <n v="33"/>
    <n v="26"/>
    <n v="855.30060000000003"/>
    <n v="0.125"/>
    <s v="LATIF "/>
    <n v="568.52356444302654"/>
    <n v="2.2740942577721062"/>
    <s v="DEJAR"/>
    <s v="DEJAR"/>
    <x v="0"/>
  </r>
  <r>
    <x v="117"/>
    <n v="5"/>
    <s v="Encino"/>
    <n v="32"/>
    <n v="23"/>
    <n v="804.24959999999999"/>
    <n v="0.125"/>
    <s v="LATIF "/>
    <n v="528.31791084648671"/>
    <n v="2.1132716433859469"/>
    <s v="DEJAR"/>
    <s v="DEJAR"/>
    <x v="0"/>
  </r>
  <r>
    <x v="117"/>
    <n v="6"/>
    <s v="Encino"/>
    <n v="28"/>
    <n v="21"/>
    <n v="615.75360000000001"/>
    <n v="0.125"/>
    <s v="LATIF "/>
    <n v="384.30049927715726"/>
    <n v="1.537201997108629"/>
    <s v="DEJAR"/>
    <s v="DEJAR"/>
    <x v="0"/>
  </r>
  <r>
    <x v="117"/>
    <n v="7"/>
    <s v="Encino"/>
    <n v="23.5"/>
    <n v="17"/>
    <n v="433.73714999999999"/>
    <n v="0.125"/>
    <s v="LATIF "/>
    <n v="253.10998017593391"/>
    <n v="1.0124399207037356"/>
    <s v="DEJAR"/>
    <s v="DEJAR"/>
    <x v="0"/>
  </r>
  <r>
    <x v="117"/>
    <n v="8"/>
    <s v="Encino"/>
    <n v="37.9"/>
    <n v="23"/>
    <n v="1128.1564139999998"/>
    <n v="0.125"/>
    <s v="LATIF "/>
    <n v="790.78359785952409"/>
    <n v="3.1631343914380965"/>
    <s v="DEJAR"/>
    <s v="DEJAR"/>
    <x v="0"/>
  </r>
  <r>
    <x v="117"/>
    <n v="9"/>
    <s v="Encino"/>
    <n v="33.5"/>
    <n v="25"/>
    <n v="881.41515000000004"/>
    <n v="0.125"/>
    <s v="LATIF "/>
    <n v="589.27071356225565"/>
    <n v="2.3570828542490228"/>
    <s v="DEJAR"/>
    <s v="DEJAR"/>
    <x v="0"/>
  </r>
  <r>
    <x v="117"/>
    <n v="10"/>
    <s v="Encino"/>
    <n v="40"/>
    <n v="32"/>
    <n v="1256.6399999999999"/>
    <n v="0.125"/>
    <s v="LATIF "/>
    <n v="899.25180732127308"/>
    <n v="3.5970072292850923"/>
    <s v="DEJAR"/>
    <s v="DEJAR"/>
    <x v="0"/>
  </r>
  <r>
    <x v="117"/>
    <n v="11"/>
    <s v="Encino"/>
    <n v="31.7"/>
    <n v="23"/>
    <n v="789.24060599999996"/>
    <n v="0.125"/>
    <s v="LATIF "/>
    <n v="516.58890153568109"/>
    <n v="2.0663556061427242"/>
    <s v="DEJAR"/>
    <s v="DEJAR"/>
    <x v="0"/>
  </r>
  <r>
    <x v="117"/>
    <n v="12"/>
    <s v="Encino"/>
    <n v="19.5"/>
    <n v="14"/>
    <n v="298.64834999999999"/>
    <n v="0.125"/>
    <s v="LATIF "/>
    <n v="162.24290203480425"/>
    <n v="0.64897160813921695"/>
    <s v="DEJAR"/>
    <s v="DEJAR"/>
    <x v="0"/>
  </r>
  <r>
    <x v="117"/>
    <n v="13"/>
    <s v="Encino"/>
    <n v="15.8"/>
    <n v="23"/>
    <n v="196.06725600000001"/>
    <n v="0.125"/>
    <s v="LATIF "/>
    <n v="98.257670296338759"/>
    <n v="0.39303068118535506"/>
    <s v="DEJAR"/>
    <s v="DEJAR"/>
    <x v="0"/>
  </r>
  <r>
    <x v="117"/>
    <n v="14"/>
    <s v="Encino"/>
    <n v="28"/>
    <n v="35"/>
    <n v="615.75360000000001"/>
    <n v="0.125"/>
    <s v="LATIF "/>
    <n v="384.30049927715726"/>
    <n v="1.537201997108629"/>
    <s v="DEJAR"/>
    <s v="DEJAR"/>
    <x v="0"/>
  </r>
  <r>
    <x v="117"/>
    <n v="15"/>
    <s v="Encino"/>
    <n v="36"/>
    <n v="23"/>
    <n v="1017.8783999999999"/>
    <n v="0.125"/>
    <s v="LATIF "/>
    <n v="699.54858588098784"/>
    <n v="2.7981943435239516"/>
    <s v="DEJAR"/>
    <s v="DEJAR"/>
    <x v="0"/>
  </r>
  <r>
    <x v="117"/>
    <n v="16"/>
    <s v="Encino"/>
    <n v="22"/>
    <n v="26"/>
    <n v="380.1336"/>
    <n v="0.125"/>
    <s v="LATIF "/>
    <n v="216.2883827856152"/>
    <n v="0.86515353114246074"/>
    <s v="DEJAR"/>
    <s v="DEJAR"/>
    <x v="0"/>
  </r>
  <r>
    <x v="117"/>
    <n v="17"/>
    <s v="Encino"/>
    <n v="32"/>
    <n v="23"/>
    <n v="804.24959999999999"/>
    <n v="0.125"/>
    <s v="LATIF "/>
    <n v="528.31791084648671"/>
    <n v="2.1132716433859469"/>
    <s v="DEJAR"/>
    <s v="DEJAR"/>
    <x v="0"/>
  </r>
  <r>
    <x v="117"/>
    <n v="18"/>
    <s v="Encino"/>
    <n v="24"/>
    <n v="23"/>
    <n v="452.3904"/>
    <n v="0.125"/>
    <s v="LATIF "/>
    <n v="266.13537552905672"/>
    <n v="1.0645415021162268"/>
    <s v="DEJAR"/>
    <s v="DEJAR"/>
    <x v="0"/>
  </r>
  <r>
    <x v="117"/>
    <n v="19"/>
    <s v="Encino"/>
    <n v="18"/>
    <n v="15"/>
    <n v="254.46959999999999"/>
    <n v="0.125"/>
    <s v="LATIF "/>
    <n v="134.06329154071116"/>
    <n v="0.53625316616284469"/>
    <s v="DEJAR"/>
    <s v="DEJAR"/>
    <x v="0"/>
  </r>
  <r>
    <x v="117"/>
    <n v="20"/>
    <s v="Encino"/>
    <n v="22"/>
    <n v="23"/>
    <n v="380.1336"/>
    <n v="0.125"/>
    <s v="LATIF "/>
    <n v="216.2883827856152"/>
    <n v="0.86515353114246074"/>
    <s v="DEJAR"/>
    <s v="DEJAR"/>
    <x v="0"/>
  </r>
  <r>
    <x v="117"/>
    <n v="21"/>
    <s v="Encino"/>
    <n v="15.5"/>
    <n v="23"/>
    <n v="188.69235"/>
    <n v="0.125"/>
    <s v="LATIF "/>
    <n v="93.869134877908024"/>
    <n v="0.37547653951163212"/>
    <s v="DEJAR"/>
    <s v="DEJAR"/>
    <x v="0"/>
  </r>
  <r>
    <x v="117"/>
    <n v="22"/>
    <s v="Encino"/>
    <n v="38"/>
    <n v="25"/>
    <n v="1134.1176"/>
    <n v="0.125"/>
    <s v="LATIF "/>
    <n v="795.76587227964853"/>
    <n v="3.1830634891185943"/>
    <s v="DEJAR"/>
    <s v="DEJAR"/>
    <x v="0"/>
  </r>
  <r>
    <x v="117"/>
    <n v="23"/>
    <s v="Encino"/>
    <n v="20"/>
    <n v="15"/>
    <n v="314.15999999999997"/>
    <n v="0.125"/>
    <s v="LATIF "/>
    <n v="172.33493090633354"/>
    <n v="0.68933972362533413"/>
    <s v="DEJAR"/>
    <s v="DEJAR"/>
    <x v="0"/>
  </r>
  <r>
    <x v="117"/>
    <n v="24"/>
    <s v="Encino"/>
    <n v="18.2"/>
    <n v="19"/>
    <n v="260.15589599999998"/>
    <n v="0.125"/>
    <s v="LATIF "/>
    <n v="137.64107738009031"/>
    <n v="0.55056430952036128"/>
    <s v="DEJAR"/>
    <s v="DEJAR"/>
    <x v="0"/>
  </r>
  <r>
    <x v="117"/>
    <n v="25"/>
    <s v="Encino"/>
    <n v="37"/>
    <n v="30"/>
    <n v="1075.2126000000001"/>
    <n v="0.125"/>
    <s v="LATIF "/>
    <n v="746.75785703016243"/>
    <n v="2.9870314281206496"/>
    <s v="DEJAR"/>
    <s v="DEJAR"/>
    <x v="0"/>
  </r>
  <r>
    <x v="117"/>
    <n v="26"/>
    <s v="Encino"/>
    <n v="24"/>
    <n v="23"/>
    <n v="452.3904"/>
    <n v="0.125"/>
    <s v="LATIF "/>
    <n v="266.13537552905672"/>
    <n v="1.0645415021162268"/>
    <s v="DEJAR"/>
    <s v="DEJAR"/>
    <x v="0"/>
  </r>
  <r>
    <x v="117"/>
    <n v="27"/>
    <s v="Encino"/>
    <n v="32"/>
    <n v="27"/>
    <n v="804.24959999999999"/>
    <n v="0.125"/>
    <s v="LATIF "/>
    <n v="528.31791084648671"/>
    <n v="2.1132716433859469"/>
    <s v="DEJAR"/>
    <s v="DEJAR"/>
    <x v="0"/>
  </r>
  <r>
    <x v="117"/>
    <n v="28"/>
    <s v="Encino"/>
    <n v="25"/>
    <n v="23"/>
    <n v="490.875"/>
    <n v="0.125"/>
    <s v="LATIF "/>
    <n v="293.3319028192812"/>
    <n v="1.1733276112771247"/>
    <s v="DEJAR"/>
    <s v="DEJAR"/>
    <x v="0"/>
  </r>
  <r>
    <x v="117"/>
    <n v="29"/>
    <s v="Encino"/>
    <n v="26.7"/>
    <n v="20"/>
    <n v="559.90380600000003"/>
    <n v="0.125"/>
    <s v="LATIF "/>
    <n v="343.1303758589446"/>
    <n v="1.3725215034357785"/>
    <s v="DEJAR"/>
    <s v="DEJAR"/>
    <x v="0"/>
  </r>
  <r>
    <x v="117"/>
    <n v="30"/>
    <s v="Encino"/>
    <n v="19.8"/>
    <n v="23"/>
    <n v="307.90821600000004"/>
    <n v="0.125"/>
    <s v="LATIF "/>
    <n v="168.25568888304355"/>
    <n v="0.67302275553217417"/>
    <s v="DEJAR"/>
    <s v="DEJAR"/>
    <x v="0"/>
  </r>
  <r>
    <x v="117"/>
    <n v="31"/>
    <s v="Encino"/>
    <n v="35"/>
    <n v="35"/>
    <n v="962.11500000000001"/>
    <n v="0.125"/>
    <s v="LATIF "/>
    <n v="654.11925553640299"/>
    <n v="2.6164770221456122"/>
    <s v="DEJAR"/>
    <s v="DEJAR"/>
    <x v="0"/>
  </r>
  <r>
    <x v="117"/>
    <n v="32"/>
    <s v="Encino"/>
    <n v="27"/>
    <n v="23"/>
    <n v="572.5566"/>
    <n v="0.125"/>
    <s v="LATIF "/>
    <n v="352.39128142743209"/>
    <n v="1.4095651257097284"/>
    <s v="DEJAR"/>
    <s v="DEJAR"/>
    <x v="0"/>
  </r>
  <r>
    <x v="117"/>
    <n v="33"/>
    <s v="Encino"/>
    <n v="22"/>
    <n v="23"/>
    <n v="380.1336"/>
    <n v="0.125"/>
    <s v="LATIF "/>
    <n v="216.2883827856152"/>
    <n v="0.86515353114246074"/>
    <s v="DEJAR"/>
    <s v="DEJAR"/>
    <x v="0"/>
  </r>
  <r>
    <x v="117"/>
    <n v="34"/>
    <s v="Encino"/>
    <n v="20.8"/>
    <n v="23"/>
    <n v="339.795456"/>
    <n v="0.125"/>
    <s v="LATIF "/>
    <n v="189.22235746476244"/>
    <n v="0.75688942985904972"/>
    <s v="DEJAR"/>
    <s v="DEJAR"/>
    <x v="0"/>
  </r>
  <r>
    <x v="117"/>
    <n v="35"/>
    <s v="Encino"/>
    <n v="14.7"/>
    <n v="15"/>
    <n v="169.71708599999997"/>
    <n v="0.125"/>
    <s v="LATIF "/>
    <n v="82.730919252623252"/>
    <n v="0.33092367701049302"/>
    <s v="DEJAR"/>
    <s v="DEJAR"/>
    <x v="0"/>
  </r>
  <r>
    <x v="117"/>
    <n v="36"/>
    <s v="Encino"/>
    <n v="43"/>
    <n v="36"/>
    <n v="1452.2046"/>
    <n v="0.125"/>
    <s v="LATIF "/>
    <n v="1068.4241794788302"/>
    <n v="4.2736967179153211"/>
    <s v="DEJAR"/>
    <s v="DEJAR"/>
    <x v="0"/>
  </r>
  <r>
    <x v="117"/>
    <n v="37"/>
    <s v="Encino"/>
    <n v="27"/>
    <n v="22"/>
    <n v="572.5566"/>
    <n v="0.125"/>
    <s v="LATIF "/>
    <n v="352.39128142743209"/>
    <n v="1.4095651257097284"/>
    <s v="DEJAR"/>
    <s v="DEJAR"/>
    <x v="0"/>
  </r>
  <r>
    <x v="117"/>
    <n v="38"/>
    <s v="Encino"/>
    <n v="26"/>
    <n v="23"/>
    <n v="530.93039999999996"/>
    <n v="0.125"/>
    <s v="LATIF "/>
    <n v="322.0760520178971"/>
    <n v="1.2883042080715883"/>
    <s v="DEJAR"/>
    <s v="DEJAR"/>
    <x v="0"/>
  </r>
  <r>
    <x v="117"/>
    <n v="39"/>
    <s v="Encino"/>
    <n v="28.5"/>
    <n v="24"/>
    <n v="637.94114999999999"/>
    <n v="0.125"/>
    <s v="LATIF "/>
    <n v="400.85987036295842"/>
    <n v="1.6034394814518336"/>
    <s v="DEJAR"/>
    <s v="DEJAR"/>
    <x v="0"/>
  </r>
  <r>
    <x v="117"/>
    <n v="40"/>
    <s v="Palo Sano"/>
    <n v="34"/>
    <n v="30"/>
    <n v="907.92240000000004"/>
    <n v="0.125"/>
    <s v="LATIF "/>
    <n v="610.45073780325674"/>
    <n v="2.441802951213027"/>
    <s v="DEJAR"/>
    <s v="DEJAR"/>
    <x v="0"/>
  </r>
  <r>
    <x v="117"/>
    <n v="41"/>
    <s v="Encino"/>
    <n v="24.5"/>
    <n v="23"/>
    <n v="471.43635"/>
    <n v="0.125"/>
    <s v="LATIF "/>
    <n v="279.54167502677348"/>
    <n v="1.1181667001070938"/>
    <s v="DEJAR"/>
    <s v="DEJAR"/>
    <x v="0"/>
  </r>
  <r>
    <x v="117"/>
    <n v="42"/>
    <s v="Encino"/>
    <n v="16"/>
    <n v="18"/>
    <n v="201.0624"/>
    <n v="0.125"/>
    <s v="LATIF "/>
    <n v="101.24820425273758"/>
    <n v="0.4049928170109503"/>
    <s v="DEJAR"/>
    <s v="DEJAR"/>
    <x v="0"/>
  </r>
  <r>
    <x v="117"/>
    <n v="43"/>
    <s v="Encino"/>
    <n v="22.5"/>
    <n v="23"/>
    <n v="397.60874999999999"/>
    <n v="0.125"/>
    <s v="LATIF "/>
    <n v="228.1896084504572"/>
    <n v="0.91275843380182875"/>
    <s v="DEJAR"/>
    <s v="DEJAR"/>
    <x v="0"/>
  </r>
  <r>
    <x v="117"/>
    <n v="44"/>
    <s v="HELECHO"/>
    <n v="31"/>
    <n v="16"/>
    <n v="754.76940000000002"/>
    <n v="0.125"/>
    <s v="Palma"/>
    <n v="148.91089180578973"/>
    <n v="0.59564356722315892"/>
    <s v="DEJAR"/>
    <s v="DEJAR"/>
    <x v="0"/>
  </r>
  <r>
    <x v="117"/>
    <n v="45"/>
    <s v="Encino"/>
    <n v="33.200000000000003"/>
    <n v="25"/>
    <n v="865.69929600000012"/>
    <n v="0.125"/>
    <s v="LATIF "/>
    <n v="576.77063787664395"/>
    <n v="2.3070825515065758"/>
    <s v="DEJAR"/>
    <s v="DEJAR"/>
    <x v="0"/>
  </r>
  <r>
    <x v="117"/>
    <n v="46"/>
    <s v="Encino"/>
    <n v="31.5"/>
    <n v="22"/>
    <n v="779.31314999999995"/>
    <n v="0.125"/>
    <s v="LATIF "/>
    <n v="508.85435701385597"/>
    <n v="2.0354174280554238"/>
    <s v="DEJAR"/>
    <s v="DEJAR"/>
    <x v="0"/>
  </r>
  <r>
    <x v="117"/>
    <n v="47"/>
    <s v="Encino"/>
    <n v="12"/>
    <n v="14"/>
    <n v="113.0976"/>
    <n v="0.125"/>
    <s v="LATIF "/>
    <n v="51.002868362482175"/>
    <n v="0.2040114734499287"/>
    <s v="DEJAR"/>
    <s v="DEJAR"/>
    <x v="0"/>
  </r>
  <r>
    <x v="118"/>
    <n v="1"/>
    <s v="Cipres"/>
    <n v="33"/>
    <n v="23.5"/>
    <n v="855.30060000000003"/>
    <n v="0.125"/>
    <s v="CONIF"/>
    <n v="547.55709445380046"/>
    <n v="2.1902283778152016"/>
    <s v="DEJAR"/>
    <s v="DEJAR"/>
    <x v="0"/>
  </r>
  <r>
    <x v="118"/>
    <n v="2"/>
    <s v="Pino Tec"/>
    <n v="40.5"/>
    <n v="30"/>
    <n v="1288.25235"/>
    <n v="0.125"/>
    <s v="CONIF"/>
    <n v="881.9667924481156"/>
    <n v="3.5278671697924624"/>
    <s v="DEJAR"/>
    <s v="DEJAR"/>
    <x v="0"/>
  </r>
  <r>
    <x v="118"/>
    <n v="3"/>
    <s v="Pino Tec"/>
    <n v="43.5"/>
    <n v="30"/>
    <n v="1486.1731500000001"/>
    <n v="0.125"/>
    <s v="CONIF"/>
    <n v="1041.5707069550579"/>
    <n v="4.1662828278202317"/>
    <s v="DEJAR"/>
    <s v="DEJAR"/>
    <x v="0"/>
  </r>
  <r>
    <x v="118"/>
    <n v="4"/>
    <s v="Cipres"/>
    <n v="24"/>
    <n v="23.5"/>
    <n v="452.3904"/>
    <n v="0.125"/>
    <s v="CONIF"/>
    <n v="260.92189134611579"/>
    <n v="1.0436875653844631"/>
    <s v="DEJAR"/>
    <s v="DEJAR"/>
    <x v="0"/>
  </r>
  <r>
    <x v="118"/>
    <n v="5"/>
    <s v="pino"/>
    <n v="32"/>
    <n v="23.5"/>
    <n v="804.24959999999999"/>
    <n v="0.125"/>
    <s v="CONIF"/>
    <n v="509.70972386186907"/>
    <n v="2.0388388954474763"/>
    <s v="DEJAR"/>
    <s v="DEJAR"/>
    <x v="0"/>
  </r>
  <r>
    <x v="118"/>
    <n v="6"/>
    <s v="Cipres"/>
    <n v="20.5"/>
    <n v="15"/>
    <n v="330.06434999999999"/>
    <n v="0.125"/>
    <s v="CONIF"/>
    <n v="180.78665962471501"/>
    <n v="0.72314663849886007"/>
    <s v="DEJAR"/>
    <s v="DEJAR"/>
    <x v="0"/>
  </r>
  <r>
    <x v="118"/>
    <n v="7"/>
    <s v="pino"/>
    <n v="42"/>
    <n v="30"/>
    <n v="1385.4456"/>
    <n v="0.125"/>
    <s v="CONIF"/>
    <n v="959.87703555110068"/>
    <n v="3.8395081422044028"/>
    <s v="DEJAR"/>
    <s v="DEJAR"/>
    <x v="0"/>
  </r>
  <r>
    <x v="118"/>
    <n v="8"/>
    <s v="Cipres"/>
    <n v="47"/>
    <n v="25"/>
    <n v="1734.9485999999999"/>
    <n v="0.125"/>
    <s v="CONIF"/>
    <n v="1247.146526062053"/>
    <n v="4.9885861042482116"/>
    <s v="DEJAR"/>
    <s v="DEJAR"/>
    <x v="0"/>
  </r>
  <r>
    <x v="118"/>
    <n v="9"/>
    <s v="pino"/>
    <n v="40"/>
    <n v="30"/>
    <n v="1256.6399999999999"/>
    <n v="0.125"/>
    <s v="CONIF"/>
    <n v="856.82975840551558"/>
    <n v="3.4273190336220622"/>
    <s v="DEJAR"/>
    <s v="DEJAR"/>
    <x v="0"/>
  </r>
  <r>
    <x v="118"/>
    <n v="10"/>
    <s v="Cipres"/>
    <n v="39"/>
    <n v="23.5"/>
    <n v="1194.5934"/>
    <n v="0.125"/>
    <s v="CONIF"/>
    <n v="807.79515713809144"/>
    <n v="3.2311806285523659"/>
    <s v="DEJAR"/>
    <s v="DEJAR"/>
    <x v="0"/>
  </r>
  <r>
    <x v="118"/>
    <n v="11"/>
    <s v="pino"/>
    <n v="29.6"/>
    <n v="23.5"/>
    <n v="688.13606400000003"/>
    <n v="0.125"/>
    <s v="CONIF"/>
    <n v="425.12149233702553"/>
    <n v="1.700485969348102"/>
    <s v="DEJAR"/>
    <s v="DEJAR"/>
    <x v="0"/>
  </r>
  <r>
    <x v="118"/>
    <n v="12"/>
    <s v="pino"/>
    <n v="44"/>
    <n v="28"/>
    <n v="1520.5344"/>
    <n v="0.125"/>
    <s v="CONIF"/>
    <n v="1069.6502848909329"/>
    <n v="4.2786011395637313"/>
    <s v="DEJAR"/>
    <s v="DEJAR"/>
    <x v="0"/>
  </r>
  <r>
    <x v="118"/>
    <n v="13"/>
    <s v="pino"/>
    <n v="24"/>
    <n v="23.5"/>
    <n v="452.3904"/>
    <n v="0.125"/>
    <s v="CONIF"/>
    <n v="260.92189134611579"/>
    <n v="1.0436875653844631"/>
    <s v="DEJAR"/>
    <s v="DEJAR"/>
    <x v="0"/>
  </r>
  <r>
    <x v="118"/>
    <n v="14"/>
    <s v="pino"/>
    <n v="34.799999999999997"/>
    <n v="29"/>
    <n v="951.15081599999974"/>
    <n v="0.125"/>
    <s v="CONIF"/>
    <n v="619.60816861990156"/>
    <n v="2.4784326744796061"/>
    <s v="DEJAR"/>
    <s v="DEJAR"/>
    <x v="0"/>
  </r>
  <r>
    <x v="118"/>
    <n v="15"/>
    <s v="Cipres"/>
    <n v="53"/>
    <n v="27"/>
    <n v="2206.1886"/>
    <n v="0.125"/>
    <s v="CONIF"/>
    <n v="1649.5637659227145"/>
    <n v="6.5982550636908579"/>
    <s v="DEJAR"/>
    <s v="DEJAR"/>
    <x v="0"/>
  </r>
  <r>
    <x v="118"/>
    <n v="16"/>
    <s v="pino"/>
    <n v="35.5"/>
    <n v="26"/>
    <n v="989.80034999999998"/>
    <n v="0.125"/>
    <s v="CONIF"/>
    <n v="649.00665028711217"/>
    <n v="2.5960266011484485"/>
    <s v="DEJAR"/>
    <s v="DEJAR"/>
    <x v="0"/>
  </r>
  <r>
    <x v="118"/>
    <n v="17"/>
    <s v="pino"/>
    <n v="32"/>
    <n v="22"/>
    <n v="804.24959999999999"/>
    <n v="0.125"/>
    <s v="CONIF"/>
    <n v="509.70972386186907"/>
    <n v="2.0388388954474763"/>
    <s v="DEJAR"/>
    <s v="DEJAR"/>
    <x v="0"/>
  </r>
  <r>
    <x v="118"/>
    <n v="18"/>
    <s v="pino"/>
    <n v="34"/>
    <n v="22"/>
    <n v="907.92240000000004"/>
    <n v="0.125"/>
    <s v="CONIF"/>
    <n v="586.95824798631986"/>
    <n v="2.3478329919452796"/>
    <s v="DEJAR"/>
    <s v="DEJAR"/>
    <x v="0"/>
  </r>
  <r>
    <x v="118"/>
    <n v="19"/>
    <s v="pino"/>
    <n v="31"/>
    <n v="23.5"/>
    <n v="754.76940000000002"/>
    <n v="0.125"/>
    <s v="CONIF"/>
    <n v="473.40054798786537"/>
    <n v="1.8936021919514614"/>
    <s v="DEJAR"/>
    <s v="DEJAR"/>
    <x v="0"/>
  </r>
  <r>
    <x v="118"/>
    <n v="20"/>
    <s v="Cipres"/>
    <n v="38"/>
    <n v="24"/>
    <n v="1134.1176"/>
    <n v="0.125"/>
    <s v="CONIF"/>
    <n v="760.40176124087304"/>
    <n v="3.041607044963492"/>
    <s v="DEJAR"/>
    <s v="DEJAR"/>
    <x v="0"/>
  </r>
  <r>
    <x v="118"/>
    <n v="21"/>
    <s v="pino"/>
    <n v="30.8"/>
    <n v="22"/>
    <n v="745.06185600000003"/>
    <n v="0.125"/>
    <s v="CONIF"/>
    <n v="466.32190130050736"/>
    <n v="1.8652876052020295"/>
    <s v="DEJAR"/>
    <s v="DEJAR"/>
    <x v="0"/>
  </r>
  <r>
    <x v="118"/>
    <n v="22"/>
    <s v="Cipres"/>
    <n v="19"/>
    <n v="14"/>
    <n v="283.52940000000001"/>
    <n v="0.125"/>
    <s v="CONIF"/>
    <n v="151.47942747069629"/>
    <n v="0.60591770988278515"/>
    <s v="DEJAR"/>
    <s v="DEJAR"/>
    <x v="0"/>
  </r>
  <r>
    <x v="118"/>
    <n v="23"/>
    <s v="pino"/>
    <n v="14"/>
    <n v="16"/>
    <n v="153.9384"/>
    <n v="0.125"/>
    <s v="CONIF"/>
    <n v="74.413046354606593"/>
    <n v="0.29765218541842636"/>
    <s v="DEJAR"/>
    <s v="DEJAR"/>
    <x v="0"/>
  </r>
  <r>
    <x v="118"/>
    <n v="24"/>
    <s v="pino"/>
    <n v="46.5"/>
    <n v="30"/>
    <n v="1698.2311500000001"/>
    <n v="0.125"/>
    <s v="CONIF"/>
    <n v="1216.4823568030693"/>
    <n v="4.8659294272122766"/>
    <s v="DEJAR"/>
    <s v="DEJAR"/>
    <x v="0"/>
  </r>
  <r>
    <x v="118"/>
    <n v="25"/>
    <s v="pino"/>
    <n v="27"/>
    <n v="22"/>
    <n v="572.5566"/>
    <n v="0.125"/>
    <s v="CONIF"/>
    <n v="343.22204552912302"/>
    <n v="1.372888182116492"/>
    <s v="DEJAR"/>
    <s v="DEJAR"/>
    <x v="0"/>
  </r>
  <r>
    <x v="118"/>
    <n v="26"/>
    <s v="pino"/>
    <n v="45"/>
    <n v="30"/>
    <n v="1590.4349999999999"/>
    <n v="0.125"/>
    <s v="CONIF"/>
    <n v="1127.0915630458203"/>
    <n v="4.508366252183281"/>
    <s v="DEJAR"/>
    <s v="DEJAR"/>
    <x v="0"/>
  </r>
  <r>
    <x v="118"/>
    <n v="27"/>
    <s v="Pimientillo"/>
    <n v="20"/>
    <n v="16"/>
    <n v="314.15999999999997"/>
    <n v="0.125"/>
    <s v="LATIF "/>
    <n v="172.33493090633354"/>
    <n v="0.68933972362533413"/>
    <s v="DEJAR"/>
    <s v="DEJAR"/>
    <x v="0"/>
  </r>
  <r>
    <x v="118"/>
    <n v="28"/>
    <s v="pino"/>
    <n v="38.5"/>
    <n v="28"/>
    <n v="1164.15915"/>
    <n v="0.125"/>
    <s v="CONIF"/>
    <n v="783.89417216375261"/>
    <n v="3.1355766886550103"/>
    <s v="DEJAR"/>
    <s v="DEJAR"/>
    <x v="0"/>
  </r>
  <r>
    <x v="118"/>
    <n v="29"/>
    <s v="pino"/>
    <n v="20"/>
    <n v="15"/>
    <n v="314.15999999999997"/>
    <n v="0.125"/>
    <s v="CONIF"/>
    <n v="170.68882248683826"/>
    <n v="0.68275528994735302"/>
    <s v="DEJAR"/>
    <s v="DEJAR"/>
    <x v="0"/>
  </r>
  <r>
    <x v="118"/>
    <n v="30"/>
    <s v="Pimientillo"/>
    <n v="23"/>
    <n v="15"/>
    <n v="415.47660000000002"/>
    <n v="0.125"/>
    <s v="LATIF "/>
    <n v="240.46242571758225"/>
    <n v="0.961849702870329"/>
    <s v="DEJAR"/>
    <s v="DEJAR"/>
    <x v="0"/>
  </r>
  <r>
    <x v="118"/>
    <n v="31"/>
    <s v="pino"/>
    <n v="27"/>
    <n v="23.5"/>
    <n v="572.5566"/>
    <n v="0.125"/>
    <s v="CONIF"/>
    <n v="343.22204552912302"/>
    <n v="1.372888182116492"/>
    <s v="DEJAR"/>
    <s v="DEJAR"/>
    <x v="0"/>
  </r>
  <r>
    <x v="118"/>
    <n v="32"/>
    <s v="Guarumo"/>
    <n v="31.5"/>
    <n v="18"/>
    <n v="779.31314999999995"/>
    <n v="0.125"/>
    <s v="LATIF "/>
    <n v="508.85435701385597"/>
    <n v="2.0354174280554238"/>
    <s v="DEJAR"/>
    <s v="DEJAR"/>
    <x v="0"/>
  </r>
  <r>
    <x v="119"/>
    <n v="1"/>
    <s v="Pino Tec"/>
    <n v="21.5"/>
    <n v="16"/>
    <n v="363.05115000000001"/>
    <n v="0.125"/>
    <s v="CONIF"/>
    <n v="201.98200553506376"/>
    <n v="0.80792802214025505"/>
    <s v="DEJAR"/>
    <s v="DEJAR"/>
    <x v="0"/>
  </r>
  <r>
    <x v="119"/>
    <n v="2"/>
    <s v="Encino"/>
    <n v="28.8"/>
    <n v="13"/>
    <n v="651.44217600000002"/>
    <n v="0.125"/>
    <s v="LATIF "/>
    <n v="410.99060843612705"/>
    <n v="1.6439624337445082"/>
    <s v="DEJAR"/>
    <s v="DEJAR"/>
    <x v="0"/>
  </r>
  <r>
    <x v="119"/>
    <n v="3"/>
    <s v="Pino "/>
    <n v="30.3"/>
    <n v="14"/>
    <n v="721.06788600000004"/>
    <n v="0.125"/>
    <s v="CONIF"/>
    <n v="448.89083973254964"/>
    <n v="1.7955633589301985"/>
    <s v="DEJAR"/>
    <s v="DEJAR"/>
    <x v="0"/>
  </r>
  <r>
    <x v="119"/>
    <n v="4"/>
    <s v="pino "/>
    <n v="33.200000000000003"/>
    <n v="14"/>
    <n v="865.69929600000012"/>
    <n v="0.125"/>
    <s v="CONIF"/>
    <n v="555.31252933847077"/>
    <n v="2.221250117353883"/>
    <s v="DEJAR"/>
    <s v="DEJAR"/>
    <x v="0"/>
  </r>
  <r>
    <x v="119"/>
    <n v="5"/>
    <s v="pino"/>
    <n v="27"/>
    <n v="14"/>
    <n v="572.5566"/>
    <n v="0.125"/>
    <s v="CONIF"/>
    <n v="343.22204552912302"/>
    <n v="1.372888182116492"/>
    <s v="DEJAR"/>
    <s v="DEJAR"/>
    <x v="0"/>
  </r>
  <r>
    <x v="119"/>
    <n v="6"/>
    <s v="encino"/>
    <n v="27.6"/>
    <n v="12"/>
    <n v="598.28630400000009"/>
    <n v="0.125"/>
    <s v="LATIF "/>
    <n v="371.34408928250974"/>
    <n v="1.4853763571300389"/>
    <s v="DEJAR"/>
    <s v="DEJAR"/>
    <x v="0"/>
  </r>
  <r>
    <x v="119"/>
    <n v="7"/>
    <s v="Pino"/>
    <n v="18.3"/>
    <n v="10"/>
    <n v="263.02260600000005"/>
    <n v="0.125"/>
    <s v="CONIF"/>
    <n v="138.80569270165631"/>
    <n v="0.5552227708066253"/>
    <s v="DEJAR"/>
    <s v="DEJAR"/>
    <x v="0"/>
  </r>
  <r>
    <x v="119"/>
    <n v="8"/>
    <s v="Pino"/>
    <n v="21"/>
    <n v="14"/>
    <n v="346.3614"/>
    <n v="0.125"/>
    <s v="CONIF"/>
    <n v="191.21684246269251"/>
    <n v="0.76486736985077008"/>
    <s v="DEJAR"/>
    <s v="DEJAR"/>
    <x v="0"/>
  </r>
  <r>
    <x v="119"/>
    <n v="9"/>
    <s v="Pino"/>
    <n v="21"/>
    <n v="18"/>
    <n v="346.3614"/>
    <n v="0.125"/>
    <s v="CONIF"/>
    <n v="191.21684246269251"/>
    <n v="0.76486736985077008"/>
    <s v="DEJAR"/>
    <s v="DEJAR"/>
    <x v="0"/>
  </r>
  <r>
    <x v="119"/>
    <n v="10"/>
    <s v="Pino"/>
    <n v="31.5"/>
    <n v="20"/>
    <n v="779.31314999999995"/>
    <n v="0.125"/>
    <s v="CONIF"/>
    <n v="491.36384858054686"/>
    <n v="1.9654553943221875"/>
    <s v="DEJAR"/>
    <s v="DEJAR"/>
    <x v="0"/>
  </r>
  <r>
    <x v="119"/>
    <n v="11"/>
    <s v="Pino"/>
    <n v="36"/>
    <n v="24"/>
    <n v="1017.8783999999999"/>
    <n v="0.125"/>
    <s v="CONIF"/>
    <n v="670.48269942934951"/>
    <n v="2.6819307977173978"/>
    <s v="DEJAR"/>
    <s v="DEJAR"/>
    <x v="0"/>
  </r>
  <r>
    <x v="119"/>
    <n v="12"/>
    <s v="Pino"/>
    <n v="30"/>
    <n v="16.277777777777779"/>
    <n v="706.86"/>
    <n v="0.125"/>
    <s v="CONIF"/>
    <n v="438.61364745199307"/>
    <n v="1.7544545898079722"/>
    <s v="DEJAR"/>
    <s v="DEJAR"/>
    <x v="0"/>
  </r>
  <r>
    <x v="119"/>
    <n v="13"/>
    <s v="Pino"/>
    <n v="31.2"/>
    <n v="10"/>
    <n v="764.53977599999996"/>
    <n v="0.125"/>
    <s v="CONIF"/>
    <n v="480.54008680560469"/>
    <n v="1.9221603472224187"/>
    <s v="DEJAR"/>
    <s v="DEJAR"/>
    <x v="0"/>
  </r>
  <r>
    <x v="119"/>
    <n v="14"/>
    <s v="Pino"/>
    <n v="47"/>
    <n v="20"/>
    <n v="1734.9485999999999"/>
    <n v="0.125"/>
    <s v="CONIF"/>
    <n v="1247.146526062053"/>
    <n v="4.9885861042482116"/>
    <s v="DEJAR"/>
    <s v="DEJAR"/>
    <x v="0"/>
  </r>
  <r>
    <x v="119"/>
    <n v="15"/>
    <s v="Pino"/>
    <n v="35"/>
    <n v="28"/>
    <n v="962.11500000000001"/>
    <n v="0.125"/>
    <s v="CONIF"/>
    <n v="627.92845814933332"/>
    <n v="2.5117138325973332"/>
    <s v="DEJAR"/>
    <s v="DEJAR"/>
    <x v="0"/>
  </r>
  <r>
    <x v="119"/>
    <n v="16"/>
    <s v="Pino"/>
    <n v="27"/>
    <n v="16"/>
    <n v="572.5566"/>
    <n v="0.125"/>
    <s v="CONIF"/>
    <n v="343.22204552912302"/>
    <n v="1.372888182116492"/>
    <s v="DEJAR"/>
    <s v="DEJAR"/>
    <x v="0"/>
  </r>
  <r>
    <x v="119"/>
    <n v="17"/>
    <s v="Pino"/>
    <n v="34"/>
    <n v="18"/>
    <n v="907.92240000000004"/>
    <n v="0.125"/>
    <s v="CONIF"/>
    <n v="586.95824798631986"/>
    <n v="2.3478329919452796"/>
    <s v="DEJAR"/>
    <s v="DEJAR"/>
    <x v="0"/>
  </r>
  <r>
    <x v="119"/>
    <n v="18"/>
    <s v="Pino"/>
    <n v="26"/>
    <n v="12"/>
    <n v="530.93039999999996"/>
    <n v="0.125"/>
    <s v="CONIF"/>
    <n v="314.35776105795452"/>
    <n v="1.2574310442318182"/>
    <s v="DEJAR"/>
    <s v="DEJAR"/>
    <x v="0"/>
  </r>
  <r>
    <x v="119"/>
    <n v="19"/>
    <s v="Pino"/>
    <n v="34.5"/>
    <n v="20"/>
    <n v="934.82235000000003"/>
    <n v="0.125"/>
    <s v="CONIF"/>
    <n v="607.2462782424343"/>
    <n v="2.4289851129697371"/>
    <s v="DEJAR"/>
    <s v="DEJAR"/>
    <x v="0"/>
  </r>
  <r>
    <x v="120"/>
    <n v="1"/>
    <s v="ciprés"/>
    <n v="39"/>
    <n v="35"/>
    <n v="1194.5934"/>
    <n v="0.125"/>
    <s v="CONIF "/>
    <n v="807.79515713809144"/>
    <n v="3.2311806285523659"/>
    <s v="DEJAR"/>
    <s v="DEJAR"/>
    <x v="0"/>
  </r>
  <r>
    <x v="120"/>
    <n v="2"/>
    <s v="ciprés"/>
    <n v="28.4"/>
    <n v="28"/>
    <n v="633.47222399999998"/>
    <n v="0.125"/>
    <s v="CONIF "/>
    <n v="386.08019534470822"/>
    <n v="1.5443207813788329"/>
    <s v="DEJAR"/>
    <s v="DEJAR"/>
    <x v="0"/>
  </r>
  <r>
    <x v="120"/>
    <n v="3"/>
    <s v="ciprés"/>
    <n v="30.2"/>
    <n v="30"/>
    <n v="716.31621599999994"/>
    <n v="0.125"/>
    <s v="CONIF "/>
    <n v="445.45002124277238"/>
    <n v="1.7818000849710895"/>
    <s v="DEJAR"/>
    <s v="DEJAR"/>
    <x v="0"/>
  </r>
  <r>
    <x v="120"/>
    <n v="4"/>
    <s v="pino"/>
    <n v="35"/>
    <n v="36"/>
    <n v="962.11500000000001"/>
    <n v="0.125"/>
    <s v="CONIF "/>
    <n v="627.92845814933332"/>
    <n v="2.5117138325973332"/>
    <s v="DEJAR"/>
    <s v="DEJAR"/>
    <x v="0"/>
  </r>
  <r>
    <x v="120"/>
    <n v="5"/>
    <s v="ciprés"/>
    <n v="42.3"/>
    <n v="30"/>
    <n v="1405.3083659999998"/>
    <n v="0.125"/>
    <s v="CONIF "/>
    <n v="975.91168044174481"/>
    <n v="3.9036467217669792"/>
    <s v="DEJAR"/>
    <s v="DEJAR"/>
    <x v="0"/>
  </r>
  <r>
    <x v="120"/>
    <n v="6"/>
    <s v="ciprés"/>
    <n v="33.5"/>
    <n v="35"/>
    <n v="881.41515000000004"/>
    <n v="0.125"/>
    <s v="CONIF "/>
    <n v="567.06248656062087"/>
    <n v="2.2682499462424834"/>
    <s v="DEJAR"/>
    <s v="DEJAR"/>
    <x v="0"/>
  </r>
  <r>
    <x v="120"/>
    <n v="7"/>
    <s v="ciprés"/>
    <n v="36.299999999999997"/>
    <n v="27"/>
    <n v="1034.9137259999998"/>
    <n v="0.125"/>
    <s v="CONIF "/>
    <n v="683.56006118004586"/>
    <n v="2.7342402447201835"/>
    <s v="DEJAR"/>
    <s v="DEJAR"/>
    <x v="0"/>
  </r>
  <r>
    <x v="120"/>
    <n v="8"/>
    <s v="ciprés"/>
    <n v="20.399999999999999"/>
    <n v="28"/>
    <n v="326.85206399999998"/>
    <n v="0.125"/>
    <s v="CONIF "/>
    <n v="178.74058960182708"/>
    <n v="0.71496235840730837"/>
    <s v="DEJAR"/>
    <s v="DEJAR"/>
    <x v="0"/>
  </r>
  <r>
    <x v="120"/>
    <n v="9"/>
    <s v="ciprés"/>
    <n v="17.5"/>
    <n v="28"/>
    <n v="240.52875"/>
    <n v="0.125"/>
    <s v="CONIF "/>
    <n v="125.08945689157549"/>
    <n v="0.50035782756630198"/>
    <s v="DEJAR"/>
    <s v="DEJAR"/>
    <x v="0"/>
  </r>
  <r>
    <x v="120"/>
    <n v="10"/>
    <s v="ciprés"/>
    <n v="12"/>
    <n v="20"/>
    <n v="113.0976"/>
    <n v="0.125"/>
    <s v="CONIF "/>
    <n v="51.978178813240163"/>
    <n v="0.20791271525296065"/>
    <s v="DEJAR"/>
    <s v="DEJAR"/>
    <x v="0"/>
  </r>
  <r>
    <x v="120"/>
    <n v="11"/>
    <s v="ciprés"/>
    <n v="30"/>
    <n v="27"/>
    <n v="706.86"/>
    <n v="0.125"/>
    <s v="CONIF "/>
    <n v="438.61364745199307"/>
    <n v="1.7544545898079722"/>
    <s v="DEJAR"/>
    <s v="DEJAR"/>
    <x v="0"/>
  </r>
  <r>
    <x v="120"/>
    <n v="12"/>
    <s v="ciprés"/>
    <n v="31.2"/>
    <n v="26"/>
    <n v="764.53977599999996"/>
    <n v="0.125"/>
    <s v="CONIF "/>
    <n v="480.54008680560469"/>
    <n v="1.9221603472224187"/>
    <s v="DEJAR"/>
    <s v="DEJAR"/>
    <x v="0"/>
  </r>
  <r>
    <x v="120"/>
    <n v="13"/>
    <s v="pino"/>
    <n v="31.5"/>
    <n v="28"/>
    <n v="779.31314999999995"/>
    <n v="0.125"/>
    <s v="CONIF "/>
    <n v="491.36384858054686"/>
    <n v="1.9654553943221875"/>
    <s v="DEJAR"/>
    <s v="DEJAR"/>
    <x v="0"/>
  </r>
  <r>
    <x v="120"/>
    <n v="14"/>
    <s v="ciprés"/>
    <n v="31.5"/>
    <n v="30"/>
    <n v="779.31314999999995"/>
    <n v="0.125"/>
    <s v="CONIF "/>
    <n v="491.36384858054686"/>
    <n v="1.9654553943221875"/>
    <s v="DEJAR"/>
    <s v="DEJAR"/>
    <x v="0"/>
  </r>
  <r>
    <x v="120"/>
    <n v="15"/>
    <s v="pino"/>
    <n v="30"/>
    <n v="32"/>
    <n v="706.86"/>
    <n v="0.125"/>
    <s v="CONIF "/>
    <n v="438.61364745199307"/>
    <n v="1.7544545898079722"/>
    <s v="DEJAR"/>
    <s v="DEJAR"/>
    <x v="0"/>
  </r>
  <r>
    <x v="120"/>
    <n v="16"/>
    <s v="ciprés"/>
    <n v="37"/>
    <n v="34"/>
    <n v="1075.2126000000001"/>
    <n v="0.125"/>
    <s v="CONIF "/>
    <n v="714.63566127853471"/>
    <n v="2.8585426451141389"/>
    <s v="DEJAR"/>
    <s v="DEJAR"/>
    <x v="0"/>
  </r>
  <r>
    <x v="120"/>
    <n v="17"/>
    <s v="pino"/>
    <n v="58"/>
    <n v="36"/>
    <n v="2642.0855999999999"/>
    <n v="0.125"/>
    <s v="CONIF "/>
    <n v="2034.703622167259"/>
    <n v="8.1388144886690359"/>
    <s v="DEJAR"/>
    <s v="DEJAR"/>
    <x v="0"/>
  </r>
  <r>
    <x v="120"/>
    <n v="18"/>
    <s v="ciprés"/>
    <n v="41"/>
    <n v="37"/>
    <n v="1320.2574"/>
    <n v="0.125"/>
    <s v="CONIF "/>
    <n v="907.5192366572752"/>
    <n v="3.6300769466291007"/>
    <s v="DEJAR"/>
    <s v="DEJAR"/>
    <x v="0"/>
  </r>
  <r>
    <x v="120"/>
    <n v="19"/>
    <s v="pino"/>
    <n v="42"/>
    <n v="40"/>
    <n v="1385.4456"/>
    <n v="0.125"/>
    <s v="CONIF "/>
    <n v="959.87703555110068"/>
    <n v="3.8395081422044028"/>
    <s v="DEJAR"/>
    <s v="DEJAR"/>
    <x v="0"/>
  </r>
  <r>
    <x v="120"/>
    <n v="20"/>
    <s v="ciprés"/>
    <n v="42.3"/>
    <n v="35"/>
    <n v="1405.3083659999998"/>
    <n v="0.125"/>
    <s v="CONIF "/>
    <n v="975.91168044174481"/>
    <n v="3.9036467217669792"/>
    <s v="DEJAR"/>
    <s v="DEJAR"/>
    <x v="0"/>
  </r>
  <r>
    <x v="120"/>
    <n v="21"/>
    <s v="pino"/>
    <n v="28.3"/>
    <n v="30"/>
    <n v="629.01900599999999"/>
    <n v="0.125"/>
    <s v="CONIF "/>
    <n v="382.92330801602066"/>
    <n v="1.5316932320640826"/>
    <s v="DEJAR"/>
    <s v="DEJAR"/>
    <x v="0"/>
  </r>
  <r>
    <x v="120"/>
    <n v="22"/>
    <s v="ciprés"/>
    <n v="35.299999999999997"/>
    <n v="27"/>
    <n v="978.67908599999976"/>
    <n v="0.125"/>
    <s v="CONIF "/>
    <n v="640.52773350485745"/>
    <n v="2.5621109340194299"/>
    <s v="DEJAR"/>
    <s v="DEJAR"/>
    <x v="0"/>
  </r>
  <r>
    <x v="120"/>
    <n v="23"/>
    <s v="pino"/>
    <n v="20"/>
    <n v="20"/>
    <n v="314.15999999999997"/>
    <n v="0.125"/>
    <s v="CONIF "/>
    <n v="170.68882248683826"/>
    <n v="0.68275528994735302"/>
    <s v="DEJAR"/>
    <s v="DEJAR"/>
    <x v="0"/>
  </r>
  <r>
    <x v="120"/>
    <n v="24"/>
    <s v="ciprés"/>
    <n v="22"/>
    <n v="25"/>
    <n v="380.1336"/>
    <n v="0.125"/>
    <s v="CONIF "/>
    <n v="213.08474152497325"/>
    <n v="0.85233896609989301"/>
    <s v="DEJAR"/>
    <s v="DEJAR"/>
    <x v="0"/>
  </r>
  <r>
    <x v="120"/>
    <n v="25"/>
    <s v="ciprés"/>
    <n v="30"/>
    <n v="28"/>
    <n v="706.86"/>
    <n v="0.125"/>
    <s v="CONIF "/>
    <n v="438.61364745199307"/>
    <n v="1.7544545898079722"/>
    <s v="DEJAR"/>
    <s v="DEJAR"/>
    <x v="0"/>
  </r>
  <r>
    <x v="120"/>
    <n v="26"/>
    <s v="pino"/>
    <n v="44.4"/>
    <n v="20"/>
    <n v="1548.3061439999999"/>
    <n v="0.125"/>
    <s v="CONIF "/>
    <n v="1092.4212004482913"/>
    <n v="4.3696848017931655"/>
    <s v="DEJAR"/>
    <s v="DEJAR"/>
    <x v="0"/>
  </r>
  <r>
    <x v="120"/>
    <n v="27"/>
    <s v="pino"/>
    <n v="65"/>
    <n v="35"/>
    <n v="3318.3150000000001"/>
    <n v="0.125"/>
    <s v="CONIF "/>
    <n v="2652.6824781200198"/>
    <n v="10.61072991248008"/>
    <s v="DEJAR"/>
    <s v="DEJAR"/>
    <x v="0"/>
  </r>
  <r>
    <x v="120"/>
    <n v="28"/>
    <s v="encino"/>
    <n v="35"/>
    <n v="30"/>
    <n v="962.11500000000001"/>
    <n v="0.125"/>
    <s v="LATIF "/>
    <n v="654.11925553640299"/>
    <n v="2.6164770221456122"/>
    <s v="DEJAR"/>
    <s v="DEJAR"/>
    <x v="0"/>
  </r>
  <r>
    <x v="120"/>
    <n v="29"/>
    <s v="pino"/>
    <n v="69"/>
    <n v="20"/>
    <n v="3739.2894000000001"/>
    <n v="0.125"/>
    <s v="CONIF "/>
    <n v="3048.2762391733863"/>
    <n v="12.193104956693546"/>
    <s v="DEJAR"/>
    <s v="DEJAR"/>
    <x v="0"/>
  </r>
  <r>
    <x v="120"/>
    <n v="30"/>
    <s v="ciprés"/>
    <n v="20"/>
    <n v="35"/>
    <n v="314.15999999999997"/>
    <n v="0.125"/>
    <s v="CONIF "/>
    <n v="170.68882248683826"/>
    <n v="0.68275528994735302"/>
    <s v="DEJAR"/>
    <s v="DEJAR"/>
    <x v="0"/>
  </r>
  <r>
    <x v="120"/>
    <n v="31"/>
    <s v="ciprés"/>
    <n v="30"/>
    <n v="29.733333333333334"/>
    <n v="706.86"/>
    <n v="0.1"/>
    <s v="CONIF "/>
    <n v="438.61364745199307"/>
    <n v="2.1930682372599652"/>
    <s v="DEJAR"/>
    <s v="DEJAR"/>
    <x v="0"/>
  </r>
  <r>
    <x v="120"/>
    <n v="32"/>
    <s v="ciprés"/>
    <n v="12"/>
    <n v="29.733333333333334"/>
    <n v="113.0976"/>
    <n v="0.1"/>
    <s v="CONIF "/>
    <n v="51.978178813240163"/>
    <n v="0.25989089406620081"/>
    <s v="DEJAR"/>
    <s v="DEJAR"/>
    <x v="0"/>
  </r>
  <r>
    <x v="120"/>
    <n v="33"/>
    <s v="ciprés"/>
    <n v="37.200000000000003"/>
    <n v="29.733333333333334"/>
    <n v="1086.8679360000001"/>
    <n v="0.1"/>
    <s v="CONIF "/>
    <n v="723.65937350587785"/>
    <n v="3.6182968675293892"/>
    <s v="DEJAR"/>
    <s v="DEJAR"/>
    <x v="0"/>
  </r>
  <r>
    <x v="120"/>
    <n v="34"/>
    <s v="ciprés"/>
    <n v="40"/>
    <n v="29.733333333333334"/>
    <n v="1256.6399999999999"/>
    <n v="0.1"/>
    <s v="CONIF "/>
    <n v="856.82975840551558"/>
    <n v="4.2841487920275778"/>
    <s v="DEJAR"/>
    <s v="DEJAR"/>
    <x v="0"/>
  </r>
  <r>
    <x v="120"/>
    <n v="35"/>
    <s v="ciprés"/>
    <n v="29.5"/>
    <n v="29.733333333333334"/>
    <n v="683.49434999999994"/>
    <n v="0.1"/>
    <s v="CONIF "/>
    <n v="421.78598066337179"/>
    <n v="2.1089299033168589"/>
    <s v="DEJAR"/>
    <s v="DEJAR"/>
    <x v="0"/>
  </r>
  <r>
    <x v="120"/>
    <n v="36"/>
    <s v="ciprés"/>
    <n v="21.4"/>
    <n v="29.733333333333334"/>
    <n v="359.68178399999994"/>
    <n v="0.1"/>
    <s v="CONIF "/>
    <n v="199.80204946371893"/>
    <n v="0.99901024731859467"/>
    <s v="DEJAR"/>
    <s v="DEJAR"/>
    <x v="0"/>
  </r>
  <r>
    <x v="120"/>
    <n v="37"/>
    <s v="ciprés"/>
    <n v="12.3"/>
    <n v="29.733333333333334"/>
    <n v="118.82316600000001"/>
    <n v="0.1"/>
    <s v="CONIF "/>
    <n v="55.053173278211695"/>
    <n v="0.27526586639105843"/>
    <s v="DEJAR"/>
    <s v="DEJAR"/>
    <x v="0"/>
  </r>
  <r>
    <x v="120"/>
    <n v="38"/>
    <s v="ciprés"/>
    <n v="17.399999999999999"/>
    <n v="29.733333333333334"/>
    <n v="237.78770399999993"/>
    <n v="0.1"/>
    <s v="CONIF "/>
    <n v="123.43197428362863"/>
    <n v="0.6171598714181431"/>
    <s v="DEJAR"/>
    <s v="DEJAR"/>
    <x v="0"/>
  </r>
  <r>
    <x v="120"/>
    <n v="39"/>
    <s v="ciprés"/>
    <n v="42.3"/>
    <n v="29.733333333333334"/>
    <n v="1405.3083659999998"/>
    <n v="0.1"/>
    <s v="CONIF "/>
    <n v="975.91168044174481"/>
    <n v="4.8795584022087235"/>
    <s v="DEJAR"/>
    <s v="DEJAR"/>
    <x v="0"/>
  </r>
  <r>
    <x v="120"/>
    <n v="40"/>
    <s v="ciprés"/>
    <n v="41.5"/>
    <n v="29.733333333333334"/>
    <n v="1352.65515"/>
    <n v="0.1"/>
    <s v="CONIF "/>
    <n v="933.48876444346672"/>
    <n v="4.6674438222173338"/>
    <s v="DEJAR"/>
    <s v="DEJAR"/>
    <x v="0"/>
  </r>
  <r>
    <x v="120"/>
    <n v="41"/>
    <s v="ciprés"/>
    <n v="32.5"/>
    <n v="29.733333333333334"/>
    <n v="829.57875000000001"/>
    <n v="0.1"/>
    <s v="CONIF "/>
    <n v="528.44015299417731"/>
    <n v="2.6422007649708865"/>
    <s v="DEJAR"/>
    <s v="DEJAR"/>
    <x v="0"/>
  </r>
  <r>
    <x v="120"/>
    <n v="42"/>
    <s v="ciprés"/>
    <n v="40"/>
    <n v="29.733333333333334"/>
    <n v="1256.6399999999999"/>
    <n v="0.1"/>
    <s v="CONIF "/>
    <n v="856.82975840551558"/>
    <n v="4.2841487920275778"/>
    <s v="DEJAR"/>
    <s v="DEJAR"/>
    <x v="0"/>
  </r>
  <r>
    <x v="120"/>
    <n v="43"/>
    <s v="ciprés"/>
    <n v="41.4"/>
    <n v="29.733333333333334"/>
    <n v="1346.1441839999998"/>
    <n v="0.1"/>
    <s v="CONIF "/>
    <n v="928.26141233778151"/>
    <n v="4.6413070616889067"/>
    <s v="DEJAR"/>
    <s v="DEJAR"/>
    <x v="0"/>
  </r>
  <r>
    <x v="120"/>
    <n v="44"/>
    <s v="ciprés"/>
    <n v="43"/>
    <n v="29.733333333333334"/>
    <n v="1452.2046"/>
    <n v="0.1"/>
    <s v="CONIF "/>
    <n v="1013.9163800149536"/>
    <n v="5.0695819000747671"/>
    <s v="DEJAR"/>
    <s v="DEJAR"/>
    <x v="0"/>
  </r>
  <r>
    <x v="120"/>
    <n v="45"/>
    <s v="ciprés"/>
    <n v="27"/>
    <n v="29.733333333333334"/>
    <n v="572.5566"/>
    <n v="0.1"/>
    <s v="CONIF "/>
    <n v="343.22204552912302"/>
    <n v="1.7161102276456148"/>
    <s v="DEJAR"/>
    <s v="DEJAR"/>
    <x v="0"/>
  </r>
  <r>
    <x v="120"/>
    <n v="46"/>
    <s v="ciprés"/>
    <n v="29"/>
    <n v="29.733333333333334"/>
    <n v="660.52139999999997"/>
    <n v="0.1"/>
    <s v="CONIF "/>
    <n v="405.3327536426039"/>
    <n v="2.0266637682130195"/>
    <s v="DEJAR"/>
    <s v="DEJAR"/>
    <x v="0"/>
  </r>
  <r>
    <x v="120"/>
    <n v="47"/>
    <s v="ciprés"/>
    <n v="18"/>
    <n v="29.733333333333334"/>
    <n v="254.46959999999999"/>
    <n v="0.1"/>
    <s v="CONIF "/>
    <n v="133.5666756910525"/>
    <n v="0.66783337845526236"/>
    <s v="DEJAR"/>
    <s v="DEJAR"/>
    <x v="0"/>
  </r>
  <r>
    <x v="120"/>
    <n v="48"/>
    <s v="ciprés"/>
    <n v="37.299999999999997"/>
    <n v="29.733333333333334"/>
    <n v="1092.7191659999999"/>
    <n v="0.1"/>
    <s v="CONIF "/>
    <n v="728.1954626661668"/>
    <n v="3.6409773133308341"/>
    <s v="DEJAR"/>
    <s v="DEJAR"/>
    <x v="0"/>
  </r>
  <r>
    <x v="120"/>
    <n v="49"/>
    <s v="ciprés"/>
    <n v="16"/>
    <n v="29.733333333333334"/>
    <n v="201.0624"/>
    <n v="0.1"/>
    <s v="CONIF "/>
    <n v="101.53913507623321"/>
    <n v="0.507695675381166"/>
    <s v="DEJAR"/>
    <s v="DEJAR"/>
    <x v="0"/>
  </r>
  <r>
    <x v="120"/>
    <n v="50"/>
    <s v="ciprés"/>
    <n v="28"/>
    <n v="29.733333333333334"/>
    <n v="615.75360000000001"/>
    <n v="0.1"/>
    <s v="CONIF "/>
    <n v="373.54122901136344"/>
    <n v="1.8677061450568171"/>
    <s v="DEJAR"/>
    <s v="DEJAR"/>
    <x v="0"/>
  </r>
  <r>
    <x v="120"/>
    <n v="51"/>
    <s v="ciprés"/>
    <n v="13"/>
    <n v="29.733333333333334"/>
    <n v="132.73259999999999"/>
    <n v="0.1"/>
    <s v="CONIF "/>
    <n v="62.623123844849545"/>
    <n v="0.31311561922424769"/>
    <s v="DEJAR"/>
    <s v="DEJAR"/>
    <x v="0"/>
  </r>
  <r>
    <x v="121"/>
    <n v="1"/>
    <s v="pino"/>
    <n v="17"/>
    <n v="19"/>
    <n v="226.98060000000001"/>
    <n v="0.125"/>
    <s v="CONIF"/>
    <n v="116.92779249889976"/>
    <n v="0.46771116999559903"/>
    <s v="DEJAR"/>
    <s v="DEJAR"/>
    <x v="0"/>
  </r>
  <r>
    <x v="121"/>
    <n v="2"/>
    <s v="pimientillo"/>
    <n v="19"/>
    <n v="17"/>
    <n v="283.52940000000001"/>
    <n v="0.125"/>
    <s v="LATIF "/>
    <n v="152.50261995629924"/>
    <n v="0.61001047982519696"/>
    <s v="DEJAR"/>
    <s v="DEJAR"/>
    <x v="0"/>
  </r>
  <r>
    <x v="121"/>
    <n v="3"/>
    <s v="pino"/>
    <n v="12.3"/>
    <n v="21"/>
    <n v="118.82316600000001"/>
    <n v="0.125"/>
    <s v="CONIF"/>
    <n v="55.053173278211695"/>
    <n v="0.22021269311284677"/>
    <s v="DEJAR"/>
    <s v="DEJAR"/>
    <x v="0"/>
  </r>
  <r>
    <x v="121"/>
    <n v="4"/>
    <s v="pino"/>
    <n v="30.2"/>
    <n v="20"/>
    <n v="716.31621599999994"/>
    <n v="0.125"/>
    <s v="CONIF"/>
    <n v="445.45002124277238"/>
    <n v="1.7818000849710895"/>
    <s v="DEJAR"/>
    <s v="DEJAR"/>
    <x v="0"/>
  </r>
  <r>
    <x v="121"/>
    <n v="5"/>
    <s v="pino"/>
    <n v="26"/>
    <n v="18"/>
    <n v="530.93039999999996"/>
    <n v="0.125"/>
    <s v="CONIF"/>
    <n v="314.35776105795452"/>
    <n v="1.2574310442318182"/>
    <s v="DEJAR"/>
    <s v="DEJAR"/>
    <x v="0"/>
  </r>
  <r>
    <x v="121"/>
    <n v="6"/>
    <s v="pino"/>
    <n v="32"/>
    <n v="19"/>
    <n v="804.24959999999999"/>
    <n v="0.125"/>
    <s v="CONIF"/>
    <n v="509.70972386186907"/>
    <n v="2.0388388954474763"/>
    <s v="DEJAR"/>
    <s v="DEJAR"/>
    <x v="0"/>
  </r>
  <r>
    <x v="121"/>
    <n v="7"/>
    <s v="pino"/>
    <n v="29.3"/>
    <n v="22"/>
    <n v="674.25804600000004"/>
    <n v="0.125"/>
    <s v="CONIF"/>
    <n v="415.15987366182964"/>
    <n v="1.6606394946473186"/>
    <s v="DEJAR"/>
    <s v="DEJAR"/>
    <x v="0"/>
  </r>
  <r>
    <x v="121"/>
    <n v="8"/>
    <s v="pino"/>
    <n v="21"/>
    <n v="20"/>
    <n v="346.3614"/>
    <n v="0.125"/>
    <s v="CONIF"/>
    <n v="191.21684246269251"/>
    <n v="0.76486736985077008"/>
    <s v="DEJAR"/>
    <s v="DEJAR"/>
    <x v="0"/>
  </r>
  <r>
    <x v="121"/>
    <n v="9"/>
    <s v="estoraque"/>
    <n v="26"/>
    <n v="16"/>
    <n v="530.93039999999996"/>
    <n v="0.125"/>
    <s v="LATIF "/>
    <n v="322.0760520178971"/>
    <n v="1.2883042080715883"/>
    <s v="DEJAR"/>
    <s v="DEJAR"/>
    <x v="0"/>
  </r>
  <r>
    <x v="121"/>
    <n v="10"/>
    <s v="pino"/>
    <n v="32.5"/>
    <n v="19"/>
    <n v="829.57875000000001"/>
    <n v="0.125"/>
    <s v="CONIF"/>
    <n v="528.44015299417731"/>
    <n v="2.1137606119767094"/>
    <s v="DEJAR"/>
    <s v="DEJAR"/>
    <x v="0"/>
  </r>
  <r>
    <x v="121"/>
    <n v="11"/>
    <s v="pino"/>
    <n v="29"/>
    <n v="18"/>
    <n v="660.52139999999997"/>
    <n v="0.125"/>
    <s v="CONIF"/>
    <n v="405.3327536426039"/>
    <n v="1.6213310145704156"/>
    <s v="DEJAR"/>
    <s v="DEJAR"/>
    <x v="0"/>
  </r>
  <r>
    <x v="121"/>
    <n v="12"/>
    <s v="pino"/>
    <n v="25.5"/>
    <n v="19"/>
    <n v="510.70634999999999"/>
    <n v="0.125"/>
    <s v="CONIF"/>
    <n v="300.46563570620935"/>
    <n v="1.2018625428248375"/>
    <s v="DEJAR"/>
    <s v="DEJAR"/>
    <x v="0"/>
  </r>
  <r>
    <x v="121"/>
    <n v="13"/>
    <s v="pino"/>
    <n v="17"/>
    <n v="20"/>
    <n v="226.98060000000001"/>
    <n v="0.125"/>
    <s v="CONIF"/>
    <n v="116.92779249889976"/>
    <n v="0.46771116999559903"/>
    <s v="DEJAR"/>
    <s v="DEJAR"/>
    <x v="0"/>
  </r>
  <r>
    <x v="121"/>
    <n v="14"/>
    <s v="pino"/>
    <n v="15.331"/>
    <n v="21"/>
    <n v="184.6000712094"/>
    <n v="0.125"/>
    <s v="CONIF"/>
    <n v="91.929924580827645"/>
    <n v="0.36771969832331058"/>
    <s v="DEJAR"/>
    <s v="DEJAR"/>
    <x v="0"/>
  </r>
  <r>
    <x v="121"/>
    <n v="15"/>
    <s v="pino"/>
    <n v="31"/>
    <n v="28"/>
    <n v="754.76940000000002"/>
    <n v="0.125"/>
    <s v="CONIF"/>
    <n v="473.40054798786537"/>
    <n v="1.8936021919514614"/>
    <s v="DEJAR"/>
    <s v="DEJAR"/>
    <x v="0"/>
  </r>
  <r>
    <x v="121"/>
    <n v="16"/>
    <s v="pino"/>
    <n v="25.3"/>
    <n v="17.46153846153846"/>
    <n v="502.72668600000003"/>
    <n v="0.1"/>
    <s v="CONIF"/>
    <n v="295.00886940699553"/>
    <n v="1.4750443470349777"/>
    <s v="DEJAR"/>
    <s v="DEJAR"/>
    <x v="0"/>
  </r>
  <r>
    <x v="121"/>
    <n v="17"/>
    <s v="pino"/>
    <n v="28"/>
    <n v="17.46153846153846"/>
    <n v="615.75360000000001"/>
    <n v="0.1"/>
    <s v="CONIF"/>
    <n v="373.54122901136344"/>
    <n v="1.8677061450568171"/>
    <s v="DEJAR"/>
    <s v="DEJAR"/>
    <x v="0"/>
  </r>
  <r>
    <x v="121"/>
    <n v="18"/>
    <s v="pino"/>
    <n v="30"/>
    <n v="17.46153846153846"/>
    <n v="706.86"/>
    <n v="0.1"/>
    <s v="CONIF"/>
    <n v="438.61364745199307"/>
    <n v="2.1930682372599652"/>
    <s v="DEJAR"/>
    <s v="DEJAR"/>
    <x v="0"/>
  </r>
  <r>
    <x v="121"/>
    <n v="19"/>
    <s v="pino"/>
    <n v="26.5"/>
    <n v="17.46153846153846"/>
    <n v="551.54714999999999"/>
    <n v="0.1"/>
    <s v="CONIF"/>
    <n v="328.60914792019486"/>
    <n v="1.6430457396009741"/>
    <s v="DEJAR"/>
    <s v="DEJAR"/>
    <x v="0"/>
  </r>
  <r>
    <x v="121"/>
    <n v="20"/>
    <s v="pino"/>
    <n v="33"/>
    <n v="17.46153846153846"/>
    <n v="855.30060000000003"/>
    <n v="0.1"/>
    <s v="CONIF"/>
    <n v="547.55709445380046"/>
    <n v="2.7377854722690018"/>
    <s v="DEJAR"/>
    <s v="DEJAR"/>
    <x v="0"/>
  </r>
  <r>
    <x v="121"/>
    <n v="21"/>
    <s v="pino"/>
    <n v="33.5"/>
    <n v="17.46153846153846"/>
    <n v="881.41515000000004"/>
    <n v="0.1"/>
    <s v="CONIF"/>
    <n v="567.06248656062087"/>
    <n v="2.8353124328031041"/>
    <s v="DEJAR"/>
    <s v="DEJAR"/>
    <x v="0"/>
  </r>
  <r>
    <x v="121"/>
    <n v="22"/>
    <s v="pino"/>
    <n v="22.7"/>
    <n v="17.46153846153846"/>
    <n v="404.70876599999997"/>
    <n v="0.1"/>
    <s v="CONIF"/>
    <n v="229.20054686781427"/>
    <n v="1.1460027343390713"/>
    <s v="DEJAR"/>
    <s v="DEJAR"/>
    <x v="0"/>
  </r>
  <r>
    <x v="121"/>
    <n v="23"/>
    <s v="pino"/>
    <n v="30"/>
    <n v="17.46153846153846"/>
    <n v="706.86"/>
    <n v="0.1"/>
    <s v="CONIF"/>
    <n v="438.61364745199307"/>
    <n v="2.1930682372599652"/>
    <s v="DEJAR"/>
    <s v="DEJAR"/>
    <x v="0"/>
  </r>
  <r>
    <x v="121"/>
    <n v="24"/>
    <s v="pino"/>
    <n v="26"/>
    <n v="17.46153846153846"/>
    <n v="530.93039999999996"/>
    <n v="0.1"/>
    <s v="CONIF"/>
    <n v="314.35776105795452"/>
    <n v="1.5717888052897726"/>
    <s v="DEJAR"/>
    <s v="DEJAR"/>
    <x v="0"/>
  </r>
  <r>
    <x v="121"/>
    <n v="25"/>
    <s v="pino"/>
    <n v="23"/>
    <n v="17.46153846153846"/>
    <n v="415.47660000000002"/>
    <n v="0.1"/>
    <s v="CONIF"/>
    <n v="236.31310333101464"/>
    <n v="1.1815655166550731"/>
    <s v="DEJAR"/>
    <s v="DEJAR"/>
    <x v="0"/>
  </r>
  <r>
    <x v="121"/>
    <n v="26"/>
    <s v="pino"/>
    <n v="32"/>
    <n v="17.46153846153846"/>
    <n v="804.24959999999999"/>
    <n v="0.1"/>
    <s v="CONIF"/>
    <n v="509.70972386186907"/>
    <n v="2.5485486193093454"/>
    <s v="DEJAR"/>
    <s v="DEJAR"/>
    <x v="0"/>
  </r>
  <r>
    <x v="121"/>
    <n v="27"/>
    <s v="pino"/>
    <n v="28"/>
    <n v="17.46153846153846"/>
    <n v="615.75360000000001"/>
    <n v="0.1"/>
    <s v="CONIF"/>
    <n v="373.54122901136344"/>
    <n v="1.8677061450568171"/>
    <s v="DEJAR"/>
    <s v="DEJAR"/>
    <x v="0"/>
  </r>
  <r>
    <x v="121"/>
    <n v="28"/>
    <s v="pimientillo"/>
    <n v="23"/>
    <n v="17.46153846153846"/>
    <n v="415.47660000000002"/>
    <n v="0.1"/>
    <s v="LATIF "/>
    <n v="240.46242571758225"/>
    <n v="1.2023121285879113"/>
    <s v="DEJAR"/>
    <s v="DEJAR"/>
    <x v="0"/>
  </r>
  <r>
    <x v="121"/>
    <n v="29"/>
    <s v="pino"/>
    <n v="29"/>
    <n v="17.46153846153846"/>
    <n v="660.52139999999997"/>
    <n v="0.1"/>
    <s v="CONIF"/>
    <n v="405.3327536426039"/>
    <n v="2.0266637682130195"/>
    <s v="DEJAR"/>
    <s v="DEJAR"/>
    <x v="0"/>
  </r>
  <r>
    <x v="121"/>
    <n v="30"/>
    <s v="pino"/>
    <n v="15"/>
    <n v="17.46153846153846"/>
    <n v="176.715"/>
    <n v="0.1"/>
    <s v="CONIF"/>
    <n v="87.376105084816146"/>
    <n v="0.43688052542408073"/>
    <s v="DEJAR"/>
    <s v="DEJAR"/>
    <x v="0"/>
  </r>
  <r>
    <x v="121"/>
    <n v="31"/>
    <s v="pino"/>
    <n v="22.3"/>
    <n v="17.46153846153846"/>
    <n v="390.57156600000002"/>
    <n v="0.1"/>
    <s v="CONIF"/>
    <n v="219.90948156525522"/>
    <n v="1.0995474078262761"/>
    <s v="DEJAR"/>
    <s v="DEJAR"/>
    <x v="0"/>
  </r>
  <r>
    <x v="121"/>
    <n v="32"/>
    <s v="pino"/>
    <n v="19.8"/>
    <n v="17.46153846153846"/>
    <n v="307.90821600000004"/>
    <n v="0.1"/>
    <s v="CONIF"/>
    <n v="166.74214603696427"/>
    <n v="0.83371073018482134"/>
    <s v="DEJAR"/>
    <s v="DEJAR"/>
    <x v="0"/>
  </r>
  <r>
    <x v="121"/>
    <n v="33"/>
    <s v="pino"/>
    <n v="37"/>
    <n v="17.46153846153846"/>
    <n v="1075.2126000000001"/>
    <n v="0.1"/>
    <s v="CONIF"/>
    <n v="714.63566127853471"/>
    <n v="3.5731783063926734"/>
    <s v="DEJAR"/>
    <s v="DEJAR"/>
    <x v="0"/>
  </r>
  <r>
    <x v="121"/>
    <n v="34"/>
    <s v="tabacón"/>
    <n v="11.8"/>
    <n v="17.46153846153846"/>
    <n v="109.35909600000001"/>
    <n v="0.1"/>
    <s v="LATIF "/>
    <n v="49.00008040198486"/>
    <n v="0.24500040200992432"/>
    <s v="DEJAR"/>
    <s v="DEJAR"/>
    <x v="0"/>
  </r>
  <r>
    <x v="121"/>
    <n v="35"/>
    <s v="pino"/>
    <n v="31"/>
    <n v="17.46153846153846"/>
    <n v="754.76940000000002"/>
    <n v="0.1"/>
    <s v="CONIF"/>
    <n v="473.40054798786537"/>
    <n v="2.3670027399393265"/>
    <s v="DEJAR"/>
    <s v="DEJAR"/>
    <x v="0"/>
  </r>
  <r>
    <x v="121"/>
    <n v="36"/>
    <s v="desconocida"/>
    <n v="30"/>
    <n v="17.46153846153846"/>
    <n v="706.86"/>
    <n v="0.1"/>
    <s v="LATIF "/>
    <n v="452.98997539791907"/>
    <n v="2.2649498769895953"/>
    <s v="DEJAR"/>
    <s v="DEJAR"/>
    <x v="0"/>
  </r>
  <r>
    <x v="121"/>
    <n v="37"/>
    <s v="desconocida"/>
    <n v="30.3"/>
    <n v="17.46153846153846"/>
    <n v="721.06788600000004"/>
    <n v="0.1"/>
    <s v="LATIF "/>
    <n v="463.86182130587088"/>
    <n v="2.3193091065293543"/>
    <s v="DEJAR"/>
    <s v="DEJAR"/>
    <x v="0"/>
  </r>
  <r>
    <x v="121"/>
    <n v="38"/>
    <s v="pino"/>
    <n v="11"/>
    <n v="10"/>
    <n v="95.0334"/>
    <n v="0.125"/>
    <s v="CONIF"/>
    <n v="42.448553244104822"/>
    <n v="0.16979421297641928"/>
    <s v="DEJAR"/>
    <s v="DEJAR"/>
    <x v="0"/>
  </r>
  <r>
    <x v="121"/>
    <n v="39"/>
    <s v="pino"/>
    <n v="20"/>
    <n v="12"/>
    <n v="314.15999999999997"/>
    <n v="0.125"/>
    <s v="CONIF"/>
    <n v="170.68882248683826"/>
    <n v="0.68275528994735302"/>
    <s v="DEJAR"/>
    <s v="DEJAR"/>
    <x v="0"/>
  </r>
  <r>
    <x v="121"/>
    <n v="40"/>
    <s v="pino"/>
    <n v="24"/>
    <n v="17"/>
    <n v="452.3904"/>
    <n v="0.125"/>
    <s v="CONIF"/>
    <n v="260.92189134611579"/>
    <n v="1.0436875653844631"/>
    <s v="DEJAR"/>
    <s v="DEJAR"/>
    <x v="0"/>
  </r>
  <r>
    <x v="121"/>
    <n v="41"/>
    <s v="pino"/>
    <n v="35"/>
    <n v="14"/>
    <n v="962.11500000000001"/>
    <n v="0.125"/>
    <s v="CONIF"/>
    <n v="627.92845814933332"/>
    <n v="2.5117138325973332"/>
    <s v="DEJAR"/>
    <s v="DEJAR"/>
    <x v="0"/>
  </r>
  <r>
    <x v="121"/>
    <n v="42"/>
    <s v="pino"/>
    <n v="32.5"/>
    <n v="17.46153846153846"/>
    <n v="829.57875000000001"/>
    <n v="0.1"/>
    <s v="CONIF"/>
    <n v="528.44015299417731"/>
    <n v="2.6422007649708865"/>
    <s v="DEJAR"/>
    <s v="DEJAR"/>
    <x v="0"/>
  </r>
  <r>
    <x v="121"/>
    <n v="43"/>
    <s v="pino"/>
    <n v="21"/>
    <n v="15"/>
    <n v="346.3614"/>
    <n v="0.125"/>
    <s v="CONIF"/>
    <n v="191.21684246269251"/>
    <n v="0.76486736985077008"/>
    <s v="DEJAR"/>
    <s v="DEJAR"/>
    <x v="0"/>
  </r>
  <r>
    <x v="121"/>
    <n v="44"/>
    <s v="pino"/>
    <n v="16"/>
    <n v="12"/>
    <n v="201.0624"/>
    <n v="0.125"/>
    <s v="CONIF"/>
    <n v="101.53913507623321"/>
    <n v="0.40615654030493281"/>
    <s v="DEJAR"/>
    <s v="DEJAR"/>
    <x v="0"/>
  </r>
  <r>
    <x v="121"/>
    <n v="45"/>
    <s v="pino"/>
    <n v="26"/>
    <n v="18"/>
    <n v="530.93039999999996"/>
    <n v="0.125"/>
    <s v="CONIF"/>
    <n v="314.35776105795452"/>
    <n v="1.2574310442318182"/>
    <s v="DEJAR"/>
    <s v="DEJAR"/>
    <x v="0"/>
  </r>
  <r>
    <x v="121"/>
    <n v="46"/>
    <s v="desconocida"/>
    <n v="15.5"/>
    <n v="16"/>
    <n v="188.69235"/>
    <n v="0.125"/>
    <s v="LATIF "/>
    <n v="93.869134877908024"/>
    <n v="0.37547653951163212"/>
    <s v="DEJAR"/>
    <s v="DEJAR"/>
    <x v="0"/>
  </r>
  <r>
    <x v="121"/>
    <n v="47"/>
    <s v="desconocida"/>
    <n v="25.3"/>
    <n v="19"/>
    <n v="502.72668600000003"/>
    <n v="0.125"/>
    <s v="LATIF "/>
    <n v="301.79156892707778"/>
    <n v="1.207166275708311"/>
    <s v="DEJAR"/>
    <s v="DEJAR"/>
    <x v="0"/>
  </r>
  <r>
    <x v="121"/>
    <n v="48"/>
    <s v="desconocida"/>
    <n v="16.5"/>
    <n v="20"/>
    <n v="213.82515000000001"/>
    <n v="0.125"/>
    <s v="LATIF "/>
    <n v="108.95331919183752"/>
    <n v="0.4358132767673501"/>
    <s v="DEJAR"/>
    <s v="DEJAR"/>
    <x v="0"/>
  </r>
  <r>
    <x v="121"/>
    <n v="49"/>
    <s v="desconocida"/>
    <n v="17.399999999999999"/>
    <n v="21"/>
    <n v="237.78770399999993"/>
    <n v="0.125"/>
    <s v="LATIF "/>
    <n v="123.65647101732969"/>
    <n v="0.49462588406931879"/>
    <s v="DEJAR"/>
    <s v="DEJAR"/>
    <x v="0"/>
  </r>
  <r>
    <x v="121"/>
    <n v="50"/>
    <s v="desconocida"/>
    <n v="16.2"/>
    <n v="24"/>
    <n v="206.12037599999999"/>
    <n v="0.125"/>
    <s v="LATIF "/>
    <n v="104.29090634270933"/>
    <n v="0.41716362537083734"/>
    <s v="DEJAR"/>
    <s v="DEJAR"/>
    <x v="0"/>
  </r>
  <r>
    <x v="121"/>
    <n v="51"/>
    <s v="desconocida"/>
    <n v="14"/>
    <n v="12"/>
    <n v="153.9384"/>
    <n v="0.125"/>
    <s v="LATIF "/>
    <n v="73.64833681845144"/>
    <n v="0.29459334727380576"/>
    <s v="DEJAR"/>
    <s v="DEJAR"/>
    <x v="0"/>
  </r>
  <r>
    <x v="121"/>
    <n v="52"/>
    <s v="pino"/>
    <n v="18.5"/>
    <n v="15"/>
    <n v="268.80315000000002"/>
    <n v="0.125"/>
    <s v="CONIF"/>
    <n v="142.36237517909123"/>
    <n v="0.56944950071636491"/>
    <s v="DEJAR"/>
    <s v="DEJAR"/>
    <x v="0"/>
  </r>
  <r>
    <x v="121"/>
    <n v="53"/>
    <s v="pino"/>
    <n v="27"/>
    <n v="18"/>
    <n v="572.5566"/>
    <n v="0.125"/>
    <s v="CONIF"/>
    <n v="343.22204552912302"/>
    <n v="1.372888182116492"/>
    <s v="DEJAR"/>
    <s v="DEJAR"/>
    <x v="0"/>
  </r>
  <r>
    <x v="121"/>
    <n v="54"/>
    <s v="desconocida"/>
    <n v="24.3"/>
    <n v="13"/>
    <n v="463.77084600000001"/>
    <n v="0.125"/>
    <s v="LATIF "/>
    <n v="274.13325232414849"/>
    <n v="1.0965330092965939"/>
    <s v="DEJAR"/>
    <s v="DEJAR"/>
    <x v="0"/>
  </r>
  <r>
    <x v="121"/>
    <n v="55"/>
    <s v="desconocida"/>
    <n v="16"/>
    <n v="16"/>
    <n v="201.0624"/>
    <n v="0.125"/>
    <s v="LATIF "/>
    <n v="101.24820425273758"/>
    <n v="0.4049928170109503"/>
    <s v="DEJAR"/>
    <s v="DEJAR"/>
    <x v="0"/>
  </r>
  <r>
    <x v="121"/>
    <n v="56"/>
    <s v="desconocida"/>
    <n v="27.5"/>
    <n v="17"/>
    <n v="593.95875000000001"/>
    <n v="0.125"/>
    <s v="LATIF "/>
    <n v="368.14523060732495"/>
    <n v="1.4725809224292998"/>
    <s v="DEJAR"/>
    <s v="DEJAR"/>
    <x v="0"/>
  </r>
  <r>
    <x v="121"/>
    <n v="57"/>
    <s v="pino"/>
    <n v="21"/>
    <n v="18"/>
    <n v="346.3614"/>
    <n v="0.125"/>
    <s v="CONIF"/>
    <n v="191.21684246269251"/>
    <n v="0.76486736985077008"/>
    <s v="DEJAR"/>
    <s v="DEJAR"/>
    <x v="0"/>
  </r>
  <r>
    <x v="121"/>
    <n v="58"/>
    <s v="pimientillo"/>
    <n v="13"/>
    <n v="16"/>
    <n v="132.73259999999999"/>
    <n v="0.125"/>
    <s v="LATIF "/>
    <n v="61.723483588461484"/>
    <n v="0.24689393435384593"/>
    <s v="DEJAR"/>
    <s v="DEJAR"/>
    <x v="0"/>
  </r>
  <r>
    <x v="121"/>
    <n v="59"/>
    <s v="desconocida"/>
    <n v="20"/>
    <n v="20"/>
    <n v="314.15999999999997"/>
    <n v="0.125"/>
    <s v="LATIF "/>
    <n v="172.33493090633354"/>
    <n v="0.68933972362533413"/>
    <s v="DEJAR"/>
    <s v="DEJAR"/>
    <x v="0"/>
  </r>
  <r>
    <x v="121"/>
    <n v="60"/>
    <s v="desconocida"/>
    <n v="29.5"/>
    <n v="22"/>
    <n v="683.49434999999994"/>
    <n v="0.125"/>
    <s v="LATIF "/>
    <n v="435.20189998017889"/>
    <n v="1.7408075999207155"/>
    <s v="DEJAR"/>
    <s v="DEJAR"/>
    <x v="0"/>
  </r>
  <r>
    <x v="121"/>
    <n v="61"/>
    <s v="desconocida"/>
    <n v="29"/>
    <n v="24"/>
    <n v="660.52139999999997"/>
    <n v="0.125"/>
    <s v="LATIF "/>
    <n v="417.82609631752575"/>
    <n v="1.6713043852701031"/>
    <s v="DEJAR"/>
    <s v="DEJAR"/>
    <x v="0"/>
  </r>
  <r>
    <x v="121"/>
    <n v="62"/>
    <s v="desconocida"/>
    <n v="27"/>
    <n v="24"/>
    <n v="572.5566"/>
    <n v="0.125"/>
    <s v="LATIF "/>
    <n v="352.39128142743209"/>
    <n v="1.4095651257097284"/>
    <s v="DEJAR"/>
    <s v="DEJAR"/>
    <x v="0"/>
  </r>
  <r>
    <x v="121"/>
    <n v="63"/>
    <s v="desconocida"/>
    <n v="10"/>
    <n v="10"/>
    <n v="78.539999999999992"/>
    <n v="0.125"/>
    <s v="LATIF "/>
    <n v="33.026709725455305"/>
    <n v="0.13210683890182123"/>
    <s v="DEJAR"/>
    <s v="DEJAR"/>
    <x v="0"/>
  </r>
  <r>
    <x v="121"/>
    <n v="64"/>
    <s v="pino"/>
    <n v="32.4"/>
    <n v="19"/>
    <n v="824.48150399999997"/>
    <n v="0.125"/>
    <s v="CONIF"/>
    <n v="524.66320855922982"/>
    <n v="2.0986528342369191"/>
    <s v="DEJAR"/>
    <s v="DEJAR"/>
    <x v="0"/>
  </r>
  <r>
    <x v="121"/>
    <n v="65"/>
    <s v="desconocida"/>
    <n v="22"/>
    <n v="20"/>
    <n v="380.1336"/>
    <n v="0.125"/>
    <s v="LATIF "/>
    <n v="216.2883827856152"/>
    <n v="0.86515353114246074"/>
    <s v="DEJAR"/>
    <s v="DEJAR"/>
    <x v="0"/>
  </r>
  <r>
    <x v="121"/>
    <n v="66"/>
    <s v="desconocida"/>
    <n v="10"/>
    <n v="21"/>
    <n v="78.539999999999992"/>
    <n v="0.125"/>
    <s v="LATIF "/>
    <n v="33.026709725455305"/>
    <n v="0.13210683890182123"/>
    <s v="DEJAR"/>
    <s v="DEJAR"/>
    <x v="0"/>
  </r>
  <r>
    <x v="121"/>
    <n v="67"/>
    <s v="desconocida"/>
    <n v="22"/>
    <n v="20"/>
    <n v="380.1336"/>
    <n v="0.125"/>
    <s v="LATIF "/>
    <n v="216.2883827856152"/>
    <n v="0.86515353114246074"/>
    <s v="DEJAR"/>
    <s v="DEJAR"/>
    <x v="0"/>
  </r>
  <r>
    <x v="121"/>
    <n v="68"/>
    <s v="desconocida"/>
    <n v="16"/>
    <n v="16"/>
    <n v="201.0624"/>
    <n v="0.125"/>
    <s v="LATIF "/>
    <n v="101.24820425273758"/>
    <n v="0.4049928170109503"/>
    <s v="DEJAR"/>
    <s v="DEJAR"/>
    <x v="0"/>
  </r>
  <r>
    <x v="121"/>
    <n v="69"/>
    <s v="pino"/>
    <n v="27"/>
    <n v="17"/>
    <n v="572.5566"/>
    <n v="0.125"/>
    <s v="CONIF"/>
    <n v="343.22204552912302"/>
    <n v="1.372888182116492"/>
    <s v="DEJAR"/>
    <s v="DEJAR"/>
    <x v="0"/>
  </r>
  <r>
    <x v="121"/>
    <n v="70"/>
    <s v="pino"/>
    <n v="27"/>
    <n v="15"/>
    <n v="572.5566"/>
    <n v="0.125"/>
    <s v="CONIF"/>
    <n v="343.22204552912302"/>
    <n v="1.372888182116492"/>
    <s v="DEJAR"/>
    <s v="DEJAR"/>
    <x v="0"/>
  </r>
  <r>
    <x v="121"/>
    <n v="71"/>
    <s v="pimientillo"/>
    <n v="35"/>
    <n v="14"/>
    <n v="962.11500000000001"/>
    <n v="0.125"/>
    <s v="LATIF "/>
    <n v="654.11925553640299"/>
    <n v="2.6164770221456122"/>
    <s v="DEJAR"/>
    <s v="DEJAR"/>
    <x v="0"/>
  </r>
  <r>
    <x v="121"/>
    <n v="72"/>
    <s v="desconocida"/>
    <n v="27"/>
    <n v="13"/>
    <n v="572.5566"/>
    <n v="0.125"/>
    <s v="LATIF "/>
    <n v="352.39128142743209"/>
    <n v="1.4095651257097284"/>
    <s v="DEJAR"/>
    <s v="DEJAR"/>
    <x v="0"/>
  </r>
  <r>
    <x v="121"/>
    <n v="73"/>
    <s v="pimientillo"/>
    <n v="10"/>
    <n v="8"/>
    <n v="78.539999999999992"/>
    <n v="0.125"/>
    <s v="LATIF "/>
    <n v="33.026709725455305"/>
    <n v="0.13210683890182123"/>
    <s v="DEJAR"/>
    <s v="DEJAR"/>
    <x v="0"/>
  </r>
  <r>
    <x v="121"/>
    <n v="74"/>
    <s v="pimientillo"/>
    <n v="12"/>
    <n v="7"/>
    <n v="113.0976"/>
    <n v="0.125"/>
    <s v="LATIF "/>
    <n v="51.002868362482175"/>
    <n v="0.2040114734499287"/>
    <s v="DEJAR"/>
    <s v="DEJAR"/>
    <x v="0"/>
  </r>
  <r>
    <x v="121"/>
    <n v="75"/>
    <s v="desconocida"/>
    <n v="26"/>
    <n v="18"/>
    <n v="530.93039999999996"/>
    <n v="0.125"/>
    <s v="LATIF "/>
    <n v="322.0760520178971"/>
    <n v="1.2883042080715883"/>
    <s v="DEJAR"/>
    <s v="DEJAR"/>
    <x v="0"/>
  </r>
  <r>
    <x v="121"/>
    <n v="76"/>
    <s v="pino"/>
    <n v="30.3"/>
    <n v="17.46153846153846"/>
    <n v="721.06788600000004"/>
    <n v="0.1"/>
    <s v="CONIF"/>
    <n v="448.89083973254964"/>
    <n v="2.2444541986627478"/>
    <s v="DEJAR"/>
    <s v="DEJAR"/>
    <x v="0"/>
  </r>
  <r>
    <x v="121"/>
    <n v="77"/>
    <s v="pino"/>
    <n v="25"/>
    <n v="17.46153846153846"/>
    <n v="490.875"/>
    <n v="0.1"/>
    <s v="CONIF"/>
    <n v="286.93049335184679"/>
    <n v="1.4346524667592337"/>
    <s v="DEJAR"/>
    <s v="DEJAR"/>
    <x v="0"/>
  </r>
  <r>
    <x v="121"/>
    <n v="78"/>
    <s v="pino"/>
    <n v="25.5"/>
    <n v="17.46153846153846"/>
    <n v="510.70634999999999"/>
    <n v="0.1"/>
    <s v="CONIF"/>
    <n v="300.46563570620935"/>
    <n v="1.5023281785310467"/>
    <s v="DEJAR"/>
    <s v="DEJAR"/>
    <x v="0"/>
  </r>
  <r>
    <x v="121"/>
    <n v="79"/>
    <s v="pino"/>
    <n v="20.5"/>
    <n v="17.46153846153846"/>
    <n v="330.06434999999999"/>
    <n v="0.1"/>
    <s v="CONIF"/>
    <n v="180.78665962471501"/>
    <n v="0.90393329812357504"/>
    <s v="DEJAR"/>
    <s v="DEJAR"/>
    <x v="0"/>
  </r>
  <r>
    <x v="122"/>
    <n v="1"/>
    <s v="palo sano"/>
    <n v="12.7"/>
    <n v="10"/>
    <n v="126.67716599999999"/>
    <n v="0.125"/>
    <s v="LATIF "/>
    <n v="58.382476924743543"/>
    <n v="0.23352990769897417"/>
    <s v="DEJAR"/>
    <s v="DEJAR"/>
    <x v="0"/>
  </r>
  <r>
    <x v="122"/>
    <n v="2"/>
    <s v="palo sano"/>
    <n v="13"/>
    <n v="10"/>
    <n v="132.73259999999999"/>
    <n v="0.125"/>
    <s v="LATIF "/>
    <n v="61.723483588461484"/>
    <n v="0.24689393435384593"/>
    <s v="DEJAR"/>
    <s v="DEJAR"/>
    <x v="0"/>
  </r>
  <r>
    <x v="122"/>
    <n v="3"/>
    <s v="palo sano"/>
    <n v="11.3"/>
    <n v="10"/>
    <n v="100.28772600000001"/>
    <n v="0.125"/>
    <s v="LATIF "/>
    <n v="44.195526320155821"/>
    <n v="0.1767821052806233"/>
    <s v="DEJAR"/>
    <s v="DEJAR"/>
    <x v="0"/>
  </r>
  <r>
    <x v="122"/>
    <n v="4"/>
    <s v="palo sano"/>
    <n v="11"/>
    <n v="10"/>
    <n v="95.0334"/>
    <n v="0.125"/>
    <s v="LATIF "/>
    <n v="41.450062373780455"/>
    <n v="0.16580024949512182"/>
    <s v="DEJAR"/>
    <s v="DEJAR"/>
    <x v="0"/>
  </r>
  <r>
    <x v="122"/>
    <n v="5"/>
    <s v="pata de chunto"/>
    <n v="12.5"/>
    <n v="8"/>
    <n v="122.71875"/>
    <n v="0.125"/>
    <s v="LATIF "/>
    <n v="56.214880852526136"/>
    <n v="0.22485952341010454"/>
    <s v="DEJAR"/>
    <s v="DEJAR"/>
    <x v="0"/>
  </r>
  <r>
    <x v="122"/>
    <n v="6"/>
    <s v="desconocida"/>
    <n v="12"/>
    <n v="10"/>
    <n v="113.0976"/>
    <n v="0.125"/>
    <s v="LATIF "/>
    <n v="51.002868362482175"/>
    <n v="0.2040114734499287"/>
    <s v="DEJAR"/>
    <s v="DEJAR"/>
    <x v="0"/>
  </r>
  <r>
    <x v="122"/>
    <n v="7"/>
    <s v="desconocida"/>
    <n v="17"/>
    <n v="15"/>
    <n v="226.98060000000001"/>
    <n v="0.125"/>
    <s v="LATIF "/>
    <n v="116.98835060940742"/>
    <n v="0.46795340243762967"/>
    <s v="DEJAR"/>
    <s v="DEJAR"/>
    <x v="0"/>
  </r>
  <r>
    <x v="122"/>
    <n v="8"/>
    <s v="palo de moco"/>
    <n v="13.5"/>
    <n v="14.606060606060606"/>
    <n v="143.13915"/>
    <n v="0.1"/>
    <s v="LATIF "/>
    <n v="67.533172179763213"/>
    <n v="0.33766586089881601"/>
    <s v="DEJAR"/>
    <s v="DEJAR"/>
    <x v="0"/>
  </r>
  <r>
    <x v="122"/>
    <n v="9"/>
    <s v="pimientillo"/>
    <n v="19.5"/>
    <n v="14"/>
    <n v="298.64834999999999"/>
    <n v="0.125"/>
    <s v="LATIF "/>
    <n v="162.24290203480425"/>
    <n v="0.64897160813921695"/>
    <s v="DEJAR"/>
    <s v="DEJAR"/>
    <x v="0"/>
  </r>
  <r>
    <x v="122"/>
    <n v="10"/>
    <s v="desconocida"/>
    <n v="16"/>
    <n v="10"/>
    <n v="201.0624"/>
    <n v="0.125"/>
    <s v="LATIF "/>
    <n v="101.24820425273758"/>
    <n v="0.4049928170109503"/>
    <s v="DEJAR"/>
    <s v="DEJAR"/>
    <x v="0"/>
  </r>
  <r>
    <x v="122"/>
    <n v="11"/>
    <s v="pata de chunto"/>
    <n v="15.5"/>
    <n v="12"/>
    <n v="188.69235"/>
    <n v="0.125"/>
    <s v="LATIF "/>
    <n v="93.869134877908024"/>
    <n v="0.37547653951163212"/>
    <s v="DEJAR"/>
    <s v="DEJAR"/>
    <x v="0"/>
  </r>
  <r>
    <x v="122"/>
    <n v="12"/>
    <s v="desconocida"/>
    <n v="18"/>
    <n v="15"/>
    <n v="254.46959999999999"/>
    <n v="0.125"/>
    <s v="LATIF "/>
    <n v="134.06329154071116"/>
    <n v="0.53625316616284469"/>
    <s v="DEJAR"/>
    <s v="DEJAR"/>
    <x v="0"/>
  </r>
  <r>
    <x v="122"/>
    <n v="13"/>
    <s v="pata de chunto"/>
    <n v="11"/>
    <n v="10"/>
    <n v="95.0334"/>
    <n v="0.125"/>
    <s v="LATIF "/>
    <n v="41.450062373780455"/>
    <n v="0.16580024949512182"/>
    <s v="DEJAR"/>
    <s v="DEJAR"/>
    <x v="0"/>
  </r>
  <r>
    <x v="122"/>
    <n v="14"/>
    <s v="desconocida"/>
    <n v="14"/>
    <n v="15"/>
    <n v="153.9384"/>
    <n v="0.125"/>
    <s v="LATIF "/>
    <n v="73.64833681845144"/>
    <n v="0.29459334727380576"/>
    <s v="DEJAR"/>
    <s v="DEJAR"/>
    <x v="0"/>
  </r>
  <r>
    <x v="122"/>
    <n v="15"/>
    <s v="palo blanco"/>
    <n v="36"/>
    <n v="20"/>
    <n v="1017.8783999999999"/>
    <n v="0.125"/>
    <s v="LATIF "/>
    <n v="699.54858588098784"/>
    <n v="2.7981943435239516"/>
    <s v="DEJAR"/>
    <s v="DEJAR"/>
    <x v="0"/>
  </r>
  <r>
    <x v="122"/>
    <n v="16"/>
    <s v="palo blanco"/>
    <n v="36.5"/>
    <n v="20"/>
    <n v="1046.34915"/>
    <n v="0.125"/>
    <s v="LATIF "/>
    <n v="722.92954620422427"/>
    <n v="2.8917181848168969"/>
    <s v="DEJAR"/>
    <s v="DEJAR"/>
    <x v="0"/>
  </r>
  <r>
    <x v="122"/>
    <n v="17"/>
    <s v="palo blanco"/>
    <n v="11.5"/>
    <n v="14.606060606060606"/>
    <n v="103.86915"/>
    <n v="0.1"/>
    <s v="LATIF "/>
    <n v="46.082838181946165"/>
    <n v="0.23041419090973084"/>
    <s v="DEJAR"/>
    <s v="DEJAR"/>
    <x v="0"/>
  </r>
  <r>
    <x v="122"/>
    <n v="18"/>
    <s v="chut (chipe negro)"/>
    <n v="12"/>
    <n v="6"/>
    <n v="113.0976"/>
    <n v="0.125"/>
    <s v="Palma"/>
    <n v="62.957985757508652"/>
    <n v="0.25183194303003459"/>
    <s v="DEJAR"/>
    <s v="DEJAR"/>
    <x v="0"/>
  </r>
  <r>
    <x v="122"/>
    <n v="19"/>
    <s v="chut (chipe negro)"/>
    <n v="10.5"/>
    <n v="7"/>
    <n v="86.590350000000001"/>
    <n v="0.125"/>
    <s v="Palma"/>
    <n v="72.699305651915452"/>
    <n v="0.29079722260766183"/>
    <s v="DEJAR"/>
    <s v="DEJAR"/>
    <x v="0"/>
  </r>
  <r>
    <x v="122"/>
    <n v="21"/>
    <s v="desconocida"/>
    <n v="13"/>
    <n v="15"/>
    <n v="132.73259999999999"/>
    <n v="0.125"/>
    <s v="LATIF "/>
    <n v="61.723483588461484"/>
    <n v="0.24689393435384593"/>
    <s v="DEJAR"/>
    <s v="DEJAR"/>
    <x v="0"/>
  </r>
  <r>
    <x v="122"/>
    <n v="22"/>
    <s v="palo sano"/>
    <n v="24"/>
    <n v="16"/>
    <n v="452.3904"/>
    <n v="0.125"/>
    <s v="LATIF "/>
    <n v="266.13537552905672"/>
    <n v="1.0645415021162268"/>
    <s v="DEJAR"/>
    <s v="DEJAR"/>
    <x v="0"/>
  </r>
  <r>
    <x v="122"/>
    <n v="23"/>
    <s v="pimientillo"/>
    <n v="11.5"/>
    <n v="8"/>
    <n v="103.86915"/>
    <n v="0.125"/>
    <s v="LATIF "/>
    <n v="46.082838181946165"/>
    <n v="0.18433135272778467"/>
    <s v="DEJAR"/>
    <s v="DEJAR"/>
    <x v="0"/>
  </r>
  <r>
    <x v="122"/>
    <n v="25"/>
    <s v="desconocida"/>
    <n v="15"/>
    <n v="15"/>
    <n v="176.715"/>
    <n v="0.125"/>
    <s v="LATIF "/>
    <n v="86.812164819560579"/>
    <n v="0.34724865927824233"/>
    <s v="DEJAR"/>
    <s v="DEJAR"/>
    <x v="0"/>
  </r>
  <r>
    <x v="122"/>
    <n v="26"/>
    <s v="guarumo"/>
    <n v="22.5"/>
    <n v="22"/>
    <n v="397.60874999999999"/>
    <n v="0.125"/>
    <s v="LATIF "/>
    <n v="228.1896084504572"/>
    <n v="0.91275843380182875"/>
    <s v="DEJAR"/>
    <s v="DEJAR"/>
    <x v="0"/>
  </r>
  <r>
    <x v="122"/>
    <n v="27"/>
    <s v="chut (chipe negro)"/>
    <n v="16"/>
    <n v="14.606060606060606"/>
    <n v="201.0624"/>
    <n v="0.1"/>
    <s v="Palma"/>
    <n v="138.10532194023764"/>
    <n v="0.69052660970118818"/>
    <s v="DEJAR"/>
    <s v="DEJAR"/>
    <x v="0"/>
  </r>
  <r>
    <x v="122"/>
    <n v="28"/>
    <s v="pimientillo"/>
    <n v="18.5"/>
    <n v="14.606060606060606"/>
    <n v="268.80315000000002"/>
    <n v="0.1"/>
    <s v="LATIF "/>
    <n v="143.11059777395243"/>
    <n v="0.71555298886976215"/>
    <s v="DEJAR"/>
    <s v="DEJAR"/>
    <x v="0"/>
  </r>
  <r>
    <x v="122"/>
    <n v="29"/>
    <s v="desconocida"/>
    <n v="35"/>
    <n v="20"/>
    <n v="962.11500000000001"/>
    <n v="0.125"/>
    <s v="LATIF "/>
    <n v="654.11925553640299"/>
    <n v="2.6164770221456122"/>
    <s v="DEJAR"/>
    <s v="DEJAR"/>
    <x v="0"/>
  </r>
  <r>
    <x v="122"/>
    <n v="30"/>
    <s v="guarumo"/>
    <n v="18"/>
    <n v="14.606060606060606"/>
    <n v="254.46959999999999"/>
    <n v="0.1"/>
    <s v="LATIF "/>
    <n v="134.06329154071116"/>
    <n v="0.67031645770355586"/>
    <s v="DEJAR"/>
    <s v="DEJAR"/>
    <x v="0"/>
  </r>
  <r>
    <x v="122"/>
    <n v="31"/>
    <s v="desconocida"/>
    <n v="13"/>
    <n v="15"/>
    <n v="132.73259999999999"/>
    <n v="0.125"/>
    <s v="LATIF "/>
    <n v="61.723483588461484"/>
    <n v="0.24689393435384593"/>
    <s v="DEJAR"/>
    <s v="DEJAR"/>
    <x v="0"/>
  </r>
  <r>
    <x v="122"/>
    <n v="32"/>
    <s v="palo sano"/>
    <n v="10.5"/>
    <n v="14.606060606060606"/>
    <n v="86.590350000000001"/>
    <n v="0.1"/>
    <s v="LATIF "/>
    <n v="37.099684439743179"/>
    <n v="0.1854984221987159"/>
    <s v="DEJAR"/>
    <s v="DEJAR"/>
    <x v="0"/>
  </r>
  <r>
    <x v="122"/>
    <n v="33"/>
    <s v="desconocida"/>
    <n v="14"/>
    <n v="15"/>
    <n v="153.9384"/>
    <n v="0.125"/>
    <s v="LATIF "/>
    <n v="73.64833681845144"/>
    <n v="0.29459334727380576"/>
    <s v="DEJAR"/>
    <s v="DEJAR"/>
    <x v="0"/>
  </r>
  <r>
    <x v="122"/>
    <n v="35"/>
    <s v="desconocida"/>
    <n v="15"/>
    <n v="20"/>
    <n v="176.715"/>
    <n v="0.125"/>
    <s v="LATIF "/>
    <n v="86.812164819560579"/>
    <n v="0.34724865927824233"/>
    <s v="DEJAR"/>
    <s v="DEJAR"/>
    <x v="0"/>
  </r>
  <r>
    <x v="122"/>
    <n v="36"/>
    <s v="tem che´"/>
    <n v="19"/>
    <n v="14.606060606060606"/>
    <n v="283.52940000000001"/>
    <n v="0.1"/>
    <s v="LATIF "/>
    <n v="152.50261995629924"/>
    <n v="0.76251309978149617"/>
    <s v="DEJAR"/>
    <s v="DEJAR"/>
    <x v="0"/>
  </r>
  <r>
    <x v="122"/>
    <n v="37"/>
    <s v="tem che´"/>
    <n v="19.5"/>
    <n v="14.606060606060606"/>
    <n v="298.64834999999999"/>
    <n v="0.1"/>
    <s v="LATIF "/>
    <n v="162.24290203480425"/>
    <n v="0.81121451017402113"/>
    <s v="DEJAR"/>
    <s v="DEJAR"/>
    <x v="0"/>
  </r>
  <r>
    <x v="122"/>
    <n v="38"/>
    <s v="desconocida"/>
    <n v="19"/>
    <n v="15"/>
    <n v="283.52940000000001"/>
    <n v="0.125"/>
    <s v="LATIF "/>
    <n v="152.50261995629924"/>
    <n v="0.61001047982519696"/>
    <s v="DEJAR"/>
    <s v="DEJAR"/>
    <x v="0"/>
  </r>
  <r>
    <x v="122"/>
    <n v="39"/>
    <s v="pimientillo"/>
    <n v="15.5"/>
    <n v="18"/>
    <n v="188.69235"/>
    <n v="0.125"/>
    <s v="LATIF "/>
    <n v="93.869134877908024"/>
    <n v="0.37547653951163212"/>
    <s v="DEJAR"/>
    <s v="DEJAR"/>
    <x v="0"/>
  </r>
  <r>
    <x v="122"/>
    <n v="40"/>
    <s v="oreja de burro"/>
    <n v="10"/>
    <n v="14.606060606060606"/>
    <n v="78.539999999999992"/>
    <n v="0.1"/>
    <s v="LATIF "/>
    <n v="33.026709725455305"/>
    <n v="0.16513354862727653"/>
    <s v="DEJAR"/>
    <s v="DEJAR"/>
    <x v="0"/>
  </r>
  <r>
    <x v="122"/>
    <n v="41"/>
    <s v="naranjillo"/>
    <n v="13.5"/>
    <n v="6"/>
    <n v="143.13915"/>
    <n v="0.125"/>
    <s v="LATIF "/>
    <n v="67.533172179763213"/>
    <n v="0.27013268871905283"/>
    <s v="DEJAR"/>
    <s v="DEJAR"/>
    <x v="0"/>
  </r>
  <r>
    <x v="122"/>
    <n v="42"/>
    <s v="guarumo"/>
    <n v="19.5"/>
    <n v="18"/>
    <n v="298.64834999999999"/>
    <n v="0.125"/>
    <s v="LATIF "/>
    <n v="162.24290203480425"/>
    <n v="0.64897160813921695"/>
    <s v="DEJAR"/>
    <s v="DEJAR"/>
    <x v="0"/>
  </r>
  <r>
    <x v="122"/>
    <n v="43"/>
    <s v="desconocida"/>
    <n v="13"/>
    <n v="20"/>
    <n v="132.73259999999999"/>
    <n v="0.125"/>
    <s v="LATIF "/>
    <n v="61.723483588461484"/>
    <n v="0.24689393435384593"/>
    <s v="DEJAR"/>
    <s v="DEJAR"/>
    <x v="0"/>
  </r>
  <r>
    <x v="122"/>
    <n v="44"/>
    <s v="guarumo"/>
    <n v="18.5"/>
    <n v="24"/>
    <n v="268.80315000000002"/>
    <n v="0.125"/>
    <s v="LATIF "/>
    <n v="143.11059777395243"/>
    <n v="0.57244239109580974"/>
    <s v="DEJAR"/>
    <s v="DEJAR"/>
    <x v="0"/>
  </r>
  <r>
    <x v="122"/>
    <n v="45"/>
    <s v="pino"/>
    <n v="13"/>
    <n v="8"/>
    <n v="132.73259999999999"/>
    <n v="0.125"/>
    <s v="CONIF"/>
    <n v="62.623123844849545"/>
    <n v="0.25049249537939816"/>
    <s v="DEJAR"/>
    <s v="DEJAR"/>
    <x v="0"/>
  </r>
  <r>
    <x v="122"/>
    <n v="46"/>
    <s v="pino"/>
    <n v="11.5"/>
    <n v="8"/>
    <n v="103.86915"/>
    <n v="0.125"/>
    <s v="CONIF"/>
    <n v="47.075868864362505"/>
    <n v="0.18830347545745002"/>
    <s v="DEJAR"/>
    <s v="DEJAR"/>
    <x v="0"/>
  </r>
  <r>
    <x v="122"/>
    <n v="47"/>
    <s v="desconocida"/>
    <n v="22"/>
    <n v="20"/>
    <n v="380.1336"/>
    <n v="0.125"/>
    <s v="LATIF "/>
    <n v="216.2883827856152"/>
    <n v="0.86515353114246074"/>
    <s v="DEJAR"/>
    <s v="DEJAR"/>
    <x v="0"/>
  </r>
  <r>
    <x v="122"/>
    <n v="48"/>
    <s v="pata de chunto"/>
    <n v="10"/>
    <n v="8"/>
    <n v="78.539999999999992"/>
    <n v="0.125"/>
    <s v="LATIF "/>
    <n v="33.026709725455305"/>
    <n v="0.13210683890182123"/>
    <s v="DEJAR"/>
    <s v="DEJAR"/>
    <x v="0"/>
  </r>
  <r>
    <x v="122"/>
    <n v="49"/>
    <s v="pino"/>
    <n v="13.5"/>
    <n v="12"/>
    <n v="143.13915"/>
    <n v="0.125"/>
    <s v="CONIF"/>
    <n v="68.373170082129207"/>
    <n v="0.27349268032851681"/>
    <s v="DEJAR"/>
    <s v="DEJAR"/>
    <x v="0"/>
  </r>
  <r>
    <x v="122"/>
    <n v="50"/>
    <s v="pino"/>
    <n v="19"/>
    <n v="8"/>
    <n v="283.52940000000001"/>
    <n v="0.125"/>
    <s v="CONIF"/>
    <n v="151.47942747069629"/>
    <n v="0.60591770988278515"/>
    <s v="DEJAR"/>
    <s v="DEJAR"/>
    <x v="0"/>
  </r>
  <r>
    <x v="122"/>
    <n v="51"/>
    <s v="desconocida"/>
    <n v="10"/>
    <n v="6"/>
    <n v="78.539999999999992"/>
    <n v="0.125"/>
    <s v="LATIF "/>
    <n v="33.026709725455305"/>
    <n v="0.13210683890182123"/>
    <s v="DEJAR"/>
    <s v="DEJAR"/>
    <x v="0"/>
  </r>
  <r>
    <x v="122"/>
    <n v="52"/>
    <s v="desconocida"/>
    <n v="14"/>
    <n v="20"/>
    <n v="153.9384"/>
    <n v="0.125"/>
    <s v="LATIF "/>
    <n v="73.64833681845144"/>
    <n v="0.29459334727380576"/>
    <s v="DEJAR"/>
    <s v="DEJAR"/>
    <x v="0"/>
  </r>
  <r>
    <x v="122"/>
    <n v="53"/>
    <s v="pata de chunto"/>
    <n v="12.5"/>
    <n v="14"/>
    <n v="122.71875"/>
    <n v="0.125"/>
    <s v="LATIF "/>
    <n v="56.214880852526136"/>
    <n v="0.22485952341010454"/>
    <s v="DEJAR"/>
    <s v="DEJAR"/>
    <x v="0"/>
  </r>
  <r>
    <x v="122"/>
    <n v="54"/>
    <s v="palo sano"/>
    <n v="14"/>
    <n v="14"/>
    <n v="153.9384"/>
    <n v="0.125"/>
    <s v="LATIF "/>
    <n v="73.64833681845144"/>
    <n v="0.29459334727380576"/>
    <s v="DEJAR"/>
    <s v="DEJAR"/>
    <x v="0"/>
  </r>
  <r>
    <x v="122"/>
    <n v="55"/>
    <s v="desconocida"/>
    <n v="14"/>
    <n v="15"/>
    <n v="153.9384"/>
    <n v="0.125"/>
    <s v="LATIF "/>
    <n v="73.64833681845144"/>
    <n v="0.29459334727380576"/>
    <s v="DEJAR"/>
    <s v="DEJAR"/>
    <x v="0"/>
  </r>
  <r>
    <x v="122"/>
    <n v="56"/>
    <s v="pimientillo"/>
    <n v="14"/>
    <n v="14.606060606060606"/>
    <n v="153.9384"/>
    <n v="0.1"/>
    <s v="LATIF "/>
    <n v="73.64833681845144"/>
    <n v="0.36824168409225716"/>
    <s v="DEJAR"/>
    <s v="DEJAR"/>
    <x v="0"/>
  </r>
  <r>
    <x v="122"/>
    <n v="57"/>
    <s v="desconocida"/>
    <n v="12"/>
    <n v="20"/>
    <n v="113.0976"/>
    <n v="0.125"/>
    <s v="LATIF "/>
    <n v="51.002868362482175"/>
    <n v="0.2040114734499287"/>
    <s v="DEJAR"/>
    <s v="DEJAR"/>
    <x v="0"/>
  </r>
  <r>
    <x v="122"/>
    <n v="58"/>
    <s v="pata de chunto"/>
    <n v="17"/>
    <n v="8"/>
    <n v="226.98060000000001"/>
    <n v="0.125"/>
    <s v="LATIF "/>
    <n v="116.98835060940742"/>
    <n v="0.46795340243762967"/>
    <s v="DEJAR"/>
    <s v="DEJAR"/>
    <x v="0"/>
  </r>
  <r>
    <x v="122"/>
    <n v="59"/>
    <s v="capulín"/>
    <n v="20"/>
    <n v="15"/>
    <n v="314.15999999999997"/>
    <n v="0.125"/>
    <s v="LATIF "/>
    <n v="172.33493090633354"/>
    <n v="0.68933972362533413"/>
    <s v="DEJAR"/>
    <s v="DEJAR"/>
    <x v="0"/>
  </r>
  <r>
    <x v="122"/>
    <n v="60"/>
    <s v="desconocida"/>
    <n v="10"/>
    <n v="5"/>
    <n v="78.539999999999992"/>
    <n v="0.125"/>
    <s v="LATIF "/>
    <n v="33.026709725455305"/>
    <n v="0.13210683890182123"/>
    <s v="DEJAR"/>
    <s v="DEJAR"/>
    <x v="0"/>
  </r>
  <r>
    <x v="122"/>
    <n v="61"/>
    <s v="desconocida"/>
    <n v="18"/>
    <n v="20"/>
    <n v="254.46959999999999"/>
    <n v="0.125"/>
    <s v="LATIF "/>
    <n v="134.06329154071116"/>
    <n v="0.53625316616284469"/>
    <s v="DEJAR"/>
    <s v="DEJAR"/>
    <x v="0"/>
  </r>
  <r>
    <x v="122"/>
    <n v="62"/>
    <s v="pata de chunto"/>
    <n v="16"/>
    <n v="18"/>
    <n v="201.0624"/>
    <n v="0.125"/>
    <s v="LATIF "/>
    <n v="101.24820425273758"/>
    <n v="0.4049928170109503"/>
    <s v="DEJAR"/>
    <s v="DEJAR"/>
    <x v="0"/>
  </r>
  <r>
    <x v="122"/>
    <n v="63"/>
    <s v="palo sano"/>
    <n v="17"/>
    <n v="12"/>
    <n v="226.98060000000001"/>
    <n v="0.125"/>
    <s v="LATIF "/>
    <n v="116.98835060940742"/>
    <n v="0.46795340243762967"/>
    <s v="DEJAR"/>
    <s v="DEJAR"/>
    <x v="0"/>
  </r>
  <r>
    <x v="122"/>
    <n v="64"/>
    <s v="pimientillo"/>
    <n v="11.5"/>
    <n v="11"/>
    <n v="103.86915"/>
    <n v="0.125"/>
    <s v="LATIF "/>
    <n v="46.082838181946165"/>
    <n v="0.18433135272778467"/>
    <s v="DEJAR"/>
    <s v="DEJAR"/>
    <x v="0"/>
  </r>
  <r>
    <x v="122"/>
    <n v="65"/>
    <s v="pata de chunto"/>
    <n v="13.5"/>
    <n v="6"/>
    <n v="143.13915"/>
    <n v="0.125"/>
    <s v="LATIF "/>
    <n v="67.533172179763213"/>
    <n v="0.27013268871905283"/>
    <s v="DEJAR"/>
    <s v="DEJAR"/>
    <x v="0"/>
  </r>
  <r>
    <x v="122"/>
    <n v="66"/>
    <s v="palo sano"/>
    <n v="11"/>
    <n v="6"/>
    <n v="95.0334"/>
    <n v="0.125"/>
    <s v="LATIF "/>
    <n v="41.450062373780455"/>
    <n v="0.16580024949512182"/>
    <s v="DEJAR"/>
    <s v="DEJAR"/>
    <x v="0"/>
  </r>
  <r>
    <x v="122"/>
    <n v="67"/>
    <s v="palo sano"/>
    <n v="10"/>
    <n v="18"/>
    <n v="78.539999999999992"/>
    <n v="0.125"/>
    <s v="LATIF "/>
    <n v="33.026709725455305"/>
    <n v="0.13210683890182123"/>
    <s v="DEJAR"/>
    <s v="DEJAR"/>
    <x v="0"/>
  </r>
  <r>
    <x v="122"/>
    <n v="68"/>
    <s v="desconocida"/>
    <n v="19"/>
    <n v="20"/>
    <n v="283.52940000000001"/>
    <n v="0.125"/>
    <s v="LATIF "/>
    <n v="152.50261995629924"/>
    <n v="0.61001047982519696"/>
    <s v="DEJAR"/>
    <s v="DEJAR"/>
    <x v="0"/>
  </r>
  <r>
    <x v="122"/>
    <n v="69"/>
    <s v="desconocida"/>
    <n v="22"/>
    <n v="20"/>
    <n v="380.1336"/>
    <n v="0.125"/>
    <s v="LATIF "/>
    <n v="216.2883827856152"/>
    <n v="0.86515353114246074"/>
    <s v="DEJAR"/>
    <s v="DEJAR"/>
    <x v="0"/>
  </r>
  <r>
    <x v="122"/>
    <n v="70"/>
    <s v="pimientillo"/>
    <n v="20"/>
    <n v="25"/>
    <n v="314.15999999999997"/>
    <n v="0.125"/>
    <s v="LATIF "/>
    <n v="172.33493090633354"/>
    <n v="0.68933972362533413"/>
    <s v="DEJAR"/>
    <s v="DEJAR"/>
    <x v="0"/>
  </r>
  <r>
    <x v="122"/>
    <n v="71"/>
    <s v="desconocida"/>
    <n v="22"/>
    <n v="20"/>
    <n v="380.1336"/>
    <n v="0.125"/>
    <s v="LATIF "/>
    <n v="216.2883827856152"/>
    <n v="0.86515353114246074"/>
    <s v="DEJAR"/>
    <s v="DEJAR"/>
    <x v="0"/>
  </r>
  <r>
    <x v="122"/>
    <n v="72"/>
    <s v="guarumo"/>
    <n v="21.5"/>
    <n v="25"/>
    <n v="363.05115000000001"/>
    <n v="0.125"/>
    <s v="LATIF "/>
    <n v="204.75555973317921"/>
    <n v="0.81902223893271686"/>
    <s v="DEJAR"/>
    <s v="DEJAR"/>
    <x v="0"/>
  </r>
  <r>
    <x v="122"/>
    <n v="73"/>
    <s v="guarumo"/>
    <n v="23.5"/>
    <n v="25"/>
    <n v="433.73714999999999"/>
    <n v="0.125"/>
    <s v="LATIF "/>
    <n v="253.10998017593391"/>
    <n v="1.0124399207037356"/>
    <s v="DEJAR"/>
    <s v="DEJAR"/>
    <x v="0"/>
  </r>
  <r>
    <x v="122"/>
    <n v="74"/>
    <s v="desconocida"/>
    <n v="17"/>
    <n v="25"/>
    <n v="226.98060000000001"/>
    <n v="0.125"/>
    <s v="LATIF "/>
    <n v="116.98835060940742"/>
    <n v="0.46795340243762967"/>
    <s v="DEJAR"/>
    <s v="DEJAR"/>
    <x v="0"/>
  </r>
  <r>
    <x v="122"/>
    <n v="75"/>
    <s v="guarumo"/>
    <n v="28"/>
    <n v="20"/>
    <n v="615.75360000000001"/>
    <n v="0.125"/>
    <s v="LATIF "/>
    <n v="384.30049927715726"/>
    <n v="1.537201997108629"/>
    <s v="DEJAR"/>
    <s v="DEJAR"/>
    <x v="0"/>
  </r>
  <r>
    <x v="122"/>
    <n v="76"/>
    <s v="pimientillo"/>
    <n v="12"/>
    <n v="18"/>
    <n v="113.0976"/>
    <n v="0.125"/>
    <s v="LATIF "/>
    <n v="51.002868362482175"/>
    <n v="0.2040114734499287"/>
    <s v="DEJAR"/>
    <s v="DEJAR"/>
    <x v="0"/>
  </r>
  <r>
    <x v="122"/>
    <n v="77"/>
    <s v="pimientillo"/>
    <n v="11"/>
    <n v="20"/>
    <n v="95.0334"/>
    <n v="0.125"/>
    <s v="LATIF "/>
    <n v="41.450062373780455"/>
    <n v="0.16580024949512182"/>
    <s v="DEJAR"/>
    <s v="DEJAR"/>
    <x v="0"/>
  </r>
  <r>
    <x v="122"/>
    <n v="78"/>
    <s v="chut (chipe negro)"/>
    <n v="11"/>
    <n v="4"/>
    <n v="95.0334"/>
    <n v="0.125"/>
    <s v="Palma"/>
    <n v="42.22722295144743"/>
    <n v="0.16890889180578972"/>
    <s v="DEJAR"/>
    <s v="DEPURAR"/>
    <x v="1"/>
  </r>
  <r>
    <x v="122"/>
    <n v="79"/>
    <s v="pimientillo"/>
    <n v="16"/>
    <n v="18"/>
    <n v="201.0624"/>
    <n v="0.125"/>
    <s v="LATIF "/>
    <n v="101.24820425273758"/>
    <n v="0.4049928170109503"/>
    <s v="DEJAR"/>
    <s v="DEJAR"/>
    <x v="0"/>
  </r>
  <r>
    <x v="122"/>
    <n v="80"/>
    <s v="pimientillo"/>
    <n v="12"/>
    <n v="20"/>
    <n v="113.0976"/>
    <n v="0.125"/>
    <s v="LATIF "/>
    <n v="51.002868362482175"/>
    <n v="0.2040114734499287"/>
    <s v="DEJAR"/>
    <s v="DEJAR"/>
    <x v="0"/>
  </r>
  <r>
    <x v="122"/>
    <n v="81"/>
    <s v="pimientillo"/>
    <n v="15"/>
    <n v="22"/>
    <n v="176.715"/>
    <n v="0.125"/>
    <s v="LATIF "/>
    <n v="86.812164819560579"/>
    <n v="0.34724865927824233"/>
    <s v="DEJAR"/>
    <s v="DEJAR"/>
    <x v="0"/>
  </r>
  <r>
    <x v="122"/>
    <n v="82"/>
    <s v="arrayán"/>
    <n v="12"/>
    <n v="7"/>
    <n v="113.0976"/>
    <n v="0.125"/>
    <s v="LATIF "/>
    <n v="51.002868362482175"/>
    <n v="0.2040114734499287"/>
    <s v="DEJAR"/>
    <s v="DEJAR"/>
    <x v="0"/>
  </r>
  <r>
    <x v="122"/>
    <n v="83"/>
    <s v="chut (chipe negro)"/>
    <n v="12.5"/>
    <n v="4"/>
    <n v="122.71875"/>
    <n v="0.125"/>
    <s v="Palma"/>
    <n v="42.22722295144743"/>
    <n v="0.16890889180578972"/>
    <s v="DEJAR"/>
    <s v="DEPURAR"/>
    <x v="1"/>
  </r>
  <r>
    <x v="122"/>
    <n v="84"/>
    <s v="chut (chipe negro)"/>
    <n v="23"/>
    <n v="4"/>
    <n v="415.47660000000002"/>
    <n v="0.125"/>
    <s v="Palma"/>
    <n v="42.22722295144743"/>
    <n v="0.16890889180578972"/>
    <s v="DEJAR"/>
    <s v="DEPURAR"/>
    <x v="1"/>
  </r>
  <r>
    <x v="122"/>
    <n v="85"/>
    <s v="arrayán"/>
    <n v="34"/>
    <n v="18"/>
    <n v="907.92240000000004"/>
    <n v="0.125"/>
    <s v="LATIF "/>
    <n v="610.45073780325674"/>
    <n v="2.441802951213027"/>
    <s v="DEJAR"/>
    <s v="DEJAR"/>
    <x v="0"/>
  </r>
  <r>
    <x v="122"/>
    <n v="86"/>
    <s v="desconocida"/>
    <n v="18"/>
    <n v="10"/>
    <n v="254.46959999999999"/>
    <n v="0.125"/>
    <s v="LATIF "/>
    <n v="134.06329154071116"/>
    <n v="0.53625316616284469"/>
    <s v="DEJAR"/>
    <s v="DEJAR"/>
    <x v="0"/>
  </r>
  <r>
    <x v="122"/>
    <n v="87"/>
    <s v="madera de santo"/>
    <n v="12.5"/>
    <n v="15"/>
    <n v="122.71875"/>
    <n v="0.125"/>
    <s v="LATIF "/>
    <n v="56.214880852526136"/>
    <n v="0.22485952341010454"/>
    <s v="DEJAR"/>
    <s v="DEJAR"/>
    <x v="0"/>
  </r>
  <r>
    <x v="122"/>
    <n v="88"/>
    <s v="quiebra hacha"/>
    <n v="27.5"/>
    <n v="22"/>
    <n v="593.95875000000001"/>
    <n v="0.125"/>
    <s v="LATIF "/>
    <n v="368.14523060732495"/>
    <n v="1.4725809224292998"/>
    <s v="DEJAR"/>
    <s v="DEJAR"/>
    <x v="0"/>
  </r>
  <r>
    <x v="122"/>
    <n v="89"/>
    <s v="pimientillo"/>
    <n v="21"/>
    <n v="25"/>
    <n v="346.3614"/>
    <n v="0.125"/>
    <s v="LATIF "/>
    <n v="193.587905296"/>
    <n v="0.77435162118400003"/>
    <s v="DEJAR"/>
    <s v="DEJAR"/>
    <x v="0"/>
  </r>
  <r>
    <x v="122"/>
    <n v="90"/>
    <s v="desconocida"/>
    <n v="16"/>
    <n v="20"/>
    <n v="201.0624"/>
    <n v="0.125"/>
    <s v="LATIF "/>
    <n v="101.24820425273758"/>
    <n v="0.4049928170109503"/>
    <s v="DEJAR"/>
    <s v="DEJAR"/>
    <x v="0"/>
  </r>
  <r>
    <x v="122"/>
    <n v="91"/>
    <s v="palo de moco"/>
    <n v="17"/>
    <n v="8"/>
    <n v="226.98060000000001"/>
    <n v="0.125"/>
    <s v="LATIF "/>
    <n v="116.98835060940742"/>
    <n v="0.46795340243762967"/>
    <s v="DEJAR"/>
    <s v="DEJAR"/>
    <x v="0"/>
  </r>
  <r>
    <x v="122"/>
    <n v="92"/>
    <s v="desconocida"/>
    <n v="11"/>
    <n v="15"/>
    <n v="95.0334"/>
    <n v="0.125"/>
    <s v="LATIF "/>
    <n v="41.450062373780455"/>
    <n v="0.16580024949512182"/>
    <s v="DEJAR"/>
    <s v="DEJAR"/>
    <x v="0"/>
  </r>
  <r>
    <x v="122"/>
    <n v="93"/>
    <s v="tem che´"/>
    <n v="15"/>
    <n v="14.606060606060606"/>
    <n v="176.715"/>
    <n v="0.1"/>
    <s v="LATIF "/>
    <n v="86.812164819560579"/>
    <n v="0.43406082409780289"/>
    <s v="DEJAR"/>
    <s v="DEJAR"/>
    <x v="0"/>
  </r>
  <r>
    <x v="122"/>
    <n v="94"/>
    <s v="madera de santo"/>
    <n v="23"/>
    <n v="18"/>
    <n v="415.47660000000002"/>
    <n v="0.125"/>
    <s v="LATIF "/>
    <n v="240.46242571758225"/>
    <n v="0.961849702870329"/>
    <s v="DEJAR"/>
    <s v="DEJAR"/>
    <x v="0"/>
  </r>
  <r>
    <x v="122"/>
    <n v="95"/>
    <s v="chut (chipe negro)"/>
    <n v="16.5"/>
    <n v="4"/>
    <n v="213.82515000000001"/>
    <n v="0.125"/>
    <s v="Palma"/>
    <n v="42.22722295144743"/>
    <n v="0.16890889180578972"/>
    <s v="DEJAR"/>
    <s v="DEPURAR"/>
    <x v="1"/>
  </r>
  <r>
    <x v="122"/>
    <n v="96"/>
    <s v="desconocida"/>
    <n v="18"/>
    <n v="15"/>
    <n v="254.46959999999999"/>
    <n v="0.125"/>
    <s v="LATIF "/>
    <n v="134.06329154071116"/>
    <n v="0.53625316616284469"/>
    <s v="DEJAR"/>
    <s v="DEJAR"/>
    <x v="0"/>
  </r>
  <r>
    <x v="122"/>
    <n v="97"/>
    <s v="desconocida"/>
    <n v="15"/>
    <n v="10"/>
    <n v="176.715"/>
    <n v="0.125"/>
    <s v="LATIF "/>
    <n v="86.812164819560579"/>
    <n v="0.34724865927824233"/>
    <s v="DEJAR"/>
    <s v="DEJAR"/>
    <x v="0"/>
  </r>
  <r>
    <x v="122"/>
    <n v="98"/>
    <s v="madera de santo"/>
    <n v="12"/>
    <n v="6"/>
    <n v="113.0976"/>
    <n v="0.125"/>
    <s v="LATIF "/>
    <n v="51.002868362482175"/>
    <n v="0.2040114734499287"/>
    <s v="DEJAR"/>
    <s v="DEJAR"/>
    <x v="0"/>
  </r>
  <r>
    <x v="122"/>
    <n v="99"/>
    <s v="pimientillo"/>
    <n v="17"/>
    <n v="22"/>
    <n v="226.98060000000001"/>
    <n v="0.125"/>
    <s v="LATIF "/>
    <n v="116.98835060940742"/>
    <n v="0.46795340243762967"/>
    <s v="DEJAR"/>
    <s v="DEJAR"/>
    <x v="0"/>
  </r>
  <r>
    <x v="122"/>
    <n v="100"/>
    <s v="madera de santo"/>
    <n v="12"/>
    <n v="14.606060606060606"/>
    <n v="113.0976"/>
    <n v="0.1"/>
    <s v="LATIF "/>
    <n v="51.002868362482175"/>
    <n v="0.25501434181241084"/>
    <s v="DEJAR"/>
    <s v="DEJAR"/>
    <x v="0"/>
  </r>
  <r>
    <x v="122"/>
    <n v="101"/>
    <s v="carretón"/>
    <n v="15.5"/>
    <n v="20"/>
    <n v="188.69235"/>
    <n v="0.125"/>
    <s v="LATIF "/>
    <n v="93.869134877908024"/>
    <n v="0.37547653951163212"/>
    <s v="DEJAR"/>
    <s v="DEJAR"/>
    <x v="0"/>
  </r>
  <r>
    <x v="122"/>
    <n v="102"/>
    <s v="madera de santo"/>
    <n v="17"/>
    <n v="22"/>
    <n v="226.98060000000001"/>
    <n v="0.125"/>
    <s v="LATIF "/>
    <n v="116.98835060940742"/>
    <n v="0.46795340243762967"/>
    <s v="DEJAR"/>
    <s v="DEJAR"/>
    <x v="0"/>
  </r>
  <r>
    <x v="122"/>
    <n v="103"/>
    <s v="madera de santo"/>
    <n v="39"/>
    <n v="22"/>
    <n v="1194.5934"/>
    <n v="0.125"/>
    <s v="LATIF "/>
    <n v="846.59112411251863"/>
    <n v="3.3863644964500743"/>
    <s v="DEJAR"/>
    <s v="DEJAR"/>
    <x v="0"/>
  </r>
  <r>
    <x v="122"/>
    <n v="104"/>
    <s v="pino"/>
    <n v="55"/>
    <n v="25"/>
    <n v="2375.835"/>
    <n v="0.125"/>
    <s v="CONIF"/>
    <n v="1798.0983141492186"/>
    <n v="7.1923932565968745"/>
    <s v="DEJAR"/>
    <s v="DEJAR"/>
    <x v="0"/>
  </r>
  <r>
    <x v="122"/>
    <n v="105"/>
    <s v="desconocida"/>
    <n v="14"/>
    <n v="5"/>
    <n v="153.9384"/>
    <n v="0.125"/>
    <s v="LATIF "/>
    <n v="73.64833681845144"/>
    <n v="0.29459334727380576"/>
    <s v="DEJAR"/>
    <s v="DEJAR"/>
    <x v="0"/>
  </r>
  <r>
    <x v="122"/>
    <n v="106"/>
    <s v="palo blanco"/>
    <n v="22.5"/>
    <n v="24"/>
    <n v="397.60874999999999"/>
    <n v="0.125"/>
    <s v="LATIF "/>
    <n v="228.1896084504572"/>
    <n v="0.91275843380182875"/>
    <s v="DEJAR"/>
    <s v="DEJAR"/>
    <x v="0"/>
  </r>
  <r>
    <x v="122"/>
    <n v="107"/>
    <s v="pimientillo"/>
    <n v="19"/>
    <n v="20"/>
    <n v="283.52940000000001"/>
    <n v="0.125"/>
    <s v="LATIF "/>
    <n v="152.50261995629924"/>
    <n v="0.61001047982519696"/>
    <s v="DEJAR"/>
    <s v="DEJAR"/>
    <x v="0"/>
  </r>
  <r>
    <x v="122"/>
    <n v="108"/>
    <s v="chut (chipe negro)"/>
    <n v="16"/>
    <n v="4"/>
    <n v="201.0624"/>
    <n v="0.125"/>
    <s v="Palma"/>
    <n v="42.22722295144743"/>
    <n v="0.16890889180578972"/>
    <s v="DEJAR"/>
    <s v="DEPURAR"/>
    <x v="1"/>
  </r>
  <r>
    <x v="122"/>
    <n v="109"/>
    <s v="madera de santo"/>
    <n v="23"/>
    <n v="20"/>
    <n v="415.47660000000002"/>
    <n v="0.125"/>
    <s v="LATIF "/>
    <n v="240.46242571758225"/>
    <n v="0.961849702870329"/>
    <s v="DEJAR"/>
    <s v="DEJAR"/>
    <x v="0"/>
  </r>
  <r>
    <x v="122"/>
    <n v="110"/>
    <s v="madera de santo"/>
    <n v="20.5"/>
    <n v="20"/>
    <n v="330.06434999999999"/>
    <n v="0.125"/>
    <s v="LATIF "/>
    <n v="182.78213876481104"/>
    <n v="0.73112855505924412"/>
    <s v="DEJAR"/>
    <s v="DEJAR"/>
    <x v="0"/>
  </r>
  <r>
    <x v="122"/>
    <n v="111"/>
    <s v="madera de santo"/>
    <n v="13.5"/>
    <n v="14"/>
    <n v="143.13915"/>
    <n v="0.125"/>
    <s v="LATIF "/>
    <n v="67.533172179763213"/>
    <n v="0.27013268871905283"/>
    <s v="DEJAR"/>
    <s v="DEJAR"/>
    <x v="0"/>
  </r>
  <r>
    <x v="122"/>
    <n v="112"/>
    <s v="palo de moco"/>
    <n v="13"/>
    <n v="12"/>
    <n v="132.73259999999999"/>
    <n v="0.125"/>
    <s v="LATIF "/>
    <n v="61.723483588461484"/>
    <n v="0.24689393435384593"/>
    <s v="DEJAR"/>
    <s v="DEJAR"/>
    <x v="0"/>
  </r>
  <r>
    <x v="123"/>
    <n v="1"/>
    <s v="Pino"/>
    <n v="15.5"/>
    <n v="20"/>
    <n v="188.69235"/>
    <n v="0.1"/>
    <s v="CONIF "/>
    <n v="94.305994053056963"/>
    <n v="0.47152997026528481"/>
    <s v="DEJAR"/>
    <s v="DEJAR"/>
    <x v="0"/>
  </r>
  <r>
    <x v="123"/>
    <n v="2"/>
    <s v="encino"/>
    <n v="12"/>
    <n v="15"/>
    <n v="113.0976"/>
    <n v="0.1"/>
    <s v="LATIF "/>
    <n v="51.002868362482175"/>
    <n v="0.25501434181241084"/>
    <s v="DEJAR"/>
    <s v="DEJAR"/>
    <x v="0"/>
  </r>
  <r>
    <x v="123"/>
    <n v="3"/>
    <s v="encino"/>
    <n v="13.5"/>
    <n v="20"/>
    <n v="143.13915"/>
    <n v="0.1"/>
    <s v="LATIF "/>
    <n v="67.533172179763213"/>
    <n v="0.33766586089881601"/>
    <s v="DEJAR"/>
    <s v="DEJAR"/>
    <x v="0"/>
  </r>
  <r>
    <x v="123"/>
    <n v="4"/>
    <s v="encino"/>
    <n v="12.5"/>
    <n v="20"/>
    <n v="122.71875"/>
    <n v="0.1"/>
    <s v="LATIF "/>
    <n v="56.214880852526136"/>
    <n v="0.28107440426263064"/>
    <s v="DEJAR"/>
    <s v="DEJAR"/>
    <x v="0"/>
  </r>
  <r>
    <x v="123"/>
    <n v="5"/>
    <s v="Pino"/>
    <n v="41"/>
    <n v="15"/>
    <n v="1320.2574"/>
    <n v="0.1"/>
    <s v="CONIF "/>
    <n v="907.5192366572752"/>
    <n v="4.537596183286376"/>
    <s v="DEJAR"/>
    <s v="DEJAR"/>
    <x v="0"/>
  </r>
  <r>
    <x v="123"/>
    <n v="6"/>
    <s v="Pino"/>
    <n v="44"/>
    <n v="30"/>
    <n v="1520.5344"/>
    <n v="0.1"/>
    <s v="CONIF "/>
    <n v="1069.6502848909329"/>
    <n v="5.3482514244546637"/>
    <s v="DEJAR"/>
    <s v="DEJAR"/>
    <x v="0"/>
  </r>
  <r>
    <x v="123"/>
    <n v="7"/>
    <s v="encino"/>
    <n v="16.5"/>
    <n v="20"/>
    <n v="213.82515000000001"/>
    <n v="0.1"/>
    <s v="LATIF "/>
    <n v="108.95331919183752"/>
    <n v="0.54476659595918764"/>
    <s v="DEJAR"/>
    <s v="DEJAR"/>
    <x v="0"/>
  </r>
  <r>
    <x v="123"/>
    <n v="8"/>
    <s v="encino"/>
    <n v="15"/>
    <n v="15"/>
    <n v="176.715"/>
    <n v="0.1"/>
    <s v="LATIF "/>
    <n v="86.812164819560579"/>
    <n v="0.43406082409780289"/>
    <s v="DEJAR"/>
    <s v="DEJAR"/>
    <x v="0"/>
  </r>
  <r>
    <x v="123"/>
    <n v="9"/>
    <s v="encino"/>
    <n v="11.5"/>
    <n v="20"/>
    <n v="103.86915"/>
    <n v="0.1"/>
    <s v="LATIF "/>
    <n v="46.082838181946165"/>
    <n v="0.23041419090973084"/>
    <s v="DEJAR"/>
    <s v="DEJAR"/>
    <x v="0"/>
  </r>
  <r>
    <x v="123"/>
    <n v="10"/>
    <s v="encino"/>
    <n v="14.5"/>
    <n v="25"/>
    <n v="165.13034999999999"/>
    <n v="0.1"/>
    <s v="LATIF "/>
    <n v="80.073268525573738"/>
    <n v="0.40036634262786869"/>
    <s v="DEJAR"/>
    <s v="DEJAR"/>
    <x v="0"/>
  </r>
  <r>
    <x v="123"/>
    <n v="11"/>
    <s v="encino"/>
    <n v="12.5"/>
    <n v="20"/>
    <n v="122.71875"/>
    <n v="0.1"/>
    <s v="LATIF "/>
    <n v="56.214880852526136"/>
    <n v="0.28107440426263064"/>
    <s v="DEJAR"/>
    <s v="DEJAR"/>
    <x v="0"/>
  </r>
  <r>
    <x v="123"/>
    <n v="12"/>
    <s v="encino"/>
    <n v="12.5"/>
    <n v="20"/>
    <n v="122.71875"/>
    <n v="0.1"/>
    <s v="LATIF "/>
    <n v="56.214880852526136"/>
    <n v="0.28107440426263064"/>
    <s v="DEJAR"/>
    <s v="DEJAR"/>
    <x v="0"/>
  </r>
  <r>
    <x v="123"/>
    <n v="13"/>
    <s v="Pino"/>
    <n v="16"/>
    <n v="25"/>
    <n v="201.0624"/>
    <n v="0.1"/>
    <s v="CONIF "/>
    <n v="101.53913507623321"/>
    <n v="0.507695675381166"/>
    <s v="DEJAR"/>
    <s v="DEJAR"/>
    <x v="0"/>
  </r>
  <r>
    <x v="123"/>
    <n v="14"/>
    <s v="Pino"/>
    <n v="26"/>
    <n v="25"/>
    <n v="530.93039999999996"/>
    <n v="0.1"/>
    <s v="CONIF "/>
    <n v="314.35776105795452"/>
    <n v="1.5717888052897726"/>
    <s v="DEJAR"/>
    <s v="DEJAR"/>
    <x v="0"/>
  </r>
  <r>
    <x v="123"/>
    <n v="15"/>
    <s v="Pino"/>
    <n v="27"/>
    <n v="25"/>
    <n v="572.5566"/>
    <n v="0.1"/>
    <s v="CONIF "/>
    <n v="343.22204552912302"/>
    <n v="1.7161102276456148"/>
    <s v="DEJAR"/>
    <s v="DEJAR"/>
    <x v="0"/>
  </r>
  <r>
    <x v="123"/>
    <n v="16"/>
    <s v="Pino"/>
    <n v="38"/>
    <n v="25"/>
    <n v="1134.1176"/>
    <n v="0.1"/>
    <s v="CONIF "/>
    <n v="760.40176124087304"/>
    <n v="3.8020088062043649"/>
    <s v="DEJAR"/>
    <s v="DEJAR"/>
    <x v="0"/>
  </r>
  <r>
    <x v="123"/>
    <n v="17"/>
    <s v="encino"/>
    <n v="11"/>
    <n v="5"/>
    <n v="95.0334"/>
    <n v="0.1"/>
    <s v="LATIF "/>
    <n v="41.450062373780455"/>
    <n v="0.20725031186890225"/>
    <s v="DEJAR"/>
    <s v="DEJAR"/>
    <x v="0"/>
  </r>
  <r>
    <x v="123"/>
    <n v="18"/>
    <s v="Desconocido"/>
    <n v="13.3"/>
    <n v="19.559322033898304"/>
    <n v="138.929406"/>
    <n v="0.1"/>
    <s v="LATIF "/>
    <n v="65.172883182587881"/>
    <n v="0.32586441591293935"/>
    <s v="DEJAR"/>
    <s v="DEJAR"/>
    <x v="0"/>
  </r>
  <r>
    <x v="123"/>
    <n v="19"/>
    <s v="Desconocido"/>
    <n v="12.5"/>
    <n v="19.559322033898304"/>
    <n v="122.71875"/>
    <n v="0.1"/>
    <s v="LATIF "/>
    <n v="56.214880852526136"/>
    <n v="0.28107440426263064"/>
    <s v="DEJAR"/>
    <s v="DEJAR"/>
    <x v="0"/>
  </r>
  <r>
    <x v="123"/>
    <n v="20"/>
    <s v="Desconocido"/>
    <n v="12.2"/>
    <n v="19.559322033898304"/>
    <n v="116.89893599999998"/>
    <n v="0.1"/>
    <s v="LATIF "/>
    <n v="53.052374835244144"/>
    <n v="0.26526187417622071"/>
    <s v="DEJAR"/>
    <s v="DEJAR"/>
    <x v="0"/>
  </r>
  <r>
    <x v="123"/>
    <n v="21"/>
    <s v="Desconocido"/>
    <n v="25"/>
    <n v="25"/>
    <n v="490.875"/>
    <n v="0.1"/>
    <s v="LATIF "/>
    <n v="293.3319028192812"/>
    <n v="1.4666595140964058"/>
    <s v="DEJAR"/>
    <s v="DEJAR"/>
    <x v="0"/>
  </r>
  <r>
    <x v="123"/>
    <n v="22"/>
    <s v="Pino"/>
    <n v="12.8"/>
    <n v="19.559322033898304"/>
    <n v="128.67993600000003"/>
    <n v="0.1"/>
    <s v="CONIF "/>
    <n v="60.403462873642709"/>
    <n v="0.30201731436821355"/>
    <s v="DEJAR"/>
    <s v="DEJAR"/>
    <x v="0"/>
  </r>
  <r>
    <x v="123"/>
    <n v="23"/>
    <s v="encino"/>
    <n v="34.5"/>
    <n v="19.559322033898304"/>
    <n v="934.82235000000003"/>
    <n v="0.1"/>
    <s v="LATIF "/>
    <n v="632.06610370323085"/>
    <n v="3.1603305185161537"/>
    <s v="DEJAR"/>
    <s v="DEJAR"/>
    <x v="0"/>
  </r>
  <r>
    <x v="123"/>
    <n v="24"/>
    <s v="Desconocido"/>
    <n v="14"/>
    <n v="19.559322033898304"/>
    <n v="153.9384"/>
    <n v="0.1"/>
    <s v="LATIF "/>
    <n v="73.64833681845144"/>
    <n v="0.36824168409225716"/>
    <s v="DEJAR"/>
    <s v="DEJAR"/>
    <x v="0"/>
  </r>
  <r>
    <x v="123"/>
    <n v="25"/>
    <s v="Pino"/>
    <n v="38"/>
    <n v="19.559322033898304"/>
    <n v="1134.1176"/>
    <n v="0.1"/>
    <s v="CONIF "/>
    <n v="760.40176124087304"/>
    <n v="3.8020088062043649"/>
    <s v="DEJAR"/>
    <s v="DEJAR"/>
    <x v="0"/>
  </r>
  <r>
    <x v="123"/>
    <n v="26"/>
    <s v="Pino"/>
    <n v="34.5"/>
    <n v="19.559322033898304"/>
    <n v="934.82235000000003"/>
    <n v="0.1"/>
    <s v="CONIF "/>
    <n v="607.2462782424343"/>
    <n v="3.036231391212171"/>
    <s v="DEJAR"/>
    <s v="DEJAR"/>
    <x v="0"/>
  </r>
  <r>
    <x v="123"/>
    <n v="27"/>
    <s v="Pino"/>
    <n v="35"/>
    <n v="30"/>
    <n v="962.11500000000001"/>
    <n v="0.1"/>
    <s v="CONIF "/>
    <n v="627.92845814933332"/>
    <n v="3.1396422907466661"/>
    <s v="DEJAR"/>
    <s v="DEJAR"/>
    <x v="0"/>
  </r>
  <r>
    <x v="123"/>
    <n v="28"/>
    <s v="Pino"/>
    <n v="39"/>
    <n v="35"/>
    <n v="1194.5934"/>
    <n v="0.1"/>
    <s v="CONIF "/>
    <n v="807.79515713809144"/>
    <n v="4.0389757856904573"/>
    <s v="DEJAR"/>
    <s v="DEJAR"/>
    <x v="0"/>
  </r>
  <r>
    <x v="123"/>
    <n v="29"/>
    <s v="Pino"/>
    <n v="35"/>
    <n v="19.559322033898304"/>
    <n v="962.11500000000001"/>
    <n v="0.1"/>
    <s v="CONIF "/>
    <n v="627.92845814933332"/>
    <n v="3.1396422907466661"/>
    <s v="DEJAR"/>
    <s v="DEJAR"/>
    <x v="0"/>
  </r>
  <r>
    <x v="123"/>
    <n v="30"/>
    <s v="Pino"/>
    <n v="12"/>
    <n v="19.559322033898304"/>
    <n v="113.0976"/>
    <n v="0.1"/>
    <s v="CONIF "/>
    <n v="51.978178813240163"/>
    <n v="0.25989089406620081"/>
    <s v="DEJAR"/>
    <s v="DEJAR"/>
    <x v="0"/>
  </r>
  <r>
    <x v="123"/>
    <n v="31"/>
    <s v="Pino"/>
    <n v="13"/>
    <n v="19.559322033898304"/>
    <n v="132.73259999999999"/>
    <n v="0.1"/>
    <s v="CONIF "/>
    <n v="62.623123844849545"/>
    <n v="0.31311561922424769"/>
    <s v="DEJAR"/>
    <s v="DEJAR"/>
    <x v="0"/>
  </r>
  <r>
    <x v="123"/>
    <n v="32"/>
    <s v="encino"/>
    <n v="34.1"/>
    <n v="19.559322033898304"/>
    <n v="913.27097400000014"/>
    <n v="0.1"/>
    <s v="LATIF "/>
    <n v="614.73890511652041"/>
    <n v="3.073694525582602"/>
    <s v="DEJAR"/>
    <s v="DEJAR"/>
    <x v="0"/>
  </r>
  <r>
    <x v="123"/>
    <n v="33"/>
    <s v="encino"/>
    <n v="12"/>
    <n v="20"/>
    <n v="113.0976"/>
    <n v="0.1"/>
    <s v="LATIF "/>
    <n v="51.002868362482175"/>
    <n v="0.25501434181241084"/>
    <s v="DEJAR"/>
    <s v="DEJAR"/>
    <x v="0"/>
  </r>
  <r>
    <x v="123"/>
    <n v="34"/>
    <s v="encino"/>
    <n v="11"/>
    <n v="25"/>
    <n v="95.0334"/>
    <n v="0.1"/>
    <s v="LATIF "/>
    <n v="41.450062373780455"/>
    <n v="0.20725031186890225"/>
    <s v="DEJAR"/>
    <s v="DEJAR"/>
    <x v="0"/>
  </r>
  <r>
    <x v="123"/>
    <n v="35"/>
    <s v="encino"/>
    <n v="15"/>
    <n v="20"/>
    <n v="176.715"/>
    <n v="0.1"/>
    <s v="LATIF "/>
    <n v="86.812164819560579"/>
    <n v="0.43406082409780289"/>
    <s v="DEJAR"/>
    <s v="DEJAR"/>
    <x v="0"/>
  </r>
  <r>
    <x v="123"/>
    <n v="36"/>
    <s v="encino"/>
    <n v="14.5"/>
    <n v="13"/>
    <n v="165.13034999999999"/>
    <n v="0.1"/>
    <s v="LATIF "/>
    <n v="80.073268525573738"/>
    <n v="0.40036634262786869"/>
    <s v="DEJAR"/>
    <s v="DEJAR"/>
    <x v="0"/>
  </r>
  <r>
    <x v="123"/>
    <n v="37"/>
    <s v="encino"/>
    <n v="14"/>
    <n v="20"/>
    <n v="153.9384"/>
    <n v="0.1"/>
    <s v="LATIF "/>
    <n v="73.64833681845144"/>
    <n v="0.36824168409225716"/>
    <s v="DEJAR"/>
    <s v="DEJAR"/>
    <x v="0"/>
  </r>
  <r>
    <x v="123"/>
    <n v="38"/>
    <s v="encino"/>
    <n v="13"/>
    <n v="25"/>
    <n v="132.73259999999999"/>
    <n v="0.1"/>
    <s v="LATIF "/>
    <n v="61.723483588461484"/>
    <n v="0.3086174179423074"/>
    <s v="DEJAR"/>
    <s v="DEJAR"/>
    <x v="0"/>
  </r>
  <r>
    <x v="123"/>
    <n v="39"/>
    <s v="encino"/>
    <n v="15"/>
    <n v="20"/>
    <n v="176.715"/>
    <n v="0.1"/>
    <s v="LATIF "/>
    <n v="86.812164819560579"/>
    <n v="0.43406082409780289"/>
    <s v="DEJAR"/>
    <s v="DEJAR"/>
    <x v="0"/>
  </r>
  <r>
    <x v="123"/>
    <n v="40"/>
    <s v="encino"/>
    <n v="13.5"/>
    <n v="10"/>
    <n v="143.13915"/>
    <n v="0.1"/>
    <s v="LATIF "/>
    <n v="67.533172179763213"/>
    <n v="0.33766586089881601"/>
    <s v="DEJAR"/>
    <s v="DEJAR"/>
    <x v="0"/>
  </r>
  <r>
    <x v="123"/>
    <n v="42"/>
    <s v="encino"/>
    <n v="12"/>
    <n v="10"/>
    <n v="113.0976"/>
    <n v="0.1"/>
    <s v="LATIF "/>
    <n v="51.002868362482175"/>
    <n v="0.25501434181241084"/>
    <s v="DEJAR"/>
    <s v="DEJAR"/>
    <x v="0"/>
  </r>
  <r>
    <x v="123"/>
    <n v="43"/>
    <s v="Pino"/>
    <n v="37"/>
    <n v="25"/>
    <n v="1075.2126000000001"/>
    <n v="0.1"/>
    <s v="CONIF "/>
    <n v="714.63566127853471"/>
    <n v="3.5731783063926734"/>
    <s v="DEJAR"/>
    <s v="DEJAR"/>
    <x v="0"/>
  </r>
  <r>
    <x v="123"/>
    <n v="44"/>
    <s v="encino"/>
    <n v="13"/>
    <n v="7"/>
    <n v="132.73259999999999"/>
    <n v="0.1"/>
    <s v="LATIF "/>
    <n v="61.723483588461484"/>
    <n v="0.3086174179423074"/>
    <s v="DEJAR"/>
    <s v="DEJAR"/>
    <x v="0"/>
  </r>
  <r>
    <x v="123"/>
    <n v="45"/>
    <s v="encino"/>
    <n v="50"/>
    <n v="15"/>
    <n v="1963.5"/>
    <n v="0.1"/>
    <s v="LATIF "/>
    <n v="1530.6197203780737"/>
    <n v="7.6530986018903677"/>
    <s v="DEJAR"/>
    <s v="DEJAR"/>
    <x v="0"/>
  </r>
  <r>
    <x v="123"/>
    <n v="46"/>
    <s v="encino"/>
    <n v="14.3"/>
    <n v="5"/>
    <n v="160.60644600000001"/>
    <n v="0.1"/>
    <s v="LATIF "/>
    <n v="77.46585312120348"/>
    <n v="0.38732926560601738"/>
    <s v="DEJAR"/>
    <s v="DEJAR"/>
    <x v="0"/>
  </r>
  <r>
    <x v="123"/>
    <n v="47"/>
    <s v="encino"/>
    <n v="13"/>
    <n v="9"/>
    <n v="132.73259999999999"/>
    <n v="0.1"/>
    <s v="LATIF "/>
    <n v="61.723483588461484"/>
    <n v="0.3086174179423074"/>
    <s v="DEJAR"/>
    <s v="DEJAR"/>
    <x v="0"/>
  </r>
  <r>
    <x v="123"/>
    <n v="48"/>
    <s v="encino"/>
    <n v="16.2"/>
    <n v="13"/>
    <n v="206.12037599999999"/>
    <n v="0.1"/>
    <s v="LATIF "/>
    <n v="104.29090634270933"/>
    <n v="0.52145453171354661"/>
    <s v="DEJAR"/>
    <s v="DEJAR"/>
    <x v="0"/>
  </r>
  <r>
    <x v="123"/>
    <n v="49"/>
    <s v="Pino"/>
    <n v="24"/>
    <n v="20"/>
    <n v="452.3904"/>
    <n v="0.1"/>
    <s v="CONIF "/>
    <n v="260.92189134611579"/>
    <n v="1.3046094567305788"/>
    <s v="DEJAR"/>
    <s v="DEJAR"/>
    <x v="0"/>
  </r>
  <r>
    <x v="123"/>
    <n v="50"/>
    <s v="Pino"/>
    <n v="12"/>
    <n v="25"/>
    <n v="113.0976"/>
    <n v="0.1"/>
    <s v="CONIF "/>
    <n v="51.978178813240163"/>
    <n v="0.25989089406620081"/>
    <s v="DEJAR"/>
    <s v="DEJAR"/>
    <x v="0"/>
  </r>
  <r>
    <x v="123"/>
    <n v="51"/>
    <s v="encino"/>
    <n v="16"/>
    <n v="19.559322033898304"/>
    <n v="201.0624"/>
    <n v="0.1"/>
    <s v="LATIF "/>
    <n v="101.24820425273758"/>
    <n v="0.50624102126368786"/>
    <s v="DEJAR"/>
    <s v="DEJAR"/>
    <x v="0"/>
  </r>
  <r>
    <x v="123"/>
    <n v="52"/>
    <s v="encino"/>
    <n v="45"/>
    <n v="20"/>
    <n v="1590.4349999999999"/>
    <n v="0.1"/>
    <s v="LATIF "/>
    <n v="1190.7041522680991"/>
    <n v="5.9535207613404948"/>
    <s v="DEJAR"/>
    <s v="DEJAR"/>
    <x v="0"/>
  </r>
  <r>
    <x v="123"/>
    <n v="53"/>
    <s v="encino"/>
    <n v="136"/>
    <n v="26"/>
    <n v="14526.758400000001"/>
    <n v="0.1"/>
    <s v="LATIF "/>
    <n v="16621.362945733661"/>
    <n v="83.106814728668297"/>
    <s v="DEJAR"/>
    <s v="DEJAR"/>
    <x v="0"/>
  </r>
  <r>
    <x v="123"/>
    <n v="54"/>
    <s v="Pino"/>
    <n v="32.5"/>
    <n v="25"/>
    <n v="829.57875000000001"/>
    <n v="0.1"/>
    <s v="CONIF "/>
    <n v="528.44015299417731"/>
    <n v="2.6422007649708865"/>
    <s v="DEJAR"/>
    <s v="DEJAR"/>
    <x v="0"/>
  </r>
  <r>
    <x v="123"/>
    <n v="55"/>
    <s v="Pino"/>
    <n v="20"/>
    <n v="19.559322033898304"/>
    <n v="314.15999999999997"/>
    <n v="0.1"/>
    <s v="CONIF "/>
    <n v="170.68882248683826"/>
    <n v="0.85344411243419127"/>
    <s v="DEJAR"/>
    <s v="DEJAR"/>
    <x v="0"/>
  </r>
  <r>
    <x v="123"/>
    <n v="56"/>
    <s v="Pino"/>
    <n v="41"/>
    <n v="35"/>
    <n v="1320.2574"/>
    <n v="0.1"/>
    <s v="CONIF "/>
    <n v="907.5192366572752"/>
    <n v="4.537596183286376"/>
    <s v="DEJAR"/>
    <s v="DEJAR"/>
    <x v="0"/>
  </r>
  <r>
    <x v="123"/>
    <n v="57"/>
    <s v="Pino"/>
    <n v="24.5"/>
    <n v="20"/>
    <n v="471.43635"/>
    <n v="0.1"/>
    <s v="CONIF "/>
    <n v="273.75002523815579"/>
    <n v="1.3687501261907788"/>
    <s v="DEJAR"/>
    <s v="DEJAR"/>
    <x v="0"/>
  </r>
  <r>
    <x v="123"/>
    <n v="58"/>
    <s v="Pino"/>
    <n v="37"/>
    <n v="20"/>
    <n v="1075.2126000000001"/>
    <n v="0.1"/>
    <s v="CONIF "/>
    <n v="714.63566127853471"/>
    <n v="3.5731783063926734"/>
    <s v="DEJAR"/>
    <s v="DEJAR"/>
    <x v="0"/>
  </r>
  <r>
    <x v="123"/>
    <n v="59"/>
    <s v="encino"/>
    <n v="18"/>
    <n v="30"/>
    <n v="254.46959999999999"/>
    <n v="0.1"/>
    <s v="LATIF "/>
    <n v="134.06329154071116"/>
    <n v="0.67031645770355586"/>
    <s v="DEJAR"/>
    <s v="DEJAR"/>
    <x v="0"/>
  </r>
  <r>
    <x v="123"/>
    <n v="60"/>
    <s v="encino"/>
    <n v="10"/>
    <n v="7"/>
    <n v="78.539999999999992"/>
    <n v="0.1"/>
    <s v="LATIF "/>
    <n v="33.026709725455305"/>
    <n v="0.16513354862727653"/>
    <s v="DEJAR"/>
    <s v="DEJAR"/>
    <x v="0"/>
  </r>
  <r>
    <x v="123"/>
    <n v="61"/>
    <s v="encino"/>
    <n v="14.3"/>
    <n v="10"/>
    <n v="160.60644600000001"/>
    <n v="0.1"/>
    <s v="LATIF "/>
    <n v="77.46585312120348"/>
    <n v="0.38732926560601738"/>
    <s v="DEJAR"/>
    <s v="DEJAR"/>
    <x v="0"/>
  </r>
  <r>
    <x v="123"/>
    <n v="62"/>
    <s v="encino"/>
    <n v="16"/>
    <n v="8"/>
    <n v="201.0624"/>
    <n v="0.1"/>
    <s v="LATIF "/>
    <n v="101.24820425273758"/>
    <n v="0.50624102126368786"/>
    <s v="DEJAR"/>
    <s v="DEJAR"/>
    <x v="0"/>
  </r>
  <r>
    <x v="123"/>
    <n v="63"/>
    <s v="Pino"/>
    <n v="10"/>
    <n v="9"/>
    <n v="78.539999999999992"/>
    <n v="0.1"/>
    <s v="CONIF "/>
    <n v="34.002873775253192"/>
    <n v="0.17001436887626595"/>
    <s v="DEJAR"/>
    <s v="DEJAR"/>
    <x v="0"/>
  </r>
  <r>
    <x v="123"/>
    <n v="64"/>
    <s v="encino"/>
    <n v="12"/>
    <n v="6"/>
    <n v="113.0976"/>
    <n v="0.1"/>
    <s v="LATIF "/>
    <n v="51.002868362482175"/>
    <n v="0.25501434181241084"/>
    <s v="DEJAR"/>
    <s v="DEJAR"/>
    <x v="0"/>
  </r>
  <r>
    <x v="123"/>
    <n v="65"/>
    <s v="Pino"/>
    <n v="36.5"/>
    <n v="28"/>
    <n v="1046.34915"/>
    <n v="0.1"/>
    <s v="CONIF "/>
    <n v="692.35843296061068"/>
    <n v="3.4617921648030534"/>
    <s v="DEJAR"/>
    <s v="DEJAR"/>
    <x v="0"/>
  </r>
  <r>
    <x v="123"/>
    <n v="66"/>
    <s v="Pino"/>
    <n v="51"/>
    <n v="30"/>
    <n v="2042.8253999999999"/>
    <n v="0.1"/>
    <s v="CONIF "/>
    <n v="1508.287972817684"/>
    <n v="7.5414398640884199"/>
    <s v="DEJAR"/>
    <s v="DEJAR"/>
    <x v="0"/>
  </r>
  <r>
    <x v="123"/>
    <n v="67"/>
    <s v="Pino"/>
    <n v="42"/>
    <n v="35"/>
    <n v="1385.4456"/>
    <n v="0.1"/>
    <s v="CONIF "/>
    <n v="959.87703555110068"/>
    <n v="4.7993851777555037"/>
    <s v="DEJAR"/>
    <s v="DEJAR"/>
    <x v="0"/>
  </r>
  <r>
    <x v="123"/>
    <n v="68"/>
    <s v="Pino"/>
    <n v="50"/>
    <n v="35"/>
    <n v="1963.5"/>
    <n v="0.1"/>
    <s v="CONIF "/>
    <n v="1440.3437888664064"/>
    <n v="7.2017189443320317"/>
    <s v="DEJAR"/>
    <s v="DEJAR"/>
    <x v="0"/>
  </r>
  <r>
    <x v="123"/>
    <n v="69"/>
    <s v="Pino"/>
    <n v="19"/>
    <n v="13"/>
    <n v="283.52940000000001"/>
    <n v="0.1"/>
    <s v="CONIF "/>
    <n v="151.47942747069629"/>
    <n v="0.75739713735348135"/>
    <s v="DEJAR"/>
    <s v="DEJAR"/>
    <x v="0"/>
  </r>
  <r>
    <x v="123"/>
    <n v="70"/>
    <s v="Pino"/>
    <n v="22"/>
    <n v="13"/>
    <n v="380.1336"/>
    <n v="0.1"/>
    <s v="CONIF "/>
    <n v="213.08474152497325"/>
    <n v="1.0654237076248663"/>
    <s v="DEJAR"/>
    <s v="DEJAR"/>
    <x v="0"/>
  </r>
  <r>
    <x v="123"/>
    <n v="71"/>
    <s v="Pino"/>
    <n v="43"/>
    <n v="25"/>
    <n v="1452.2046"/>
    <n v="0.1"/>
    <s v="CONIF "/>
    <n v="1013.9163800149536"/>
    <n v="5.0695819000747671"/>
    <s v="DEJAR"/>
    <s v="DEJAR"/>
    <x v="0"/>
  </r>
  <r>
    <x v="123"/>
    <n v="72"/>
    <s v="Pino"/>
    <n v="44"/>
    <n v="30"/>
    <n v="1520.5344"/>
    <n v="0.1"/>
    <s v="CONIF "/>
    <n v="1069.6502848909329"/>
    <n v="5.3482514244546637"/>
    <s v="DEJAR"/>
    <s v="DEJAR"/>
    <x v="0"/>
  </r>
  <r>
    <x v="123"/>
    <n v="73"/>
    <s v="encino"/>
    <n v="12"/>
    <n v="7"/>
    <n v="113.0976"/>
    <n v="0.1"/>
    <s v="LATIF "/>
    <n v="51.002868362482175"/>
    <n v="0.25501434181241084"/>
    <s v="DEJAR"/>
    <s v="DEJAR"/>
    <x v="0"/>
  </r>
  <r>
    <x v="124"/>
    <n v="1"/>
    <s v="Pino"/>
    <n v="14.3"/>
    <n v="17"/>
    <n v="160.60644600000001"/>
    <n v="0.1"/>
    <s v="CONIF "/>
    <n v="78.177539475351963"/>
    <n v="0.39088769737675982"/>
    <s v="DEJAR"/>
    <s v="DEJAR"/>
    <x v="0"/>
  </r>
  <r>
    <x v="124"/>
    <n v="2"/>
    <s v="Pino"/>
    <n v="66"/>
    <n v="25"/>
    <n v="3421.2024000000001"/>
    <n v="0.1"/>
    <s v="CONIF "/>
    <n v="2748.6463736677997"/>
    <n v="13.743231868338999"/>
    <s v="DEJAR"/>
    <s v="DEJAR"/>
    <x v="0"/>
  </r>
  <r>
    <x v="124"/>
    <n v="3"/>
    <s v="Pino"/>
    <n v="13"/>
    <n v="10"/>
    <n v="132.73259999999999"/>
    <n v="0.1"/>
    <s v="CONIF "/>
    <n v="62.623123844849545"/>
    <n v="0.31311561922424769"/>
    <s v="DEJAR"/>
    <s v="DEJAR"/>
    <x v="0"/>
  </r>
  <r>
    <x v="124"/>
    <n v="4"/>
    <s v="Pino"/>
    <n v="20"/>
    <n v="17"/>
    <n v="314.15999999999997"/>
    <n v="0.1"/>
    <s v="CONIF "/>
    <n v="170.68882248683826"/>
    <n v="0.85344411243419127"/>
    <s v="DEJAR"/>
    <s v="DEJAR"/>
    <x v="0"/>
  </r>
  <r>
    <x v="124"/>
    <n v="5"/>
    <s v="Pino"/>
    <n v="42"/>
    <n v="17"/>
    <n v="1385.4456"/>
    <n v="0.1"/>
    <s v="CONIF "/>
    <n v="959.87703555110068"/>
    <n v="4.7993851777555037"/>
    <s v="DEJAR"/>
    <s v="DEJAR"/>
    <x v="0"/>
  </r>
  <r>
    <x v="124"/>
    <n v="6"/>
    <s v="Pino"/>
    <n v="47.7"/>
    <n v="25"/>
    <n v="1787.0127660000003"/>
    <n v="0.1"/>
    <s v="CONIF "/>
    <n v="1290.8094703840363"/>
    <n v="6.4540473519201811"/>
    <s v="DEJAR"/>
    <s v="DEJAR"/>
    <x v="0"/>
  </r>
  <r>
    <x v="124"/>
    <n v="7"/>
    <s v="encino"/>
    <n v="38"/>
    <n v="17"/>
    <n v="1134.1176"/>
    <n v="0.1"/>
    <s v="LATIF "/>
    <n v="795.76587227964853"/>
    <n v="3.9788293613982426"/>
    <s v="DEJAR"/>
    <s v="DEJAR"/>
    <x v="0"/>
  </r>
  <r>
    <x v="124"/>
    <n v="8"/>
    <s v="Pino"/>
    <n v="47.3"/>
    <n v="30"/>
    <n v="1757.1675659999996"/>
    <n v="0.1"/>
    <s v="CONIF "/>
    <n v="1265.7542926109429"/>
    <n v="6.3287714630547143"/>
    <s v="DEJAR"/>
    <s v="DEJAR"/>
    <x v="0"/>
  </r>
  <r>
    <x v="124"/>
    <n v="9"/>
    <s v="Pino"/>
    <n v="48"/>
    <n v="27"/>
    <n v="1809.5616"/>
    <n v="0.1"/>
    <s v="CONIF "/>
    <n v="1309.7848931615965"/>
    <n v="6.5489244658079819"/>
    <s v="DEJAR"/>
    <s v="DEJAR"/>
    <x v="0"/>
  </r>
  <r>
    <x v="124"/>
    <n v="10"/>
    <s v="Pino"/>
    <n v="39"/>
    <n v="29"/>
    <n v="1194.5934"/>
    <n v="0.1"/>
    <s v="CONIF "/>
    <n v="807.79515713809144"/>
    <n v="4.0389757856904573"/>
    <s v="DEJAR"/>
    <s v="DEJAR"/>
    <x v="0"/>
  </r>
  <r>
    <x v="124"/>
    <n v="11"/>
    <s v="Pino"/>
    <n v="29"/>
    <n v="38"/>
    <n v="660.52139999999997"/>
    <n v="0.1"/>
    <s v="CONIF "/>
    <n v="405.3327536426039"/>
    <n v="2.0266637682130195"/>
    <s v="DEJAR"/>
    <s v="DEJAR"/>
    <x v="0"/>
  </r>
  <r>
    <x v="124"/>
    <n v="12"/>
    <s v="Pino"/>
    <n v="38.299999999999997"/>
    <n v="28"/>
    <n v="1152.0954059999999"/>
    <n v="0.1"/>
    <s v="CONIF "/>
    <n v="774.4482763513214"/>
    <n v="3.872241381756607"/>
    <s v="DEJAR"/>
    <s v="DEJAR"/>
    <x v="0"/>
  </r>
  <r>
    <x v="124"/>
    <n v="13"/>
    <s v="Pino"/>
    <n v="27.1"/>
    <n v="16"/>
    <n v="576.80561400000011"/>
    <n v="0.1"/>
    <s v="CONIF "/>
    <n v="346.18820226686296"/>
    <n v="1.7309410113343149"/>
    <s v="DEJAR"/>
    <s v="DEJAR"/>
    <x v="0"/>
  </r>
  <r>
    <x v="124"/>
    <n v="14"/>
    <s v="Pino"/>
    <n v="33"/>
    <n v="20"/>
    <n v="855.30060000000003"/>
    <n v="0.1"/>
    <s v="CONIF "/>
    <n v="547.55709445380046"/>
    <n v="2.7377854722690018"/>
    <s v="DEJAR"/>
    <s v="DEJAR"/>
    <x v="0"/>
  </r>
  <r>
    <x v="124"/>
    <n v="15"/>
    <s v="Pino"/>
    <n v="15"/>
    <n v="8"/>
    <n v="176.715"/>
    <n v="0.1"/>
    <s v="CONIF "/>
    <n v="87.376105084816146"/>
    <n v="0.43688052542408073"/>
    <s v="DEJAR"/>
    <s v="DEJAR"/>
    <x v="0"/>
  </r>
  <r>
    <x v="124"/>
    <n v="16"/>
    <s v="Pino"/>
    <n v="33"/>
    <n v="17"/>
    <n v="855.30060000000003"/>
    <n v="0.1"/>
    <s v="CONIF "/>
    <n v="547.55709445380046"/>
    <n v="2.7377854722690018"/>
    <s v="DEJAR"/>
    <s v="DEJAR"/>
    <x v="0"/>
  </r>
  <r>
    <x v="124"/>
    <n v="17"/>
    <s v="Pino"/>
    <n v="50.3"/>
    <n v="33"/>
    <n v="1987.1326859999997"/>
    <n v="0.1"/>
    <s v="CONIF "/>
    <n v="1460.5395710831256"/>
    <n v="7.3026978554156274"/>
    <s v="DEJAR"/>
    <s v="DEJAR"/>
    <x v="0"/>
  </r>
  <r>
    <x v="124"/>
    <n v="18"/>
    <s v="Pino"/>
    <n v="27"/>
    <n v="15"/>
    <n v="572.5566"/>
    <n v="0.1"/>
    <s v="CONIF "/>
    <n v="343.22204552912302"/>
    <n v="1.7161102276456148"/>
    <s v="DEJAR"/>
    <s v="DEJAR"/>
    <x v="0"/>
  </r>
  <r>
    <x v="124"/>
    <n v="19"/>
    <s v="encino"/>
    <n v="15.5"/>
    <n v="17"/>
    <n v="188.69235"/>
    <n v="0.1"/>
    <s v="LATIF "/>
    <n v="93.869134877908024"/>
    <n v="0.46934567438954011"/>
    <s v="DEJAR"/>
    <s v="DEJAR"/>
    <x v="0"/>
  </r>
  <r>
    <x v="124"/>
    <n v="20"/>
    <s v="Pino"/>
    <n v="23"/>
    <n v="17"/>
    <n v="415.47660000000002"/>
    <n v="0.1"/>
    <s v="CONIF "/>
    <n v="236.31310333101464"/>
    <n v="1.1815655166550731"/>
    <s v="DEJAR"/>
    <s v="DEJAR"/>
    <x v="0"/>
  </r>
  <r>
    <x v="124"/>
    <n v="21"/>
    <s v="Pino"/>
    <n v="45.8"/>
    <n v="30"/>
    <n v="1647.4864559999999"/>
    <n v="0.1"/>
    <s v="CONIF "/>
    <n v="1174.2823803162021"/>
    <n v="5.87141190158101"/>
    <s v="DEJAR"/>
    <s v="DEJAR"/>
    <x v="0"/>
  </r>
  <r>
    <x v="124"/>
    <n v="22"/>
    <s v="mano de león"/>
    <n v="110.3"/>
    <n v="8"/>
    <n v="9555.2470859999994"/>
    <n v="0.1"/>
    <s v="LATIF "/>
    <n v="10089.147447559859"/>
    <n v="50.445737237799285"/>
    <s v="DEJAR"/>
    <s v="DEJAR"/>
    <x v="0"/>
  </r>
  <r>
    <x v="124"/>
    <n v="23"/>
    <s v="roble"/>
    <n v="13.3"/>
    <n v="5"/>
    <n v="138.929406"/>
    <n v="0.1"/>
    <s v="LATIF "/>
    <n v="65.172883182587881"/>
    <n v="0.32586441591293935"/>
    <s v="DEJAR"/>
    <s v="DEJAR"/>
    <x v="0"/>
  </r>
  <r>
    <x v="124"/>
    <n v="24"/>
    <s v="Pino"/>
    <n v="10.8"/>
    <n v="8"/>
    <n v="91.60905600000001"/>
    <n v="0.1"/>
    <s v="CONIF "/>
    <n v="40.673738628051773"/>
    <n v="0.20336869314025885"/>
    <s v="DEJAR"/>
    <s v="DEJAR"/>
    <x v="0"/>
  </r>
  <r>
    <x v="124"/>
    <n v="25"/>
    <s v="Pino"/>
    <n v="25"/>
    <n v="26"/>
    <n v="490.875"/>
    <n v="0.1"/>
    <s v="CONIF "/>
    <n v="286.93049335184679"/>
    <n v="1.4346524667592337"/>
    <s v="DEJAR"/>
    <s v="DEJAR"/>
    <x v="0"/>
  </r>
  <r>
    <x v="124"/>
    <n v="26"/>
    <s v="roble"/>
    <n v="26.2"/>
    <n v="22"/>
    <n v="539.12997599999994"/>
    <n v="0.1"/>
    <s v="LATIF "/>
    <n v="328.01267071463769"/>
    <n v="1.6400633535731883"/>
    <s v="DEJAR"/>
    <s v="DEJAR"/>
    <x v="0"/>
  </r>
  <r>
    <x v="124"/>
    <n v="27"/>
    <s v="roble"/>
    <n v="15.3"/>
    <n v="12"/>
    <n v="183.85428600000003"/>
    <n v="0.1"/>
    <s v="LATIF "/>
    <n v="91.007918546358496"/>
    <n v="0.45503959273179245"/>
    <s v="DEJAR"/>
    <s v="DEJAR"/>
    <x v="0"/>
  </r>
  <r>
    <x v="124"/>
    <n v="28"/>
    <s v="roble"/>
    <n v="15"/>
    <n v="17"/>
    <n v="176.715"/>
    <n v="0.1"/>
    <s v="LATIF "/>
    <n v="86.812164819560579"/>
    <n v="0.43406082409780289"/>
    <s v="DEJAR"/>
    <s v="DEJAR"/>
    <x v="0"/>
  </r>
  <r>
    <x v="124"/>
    <n v="29"/>
    <s v="roble"/>
    <n v="12"/>
    <n v="15"/>
    <n v="113.0976"/>
    <n v="0.1"/>
    <s v="LATIF "/>
    <n v="51.002868362482175"/>
    <n v="0.25501434181241084"/>
    <s v="DEJAR"/>
    <s v="DEJAR"/>
    <x v="0"/>
  </r>
  <r>
    <x v="124"/>
    <n v="30"/>
    <s v="encino"/>
    <n v="13"/>
    <n v="12"/>
    <n v="132.73259999999999"/>
    <n v="0.1"/>
    <s v="LATIF "/>
    <n v="61.723483588461484"/>
    <n v="0.3086174179423074"/>
    <s v="DEJAR"/>
    <s v="DEJAR"/>
    <x v="0"/>
  </r>
  <r>
    <x v="124"/>
    <n v="32"/>
    <s v="Desconocido"/>
    <n v="14"/>
    <n v="17"/>
    <n v="153.9384"/>
    <n v="0.1"/>
    <s v="LATIF "/>
    <n v="73.64833681845144"/>
    <n v="0.36824168409225716"/>
    <s v="DEJAR"/>
    <s v="DEJAR"/>
    <x v="0"/>
  </r>
  <r>
    <x v="124"/>
    <n v="33"/>
    <s v="roble"/>
    <n v="29"/>
    <n v="25"/>
    <n v="660.52139999999997"/>
    <n v="0.1"/>
    <s v="LATIF "/>
    <n v="417.82609631752575"/>
    <n v="2.0891304815876288"/>
    <s v="DEJAR"/>
    <s v="DEJAR"/>
    <x v="0"/>
  </r>
  <r>
    <x v="124"/>
    <n v="34"/>
    <s v="roble"/>
    <n v="15.5"/>
    <n v="10"/>
    <n v="188.69235"/>
    <n v="0.1"/>
    <s v="LATIF "/>
    <n v="93.869134877908024"/>
    <n v="0.46934567438954011"/>
    <s v="DEJAR"/>
    <s v="DEJAR"/>
    <x v="0"/>
  </r>
  <r>
    <x v="124"/>
    <n v="35"/>
    <s v="roble"/>
    <n v="45.3"/>
    <n v="28"/>
    <n v="1611.7114859999997"/>
    <n v="0.1"/>
    <s v="LATIF "/>
    <n v="1209.7118499770827"/>
    <n v="6.0485592498854128"/>
    <s v="DEJAR"/>
    <s v="DEJAR"/>
    <x v="0"/>
  </r>
  <r>
    <x v="124"/>
    <n v="36"/>
    <s v="roble"/>
    <n v="22.5"/>
    <n v="8"/>
    <n v="397.60874999999999"/>
    <n v="0.1"/>
    <s v="LATIF "/>
    <n v="228.1896084504572"/>
    <n v="1.140948042252286"/>
    <s v="DEJAR"/>
    <s v="DEJAR"/>
    <x v="0"/>
  </r>
  <r>
    <x v="124"/>
    <n v="37"/>
    <s v="roble"/>
    <n v="22.5"/>
    <n v="12"/>
    <n v="397.60874999999999"/>
    <n v="0.1"/>
    <s v="LATIF "/>
    <n v="228.1896084504572"/>
    <n v="1.140948042252286"/>
    <s v="DEJAR"/>
    <s v="DEJAR"/>
    <x v="0"/>
  </r>
  <r>
    <x v="124"/>
    <n v="38"/>
    <s v="roble"/>
    <n v="21"/>
    <n v="5"/>
    <n v="346.3614"/>
    <n v="0.1"/>
    <s v="LATIF "/>
    <n v="193.587905296"/>
    <n v="0.96793952648000003"/>
    <s v="DEJAR"/>
    <s v="DEJAR"/>
    <x v="0"/>
  </r>
  <r>
    <x v="124"/>
    <n v="39"/>
    <s v="Desconocido"/>
    <n v="13"/>
    <n v="5"/>
    <n v="132.73259999999999"/>
    <n v="0.1"/>
    <s v="LATIF "/>
    <n v="61.723483588461484"/>
    <n v="0.3086174179423074"/>
    <s v="DEJAR"/>
    <s v="DEJAR"/>
    <x v="0"/>
  </r>
  <r>
    <x v="124"/>
    <n v="40"/>
    <s v="roble"/>
    <n v="22"/>
    <n v="5"/>
    <n v="380.1336"/>
    <n v="0.1"/>
    <s v="LATIF "/>
    <n v="216.2883827856152"/>
    <n v="1.0814419139280758"/>
    <s v="DEJAR"/>
    <s v="DEJAR"/>
    <x v="0"/>
  </r>
  <r>
    <x v="124"/>
    <n v="41"/>
    <s v="roble"/>
    <n v="12"/>
    <n v="8"/>
    <n v="113.0976"/>
    <n v="0.1"/>
    <s v="LATIF "/>
    <n v="51.002868362482175"/>
    <n v="0.25501434181241084"/>
    <s v="DEJAR"/>
    <s v="DEJAR"/>
    <x v="0"/>
  </r>
  <r>
    <x v="124"/>
    <n v="42"/>
    <s v="encino"/>
    <n v="10.5"/>
    <n v="10"/>
    <n v="86.590350000000001"/>
    <n v="0.1"/>
    <s v="LATIF "/>
    <n v="37.099684439743179"/>
    <n v="0.1854984221987159"/>
    <s v="DEJAR"/>
    <s v="DEJAR"/>
    <x v="0"/>
  </r>
  <r>
    <x v="124"/>
    <n v="43"/>
    <s v="roble"/>
    <n v="30"/>
    <n v="10"/>
    <n v="706.86"/>
    <n v="0.1"/>
    <s v="LATIF "/>
    <n v="452.98997539791907"/>
    <n v="2.2649498769895953"/>
    <s v="DEJAR"/>
    <s v="DEJAR"/>
    <x v="0"/>
  </r>
  <r>
    <x v="125"/>
    <n v="1"/>
    <s v="Liquidambar"/>
    <n v="80"/>
    <n v="29"/>
    <n v="5026.5599999999995"/>
    <n v="0.1"/>
    <s v="LATIF "/>
    <n v="4692.3383942985474"/>
    <n v="23.461691971492733"/>
    <s v="DEJAR"/>
    <s v="DEJAR"/>
    <x v="0"/>
  </r>
  <r>
    <x v="125"/>
    <n v="2"/>
    <s v="Liquidambar"/>
    <n v="45"/>
    <n v="30"/>
    <n v="1590.4349999999999"/>
    <n v="0.1"/>
    <s v="LATIF "/>
    <n v="1190.7041522680991"/>
    <n v="5.9535207613404948"/>
    <s v="DEJAR"/>
    <s v="DEJAR"/>
    <x v="0"/>
  </r>
  <r>
    <x v="125"/>
    <n v="3"/>
    <s v="zapote"/>
    <n v="50"/>
    <n v="15"/>
    <n v="1963.5"/>
    <n v="0.1"/>
    <s v="LATIF "/>
    <n v="1530.6197203780737"/>
    <n v="7.6530986018903677"/>
    <s v="DEJAR"/>
    <s v="DEJAR"/>
    <x v="0"/>
  </r>
  <r>
    <x v="125"/>
    <n v="4"/>
    <s v="Liquidambar"/>
    <n v="86"/>
    <n v="35"/>
    <n v="5808.8184000000001"/>
    <n v="0.1"/>
    <s v="LATIF "/>
    <n v="5575.0878207290734"/>
    <n v="27.875439103645363"/>
    <s v="DEJAR"/>
    <s v="DEJAR"/>
    <x v="0"/>
  </r>
  <r>
    <x v="125"/>
    <n v="5"/>
    <s v="Liquidambar"/>
    <n v="89"/>
    <n v="35"/>
    <n v="6221.1534000000001"/>
    <n v="0.1"/>
    <s v="LATIF "/>
    <n v="6049.8677926310929"/>
    <n v="30.249338963155463"/>
    <s v="DEJAR"/>
    <s v="DEJAR"/>
    <x v="0"/>
  </r>
  <r>
    <x v="125"/>
    <n v="6"/>
    <s v="Liquidambar"/>
    <n v="41"/>
    <n v="30"/>
    <n v="1320.2574"/>
    <n v="0.1"/>
    <s v="LATIF "/>
    <n v="953.76583125588297"/>
    <n v="4.7688291562794145"/>
    <s v="DEJAR"/>
    <s v="DEJAR"/>
    <x v="0"/>
  </r>
  <r>
    <x v="125"/>
    <n v="7"/>
    <s v="Liquidambar"/>
    <n v="57"/>
    <n v="29"/>
    <n v="2551.7646"/>
    <n v="0.1"/>
    <s v="LATIF "/>
    <n v="2091.7057326142717"/>
    <n v="10.458528663071357"/>
    <s v="DEJAR"/>
    <s v="DEJAR"/>
    <x v="0"/>
  </r>
  <r>
    <x v="125"/>
    <n v="8"/>
    <s v="Liquidambar"/>
    <n v="99"/>
    <n v="35"/>
    <n v="7697.7053999999998"/>
    <n v="0.1"/>
    <s v="LATIF "/>
    <n v="7797.7938950330581"/>
    <n v="38.988969475165284"/>
    <s v="DEJAR"/>
    <s v="DEJAR"/>
    <x v="0"/>
  </r>
  <r>
    <x v="125"/>
    <n v="9"/>
    <s v="Liquidambar"/>
    <n v="77"/>
    <n v="35"/>
    <n v="4656.6365999999998"/>
    <n v="0.1"/>
    <s v="LATIF "/>
    <n v="4283.756907817401"/>
    <n v="21.418784539087003"/>
    <s v="DEJAR"/>
    <s v="DEJAR"/>
    <x v="0"/>
  </r>
  <r>
    <x v="125"/>
    <n v="10"/>
    <s v="Liquidambar"/>
    <n v="75"/>
    <n v="29"/>
    <n v="4417.875"/>
    <n v="0.1"/>
    <s v="LATIF "/>
    <n v="4023.3015200759378"/>
    <n v="20.116507600379688"/>
    <s v="DEJAR"/>
    <s v="DEJAR"/>
    <x v="0"/>
  </r>
  <r>
    <x v="125"/>
    <n v="11"/>
    <s v="Liquidambar"/>
    <n v="107"/>
    <n v="35"/>
    <n v="8992.0445999999993"/>
    <n v="0.1"/>
    <s v="LATIF "/>
    <n v="9384.5150981728802"/>
    <n v="46.922575490864396"/>
    <s v="DEJAR"/>
    <s v="DEJAR"/>
    <x v="0"/>
  </r>
  <r>
    <x v="125"/>
    <n v="12"/>
    <s v="Liquidambar"/>
    <n v="65"/>
    <n v="29"/>
    <n v="3318.3150000000001"/>
    <n v="0.1"/>
    <s v="LATIF "/>
    <n v="2860.5689751200016"/>
    <n v="14.302844875600007"/>
    <s v="DEJAR"/>
    <s v="DEJAR"/>
    <x v="0"/>
  </r>
  <r>
    <x v="125"/>
    <n v="13"/>
    <s v="Liquidambar"/>
    <n v="86"/>
    <n v="35"/>
    <n v="5808.8184000000001"/>
    <n v="0.1"/>
    <s v="LATIF "/>
    <n v="5575.0878207290734"/>
    <n v="27.875439103645363"/>
    <s v="DEJAR"/>
    <s v="DEJAR"/>
    <x v="0"/>
  </r>
  <r>
    <x v="125"/>
    <n v="14"/>
    <s v="Liquidambar"/>
    <n v="75"/>
    <n v="28"/>
    <n v="4417.875"/>
    <n v="0.1"/>
    <s v="LATIF "/>
    <n v="4023.3015200759378"/>
    <n v="20.116507600379688"/>
    <s v="DEJAR"/>
    <s v="DEJAR"/>
    <x v="0"/>
  </r>
  <r>
    <x v="125"/>
    <n v="15"/>
    <s v="Liquidambar"/>
    <n v="101"/>
    <n v="30"/>
    <n v="8011.8653999999997"/>
    <n v="0.1"/>
    <s v="LATIF "/>
    <n v="8178.5318071146703"/>
    <n v="40.892659035573345"/>
    <s v="DEJAR"/>
    <s v="DEJAR"/>
    <x v="0"/>
  </r>
  <r>
    <x v="125"/>
    <n v="16"/>
    <s v="Liquidambar"/>
    <n v="97"/>
    <n v="37"/>
    <n v="7389.8285999999998"/>
    <n v="0.1"/>
    <s v="LATIF "/>
    <n v="7427.5503715745845"/>
    <n v="37.137751857872921"/>
    <s v="DEJAR"/>
    <s v="DEJAR"/>
    <x v="0"/>
  </r>
  <r>
    <x v="125"/>
    <n v="17"/>
    <s v="Liquidambar"/>
    <n v="57"/>
    <n v="20"/>
    <n v="2551.7646"/>
    <n v="0.1"/>
    <s v="LATIF "/>
    <n v="2091.7057326142717"/>
    <n v="10.458528663071357"/>
    <s v="DEJAR"/>
    <s v="DEJAR"/>
    <x v="0"/>
  </r>
  <r>
    <x v="125"/>
    <n v="18"/>
    <s v="Liquidambar"/>
    <n v="52"/>
    <n v="28"/>
    <n v="2123.7215999999999"/>
    <n v="0.1"/>
    <s v="LATIF "/>
    <n v="1680.6080482279649"/>
    <n v="8.4030402411398235"/>
    <s v="DEJAR"/>
    <s v="DEJAR"/>
    <x v="0"/>
  </r>
  <r>
    <x v="125"/>
    <n v="19"/>
    <s v="Liquidambar"/>
    <n v="80"/>
    <n v="25"/>
    <n v="5026.5599999999995"/>
    <n v="0.1"/>
    <s v="LATIF "/>
    <n v="4692.3383942985474"/>
    <n v="23.461691971492733"/>
    <s v="DEJAR"/>
    <s v="DEJAR"/>
    <x v="0"/>
  </r>
  <r>
    <x v="125"/>
    <n v="20"/>
    <s v="Liquidambar"/>
    <n v="95"/>
    <n v="25"/>
    <n v="7088.2349999999997"/>
    <n v="0.1"/>
    <s v="LATIF "/>
    <n v="7067.7194142207773"/>
    <n v="35.338597071103884"/>
    <s v="DEJAR"/>
    <s v="DEJAR"/>
    <x v="0"/>
  </r>
  <r>
    <x v="125"/>
    <n v="21"/>
    <s v="Liquidambar"/>
    <n v="42"/>
    <n v="15"/>
    <n v="1385.4456"/>
    <n v="0.1"/>
    <s v="LATIF "/>
    <n v="1010.1508312762483"/>
    <n v="5.0507541563812408"/>
    <s v="DEJAR"/>
    <s v="DEJAR"/>
    <x v="0"/>
  </r>
  <r>
    <x v="125"/>
    <n v="22"/>
    <s v="Liquidambar"/>
    <n v="34"/>
    <n v="20"/>
    <n v="907.92240000000004"/>
    <n v="0.1"/>
    <s v="LATIF "/>
    <n v="610.45073780325674"/>
    <n v="3.0522536890162835"/>
    <s v="DEJAR"/>
    <s v="DEJAR"/>
    <x v="0"/>
  </r>
  <r>
    <x v="125"/>
    <n v="23"/>
    <s v="Liquidambar"/>
    <n v="154"/>
    <n v="45"/>
    <n v="18626.546399999999"/>
    <n v="0.1"/>
    <s v="LATIF "/>
    <n v="22352.845828878988"/>
    <n v="111.76422914439493"/>
    <s v="DEJAR"/>
    <s v="DEJAR"/>
    <x v="0"/>
  </r>
  <r>
    <x v="125"/>
    <n v="24"/>
    <s v="Liquidambar"/>
    <n v="36"/>
    <n v="28"/>
    <n v="1017.8783999999999"/>
    <n v="0.1"/>
    <s v="LATIF "/>
    <n v="699.54858588098784"/>
    <n v="3.4977429294049394"/>
    <s v="DEJAR"/>
    <s v="DEJAR"/>
    <x v="0"/>
  </r>
  <r>
    <x v="125"/>
    <n v="25"/>
    <s v="Liquidambar"/>
    <n v="48"/>
    <n v="28"/>
    <n v="1809.5616"/>
    <n v="0.1"/>
    <s v="LATIF "/>
    <n v="1388.7069567266387"/>
    <n v="6.9435347836331935"/>
    <s v="DEJAR"/>
    <s v="DEJAR"/>
    <x v="0"/>
  </r>
  <r>
    <x v="125"/>
    <n v="26"/>
    <s v="Liquidambar"/>
    <n v="43"/>
    <n v="30"/>
    <n v="1452.2046"/>
    <n v="0.1"/>
    <s v="LATIF "/>
    <n v="1068.4241794788302"/>
    <n v="5.3421208973941514"/>
    <s v="DEJAR"/>
    <s v="DEJAR"/>
    <x v="0"/>
  </r>
  <r>
    <x v="125"/>
    <n v="27"/>
    <s v="Liquidambar"/>
    <n v="52"/>
    <n v="30"/>
    <n v="2123.7215999999999"/>
    <n v="0.1"/>
    <s v="LATIF "/>
    <n v="1680.6080482279649"/>
    <n v="8.4030402411398235"/>
    <s v="DEJAR"/>
    <s v="DEJAR"/>
    <x v="0"/>
  </r>
  <r>
    <x v="125"/>
    <n v="28"/>
    <s v="Liquidambar"/>
    <n v="45"/>
    <n v="27"/>
    <n v="1590.4349999999999"/>
    <n v="0.1"/>
    <s v="LATIF "/>
    <n v="1190.7041522680991"/>
    <n v="5.9535207613404948"/>
    <s v="DEJAR"/>
    <s v="DEJAR"/>
    <x v="0"/>
  </r>
  <r>
    <x v="125"/>
    <n v="29"/>
    <s v="Liquidambar"/>
    <n v="68"/>
    <n v="30"/>
    <n v="3631.6896000000002"/>
    <n v="0.1"/>
    <s v="LATIF "/>
    <n v="3185.3607760375917"/>
    <n v="15.926803880187958"/>
    <s v="DEJAR"/>
    <s v="DEJAR"/>
    <x v="0"/>
  </r>
  <r>
    <x v="125"/>
    <n v="30"/>
    <s v="Liquidambar"/>
    <n v="87"/>
    <n v="32"/>
    <n v="5944.6926000000003"/>
    <n v="0.1"/>
    <s v="LATIF "/>
    <n v="5730.8473857934578"/>
    <n v="28.654236928967286"/>
    <s v="DEJAR"/>
    <s v="DEJAR"/>
    <x v="0"/>
  </r>
  <r>
    <x v="125"/>
    <n v="31"/>
    <s v="Liquidambar"/>
    <n v="69"/>
    <n v="20"/>
    <n v="3739.2894000000001"/>
    <n v="0.1"/>
    <s v="LATIF "/>
    <n v="3298.1507760058912"/>
    <n v="16.490753880029455"/>
    <s v="DEJAR"/>
    <s v="DEJAR"/>
    <x v="0"/>
  </r>
  <r>
    <x v="125"/>
    <n v="32"/>
    <s v="Liquidambar"/>
    <n v="78"/>
    <n v="30"/>
    <n v="4778.3735999999999"/>
    <n v="0.1"/>
    <s v="LATIF "/>
    <n v="4417.552462617733"/>
    <n v="22.087762313088664"/>
    <s v="DEJAR"/>
    <s v="DEJAR"/>
    <x v="0"/>
  </r>
  <r>
    <x v="125"/>
    <n v="33"/>
    <s v="Liquidambar"/>
    <n v="41"/>
    <n v="28"/>
    <n v="1320.2574"/>
    <n v="0.1"/>
    <s v="LATIF "/>
    <n v="953.76583125588297"/>
    <n v="4.7688291562794145"/>
    <s v="DEJAR"/>
    <s v="DEJAR"/>
    <x v="0"/>
  </r>
  <r>
    <x v="125"/>
    <n v="34"/>
    <s v="Liquidambar"/>
    <n v="56"/>
    <n v="20"/>
    <n v="2463.0144"/>
    <n v="0.1"/>
    <s v="LATIF "/>
    <n v="2005.2981523361668"/>
    <n v="10.026490761680835"/>
    <s v="DEJAR"/>
    <s v="DEJAR"/>
    <x v="0"/>
  </r>
  <r>
    <x v="125"/>
    <n v="35"/>
    <s v="Liquidambar"/>
    <n v="75"/>
    <n v="30"/>
    <n v="4417.875"/>
    <n v="0.1"/>
    <s v="LATIF "/>
    <n v="4023.3015200759378"/>
    <n v="20.116507600379688"/>
    <s v="DEJAR"/>
    <s v="DEJAR"/>
    <x v="0"/>
  </r>
  <r>
    <x v="125"/>
    <n v="36"/>
    <s v="Liquidambar"/>
    <n v="97"/>
    <n v="40"/>
    <n v="7389.8285999999998"/>
    <n v="0.1"/>
    <s v="LATIF "/>
    <n v="7427.5503715745845"/>
    <n v="37.137751857872921"/>
    <s v="DEJAR"/>
    <s v="DEJAR"/>
    <x v="0"/>
  </r>
  <r>
    <x v="125"/>
    <n v="37"/>
    <s v="Liquidambar"/>
    <n v="66"/>
    <n v="28"/>
    <n v="3421.2024000000001"/>
    <n v="0.1"/>
    <s v="LATIF "/>
    <n v="2966.5828055949564"/>
    <n v="14.83291402797478"/>
    <s v="DEJAR"/>
    <s v="DEJAR"/>
    <x v="0"/>
  </r>
  <r>
    <x v="125"/>
    <n v="38"/>
    <s v="Liquidambar"/>
    <n v="45"/>
    <n v="25"/>
    <n v="1590.4349999999999"/>
    <n v="0.1"/>
    <s v="LATIF "/>
    <n v="1190.7041522680991"/>
    <n v="5.9535207613404948"/>
    <s v="DEJAR"/>
    <s v="DEJAR"/>
    <x v="0"/>
  </r>
  <r>
    <x v="125"/>
    <n v="39"/>
    <s v="Liquidambar"/>
    <n v="63"/>
    <n v="28"/>
    <n v="3117.2525999999998"/>
    <n v="0.1"/>
    <s v="LATIF "/>
    <n v="2655.2260635815082"/>
    <n v="13.276130317907541"/>
    <s v="DEJAR"/>
    <s v="DEJAR"/>
    <x v="0"/>
  </r>
  <r>
    <x v="125"/>
    <n v="40"/>
    <s v="Liquidambar"/>
    <n v="82"/>
    <n v="30"/>
    <n v="5281.0295999999998"/>
    <n v="0.1"/>
    <s v="LATIF "/>
    <n v="4976.7951454037375"/>
    <n v="24.883975727018683"/>
    <s v="DEJAR"/>
    <s v="DEJAR"/>
    <x v="0"/>
  </r>
  <r>
    <x v="125"/>
    <n v="41"/>
    <s v="Liquidambar"/>
    <n v="73"/>
    <n v="40"/>
    <n v="4185.3966"/>
    <n v="0.1"/>
    <s v="LATIF "/>
    <n v="3772.2805096514808"/>
    <n v="18.861402548257402"/>
    <s v="DEJAR"/>
    <s v="DEJAR"/>
    <x v="0"/>
  </r>
  <r>
    <x v="125"/>
    <n v="42"/>
    <s v="Liquidambar"/>
    <n v="42"/>
    <n v="25"/>
    <n v="1385.4456"/>
    <n v="0.1"/>
    <s v="LATIF "/>
    <n v="1010.1508312762483"/>
    <n v="5.0507541563812408"/>
    <s v="DEJAR"/>
    <s v="DEJAR"/>
    <x v="0"/>
  </r>
  <r>
    <x v="125"/>
    <n v="43"/>
    <s v="Liquidambar"/>
    <n v="45"/>
    <n v="20"/>
    <n v="1590.4349999999999"/>
    <n v="0.1"/>
    <s v="LATIF "/>
    <n v="1190.7041522680991"/>
    <n v="5.9535207613404948"/>
    <s v="DEJAR"/>
    <s v="DEJAR"/>
    <x v="0"/>
  </r>
  <r>
    <x v="125"/>
    <n v="44"/>
    <s v="Liquidambar"/>
    <n v="68"/>
    <n v="28"/>
    <n v="3631.6896000000002"/>
    <n v="0.1"/>
    <s v="LATIF "/>
    <n v="3185.3607760375917"/>
    <n v="15.926803880187958"/>
    <s v="DEJAR"/>
    <s v="DEJAR"/>
    <x v="0"/>
  </r>
  <r>
    <x v="125"/>
    <n v="45"/>
    <s v="Liquidambar"/>
    <n v="65"/>
    <n v="35"/>
    <n v="3318.3150000000001"/>
    <n v="0.1"/>
    <s v="LATIF "/>
    <n v="2860.5689751200016"/>
    <n v="14.302844875600007"/>
    <s v="DEJAR"/>
    <s v="DEJAR"/>
    <x v="0"/>
  </r>
  <r>
    <x v="125"/>
    <n v="46"/>
    <s v="Ciprés"/>
    <n v="93"/>
    <n v="20"/>
    <n v="6792.9246000000003"/>
    <n v="0.1"/>
    <s v="CONIF "/>
    <n v="6106.5409480138605"/>
    <n v="30.532704740069299"/>
    <s v="DEJAR"/>
    <s v="DEJAR"/>
    <x v="0"/>
  </r>
  <r>
    <x v="125"/>
    <n v="47"/>
    <s v="Liquidambar"/>
    <n v="68"/>
    <n v="35"/>
    <n v="3631.6896000000002"/>
    <n v="0.1"/>
    <s v="LATIF "/>
    <n v="3185.3607760375917"/>
    <n v="15.926803880187958"/>
    <s v="DEJAR"/>
    <s v="DEJAR"/>
    <x v="0"/>
  </r>
  <r>
    <x v="125"/>
    <n v="48"/>
    <s v="Liquidambar"/>
    <n v="63"/>
    <n v="25"/>
    <n v="3117.2525999999998"/>
    <n v="0.1"/>
    <s v="LATIF "/>
    <n v="2655.2260635815082"/>
    <n v="13.276130317907541"/>
    <s v="DEJAR"/>
    <s v="DEJAR"/>
    <x v="0"/>
  </r>
  <r>
    <x v="125"/>
    <n v="49"/>
    <s v="Liquidambar"/>
    <n v="98"/>
    <n v="35"/>
    <n v="7542.9816000000001"/>
    <n v="0.1"/>
    <s v="LATIF "/>
    <n v="7611.3654245034486"/>
    <n v="38.056827122517241"/>
    <s v="DEJAR"/>
    <s v="DEJAR"/>
    <x v="0"/>
  </r>
  <r>
    <x v="125"/>
    <n v="50"/>
    <s v="Liquidambar"/>
    <n v="94"/>
    <n v="35"/>
    <n v="6939.7943999999998"/>
    <n v="0.1"/>
    <s v="LATIF "/>
    <n v="6891.6827929980045"/>
    <n v="34.458413964990022"/>
    <s v="DEJAR"/>
    <s v="DEJAR"/>
    <x v="0"/>
  </r>
  <r>
    <x v="125"/>
    <n v="51"/>
    <s v="Liquidambar"/>
    <n v="35"/>
    <n v="25"/>
    <n v="962.11500000000001"/>
    <n v="0.1"/>
    <s v="LATIF "/>
    <n v="654.11925553640299"/>
    <n v="3.270596277682015"/>
    <s v="DEJAR"/>
    <s v="DEJAR"/>
    <x v="0"/>
  </r>
  <r>
    <x v="125"/>
    <n v="52"/>
    <s v="Liquidambar"/>
    <n v="45"/>
    <n v="25"/>
    <n v="1590.4349999999999"/>
    <n v="0.1"/>
    <s v="LATIF "/>
    <n v="1190.7041522680991"/>
    <n v="5.9535207613404948"/>
    <s v="DEJAR"/>
    <s v="DEJAR"/>
    <x v="0"/>
  </r>
  <r>
    <x v="125"/>
    <n v="53"/>
    <s v="Liquidambar"/>
    <n v="48"/>
    <n v="25"/>
    <n v="1809.5616"/>
    <n v="0.1"/>
    <s v="LATIF "/>
    <n v="1388.7069567266387"/>
    <n v="6.9435347836331935"/>
    <s v="DEJAR"/>
    <s v="DEJAR"/>
    <x v="0"/>
  </r>
  <r>
    <x v="125"/>
    <n v="54"/>
    <s v="Liquidambar"/>
    <n v="113"/>
    <n v="40"/>
    <n v="10028.7726"/>
    <n v="0.1"/>
    <s v="LATIF "/>
    <n v="10687.799801856227"/>
    <n v="53.438999009281126"/>
    <s v="DEJAR"/>
    <s v="DEJAR"/>
    <x v="0"/>
  </r>
  <r>
    <x v="125"/>
    <n v="55"/>
    <s v="Liquidambar"/>
    <n v="85"/>
    <n v="35"/>
    <n v="5674.5150000000003"/>
    <n v="0.1"/>
    <s v="LATIF "/>
    <n v="5421.813979830069"/>
    <n v="27.109069899150342"/>
    <s v="DEJAR"/>
    <s v="DEJAR"/>
    <x v="0"/>
  </r>
  <r>
    <x v="125"/>
    <n v="56"/>
    <s v="Liquidambar"/>
    <n v="107"/>
    <n v="45"/>
    <n v="8992.0445999999993"/>
    <n v="0.1"/>
    <s v="LATIF "/>
    <n v="9384.5150981728802"/>
    <n v="46.922575490864396"/>
    <s v="DEJAR"/>
    <s v="DEJAR"/>
    <x v="0"/>
  </r>
  <r>
    <x v="125"/>
    <n v="57"/>
    <s v="Liquidambar"/>
    <n v="121"/>
    <n v="40"/>
    <n v="11499.0414"/>
    <n v="0.1"/>
    <s v="LATIF "/>
    <n v="12580.417886726886"/>
    <n v="62.90208943363443"/>
    <s v="DEJAR"/>
    <s v="DEJAR"/>
    <x v="0"/>
  </r>
  <r>
    <x v="125"/>
    <n v="58"/>
    <s v="Liquidambar"/>
    <n v="85"/>
    <n v="35"/>
    <n v="5674.5150000000003"/>
    <n v="0.1"/>
    <s v="LATIF "/>
    <n v="5421.813979830069"/>
    <n v="27.109069899150342"/>
    <s v="DEJAR"/>
    <s v="DEJAR"/>
    <x v="0"/>
  </r>
  <r>
    <x v="125"/>
    <n v="59"/>
    <s v="Liquidambar"/>
    <n v="53"/>
    <n v="19"/>
    <n v="2206.1886"/>
    <n v="0.1"/>
    <s v="LATIF "/>
    <n v="1758.6689149646609"/>
    <n v="8.793344574823303"/>
    <s v="DEJAR"/>
    <s v="DEJAR"/>
    <x v="0"/>
  </r>
  <r>
    <x v="125"/>
    <n v="60"/>
    <s v="Liquidambar"/>
    <n v="45"/>
    <n v="30"/>
    <n v="1590.4349999999999"/>
    <n v="0.1"/>
    <s v="LATIF "/>
    <n v="1190.7041522680991"/>
    <n v="5.9535207613404948"/>
    <s v="DEJAR"/>
    <s v="DEJAR"/>
    <x v="0"/>
  </r>
  <r>
    <x v="125"/>
    <n v="61"/>
    <s v="Liquidambar"/>
    <n v="74"/>
    <n v="30"/>
    <n v="4300.8504000000003"/>
    <n v="0.1"/>
    <s v="LATIF "/>
    <n v="3896.6177607412524"/>
    <n v="19.483088803706259"/>
    <s v="DEJAR"/>
    <s v="DEJAR"/>
    <x v="0"/>
  </r>
  <r>
    <x v="125"/>
    <n v="62"/>
    <s v="Encino"/>
    <n v="30"/>
    <n v="15"/>
    <n v="706.86"/>
    <n v="0.1"/>
    <s v="LATIF "/>
    <n v="452.98997539791907"/>
    <n v="2.2649498769895953"/>
    <s v="DEJAR"/>
    <s v="DEJAR"/>
    <x v="0"/>
  </r>
  <r>
    <x v="125"/>
    <n v="63"/>
    <s v="Liquidambar"/>
    <n v="75"/>
    <n v="35"/>
    <n v="4417.875"/>
    <n v="0.1"/>
    <s v="LATIF "/>
    <n v="4023.3015200759378"/>
    <n v="20.116507600379688"/>
    <s v="DEJAR"/>
    <s v="DEJAR"/>
    <x v="0"/>
  </r>
  <r>
    <x v="125"/>
    <n v="64"/>
    <s v="Liquidambar"/>
    <n v="79"/>
    <n v="29"/>
    <n v="4901.6813999999995"/>
    <n v="0.1"/>
    <s v="LATIF "/>
    <n v="4553.7423825803098"/>
    <n v="22.768711912901544"/>
    <s v="DEJAR"/>
    <s v="DEJAR"/>
    <x v="0"/>
  </r>
  <r>
    <x v="125"/>
    <n v="65"/>
    <s v="Guarumo"/>
    <n v="86"/>
    <n v="30"/>
    <n v="5808.8184000000001"/>
    <n v="0.1"/>
    <s v="LATIF "/>
    <n v="5575.0878207290734"/>
    <n v="27.875439103645363"/>
    <s v="DEJAR"/>
    <s v="DEJAR"/>
    <x v="0"/>
  </r>
  <r>
    <x v="125"/>
    <n v="66"/>
    <s v="Encino"/>
    <n v="25"/>
    <n v="25"/>
    <n v="490.875"/>
    <n v="0.1"/>
    <s v="LATIF "/>
    <n v="293.3319028192812"/>
    <n v="1.4666595140964058"/>
    <s v="DEJAR"/>
    <s v="DEJAR"/>
    <x v="0"/>
  </r>
  <r>
    <x v="126"/>
    <n v="1"/>
    <s v="Liquidambar"/>
    <n v="79"/>
    <n v="25"/>
    <n v="4901.6813999999995"/>
    <n v="0.1"/>
    <s v="LATIF "/>
    <n v="4553.7423825803098"/>
    <n v="22.768711912901544"/>
    <s v="DEJAR"/>
    <s v="DEJAR"/>
    <x v="0"/>
  </r>
  <r>
    <x v="126"/>
    <n v="2"/>
    <s v="Pino"/>
    <n v="170"/>
    <n v="45"/>
    <n v="22698.06"/>
    <n v="0.1"/>
    <s v="CONIF "/>
    <n v="24863.241630661552"/>
    <n v="124.31620815330776"/>
    <s v="DEJAR"/>
    <s v="DEJAR"/>
    <x v="0"/>
  </r>
  <r>
    <x v="126"/>
    <n v="3"/>
    <s v="Pino"/>
    <n v="174"/>
    <n v="28"/>
    <n v="23778.770400000001"/>
    <n v="0.1"/>
    <s v="CONIF "/>
    <n v="26246.275038437409"/>
    <n v="131.23137519218702"/>
    <s v="DEJAR"/>
    <s v="DEJAR"/>
    <x v="0"/>
  </r>
  <r>
    <x v="126"/>
    <n v="4"/>
    <s v="Cotou"/>
    <n v="35"/>
    <n v="22"/>
    <n v="962.11500000000001"/>
    <n v="0.1"/>
    <s v="LATIF "/>
    <n v="654.11925553640299"/>
    <n v="3.270596277682015"/>
    <s v="DEJAR"/>
    <s v="DEJAR"/>
    <x v="0"/>
  </r>
  <r>
    <x v="126"/>
    <n v="5"/>
    <s v="Aguacate"/>
    <n v="34"/>
    <n v="10"/>
    <n v="907.92240000000004"/>
    <n v="0.1"/>
    <s v="LATIF "/>
    <n v="610.45073780325674"/>
    <n v="3.0522536890162835"/>
    <s v="DEJAR"/>
    <s v="DEJAR"/>
    <x v="0"/>
  </r>
  <r>
    <x v="126"/>
    <n v="6"/>
    <s v="Pino"/>
    <n v="48"/>
    <n v="20"/>
    <n v="1809.5616"/>
    <n v="0.1"/>
    <s v="CONIF "/>
    <n v="1309.7848931615965"/>
    <n v="6.5489244658079819"/>
    <s v="DEJAR"/>
    <s v="DEJAR"/>
    <x v="0"/>
  </r>
  <r>
    <x v="126"/>
    <n v="7"/>
    <s v="Pino"/>
    <n v="125"/>
    <n v="25"/>
    <n v="12271.875"/>
    <n v="0.1"/>
    <s v="CONIF "/>
    <n v="12154.224277257566"/>
    <n v="60.771121386287831"/>
    <s v="DEJAR"/>
    <s v="DEJAR"/>
    <x v="0"/>
  </r>
  <r>
    <x v="126"/>
    <n v="8"/>
    <s v="Nogal"/>
    <n v="210"/>
    <n v="30"/>
    <n v="34636.14"/>
    <n v="0.1"/>
    <s v="LATIF "/>
    <n v="46815.344179321357"/>
    <n v="234.07672089660679"/>
    <s v="DEJAR"/>
    <s v="DEJAR"/>
    <x v="0"/>
  </r>
  <r>
    <x v="126"/>
    <n v="9"/>
    <s v="Liquidambar"/>
    <n v="70"/>
    <n v="20"/>
    <n v="3848.46"/>
    <n v="0.1"/>
    <s v="LATIF "/>
    <n v="3413.2251636463757"/>
    <n v="17.066125818231878"/>
    <s v="DEJAR"/>
    <s v="DEJAR"/>
    <x v="0"/>
  </r>
  <r>
    <x v="126"/>
    <n v="10"/>
    <s v="Ciprés"/>
    <n v="72"/>
    <n v="30"/>
    <n v="4071.5135999999998"/>
    <n v="0.1"/>
    <s v="CONIF "/>
    <n v="3365.712651813657"/>
    <n v="16.828563259068286"/>
    <s v="DEJAR"/>
    <s v="DEJAR"/>
    <x v="0"/>
  </r>
  <r>
    <x v="126"/>
    <n v="11"/>
    <s v="Pino"/>
    <n v="186"/>
    <n v="30"/>
    <n v="27171.698400000001"/>
    <n v="0.1"/>
    <s v="CONIF "/>
    <n v="30653.829166719792"/>
    <n v="153.26914583359894"/>
    <s v="DEJAR"/>
    <s v="DEJAR"/>
    <x v="0"/>
  </r>
  <r>
    <x v="126"/>
    <n v="12"/>
    <s v="Cotou"/>
    <n v="45"/>
    <n v="10"/>
    <n v="1590.4349999999999"/>
    <n v="0.1"/>
    <s v="LATIF "/>
    <n v="1190.7041522680991"/>
    <n v="5.9535207613404948"/>
    <s v="DEJAR"/>
    <s v="DEJAR"/>
    <x v="0"/>
  </r>
  <r>
    <x v="126"/>
    <n v="13"/>
    <s v="Aguacate"/>
    <n v="52"/>
    <n v="10"/>
    <n v="2123.7215999999999"/>
    <n v="0.1"/>
    <s v="LATIF "/>
    <n v="1680.6080482279649"/>
    <n v="8.4030402411398235"/>
    <s v="DEJAR"/>
    <s v="DEJAR"/>
    <x v="0"/>
  </r>
  <r>
    <x v="126"/>
    <n v="14"/>
    <s v="Ciprés"/>
    <n v="170"/>
    <n v="37"/>
    <n v="22698.06"/>
    <n v="0.1"/>
    <s v="CONIF "/>
    <n v="24863.241630661552"/>
    <n v="124.31620815330776"/>
    <s v="DEJAR"/>
    <s v="DEJAR"/>
    <x v="0"/>
  </r>
  <r>
    <x v="126"/>
    <n v="15"/>
    <s v="Pino"/>
    <n v="140"/>
    <n v="35"/>
    <n v="15393.84"/>
    <n v="0.1"/>
    <s v="CONIF "/>
    <n v="15823.00933292321"/>
    <n v="79.115046664616045"/>
    <s v="DEJAR"/>
    <s v="DEJAR"/>
    <x v="0"/>
  </r>
  <r>
    <x v="126"/>
    <n v="16"/>
    <s v="Pino"/>
    <n v="173"/>
    <n v="45"/>
    <n v="23506.2366"/>
    <n v="0.1"/>
    <s v="CONIF "/>
    <n v="25896.510917580988"/>
    <n v="129.48255458790493"/>
    <s v="DEJAR"/>
    <s v="DEJAR"/>
    <x v="0"/>
  </r>
  <r>
    <x v="126"/>
    <n v="17"/>
    <s v="Desconocida"/>
    <n v="55"/>
    <n v="25"/>
    <n v="2375.835"/>
    <n v="0.1"/>
    <s v="LATIF "/>
    <n v="1920.9991975467647"/>
    <n v="9.6049959877338225"/>
    <s v="DEJAR"/>
    <s v="DEJAR"/>
    <x v="0"/>
  </r>
  <r>
    <x v="126"/>
    <n v="18"/>
    <s v="Pino"/>
    <n v="190"/>
    <n v="45"/>
    <n v="28352.94"/>
    <n v="0.1"/>
    <s v="CONIF "/>
    <n v="32210.217321203876"/>
    <n v="161.05108660601937"/>
    <s v="DEJAR"/>
    <s v="DEJAR"/>
    <x v="0"/>
  </r>
  <r>
    <x v="126"/>
    <n v="19"/>
    <s v="Cotou"/>
    <n v="65"/>
    <n v="25"/>
    <n v="3318.3150000000001"/>
    <n v="0.1"/>
    <s v="LATIF "/>
    <n v="2860.5689751200016"/>
    <n v="14.302844875600007"/>
    <s v="DEJAR"/>
    <s v="DEJAR"/>
    <x v="0"/>
  </r>
  <r>
    <x v="126"/>
    <n v="20"/>
    <s v="Nogal"/>
    <n v="35"/>
    <n v="18"/>
    <n v="962.11500000000001"/>
    <n v="0.1"/>
    <s v="LATIF "/>
    <n v="654.11925553640299"/>
    <n v="3.270596277682015"/>
    <s v="DEJAR"/>
    <s v="DEJAR"/>
    <x v="0"/>
  </r>
  <r>
    <x v="126"/>
    <n v="21"/>
    <s v="Pino"/>
    <n v="180"/>
    <n v="50"/>
    <n v="25446.959999999999"/>
    <n v="0.1"/>
    <s v="CONIF "/>
    <n v="28401.293315634"/>
    <n v="142.00646657816998"/>
    <s v="DEJAR"/>
    <s v="DEJAR"/>
    <x v="0"/>
  </r>
  <r>
    <x v="126"/>
    <n v="22"/>
    <s v="Guarumo"/>
    <n v="60"/>
    <n v="35"/>
    <n v="2827.44"/>
    <n v="0.1"/>
    <s v="LATIF "/>
    <n v="2363.7230823297186"/>
    <n v="11.818615411648594"/>
    <s v="DEJAR"/>
    <s v="DEJAR"/>
    <x v="0"/>
  </r>
  <r>
    <x v="126"/>
    <n v="23"/>
    <s v="Liquidambar"/>
    <n v="105"/>
    <n v="40"/>
    <n v="8659.0349999999999"/>
    <n v="0.1"/>
    <s v="LATIF "/>
    <n v="8971.8130548245354"/>
    <n v="44.859065274122671"/>
    <s v="DEJAR"/>
    <s v="DEJAR"/>
    <x v="0"/>
  </r>
  <r>
    <x v="126"/>
    <n v="24"/>
    <s v="Liquidambar"/>
    <n v="78"/>
    <n v="35"/>
    <n v="4778.3735999999999"/>
    <n v="0.1"/>
    <s v="LATIF "/>
    <n v="4417.552462617733"/>
    <n v="22.087762313088664"/>
    <s v="DEJAR"/>
    <s v="DEJAR"/>
    <x v="0"/>
  </r>
  <r>
    <x v="126"/>
    <n v="25"/>
    <s v="Pino"/>
    <n v="180"/>
    <n v="48"/>
    <n v="25446.959999999999"/>
    <n v="0.1"/>
    <s v="CONIF "/>
    <n v="28401.293315634"/>
    <n v="142.00646657816998"/>
    <s v="DEJAR"/>
    <s v="DEJAR"/>
    <x v="0"/>
  </r>
  <r>
    <x v="126"/>
    <n v="26"/>
    <s v="Cotou"/>
    <n v="19"/>
    <n v="20"/>
    <n v="283.52940000000001"/>
    <n v="0.1"/>
    <s v="LATIF "/>
    <n v="152.50261995629924"/>
    <n v="0.76251309978149617"/>
    <s v="DEJAR"/>
    <s v="DEJAR"/>
    <x v="0"/>
  </r>
  <r>
    <x v="126"/>
    <n v="27"/>
    <s v="Pino"/>
    <n v="160"/>
    <n v="30"/>
    <n v="20106.239999999998"/>
    <n v="0.1"/>
    <s v="CONIF "/>
    <n v="21591.034914924261"/>
    <n v="107.9551745746213"/>
    <s v="DEJAR"/>
    <s v="DEJAR"/>
    <x v="0"/>
  </r>
  <r>
    <x v="126"/>
    <n v="28"/>
    <s v="Pino"/>
    <n v="106"/>
    <n v="25"/>
    <n v="8824.7543999999998"/>
    <n v="0.1"/>
    <s v="CONIF "/>
    <n v="8280.5382475412935"/>
    <n v="41.40269123770647"/>
    <s v="DEJAR"/>
    <s v="DEJAR"/>
    <x v="0"/>
  </r>
  <r>
    <x v="126"/>
    <n v="29"/>
    <s v="Pino"/>
    <n v="110"/>
    <n v="30"/>
    <n v="9503.34"/>
    <n v="0.1"/>
    <s v="CONIF "/>
    <n v="9026.1572003089914"/>
    <n v="45.130786001544955"/>
    <s v="DEJAR"/>
    <s v="DEJAR"/>
    <x v="0"/>
  </r>
  <r>
    <x v="126"/>
    <n v="30"/>
    <s v="Pino"/>
    <n v="177"/>
    <n v="35"/>
    <n v="24605.796599999998"/>
    <n v="0.1"/>
    <s v="CONIF "/>
    <n v="27311.661237248441"/>
    <n v="136.55830618624219"/>
    <s v="DEJAR"/>
    <s v="DEJAR"/>
    <x v="0"/>
  </r>
  <r>
    <x v="126"/>
    <n v="31"/>
    <s v="Cotou"/>
    <n v="43"/>
    <n v="7"/>
    <n v="1452.2046"/>
    <n v="0.1"/>
    <s v="LATIF "/>
    <n v="1068.4241794788302"/>
    <n v="5.3421208973941514"/>
    <s v="DEJAR"/>
    <s v="DEJAR"/>
    <x v="0"/>
  </r>
  <r>
    <x v="126"/>
    <n v="32"/>
    <s v="Liquidambar"/>
    <n v="52"/>
    <n v="28"/>
    <n v="2123.7215999999999"/>
    <n v="0.1"/>
    <s v="LATIF "/>
    <n v="1680.6080482279649"/>
    <n v="8.4030402411398235"/>
    <s v="DEJAR"/>
    <s v="DEJAR"/>
    <x v="0"/>
  </r>
  <r>
    <x v="127"/>
    <n v="1"/>
    <s v="Liquidambar"/>
    <n v="89"/>
    <n v="30"/>
    <n v="6221.1534000000001"/>
    <n v="0.1"/>
    <s v="LATIF "/>
    <n v="6049.8677926310929"/>
    <n v="30.249338963155463"/>
    <s v="DEJAR"/>
    <s v="DEJAR"/>
    <x v="0"/>
  </r>
  <r>
    <x v="127"/>
    <n v="2"/>
    <s v="Liquidambar"/>
    <n v="85"/>
    <n v="30"/>
    <n v="5674.5150000000003"/>
    <n v="0.1"/>
    <s v="LATIF "/>
    <n v="5421.813979830069"/>
    <n v="27.109069899150342"/>
    <s v="DEJAR"/>
    <s v="DEJAR"/>
    <x v="0"/>
  </r>
  <r>
    <x v="127"/>
    <n v="3"/>
    <s v="Liquidambar"/>
    <n v="70"/>
    <n v="30"/>
    <n v="3848.46"/>
    <n v="0.1"/>
    <s v="LATIF "/>
    <n v="3413.2251636463757"/>
    <n v="17.066125818231878"/>
    <s v="DEJAR"/>
    <s v="DEJAR"/>
    <x v="0"/>
  </r>
  <r>
    <x v="127"/>
    <n v="4"/>
    <s v="Liquidambar"/>
    <n v="46"/>
    <n v="28"/>
    <n v="1661.9064000000001"/>
    <n v="0.1"/>
    <s v="LATIF "/>
    <n v="1254.7442923043911"/>
    <n v="6.2737214615219559"/>
    <s v="DEJAR"/>
    <s v="DEJAR"/>
    <x v="0"/>
  </r>
  <r>
    <x v="127"/>
    <n v="5"/>
    <s v="Liquidambar"/>
    <n v="69"/>
    <n v="28"/>
    <n v="3739.2894000000001"/>
    <n v="0.1"/>
    <s v="LATIF "/>
    <n v="3298.1507760058912"/>
    <n v="16.490753880029455"/>
    <s v="DEJAR"/>
    <s v="DEJAR"/>
    <x v="0"/>
  </r>
  <r>
    <x v="127"/>
    <n v="6"/>
    <s v="Liquidambar"/>
    <n v="102"/>
    <n v="30"/>
    <n v="8171.3015999999998"/>
    <n v="0.1"/>
    <s v="LATIF "/>
    <n v="8372.8614505611695"/>
    <n v="41.864307252805844"/>
    <s v="DEJAR"/>
    <s v="DEJAR"/>
    <x v="0"/>
  </r>
  <r>
    <x v="127"/>
    <n v="7"/>
    <s v="Liquidambar"/>
    <n v="82"/>
    <n v="35"/>
    <n v="5281.0295999999998"/>
    <n v="0.1"/>
    <s v="LATIF "/>
    <n v="4976.7951454037375"/>
    <n v="24.883975727018683"/>
    <s v="DEJAR"/>
    <s v="DEJAR"/>
    <x v="0"/>
  </r>
  <r>
    <x v="127"/>
    <n v="8"/>
    <s v="Liquidambar"/>
    <n v="55"/>
    <n v="28"/>
    <n v="2375.835"/>
    <n v="0.1"/>
    <s v="LATIF "/>
    <n v="1920.9991975467647"/>
    <n v="9.6049959877338225"/>
    <s v="DEJAR"/>
    <s v="DEJAR"/>
    <x v="0"/>
  </r>
  <r>
    <x v="127"/>
    <n v="9"/>
    <s v="Liquidambar"/>
    <n v="80"/>
    <n v="30"/>
    <n v="5026.5599999999995"/>
    <n v="0.1"/>
    <s v="LATIF "/>
    <n v="4692.3383942985474"/>
    <n v="23.461691971492733"/>
    <s v="DEJAR"/>
    <s v="DEJAR"/>
    <x v="0"/>
  </r>
  <r>
    <x v="127"/>
    <n v="10"/>
    <s v="Pino"/>
    <n v="156"/>
    <n v="36"/>
    <n v="19113.4944"/>
    <n v="0.1"/>
    <s v="CONIF "/>
    <n v="20355.424482842074"/>
    <n v="101.77712241421037"/>
    <s v="DEJAR"/>
    <s v="DEJAR"/>
    <x v="0"/>
  </r>
  <r>
    <x v="127"/>
    <n v="11"/>
    <s v="Liquidambar"/>
    <n v="85"/>
    <n v="28"/>
    <n v="5674.5150000000003"/>
    <n v="0.1"/>
    <s v="LATIF "/>
    <n v="5421.813979830069"/>
    <n v="27.109069899150342"/>
    <s v="DEJAR"/>
    <s v="DEJAR"/>
    <x v="0"/>
  </r>
  <r>
    <x v="127"/>
    <n v="12"/>
    <s v="Liquidambar"/>
    <n v="87"/>
    <n v="32"/>
    <n v="5944.6926000000003"/>
    <n v="0.1"/>
    <s v="LATIF "/>
    <n v="5730.8473857934578"/>
    <n v="28.654236928967286"/>
    <s v="DEJAR"/>
    <s v="DEJAR"/>
    <x v="0"/>
  </r>
  <r>
    <x v="127"/>
    <n v="13"/>
    <s v="Liquidambar"/>
    <n v="60"/>
    <n v="28"/>
    <n v="2827.44"/>
    <n v="0.1"/>
    <s v="LATIF "/>
    <n v="2363.7230823297186"/>
    <n v="11.818615411648594"/>
    <s v="DEJAR"/>
    <s v="DEJAR"/>
    <x v="0"/>
  </r>
  <r>
    <x v="127"/>
    <n v="14"/>
    <s v="Liquidambar"/>
    <n v="73"/>
    <n v="30"/>
    <n v="4185.3966"/>
    <n v="0.1"/>
    <s v="LATIF "/>
    <n v="3772.2805096514808"/>
    <n v="18.861402548257402"/>
    <s v="DEJAR"/>
    <s v="DEJAR"/>
    <x v="0"/>
  </r>
  <r>
    <x v="127"/>
    <n v="15"/>
    <s v="Liquidambar"/>
    <n v="10"/>
    <n v="28.826086956521738"/>
    <n v="78.539999999999992"/>
    <n v="0.1"/>
    <s v="LATIF "/>
    <n v="33.026709725455305"/>
    <n v="0.16513354862727653"/>
    <s v="DEJAR"/>
    <s v="DEJAR"/>
    <x v="0"/>
  </r>
  <r>
    <x v="127"/>
    <n v="16"/>
    <s v="Liquidambar"/>
    <n v="98"/>
    <n v="30"/>
    <n v="7542.9816000000001"/>
    <n v="0.1"/>
    <s v="LATIF "/>
    <n v="7611.3654245034486"/>
    <n v="38.056827122517241"/>
    <s v="DEJAR"/>
    <s v="DEJAR"/>
    <x v="0"/>
  </r>
  <r>
    <x v="127"/>
    <n v="17"/>
    <s v="Liquidambar"/>
    <n v="71"/>
    <n v="30"/>
    <n v="3959.2013999999999"/>
    <n v="0.1"/>
    <s v="LATIF "/>
    <n v="3530.5965798379734"/>
    <n v="17.652982899189865"/>
    <s v="DEJAR"/>
    <s v="DEJAR"/>
    <x v="0"/>
  </r>
  <r>
    <x v="127"/>
    <n v="18"/>
    <s v="Liquidambar"/>
    <n v="98"/>
    <n v="35"/>
    <n v="7542.9816000000001"/>
    <n v="0.1"/>
    <s v="LATIF "/>
    <n v="7611.3654245034486"/>
    <n v="38.056827122517241"/>
    <s v="DEJAR"/>
    <s v="DEJAR"/>
    <x v="0"/>
  </r>
  <r>
    <x v="127"/>
    <n v="19"/>
    <s v="Palo de caballo"/>
    <n v="35"/>
    <n v="10"/>
    <n v="962.11500000000001"/>
    <n v="0.1"/>
    <s v="LATIF "/>
    <n v="654.11925553640299"/>
    <n v="3.270596277682015"/>
    <s v="DEJAR"/>
    <s v="DEJAR"/>
    <x v="0"/>
  </r>
  <r>
    <x v="127"/>
    <n v="20"/>
    <s v="Liquidambar"/>
    <n v="99"/>
    <n v="45"/>
    <n v="7697.7053999999998"/>
    <n v="0.1"/>
    <s v="LATIF "/>
    <n v="7797.7938950330581"/>
    <n v="38.988969475165284"/>
    <s v="DEJAR"/>
    <s v="DEJAR"/>
    <x v="0"/>
  </r>
  <r>
    <x v="127"/>
    <n v="21"/>
    <s v="Liquidambar"/>
    <n v="80"/>
    <n v="29"/>
    <n v="5026.5599999999995"/>
    <n v="0.1"/>
    <s v="LATIF "/>
    <n v="4692.3383942985474"/>
    <n v="23.461691971492733"/>
    <s v="DEJAR"/>
    <s v="DEJAR"/>
    <x v="0"/>
  </r>
  <r>
    <x v="127"/>
    <n v="22"/>
    <s v="Liquidambar"/>
    <n v="105"/>
    <n v="40"/>
    <n v="8659.0349999999999"/>
    <n v="0.1"/>
    <s v="LATIF "/>
    <n v="8971.8130548245354"/>
    <n v="44.859065274122671"/>
    <s v="DEJAR"/>
    <s v="DEJAR"/>
    <x v="0"/>
  </r>
  <r>
    <x v="127"/>
    <n v="23"/>
    <s v="Liquidambar"/>
    <n v="55"/>
    <n v="28"/>
    <n v="2375.835"/>
    <n v="0.1"/>
    <s v="LATIF "/>
    <n v="1920.9991975467647"/>
    <n v="9.6049959877338225"/>
    <s v="DEJAR"/>
    <s v="DEJAR"/>
    <x v="0"/>
  </r>
  <r>
    <x v="127"/>
    <n v="24"/>
    <s v="Ciprés"/>
    <n v="52"/>
    <n v="25"/>
    <n v="2123.7215999999999"/>
    <n v="0.1"/>
    <s v="CONIF "/>
    <n v="1578.0241525830156"/>
    <n v="7.8901207629150782"/>
    <s v="DEJAR"/>
    <s v="DEJAR"/>
    <x v="0"/>
  </r>
  <r>
    <x v="127"/>
    <n v="25"/>
    <s v="Pacaya"/>
    <n v="12"/>
    <n v="10"/>
    <n v="113.0976"/>
    <n v="0.1"/>
    <s v="Palma"/>
    <n v="100.05740827111657"/>
    <n v="0.50028704135558288"/>
    <s v="DEJAR"/>
    <s v="DEJAR"/>
    <x v="0"/>
  </r>
  <r>
    <x v="127"/>
    <n v="26"/>
    <s v="Liquidambar"/>
    <n v="73"/>
    <n v="28"/>
    <n v="4185.3966"/>
    <n v="0.1"/>
    <s v="LATIF "/>
    <n v="3772.2805096514808"/>
    <n v="18.861402548257402"/>
    <s v="DEJAR"/>
    <s v="DEJAR"/>
    <x v="0"/>
  </r>
  <r>
    <x v="127"/>
    <n v="27"/>
    <s v="Liquidambar"/>
    <n v="50"/>
    <n v="25"/>
    <n v="1963.5"/>
    <n v="0.1"/>
    <s v="LATIF "/>
    <n v="1530.6197203780737"/>
    <n v="7.6530986018903677"/>
    <s v="DEJAR"/>
    <s v="DEJAR"/>
    <x v="0"/>
  </r>
  <r>
    <x v="127"/>
    <n v="28"/>
    <s v="Liquidambar"/>
    <n v="68"/>
    <n v="29"/>
    <n v="3631.6896000000002"/>
    <n v="0.1"/>
    <s v="LATIF "/>
    <n v="3185.3607760375917"/>
    <n v="15.926803880187958"/>
    <s v="DEJAR"/>
    <s v="DEJAR"/>
    <x v="0"/>
  </r>
  <r>
    <x v="127"/>
    <n v="29"/>
    <s v="Liquidambar"/>
    <n v="90"/>
    <n v="25"/>
    <n v="6361.74"/>
    <n v="0.1"/>
    <s v="LATIF "/>
    <n v="6213.1504929432931"/>
    <n v="31.065752464716464"/>
    <s v="DEJAR"/>
    <s v="DEJAR"/>
    <x v="0"/>
  </r>
  <r>
    <x v="127"/>
    <n v="30"/>
    <s v="Guarumo"/>
    <n v="50"/>
    <n v="25"/>
    <n v="1963.5"/>
    <n v="0.1"/>
    <s v="LATIF "/>
    <n v="1530.6197203780737"/>
    <n v="7.6530986018903677"/>
    <s v="DEJAR"/>
    <s v="DEJAR"/>
    <x v="0"/>
  </r>
  <r>
    <x v="127"/>
    <n v="31"/>
    <s v="Liquidambar"/>
    <n v="120"/>
    <n v="45"/>
    <n v="11309.76"/>
    <n v="0.1"/>
    <s v="LATIF "/>
    <n v="12334.018661296808"/>
    <n v="61.670093306484034"/>
    <s v="DEJAR"/>
    <s v="DEJAR"/>
    <x v="0"/>
  </r>
  <r>
    <x v="127"/>
    <n v="32"/>
    <s v="Liquidambar"/>
    <n v="71"/>
    <n v="28"/>
    <n v="3959.2013999999999"/>
    <n v="0.1"/>
    <s v="LATIF "/>
    <n v="3530.5965798379734"/>
    <n v="17.652982899189865"/>
    <s v="DEJAR"/>
    <s v="DEJAR"/>
    <x v="0"/>
  </r>
  <r>
    <x v="127"/>
    <n v="33"/>
    <s v="Liquidambar"/>
    <n v="92"/>
    <n v="30"/>
    <n v="6647.6256000000003"/>
    <n v="0.1"/>
    <s v="LATIF "/>
    <n v="6547.3149677011188"/>
    <n v="32.736574838505589"/>
    <s v="DEJAR"/>
    <s v="DEJAR"/>
    <x v="0"/>
  </r>
  <r>
    <x v="127"/>
    <n v="34"/>
    <s v="Liquidambar"/>
    <n v="73"/>
    <n v="30"/>
    <n v="4185.3966"/>
    <n v="0.1"/>
    <s v="LATIF "/>
    <n v="3772.2805096514808"/>
    <n v="18.861402548257402"/>
    <s v="DEJAR"/>
    <s v="DEJAR"/>
    <x v="0"/>
  </r>
  <r>
    <x v="127"/>
    <n v="35"/>
    <s v="Liquidambar"/>
    <n v="85"/>
    <n v="35"/>
    <n v="5674.5150000000003"/>
    <n v="0.1"/>
    <s v="LATIF "/>
    <n v="5421.813979830069"/>
    <n v="27.109069899150342"/>
    <s v="DEJAR"/>
    <s v="DEJAR"/>
    <x v="0"/>
  </r>
  <r>
    <x v="127"/>
    <n v="36"/>
    <s v="Liquidambar"/>
    <n v="51"/>
    <n v="39"/>
    <n v="2042.8253999999999"/>
    <n v="0.1"/>
    <s v="LATIF "/>
    <n v="1604.5967189869084"/>
    <n v="8.0229835949345407"/>
    <s v="DEJAR"/>
    <s v="DEJAR"/>
    <x v="0"/>
  </r>
  <r>
    <x v="127"/>
    <n v="37"/>
    <s v="Liquidambar"/>
    <n v="86"/>
    <n v="28"/>
    <n v="5808.8184000000001"/>
    <n v="0.1"/>
    <s v="LATIF "/>
    <n v="5575.0878207290734"/>
    <n v="27.875439103645363"/>
    <s v="DEJAR"/>
    <s v="DEJAR"/>
    <x v="0"/>
  </r>
  <r>
    <x v="127"/>
    <n v="38"/>
    <s v="Liquidambar"/>
    <n v="54"/>
    <n v="36"/>
    <n v="2290.2264"/>
    <n v="0.1"/>
    <s v="LATIF "/>
    <n v="1838.7943468066326"/>
    <n v="9.1939717340331626"/>
    <s v="DEJAR"/>
    <s v="DEJAR"/>
    <x v="0"/>
  </r>
  <r>
    <x v="127"/>
    <n v="39"/>
    <s v="Guarumo"/>
    <n v="50"/>
    <n v="30"/>
    <n v="1963.5"/>
    <n v="0.1"/>
    <s v="LATIF "/>
    <n v="1530.6197203780737"/>
    <n v="7.6530986018903677"/>
    <s v="DEJAR"/>
    <s v="DEJAR"/>
    <x v="0"/>
  </r>
  <r>
    <x v="127"/>
    <n v="40"/>
    <s v="Liquidambar"/>
    <n v="115"/>
    <n v="45"/>
    <n v="10386.914999999999"/>
    <n v="0.1"/>
    <s v="LATIF "/>
    <n v="11144.208244565172"/>
    <n v="55.72104122282586"/>
    <s v="DEJAR"/>
    <s v="DEJAR"/>
    <x v="0"/>
  </r>
  <r>
    <x v="127"/>
    <n v="41"/>
    <s v="Guarumo"/>
    <n v="17"/>
    <n v="15"/>
    <n v="226.98060000000001"/>
    <n v="0.1"/>
    <s v="LATIF "/>
    <n v="116.98835060940742"/>
    <n v="0.58494175304703711"/>
    <s v="DEJAR"/>
    <s v="DEJAR"/>
    <x v="0"/>
  </r>
  <r>
    <x v="127"/>
    <n v="42"/>
    <s v="Liquidambar"/>
    <n v="115"/>
    <n v="45"/>
    <n v="10386.914999999999"/>
    <n v="0.1"/>
    <s v="LATIF "/>
    <n v="11144.208244565172"/>
    <n v="55.72104122282586"/>
    <s v="DEJAR"/>
    <s v="DEJAR"/>
    <x v="0"/>
  </r>
  <r>
    <x v="127"/>
    <n v="43"/>
    <s v="Liquidambar"/>
    <n v="51"/>
    <n v="28"/>
    <n v="2042.8253999999999"/>
    <n v="0.1"/>
    <s v="LATIF "/>
    <n v="1604.5967189869084"/>
    <n v="8.0229835949345407"/>
    <s v="DEJAR"/>
    <s v="DEJAR"/>
    <x v="0"/>
  </r>
  <r>
    <x v="127"/>
    <n v="44"/>
    <s v="pata de chunto"/>
    <n v="20"/>
    <n v="10"/>
    <n v="314.15999999999997"/>
    <n v="0.1"/>
    <s v="LATIF "/>
    <n v="172.33493090633354"/>
    <n v="0.86167465453166758"/>
    <s v="DEJAR"/>
    <s v="DEJAR"/>
    <x v="0"/>
  </r>
  <r>
    <x v="127"/>
    <n v="45"/>
    <s v="Roble"/>
    <n v="95"/>
    <n v="25"/>
    <n v="7088.2349999999997"/>
    <n v="0.1"/>
    <s v="LATIF "/>
    <n v="7067.7194142207773"/>
    <n v="35.338597071103884"/>
    <s v="DEJAR"/>
    <s v="DEJAR"/>
    <x v="0"/>
  </r>
  <r>
    <x v="127"/>
    <n v="46"/>
    <s v="Rustriata"/>
    <n v="25"/>
    <n v="8"/>
    <n v="490.875"/>
    <n v="0.1"/>
    <s v="LATIF "/>
    <n v="293.3319028192812"/>
    <n v="1.4666595140964058"/>
    <s v="DEJAR"/>
    <s v="DEJAR"/>
    <x v="0"/>
  </r>
  <r>
    <x v="127"/>
    <n v="47"/>
    <s v="pata de chunto"/>
    <n v="39"/>
    <n v="12"/>
    <n v="1194.5934"/>
    <n v="0.1"/>
    <s v="LATIF "/>
    <n v="846.59112411251863"/>
    <n v="4.2329556205625929"/>
    <s v="DEJAR"/>
    <s v="DEJAR"/>
    <x v="0"/>
  </r>
  <r>
    <x v="128"/>
    <n v="1"/>
    <s v="pata de chunto"/>
    <n v="37"/>
    <n v="5"/>
    <n v="1075.2126000000001"/>
    <n v="0.1"/>
    <s v="LATIF "/>
    <n v="746.75785703016243"/>
    <n v="3.7337892851508117"/>
    <s v="DEJAR"/>
    <s v="DEJAR"/>
    <x v="0"/>
  </r>
  <r>
    <x v="128"/>
    <n v="2"/>
    <s v="Ciprés"/>
    <n v="129"/>
    <n v="27"/>
    <n v="13069.841399999999"/>
    <n v="0.1"/>
    <s v="CONIF "/>
    <n v="13078.822825067786"/>
    <n v="65.394114125338916"/>
    <s v="DEJAR"/>
    <s v="DEJAR"/>
    <x v="0"/>
  </r>
  <r>
    <x v="128"/>
    <n v="3"/>
    <s v="pata de chunto"/>
    <n v="62"/>
    <n v="6"/>
    <n v="3019.0776000000001"/>
    <n v="0.1"/>
    <s v="LATIF "/>
    <n v="2555.8703816500024"/>
    <n v="12.77935190825001"/>
    <s v="DEJAR"/>
    <s v="DEJAR"/>
    <x v="0"/>
  </r>
  <r>
    <x v="128"/>
    <n v="4"/>
    <s v="palo balso"/>
    <n v="97"/>
    <n v="25"/>
    <n v="7389.8285999999998"/>
    <n v="0.1"/>
    <s v="LATIF "/>
    <n v="7427.5503715745845"/>
    <n v="37.137751857872921"/>
    <s v="DEJAR"/>
    <s v="DEJAR"/>
    <x v="0"/>
  </r>
  <r>
    <x v="128"/>
    <n v="5"/>
    <s v="Ciprés"/>
    <n v="160"/>
    <n v="30"/>
    <n v="20106.239999999998"/>
    <n v="0.1"/>
    <s v="CONIF "/>
    <n v="21591.034914924261"/>
    <n v="107.9551745746213"/>
    <s v="DEJAR"/>
    <s v="DEJAR"/>
    <x v="0"/>
  </r>
  <r>
    <x v="128"/>
    <n v="6"/>
    <s v="palo balso"/>
    <n v="33"/>
    <n v="8"/>
    <n v="855.30060000000003"/>
    <n v="0.1"/>
    <s v="LATIF "/>
    <n v="568.52356444302654"/>
    <n v="2.8426178222151326"/>
    <s v="DEJAR"/>
    <s v="DEJAR"/>
    <x v="0"/>
  </r>
  <r>
    <x v="128"/>
    <n v="7"/>
    <s v="Ciprés"/>
    <n v="70"/>
    <n v="23.583333333333332"/>
    <n v="3848.46"/>
    <n v="0.1"/>
    <s v="CONIF "/>
    <n v="3152.0973737663971"/>
    <n v="15.760486868831986"/>
    <s v="DEJAR"/>
    <s v="DEJAR"/>
    <x v="0"/>
  </r>
  <r>
    <x v="128"/>
    <n v="8"/>
    <s v="Ciprés"/>
    <n v="140"/>
    <n v="28"/>
    <n v="15393.84"/>
    <n v="0.1"/>
    <s v="CONIF "/>
    <n v="15823.00933292321"/>
    <n v="79.115046664616045"/>
    <s v="DEJAR"/>
    <s v="DEJAR"/>
    <x v="0"/>
  </r>
  <r>
    <x v="128"/>
    <n v="9"/>
    <s v="Ciprés"/>
    <n v="170"/>
    <n v="28"/>
    <n v="22698.06"/>
    <n v="0.1"/>
    <s v="CONIF "/>
    <n v="24863.241630661552"/>
    <n v="124.31620815330776"/>
    <s v="DEJAR"/>
    <s v="DEJAR"/>
    <x v="0"/>
  </r>
  <r>
    <x v="128"/>
    <n v="10"/>
    <s v="Ciprés"/>
    <n v="130"/>
    <n v="29"/>
    <n v="13273.26"/>
    <n v="0.1"/>
    <s v="CONIF "/>
    <n v="13316.028863163438"/>
    <n v="66.580144315817179"/>
    <s v="DEJAR"/>
    <s v="DEJAR"/>
    <x v="0"/>
  </r>
  <r>
    <x v="128"/>
    <n v="11"/>
    <s v="Ciprés"/>
    <n v="180"/>
    <n v="30"/>
    <n v="25446.959999999999"/>
    <n v="0.1"/>
    <s v="CONIF "/>
    <n v="28401.293315634"/>
    <n v="142.00646657816998"/>
    <s v="DEJAR"/>
    <s v="DEJAR"/>
    <x v="0"/>
  </r>
  <r>
    <x v="128"/>
    <n v="12"/>
    <s v="Ciprés"/>
    <n v="117"/>
    <n v="28"/>
    <n v="10751.3406"/>
    <n v="0.1"/>
    <s v="CONIF "/>
    <n v="10420.001044860397"/>
    <n v="52.100005224301981"/>
    <s v="DEJAR"/>
    <s v="DEJAR"/>
    <x v="0"/>
  </r>
  <r>
    <x v="128"/>
    <n v="13"/>
    <s v="Ciprés"/>
    <n v="96"/>
    <n v="25"/>
    <n v="7238.2464"/>
    <n v="0.1"/>
    <s v="CONIF "/>
    <n v="6574.9043037506517"/>
    <n v="32.874521518753255"/>
    <s v="DEJAR"/>
    <s v="DEJAR"/>
    <x v="0"/>
  </r>
  <r>
    <x v="128"/>
    <n v="14"/>
    <s v="Ciprés"/>
    <n v="130"/>
    <n v="30"/>
    <n v="13273.26"/>
    <n v="0.1"/>
    <s v="CONIF "/>
    <n v="13316.028863163438"/>
    <n v="66.580144315817179"/>
    <s v="DEJAR"/>
    <s v="DEJAR"/>
    <x v="0"/>
  </r>
  <r>
    <x v="128"/>
    <n v="15"/>
    <s v="Ciprés"/>
    <n v="82"/>
    <n v="29"/>
    <n v="5281.0295999999998"/>
    <n v="0.1"/>
    <s v="CONIF "/>
    <n v="4555.5970037427105"/>
    <n v="22.777985018713551"/>
    <s v="DEJAR"/>
    <s v="DEJAR"/>
    <x v="0"/>
  </r>
  <r>
    <x v="128"/>
    <n v="16"/>
    <s v="Ciprés"/>
    <n v="21"/>
    <n v="10"/>
    <n v="346.3614"/>
    <n v="0.1"/>
    <s v="CONIF "/>
    <n v="191.21684246269251"/>
    <n v="0.95608421231346252"/>
    <s v="DEJAR"/>
    <s v="DEJAR"/>
    <x v="0"/>
  </r>
  <r>
    <x v="128"/>
    <n v="17"/>
    <s v="pata de chunto"/>
    <n v="71"/>
    <n v="10"/>
    <n v="3959.2013999999999"/>
    <n v="0.1"/>
    <s v="LATIF "/>
    <n v="3530.5965798379734"/>
    <n v="17.652982899189865"/>
    <s v="DEJAR"/>
    <s v="DEJAR"/>
    <x v="0"/>
  </r>
  <r>
    <x v="128"/>
    <n v="18"/>
    <s v="Ciprés"/>
    <n v="88"/>
    <n v="25"/>
    <n v="6082.1376"/>
    <n v="0.1"/>
    <s v="CONIF "/>
    <n v="5369.4681457666111"/>
    <n v="26.847340728833053"/>
    <s v="DEJAR"/>
    <s v="DEJAR"/>
    <x v="0"/>
  </r>
  <r>
    <x v="128"/>
    <n v="19"/>
    <s v="Ciprés"/>
    <n v="151"/>
    <n v="28"/>
    <n v="17907.9054"/>
    <n v="0.1"/>
    <s v="CONIF "/>
    <n v="18869.027823594864"/>
    <n v="94.345139117974327"/>
    <s v="DEJAR"/>
    <s v="DEJAR"/>
    <x v="0"/>
  </r>
  <r>
    <x v="128"/>
    <n v="20"/>
    <s v="Ciprés"/>
    <n v="110"/>
    <n v="30"/>
    <n v="9503.34"/>
    <n v="0.1"/>
    <s v="CONIF "/>
    <n v="9026.1572003089914"/>
    <n v="45.130786001544955"/>
    <s v="DEJAR"/>
    <s v="DEJAR"/>
    <x v="0"/>
  </r>
  <r>
    <x v="128"/>
    <n v="21"/>
    <s v="Ciprés"/>
    <n v="79"/>
    <n v="29"/>
    <n v="4901.6813999999995"/>
    <n v="0.1"/>
    <s v="CONIF "/>
    <n v="4177.0372289664974"/>
    <n v="20.885186144832488"/>
    <s v="DEJAR"/>
    <s v="DEJAR"/>
    <x v="0"/>
  </r>
  <r>
    <x v="128"/>
    <n v="22"/>
    <s v="Ciprés"/>
    <n v="115"/>
    <n v="27"/>
    <n v="10386.914999999999"/>
    <n v="0.1"/>
    <s v="CONIF "/>
    <n v="10010.098348166406"/>
    <n v="50.05049174083203"/>
    <s v="DEJAR"/>
    <s v="DEJAR"/>
    <x v="0"/>
  </r>
  <r>
    <x v="128"/>
    <n v="23"/>
    <s v="Ciprés"/>
    <n v="159"/>
    <n v="27"/>
    <n v="19855.697400000001"/>
    <n v="0.1"/>
    <s v="CONIF "/>
    <n v="21278.2362119809"/>
    <n v="106.3911810599045"/>
    <s v="DEJAR"/>
    <s v="DEJAR"/>
    <x v="0"/>
  </r>
  <r>
    <x v="128"/>
    <n v="24"/>
    <s v="Ciprés"/>
    <n v="33"/>
    <n v="27"/>
    <n v="855.30060000000003"/>
    <n v="0.1"/>
    <s v="CONIF "/>
    <n v="547.55709445380046"/>
    <n v="2.7377854722690018"/>
    <s v="DEJAR"/>
    <s v="DEJAR"/>
    <x v="0"/>
  </r>
  <r>
    <x v="128"/>
    <n v="25"/>
    <s v="Pino"/>
    <n v="180"/>
    <n v="25"/>
    <n v="25446.959999999999"/>
    <n v="0.1"/>
    <s v="CONIF "/>
    <n v="28401.293315634"/>
    <n v="142.00646657816998"/>
    <s v="DEJAR"/>
    <s v="DEJAR"/>
    <x v="0"/>
  </r>
  <r>
    <x v="129"/>
    <n v="1"/>
    <s v="Pino"/>
    <n v="54"/>
    <n v="25"/>
    <n v="2290.2264"/>
    <n v="0.1"/>
    <s v="CONIF "/>
    <n v="1722.9181036317825"/>
    <n v="8.6145905181589111"/>
    <s v="DEJAR"/>
    <s v="DEJAR"/>
    <x v="0"/>
  </r>
  <r>
    <x v="129"/>
    <n v="2"/>
    <s v="Pino"/>
    <n v="42"/>
    <n v="23"/>
    <n v="1385.4456"/>
    <n v="0.1"/>
    <s v="CONIF "/>
    <n v="959.87703555110068"/>
    <n v="4.7993851777555037"/>
    <s v="DEJAR"/>
    <s v="DEJAR"/>
    <x v="0"/>
  </r>
  <r>
    <x v="129"/>
    <n v="3"/>
    <s v="Guarumo"/>
    <n v="13"/>
    <n v="15"/>
    <n v="132.73259999999999"/>
    <n v="0.1"/>
    <s v="LATIF "/>
    <n v="61.723483588461484"/>
    <n v="0.3086174179423074"/>
    <s v="DEJAR"/>
    <s v="DEJAR"/>
    <x v="0"/>
  </r>
  <r>
    <x v="129"/>
    <n v="4"/>
    <s v="Guarumo"/>
    <n v="14"/>
    <n v="15"/>
    <n v="153.9384"/>
    <n v="0.1"/>
    <s v="LATIF "/>
    <n v="73.64833681845144"/>
    <n v="0.36824168409225716"/>
    <s v="DEJAR"/>
    <s v="DEJAR"/>
    <x v="0"/>
  </r>
  <r>
    <x v="129"/>
    <n v="5"/>
    <s v="Pino"/>
    <n v="58"/>
    <n v="25"/>
    <n v="2642.0855999999999"/>
    <n v="0.1"/>
    <s v="CONIF "/>
    <n v="2034.703622167259"/>
    <n v="10.173518110836294"/>
    <s v="DEJAR"/>
    <s v="DEJAR"/>
    <x v="0"/>
  </r>
  <r>
    <x v="129"/>
    <n v="6"/>
    <s v="cacsis"/>
    <n v="14"/>
    <n v="8"/>
    <n v="153.9384"/>
    <n v="0.1"/>
    <s v="LATIF "/>
    <n v="73.64833681845144"/>
    <n v="0.36824168409225716"/>
    <s v="DEJAR"/>
    <s v="DEJAR"/>
    <x v="0"/>
  </r>
  <r>
    <x v="129"/>
    <n v="7"/>
    <s v="Guarumo"/>
    <n v="15.5"/>
    <n v="18"/>
    <n v="188.69235"/>
    <n v="0.1"/>
    <s v="LATIF "/>
    <n v="93.869134877908024"/>
    <n v="0.46934567438954011"/>
    <s v="DEJAR"/>
    <s v="DEJAR"/>
    <x v="0"/>
  </r>
  <r>
    <x v="129"/>
    <n v="8"/>
    <s v="Pino"/>
    <n v="39.5"/>
    <n v="23"/>
    <n v="1225.4203499999999"/>
    <n v="0.1"/>
    <s v="CONIF "/>
    <n v="832.10644716957381"/>
    <n v="4.1605322358478691"/>
    <s v="DEJAR"/>
    <s v="DEJAR"/>
    <x v="0"/>
  </r>
  <r>
    <x v="129"/>
    <n v="9"/>
    <s v="Guarumo"/>
    <n v="14.5"/>
    <n v="15"/>
    <n v="165.13034999999999"/>
    <n v="0.1"/>
    <s v="LATIF "/>
    <n v="80.073268525573738"/>
    <n v="0.40036634262786869"/>
    <s v="DEJAR"/>
    <s v="DEJAR"/>
    <x v="0"/>
  </r>
  <r>
    <x v="129"/>
    <n v="10"/>
    <s v="cacsis"/>
    <n v="12.5"/>
    <n v="9"/>
    <n v="122.71875"/>
    <n v="0.1"/>
    <s v="LATIF "/>
    <n v="56.214880852526136"/>
    <n v="0.28107440426263064"/>
    <s v="DEJAR"/>
    <s v="DEJAR"/>
    <x v="0"/>
  </r>
  <r>
    <x v="129"/>
    <n v="11"/>
    <s v="pino"/>
    <n v="43"/>
    <n v="23"/>
    <n v="1452.2046"/>
    <n v="0.1"/>
    <s v="CONIF "/>
    <n v="1013.9163800149536"/>
    <n v="5.0695819000747671"/>
    <s v="DEJAR"/>
    <s v="DEJAR"/>
    <x v="0"/>
  </r>
  <r>
    <x v="129"/>
    <n v="12"/>
    <s v="cacsis"/>
    <n v="12"/>
    <n v="8"/>
    <n v="113.0976"/>
    <n v="0.1"/>
    <s v="LATIF "/>
    <n v="51.002868362482175"/>
    <n v="0.25501434181241084"/>
    <s v="DEJAR"/>
    <s v="DEJAR"/>
    <x v="0"/>
  </r>
  <r>
    <x v="129"/>
    <n v="13"/>
    <s v="Guarumo"/>
    <n v="14"/>
    <n v="16"/>
    <n v="153.9384"/>
    <n v="0.1"/>
    <s v="LATIF "/>
    <n v="73.64833681845144"/>
    <n v="0.36824168409225716"/>
    <s v="DEJAR"/>
    <s v="DEJAR"/>
    <x v="0"/>
  </r>
  <r>
    <x v="129"/>
    <n v="14"/>
    <s v="Guarumo"/>
    <n v="11.5"/>
    <n v="10"/>
    <n v="103.86915"/>
    <n v="0.1"/>
    <s v="LATIF "/>
    <n v="46.082838181946165"/>
    <n v="0.23041419090973084"/>
    <s v="DEJAR"/>
    <s v="DEJAR"/>
    <x v="0"/>
  </r>
  <r>
    <x v="129"/>
    <n v="15"/>
    <s v="Pino"/>
    <n v="33.5"/>
    <n v="24"/>
    <n v="881.41515000000004"/>
    <n v="0.1"/>
    <s v="CONIF "/>
    <n v="567.06248656062087"/>
    <n v="2.8353124328031041"/>
    <s v="DEJAR"/>
    <s v="DEJAR"/>
    <x v="0"/>
  </r>
  <r>
    <x v="129"/>
    <n v="16"/>
    <s v="Pino"/>
    <n v="49"/>
    <n v="23"/>
    <n v="1885.7454"/>
    <n v="0.1"/>
    <s v="CONIF "/>
    <n v="1374.1800111509867"/>
    <n v="6.8709000557549338"/>
    <s v="DEJAR"/>
    <s v="DEJAR"/>
    <x v="0"/>
  </r>
  <r>
    <x v="129"/>
    <n v="17"/>
    <s v="Pino"/>
    <n v="70.5"/>
    <n v="27"/>
    <n v="3903.6343499999998"/>
    <n v="0.1"/>
    <s v="CONIF "/>
    <n v="3204.7528287643986"/>
    <n v="16.023764143821992"/>
    <s v="DEJAR"/>
    <s v="DEJAR"/>
    <x v="0"/>
  </r>
  <r>
    <x v="129"/>
    <n v="18"/>
    <s v="Pino"/>
    <n v="43"/>
    <n v="26"/>
    <n v="1452.2046"/>
    <n v="0.1"/>
    <s v="CONIF "/>
    <n v="1013.9163800149536"/>
    <n v="5.0695819000747671"/>
    <s v="DEJAR"/>
    <s v="DEJAR"/>
    <x v="0"/>
  </r>
  <r>
    <x v="129"/>
    <n v="19"/>
    <s v="cacsis"/>
    <n v="11.5"/>
    <n v="5"/>
    <n v="103.86915"/>
    <n v="0.1"/>
    <s v="LATIF "/>
    <n v="46.082838181946165"/>
    <n v="0.23041419090973084"/>
    <s v="DEJAR"/>
    <s v="DEJAR"/>
    <x v="0"/>
  </r>
  <r>
    <x v="129"/>
    <n v="20"/>
    <s v="tulche´"/>
    <n v="11.5"/>
    <n v="8"/>
    <n v="103.86915"/>
    <n v="0.1"/>
    <s v="LATIF "/>
    <n v="46.082838181946165"/>
    <n v="0.23041419090973084"/>
    <s v="DEJAR"/>
    <s v="DEJAR"/>
    <x v="0"/>
  </r>
  <r>
    <x v="129"/>
    <n v="21"/>
    <s v="Pino"/>
    <n v="24"/>
    <n v="25"/>
    <n v="452.3904"/>
    <n v="0.1"/>
    <s v="CONIF "/>
    <n v="260.92189134611579"/>
    <n v="1.3046094567305788"/>
    <s v="DEJAR"/>
    <s v="DEJAR"/>
    <x v="0"/>
  </r>
  <r>
    <x v="129"/>
    <n v="22"/>
    <s v="Pino"/>
    <n v="53"/>
    <n v="27"/>
    <n v="2206.1886"/>
    <n v="0.1"/>
    <s v="CONIF "/>
    <n v="1649.5637659227145"/>
    <n v="8.2478188296135713"/>
    <s v="DEJAR"/>
    <s v="DEJAR"/>
    <x v="0"/>
  </r>
  <r>
    <x v="129"/>
    <n v="23"/>
    <s v="Pino"/>
    <n v="32"/>
    <n v="25"/>
    <n v="804.24959999999999"/>
    <n v="0.1"/>
    <s v="CONIF "/>
    <n v="509.70972386186907"/>
    <n v="2.5485486193093454"/>
    <s v="DEJAR"/>
    <s v="DEJAR"/>
    <x v="0"/>
  </r>
  <r>
    <x v="129"/>
    <n v="24"/>
    <s v="Pino"/>
    <n v="38.5"/>
    <n v="24"/>
    <n v="1164.15915"/>
    <n v="0.1"/>
    <s v="CONIF "/>
    <n v="783.89417216375261"/>
    <n v="3.9194708608187625"/>
    <s v="DEJAR"/>
    <s v="DEJAR"/>
    <x v="0"/>
  </r>
  <r>
    <x v="129"/>
    <n v="25"/>
    <s v="Pino"/>
    <n v="52"/>
    <n v="25"/>
    <n v="2123.7215999999999"/>
    <n v="0.1"/>
    <s v="CONIF "/>
    <n v="1578.0241525830156"/>
    <n v="7.8901207629150782"/>
    <s v="DEJAR"/>
    <s v="DEJAR"/>
    <x v="0"/>
  </r>
  <r>
    <x v="129"/>
    <n v="26"/>
    <s v="Pino"/>
    <n v="49"/>
    <n v="23"/>
    <n v="1885.7454"/>
    <n v="0.1"/>
    <s v="CONIF "/>
    <n v="1374.1800111509867"/>
    <n v="6.8709000557549338"/>
    <s v="DEJAR"/>
    <s v="DEJAR"/>
    <x v="0"/>
  </r>
  <r>
    <x v="129"/>
    <n v="27"/>
    <s v="Guarumo"/>
    <n v="17.5"/>
    <n v="15"/>
    <n v="240.52875"/>
    <n v="0.1"/>
    <s v="LATIF "/>
    <n v="125.35709774458586"/>
    <n v="0.62678548872292927"/>
    <s v="DEJAR"/>
    <s v="DEJAR"/>
    <x v="0"/>
  </r>
  <r>
    <x v="129"/>
    <n v="28"/>
    <s v="cacsis"/>
    <n v="11.8"/>
    <n v="7"/>
    <n v="109.35909600000001"/>
    <n v="0.1"/>
    <s v="LATIF "/>
    <n v="49.00008040198486"/>
    <n v="0.24500040200992432"/>
    <s v="DEJAR"/>
    <s v="DEJAR"/>
    <x v="0"/>
  </r>
  <r>
    <x v="129"/>
    <n v="29"/>
    <s v="Guarumo"/>
    <n v="15"/>
    <n v="15"/>
    <n v="176.715"/>
    <n v="0.1"/>
    <s v="LATIF "/>
    <n v="86.812164819560579"/>
    <n v="0.43406082409780289"/>
    <s v="DEJAR"/>
    <s v="DEJAR"/>
    <x v="0"/>
  </r>
  <r>
    <x v="129"/>
    <n v="30"/>
    <s v="Guarumo"/>
    <n v="14"/>
    <n v="15"/>
    <n v="153.9384"/>
    <n v="0.1"/>
    <s v="LATIF "/>
    <n v="73.64833681845144"/>
    <n v="0.36824168409225716"/>
    <s v="DEJAR"/>
    <s v="DEJAR"/>
    <x v="0"/>
  </r>
  <r>
    <x v="129"/>
    <n v="31"/>
    <s v="cacsis"/>
    <n v="16.8"/>
    <n v="8"/>
    <n v="221.67129600000001"/>
    <n v="0.1"/>
    <s v="LATIF "/>
    <n v="113.734503348727"/>
    <n v="0.56867251674363495"/>
    <s v="DEJAR"/>
    <s v="DEJAR"/>
    <x v="0"/>
  </r>
  <r>
    <x v="129"/>
    <n v="32"/>
    <s v="Pino"/>
    <n v="48.5"/>
    <n v="25"/>
    <n v="1847.45715"/>
    <n v="0.1"/>
    <s v="CONIF "/>
    <n v="1341.7621101230454"/>
    <n v="6.7088105506152269"/>
    <s v="DEJAR"/>
    <s v="DEJAR"/>
    <x v="0"/>
  </r>
  <r>
    <x v="129"/>
    <n v="33"/>
    <s v="Guarumo"/>
    <n v="10.1"/>
    <n v="18"/>
    <n v="80.118653999999992"/>
    <n v="0.1"/>
    <s v="LATIF "/>
    <n v="33.819357065313945"/>
    <n v="0.16909678532656972"/>
    <s v="DEJAR"/>
    <s v="DEJAR"/>
    <x v="0"/>
  </r>
  <r>
    <x v="129"/>
    <n v="34"/>
    <s v="Guarumo"/>
    <n v="16.5"/>
    <n v="21"/>
    <n v="213.82515000000001"/>
    <n v="0.1"/>
    <s v="LATIF "/>
    <n v="108.95331919183752"/>
    <n v="0.54476659595918764"/>
    <s v="DEJAR"/>
    <s v="DEJAR"/>
    <x v="0"/>
  </r>
  <r>
    <x v="129"/>
    <n v="35"/>
    <s v="Pino"/>
    <n v="38.5"/>
    <n v="24"/>
    <n v="1164.15915"/>
    <n v="0.1"/>
    <s v="CONIF "/>
    <n v="783.89417216375261"/>
    <n v="3.9194708608187625"/>
    <s v="DEJAR"/>
    <s v="DEJAR"/>
    <x v="0"/>
  </r>
  <r>
    <x v="129"/>
    <n v="36"/>
    <s v="Pino"/>
    <n v="54"/>
    <n v="27"/>
    <n v="2290.2264"/>
    <n v="0.1"/>
    <s v="CONIF "/>
    <n v="1722.9181036317825"/>
    <n v="8.6145905181589111"/>
    <s v="DEJAR"/>
    <s v="DEJAR"/>
    <x v="0"/>
  </r>
  <r>
    <x v="129"/>
    <n v="37"/>
    <s v="Guarumo"/>
    <n v="11"/>
    <n v="16"/>
    <n v="95.0334"/>
    <n v="0.1"/>
    <s v="LATIF "/>
    <n v="41.450062373780455"/>
    <n v="0.20725031186890225"/>
    <s v="DEJAR"/>
    <s v="DEJAR"/>
    <x v="0"/>
  </r>
  <r>
    <x v="129"/>
    <n v="38"/>
    <s v="Guarumo"/>
    <n v="16.5"/>
    <n v="20"/>
    <n v="213.82515000000001"/>
    <n v="0.1"/>
    <s v="LATIF "/>
    <n v="108.95331919183752"/>
    <n v="0.54476659595918764"/>
    <s v="DEJAR"/>
    <s v="DEJAR"/>
    <x v="0"/>
  </r>
  <r>
    <x v="129"/>
    <n v="39"/>
    <s v="Guarumo"/>
    <n v="17.5"/>
    <n v="21"/>
    <n v="240.52875"/>
    <n v="0.1"/>
    <s v="LATIF "/>
    <n v="125.35709774458586"/>
    <n v="0.62678548872292927"/>
    <s v="DEJAR"/>
    <s v="DEJAR"/>
    <x v="0"/>
  </r>
  <r>
    <x v="129"/>
    <n v="40"/>
    <s v="Guarumo"/>
    <n v="13.7"/>
    <n v="14"/>
    <n v="147.41172599999999"/>
    <n v="0.1"/>
    <s v="LATIF "/>
    <n v="69.942338454409466"/>
    <n v="0.34971169227204729"/>
    <s v="DEJAR"/>
    <s v="DEJAR"/>
    <x v="0"/>
  </r>
  <r>
    <x v="129"/>
    <n v="41"/>
    <s v="Guarumo"/>
    <n v="12"/>
    <n v="14"/>
    <n v="113.0976"/>
    <n v="0.1"/>
    <s v="LATIF "/>
    <n v="51.002868362482175"/>
    <n v="0.25501434181241084"/>
    <s v="DEJAR"/>
    <s v="DEJAR"/>
    <x v="0"/>
  </r>
  <r>
    <x v="129"/>
    <n v="42"/>
    <s v="cacsis"/>
    <n v="13"/>
    <n v="16"/>
    <n v="132.73259999999999"/>
    <n v="0.1"/>
    <s v="LATIF "/>
    <n v="61.723483588461484"/>
    <n v="0.3086174179423074"/>
    <s v="DEJAR"/>
    <s v="DEJAR"/>
    <x v="0"/>
  </r>
  <r>
    <x v="129"/>
    <n v="43"/>
    <s v="Pino"/>
    <n v="36.6"/>
    <n v="21"/>
    <n v="1052.0904240000002"/>
    <n v="0.1"/>
    <s v="CONIF "/>
    <n v="696.78170140309612"/>
    <n v="3.4839085070154807"/>
    <s v="DEJAR"/>
    <s v="DEJAR"/>
    <x v="0"/>
  </r>
  <r>
    <x v="130"/>
    <n v="1"/>
    <s v="Pino"/>
    <n v="41"/>
    <n v="23"/>
    <n v="1320.2574"/>
    <n v="0.1"/>
    <s v="CONIF "/>
    <n v="907.5192366572752"/>
    <n v="4.537596183286376"/>
    <s v="DEJAR"/>
    <s v="DEJAR"/>
    <x v="0"/>
  </r>
  <r>
    <x v="130"/>
    <n v="2"/>
    <s v="Pino"/>
    <n v="31.5"/>
    <n v="20"/>
    <n v="779.31314999999995"/>
    <n v="0.1"/>
    <s v="CONIF "/>
    <n v="491.36384858054686"/>
    <n v="2.4568192429027342"/>
    <s v="DEJAR"/>
    <s v="DEJAR"/>
    <x v="0"/>
  </r>
  <r>
    <x v="130"/>
    <n v="3"/>
    <s v="Guarumo"/>
    <n v="33"/>
    <n v="23"/>
    <n v="855.30060000000003"/>
    <n v="0.1"/>
    <s v="LATIF "/>
    <n v="568.52356444302654"/>
    <n v="2.8426178222151326"/>
    <s v="DEJAR"/>
    <s v="DEJAR"/>
    <x v="0"/>
  </r>
  <r>
    <x v="130"/>
    <n v="4"/>
    <s v="aguacatio"/>
    <n v="12.5"/>
    <n v="8"/>
    <n v="122.71875"/>
    <n v="0.1"/>
    <s v="LATIF "/>
    <n v="56.214880852526136"/>
    <n v="0.28107440426263064"/>
    <s v="DEJAR"/>
    <s v="DEJAR"/>
    <x v="0"/>
  </r>
  <r>
    <x v="130"/>
    <n v="5"/>
    <s v="Pino"/>
    <n v="37.6"/>
    <n v="26"/>
    <n v="1110.3671040000002"/>
    <n v="0.1"/>
    <s v="CONIF "/>
    <n v="741.90083289979054"/>
    <n v="3.7095041644989526"/>
    <s v="DEJAR"/>
    <s v="DEJAR"/>
    <x v="0"/>
  </r>
  <r>
    <x v="130"/>
    <n v="6"/>
    <s v="Liquidambar"/>
    <n v="16"/>
    <n v="10"/>
    <n v="201.0624"/>
    <n v="0.1"/>
    <s v="LATIF "/>
    <n v="101.24820425273758"/>
    <n v="0.50624102126368786"/>
    <s v="DEJAR"/>
    <s v="DEJAR"/>
    <x v="0"/>
  </r>
  <r>
    <x v="130"/>
    <n v="7"/>
    <s v="Palo brujo (lam che´)"/>
    <n v="14.6"/>
    <n v="9"/>
    <n v="167.415864"/>
    <n v="0.1"/>
    <s v="LATIF "/>
    <n v="81.395797882754522"/>
    <n v="0.40697898941377264"/>
    <s v="DEJAR"/>
    <s v="DEJAR"/>
    <x v="0"/>
  </r>
  <r>
    <x v="130"/>
    <n v="8"/>
    <s v="aal"/>
    <n v="10"/>
    <n v="6"/>
    <n v="78.539999999999992"/>
    <n v="0.1"/>
    <s v="LATIF "/>
    <n v="33.026709725455305"/>
    <n v="0.16513354862727653"/>
    <s v="DEJAR"/>
    <s v="DEJAR"/>
    <x v="0"/>
  </r>
  <r>
    <x v="130"/>
    <n v="9"/>
    <s v="Guarumo"/>
    <n v="24.5"/>
    <n v="18"/>
    <n v="471.43635"/>
    <n v="0.1"/>
    <s v="LATIF "/>
    <n v="279.54167502677348"/>
    <n v="1.3977083751338673"/>
    <s v="DEJAR"/>
    <s v="DEJAR"/>
    <x v="0"/>
  </r>
  <r>
    <x v="130"/>
    <n v="10"/>
    <s v="Guarumo"/>
    <n v="26"/>
    <n v="20"/>
    <n v="530.93039999999996"/>
    <n v="0.1"/>
    <s v="LATIF "/>
    <n v="322.0760520178971"/>
    <n v="1.6103802600894852"/>
    <s v="DEJAR"/>
    <s v="DEJAR"/>
    <x v="0"/>
  </r>
  <r>
    <x v="130"/>
    <n v="11"/>
    <s v="Pino"/>
    <n v="36"/>
    <n v="26"/>
    <n v="1017.8783999999999"/>
    <n v="0.1"/>
    <s v="CONIF "/>
    <n v="670.48269942934951"/>
    <n v="3.3524134971467472"/>
    <s v="DEJAR"/>
    <s v="DEJAR"/>
    <x v="0"/>
  </r>
  <r>
    <x v="130"/>
    <n v="12"/>
    <s v="Pino"/>
    <n v="41.5"/>
    <n v="23"/>
    <n v="1352.65515"/>
    <n v="0.1"/>
    <s v="CONIF "/>
    <n v="933.48876444346672"/>
    <n v="4.6674438222173338"/>
    <s v="DEJAR"/>
    <s v="DEJAR"/>
    <x v="0"/>
  </r>
  <r>
    <x v="130"/>
    <n v="13"/>
    <s v="Pino"/>
    <n v="19"/>
    <n v="14"/>
    <n v="283.52940000000001"/>
    <n v="0.1"/>
    <s v="CONIF "/>
    <n v="151.47942747069629"/>
    <n v="0.75739713735348135"/>
    <s v="DEJAR"/>
    <s v="DEJAR"/>
    <x v="0"/>
  </r>
  <r>
    <x v="130"/>
    <n v="14"/>
    <s v="Pino"/>
    <n v="16"/>
    <n v="22"/>
    <n v="201.0624"/>
    <n v="0.1"/>
    <s v="CONIF "/>
    <n v="101.53913507623321"/>
    <n v="0.507695675381166"/>
    <s v="DEJAR"/>
    <s v="DEJAR"/>
    <x v="0"/>
  </r>
  <r>
    <x v="130"/>
    <n v="15"/>
    <s v="Pino"/>
    <n v="46"/>
    <n v="17"/>
    <n v="1661.9064000000001"/>
    <n v="0.1"/>
    <s v="CONIF "/>
    <n v="1186.2528329925287"/>
    <n v="5.9312641649626441"/>
    <s v="DEJAR"/>
    <s v="DEJAR"/>
    <x v="0"/>
  </r>
  <r>
    <x v="130"/>
    <n v="16"/>
    <s v="Pino"/>
    <n v="17.5"/>
    <n v="10"/>
    <n v="240.52875"/>
    <n v="0.1"/>
    <s v="CONIF "/>
    <n v="125.08945689157549"/>
    <n v="0.62544728445787745"/>
    <s v="DEJAR"/>
    <s v="DEJAR"/>
    <x v="0"/>
  </r>
  <r>
    <x v="130"/>
    <n v="17"/>
    <s v="cheer"/>
    <n v="15"/>
    <n v="11"/>
    <n v="176.715"/>
    <n v="0.1"/>
    <s v="LATIF "/>
    <n v="86.812164819560579"/>
    <n v="0.43406082409780289"/>
    <s v="DEJAR"/>
    <s v="DEJAR"/>
    <x v="0"/>
  </r>
  <r>
    <x v="130"/>
    <n v="18"/>
    <s v="Pino"/>
    <n v="15"/>
    <n v="10"/>
    <n v="176.715"/>
    <n v="0.1"/>
    <s v="CONIF "/>
    <n v="87.376105084816146"/>
    <n v="0.43688052542408073"/>
    <s v="DEJAR"/>
    <s v="DEJAR"/>
    <x v="0"/>
  </r>
  <r>
    <x v="130"/>
    <n v="19"/>
    <s v="Pino"/>
    <n v="44"/>
    <n v="28"/>
    <n v="1520.5344"/>
    <n v="0.1"/>
    <s v="CONIF "/>
    <n v="1069.6502848909329"/>
    <n v="5.3482514244546637"/>
    <s v="DEJAR"/>
    <s v="DEJAR"/>
    <x v="0"/>
  </r>
  <r>
    <x v="130"/>
    <n v="20"/>
    <s v="Pino"/>
    <n v="12.5"/>
    <n v="10"/>
    <n v="122.71875"/>
    <n v="0.1"/>
    <s v="CONIF "/>
    <n v="57.159345325416837"/>
    <n v="0.28579672662708416"/>
    <s v="DEJAR"/>
    <s v="DEJAR"/>
    <x v="0"/>
  </r>
  <r>
    <x v="130"/>
    <n v="21"/>
    <s v="Pino"/>
    <n v="15"/>
    <n v="12"/>
    <n v="176.715"/>
    <n v="0.1"/>
    <s v="CONIF "/>
    <n v="87.376105084816146"/>
    <n v="0.43688052542408073"/>
    <s v="DEJAR"/>
    <s v="DEJAR"/>
    <x v="0"/>
  </r>
  <r>
    <x v="130"/>
    <n v="22"/>
    <s v="Pino"/>
    <n v="52.3"/>
    <n v="30"/>
    <n v="2148.2967659999995"/>
    <n v="0.1"/>
    <s v="CONIF "/>
    <n v="1599.2961595284444"/>
    <n v="7.9964807976422208"/>
    <s v="DEJAR"/>
    <s v="DEJAR"/>
    <x v="0"/>
  </r>
  <r>
    <x v="130"/>
    <n v="23"/>
    <s v="Pino"/>
    <n v="52"/>
    <n v="32"/>
    <n v="2123.7215999999999"/>
    <n v="0.1"/>
    <s v="CONIF "/>
    <n v="1578.0241525830156"/>
    <n v="7.8901207629150782"/>
    <s v="DEJAR"/>
    <s v="DEJAR"/>
    <x v="0"/>
  </r>
  <r>
    <x v="130"/>
    <n v="24"/>
    <s v="Pino"/>
    <n v="41"/>
    <n v="32"/>
    <n v="1320.2574"/>
    <n v="0.1"/>
    <s v="CONIF "/>
    <n v="907.5192366572752"/>
    <n v="4.537596183286376"/>
    <s v="DEJAR"/>
    <s v="DEJAR"/>
    <x v="0"/>
  </r>
  <r>
    <x v="130"/>
    <n v="25"/>
    <s v="Pino"/>
    <n v="21"/>
    <n v="25"/>
    <n v="346.3614"/>
    <n v="0.1"/>
    <s v="CONIF "/>
    <n v="191.21684246269251"/>
    <n v="0.95608421231346252"/>
    <s v="DEJAR"/>
    <s v="DEJAR"/>
    <x v="0"/>
  </r>
  <r>
    <x v="130"/>
    <n v="26"/>
    <s v="Pino"/>
    <n v="45"/>
    <n v="27"/>
    <n v="1590.4349999999999"/>
    <n v="0.1"/>
    <s v="CONIF "/>
    <n v="1127.0915630458203"/>
    <n v="5.6354578152291008"/>
    <s v="DEJAR"/>
    <s v="DEJAR"/>
    <x v="0"/>
  </r>
  <r>
    <x v="130"/>
    <n v="27"/>
    <s v="Pino"/>
    <n v="57.5"/>
    <n v="32"/>
    <n v="2596.7287499999998"/>
    <n v="0.1"/>
    <s v="CONIF "/>
    <n v="1994.1089618613923"/>
    <n v="9.9705448093069613"/>
    <s v="DEJAR"/>
    <s v="DEJAR"/>
    <x v="0"/>
  </r>
  <r>
    <x v="130"/>
    <n v="28"/>
    <s v="Pino"/>
    <n v="37"/>
    <n v="27"/>
    <n v="1075.2126000000001"/>
    <n v="0.1"/>
    <s v="CONIF "/>
    <n v="714.63566127853471"/>
    <n v="3.5731783063926734"/>
    <s v="DEJAR"/>
    <s v="DEJAR"/>
    <x v="0"/>
  </r>
  <r>
    <x v="131"/>
    <n v="1"/>
    <s v="Guarumo"/>
    <n v="16"/>
    <n v="20"/>
    <n v="201.0624"/>
    <n v="0.1"/>
    <s v="LATIF "/>
    <n v="101.24820425273758"/>
    <n v="0.50624102126368786"/>
    <s v="DEJAR"/>
    <s v="DEJAR"/>
    <x v="0"/>
  </r>
  <r>
    <x v="131"/>
    <n v="2"/>
    <s v="pino"/>
    <n v="54"/>
    <n v="34"/>
    <n v="2290.2264"/>
    <n v="0.1"/>
    <s v="CONIF "/>
    <n v="1722.9181036317825"/>
    <n v="8.6145905181589111"/>
    <s v="DEJAR"/>
    <s v="DEJAR"/>
    <x v="0"/>
  </r>
  <r>
    <x v="131"/>
    <n v="3"/>
    <s v="Liquidambar"/>
    <n v="23.5"/>
    <n v="16"/>
    <n v="433.73714999999999"/>
    <n v="0.1"/>
    <s v="LATIF "/>
    <n v="253.10998017593391"/>
    <n v="1.2655499008796693"/>
    <s v="DEJAR"/>
    <s v="DEJAR"/>
    <x v="0"/>
  </r>
  <r>
    <x v="131"/>
    <n v="4"/>
    <s v="pino"/>
    <n v="46"/>
    <n v="32"/>
    <n v="1661.9064000000001"/>
    <n v="0.1"/>
    <s v="CONIF "/>
    <n v="1186.2528329925287"/>
    <n v="5.9312641649626441"/>
    <s v="DEJAR"/>
    <s v="DEJAR"/>
    <x v="0"/>
  </r>
  <r>
    <x v="131"/>
    <n v="5"/>
    <s v="pata de chunto"/>
    <n v="18.5"/>
    <n v="12"/>
    <n v="268.80315000000002"/>
    <n v="0.1"/>
    <s v="LATIF "/>
    <n v="143.11059777395243"/>
    <n v="0.71555298886976215"/>
    <s v="DEJAR"/>
    <s v="DEJAR"/>
    <x v="0"/>
  </r>
  <r>
    <x v="131"/>
    <n v="6"/>
    <s v="pino"/>
    <n v="66"/>
    <n v="34"/>
    <n v="3421.2024000000001"/>
    <n v="0.1"/>
    <s v="CONIF "/>
    <n v="2748.6463736677997"/>
    <n v="13.743231868338999"/>
    <s v="DEJAR"/>
    <s v="DEJAR"/>
    <x v="0"/>
  </r>
  <r>
    <x v="131"/>
    <n v="7"/>
    <s v="Guarumo"/>
    <n v="27"/>
    <n v="30"/>
    <n v="572.5566"/>
    <n v="0.1"/>
    <s v="LATIF "/>
    <n v="352.39128142743209"/>
    <n v="1.7619564071371603"/>
    <s v="DEJAR"/>
    <s v="DEJAR"/>
    <x v="0"/>
  </r>
  <r>
    <x v="131"/>
    <n v="8"/>
    <s v="palo balso"/>
    <n v="22"/>
    <n v="15"/>
    <n v="380.1336"/>
    <n v="0.1"/>
    <s v="LATIF "/>
    <n v="216.2883827856152"/>
    <n v="1.0814419139280758"/>
    <s v="DEJAR"/>
    <s v="DEJAR"/>
    <x v="0"/>
  </r>
  <r>
    <x v="131"/>
    <n v="9"/>
    <s v="palo balso"/>
    <n v="15"/>
    <n v="10"/>
    <n v="176.715"/>
    <n v="0.1"/>
    <s v="LATIF "/>
    <n v="86.812164819560579"/>
    <n v="0.43406082409780289"/>
    <s v="DEJAR"/>
    <s v="DEJAR"/>
    <x v="0"/>
  </r>
  <r>
    <x v="131"/>
    <n v="10"/>
    <s v="Guarumo"/>
    <n v="12.5"/>
    <n v="15"/>
    <n v="122.71875"/>
    <n v="0.1"/>
    <s v="LATIF "/>
    <n v="56.214880852526136"/>
    <n v="0.28107440426263064"/>
    <s v="DEJAR"/>
    <s v="DEJAR"/>
    <x v="0"/>
  </r>
  <r>
    <x v="131"/>
    <n v="11"/>
    <s v="Guarumo"/>
    <n v="13"/>
    <n v="15"/>
    <n v="132.73259999999999"/>
    <n v="0.1"/>
    <s v="LATIF "/>
    <n v="61.723483588461484"/>
    <n v="0.3086174179423074"/>
    <s v="DEJAR"/>
    <s v="DEJAR"/>
    <x v="0"/>
  </r>
  <r>
    <x v="131"/>
    <n v="12"/>
    <s v="Guarumo"/>
    <n v="21.5"/>
    <n v="26"/>
    <n v="363.05115000000001"/>
    <n v="0.1"/>
    <s v="LATIF "/>
    <n v="204.75555973317921"/>
    <n v="1.023777798665896"/>
    <s v="DEJAR"/>
    <s v="DEJAR"/>
    <x v="0"/>
  </r>
  <r>
    <x v="131"/>
    <n v="13"/>
    <s v="Liquidambar"/>
    <n v="20"/>
    <n v="18"/>
    <n v="314.15999999999997"/>
    <n v="0.1"/>
    <s v="LATIF "/>
    <n v="172.33493090633354"/>
    <n v="0.86167465453166758"/>
    <s v="DEJAR"/>
    <s v="DEJAR"/>
    <x v="0"/>
  </r>
  <r>
    <x v="131"/>
    <n v="14"/>
    <s v="pino"/>
    <n v="70.099999999999994"/>
    <n v="33"/>
    <n v="3859.4634539999993"/>
    <n v="0.1"/>
    <s v="CONIF "/>
    <n v="3162.588669121948"/>
    <n v="15.812943345609739"/>
    <s v="DEJAR"/>
    <s v="DEJAR"/>
    <x v="0"/>
  </r>
  <r>
    <x v="131"/>
    <n v="15"/>
    <s v="pino"/>
    <n v="61"/>
    <n v="35"/>
    <n v="2922.4733999999999"/>
    <n v="0.1"/>
    <s v="CONIF "/>
    <n v="2288.1303435082086"/>
    <n v="11.440651717541042"/>
    <s v="DEJAR"/>
    <s v="DEJAR"/>
    <x v="0"/>
  </r>
  <r>
    <x v="131"/>
    <n v="16"/>
    <s v="Encino"/>
    <n v="12"/>
    <n v="17"/>
    <n v="113.0976"/>
    <n v="0.1"/>
    <s v="LATIF "/>
    <n v="51.002868362482175"/>
    <n v="0.25501434181241084"/>
    <s v="DEJAR"/>
    <s v="DEJAR"/>
    <x v="0"/>
  </r>
  <r>
    <x v="131"/>
    <n v="17"/>
    <s v="Encino"/>
    <n v="15"/>
    <n v="21.864864864864863"/>
    <n v="176.715"/>
    <n v="0.1"/>
    <s v="LATIF "/>
    <n v="86.812164819560579"/>
    <n v="0.43406082409780289"/>
    <s v="DEJAR"/>
    <s v="DEJAR"/>
    <x v="0"/>
  </r>
  <r>
    <x v="131"/>
    <n v="18"/>
    <s v="Liquidambar"/>
    <n v="13"/>
    <n v="12"/>
    <n v="132.73259999999999"/>
    <n v="0.1"/>
    <s v="LATIF "/>
    <n v="61.723483588461484"/>
    <n v="0.3086174179423074"/>
    <s v="DEJAR"/>
    <s v="DEJAR"/>
    <x v="0"/>
  </r>
  <r>
    <x v="131"/>
    <n v="19"/>
    <s v="Encino"/>
    <n v="22.5"/>
    <n v="21.864864864864863"/>
    <n v="397.60874999999999"/>
    <n v="0.1"/>
    <s v="LATIF "/>
    <n v="228.1896084504572"/>
    <n v="1.140948042252286"/>
    <s v="DEJAR"/>
    <s v="DEJAR"/>
    <x v="0"/>
  </r>
  <r>
    <x v="131"/>
    <n v="20"/>
    <s v="pata de chunto"/>
    <n v="22"/>
    <n v="12"/>
    <n v="380.1336"/>
    <n v="0.1"/>
    <s v="LATIF "/>
    <n v="216.2883827856152"/>
    <n v="1.0814419139280758"/>
    <s v="DEJAR"/>
    <s v="DEJAR"/>
    <x v="0"/>
  </r>
  <r>
    <x v="131"/>
    <n v="21"/>
    <s v="aguacate"/>
    <n v="11.5"/>
    <n v="10"/>
    <n v="103.86915"/>
    <n v="0.1"/>
    <s v="LATIF "/>
    <n v="46.082838181946165"/>
    <n v="0.23041419090973084"/>
    <s v="DEJAR"/>
    <s v="DEJAR"/>
    <x v="0"/>
  </r>
  <r>
    <x v="131"/>
    <n v="22"/>
    <s v="pata de chunto"/>
    <n v="12"/>
    <n v="21.864864864864863"/>
    <n v="113.0976"/>
    <n v="0.1"/>
    <s v="LATIF "/>
    <n v="51.002868362482175"/>
    <n v="0.25501434181241084"/>
    <s v="DEJAR"/>
    <s v="DEJAR"/>
    <x v="0"/>
  </r>
  <r>
    <x v="131"/>
    <n v="23"/>
    <s v="Guarumo"/>
    <n v="12"/>
    <n v="13"/>
    <n v="113.0976"/>
    <n v="0.1"/>
    <s v="LATIF "/>
    <n v="51.002868362482175"/>
    <n v="0.25501434181241084"/>
    <s v="DEJAR"/>
    <s v="DEJAR"/>
    <x v="0"/>
  </r>
  <r>
    <x v="131"/>
    <n v="24"/>
    <s v="palo balso"/>
    <n v="14.5"/>
    <n v="14"/>
    <n v="165.13034999999999"/>
    <n v="0.1"/>
    <s v="LATIF "/>
    <n v="80.073268525573738"/>
    <n v="0.40036634262786869"/>
    <s v="DEJAR"/>
    <s v="DEJAR"/>
    <x v="0"/>
  </r>
  <r>
    <x v="131"/>
    <n v="25"/>
    <s v="pino"/>
    <n v="59"/>
    <n v="35"/>
    <n v="2733.9773999999998"/>
    <n v="0.1"/>
    <s v="CONIF "/>
    <n v="2117.296110227122"/>
    <n v="10.58648055113561"/>
    <s v="DEJAR"/>
    <s v="DEJAR"/>
    <x v="0"/>
  </r>
  <r>
    <x v="131"/>
    <n v="26"/>
    <s v="Guarumo"/>
    <n v="14"/>
    <n v="15"/>
    <n v="153.9384"/>
    <n v="0.1"/>
    <s v="LATIF "/>
    <n v="73.64833681845144"/>
    <n v="0.36824168409225716"/>
    <s v="DEJAR"/>
    <s v="DEJAR"/>
    <x v="0"/>
  </r>
  <r>
    <x v="131"/>
    <n v="27"/>
    <s v="pino"/>
    <n v="66"/>
    <n v="34"/>
    <n v="3421.2024000000001"/>
    <n v="0.1"/>
    <s v="CONIF "/>
    <n v="2748.6463736677997"/>
    <n v="13.743231868338999"/>
    <s v="DEJAR"/>
    <s v="DEJAR"/>
    <x v="0"/>
  </r>
  <r>
    <x v="131"/>
    <n v="28"/>
    <s v="pino"/>
    <n v="51"/>
    <n v="25"/>
    <n v="2042.8253999999999"/>
    <n v="0.1"/>
    <s v="CONIF "/>
    <n v="1508.287972817684"/>
    <n v="7.5414398640884199"/>
    <s v="DEJAR"/>
    <s v="DEJAR"/>
    <x v="0"/>
  </r>
  <r>
    <x v="131"/>
    <n v="29"/>
    <s v="pino"/>
    <n v="18"/>
    <n v="17"/>
    <n v="254.46959999999999"/>
    <n v="0.1"/>
    <s v="CONIF "/>
    <n v="133.5666756910525"/>
    <n v="0.66783337845526236"/>
    <s v="DEJAR"/>
    <s v="DEJAR"/>
    <x v="0"/>
  </r>
  <r>
    <x v="131"/>
    <n v="30"/>
    <s v="Guarumo"/>
    <n v="17"/>
    <n v="20"/>
    <n v="226.98060000000001"/>
    <n v="0.1"/>
    <s v="LATIF "/>
    <n v="116.98835060940742"/>
    <n v="0.58494175304703711"/>
    <s v="DEJAR"/>
    <s v="DEJAR"/>
    <x v="0"/>
  </r>
  <r>
    <x v="131"/>
    <n v="31"/>
    <s v="lam che´"/>
    <n v="27"/>
    <n v="12"/>
    <n v="572.5566"/>
    <n v="0.1"/>
    <s v="LATIF "/>
    <n v="352.39128142743209"/>
    <n v="1.7619564071371603"/>
    <s v="DEJAR"/>
    <s v="DEJAR"/>
    <x v="0"/>
  </r>
  <r>
    <x v="131"/>
    <n v="32"/>
    <s v="pino"/>
    <n v="49"/>
    <n v="35"/>
    <n v="1885.7454"/>
    <n v="0.1"/>
    <s v="CONIF "/>
    <n v="1374.1800111509867"/>
    <n v="6.8709000557549338"/>
    <s v="DEJAR"/>
    <s v="DEJAR"/>
    <x v="0"/>
  </r>
  <r>
    <x v="131"/>
    <n v="33"/>
    <s v="palo balso"/>
    <n v="26"/>
    <n v="15"/>
    <n v="530.93039999999996"/>
    <n v="0.1"/>
    <s v="LATIF "/>
    <n v="322.0760520178971"/>
    <n v="1.6103802600894852"/>
    <s v="DEJAR"/>
    <s v="DEJAR"/>
    <x v="0"/>
  </r>
  <r>
    <x v="131"/>
    <n v="34"/>
    <s v="Guarumo"/>
    <n v="16"/>
    <n v="18"/>
    <n v="201.0624"/>
    <n v="0.1"/>
    <s v="LATIF "/>
    <n v="101.24820425273758"/>
    <n v="0.50624102126368786"/>
    <s v="DEJAR"/>
    <s v="DEJAR"/>
    <x v="0"/>
  </r>
  <r>
    <x v="131"/>
    <n v="35"/>
    <s v="pino"/>
    <n v="65"/>
    <n v="35"/>
    <n v="3318.3150000000001"/>
    <n v="0.1"/>
    <s v="CONIF "/>
    <n v="2652.6824781200198"/>
    <n v="13.263412390600099"/>
    <s v="DEJAR"/>
    <s v="DEJAR"/>
    <x v="0"/>
  </r>
  <r>
    <x v="131"/>
    <n v="36"/>
    <s v="Guarumo"/>
    <n v="12.5"/>
    <n v="13"/>
    <n v="122.71875"/>
    <n v="0.1"/>
    <s v="LATIF "/>
    <n v="56.214880852526136"/>
    <n v="0.28107440426263064"/>
    <s v="DEJAR"/>
    <s v="DEJAR"/>
    <x v="0"/>
  </r>
  <r>
    <x v="131"/>
    <n v="37"/>
    <s v="pino"/>
    <n v="55.5"/>
    <n v="36"/>
    <n v="2419.2283499999999"/>
    <n v="0.1"/>
    <s v="CONIF "/>
    <n v="1836.3765677557158"/>
    <n v="9.1818828387785789"/>
    <s v="DEJAR"/>
    <s v="DEJAR"/>
    <x v="0"/>
  </r>
  <r>
    <x v="131"/>
    <n v="38"/>
    <s v="pino"/>
    <n v="54"/>
    <n v="40"/>
    <n v="2290.2264"/>
    <n v="0.1"/>
    <s v="CONIF "/>
    <n v="1722.9181036317825"/>
    <n v="8.6145905181589111"/>
    <s v="DEJAR"/>
    <s v="DEJAR"/>
    <x v="0"/>
  </r>
  <r>
    <x v="131"/>
    <n v="39"/>
    <s v="Guarumo"/>
    <n v="12.7"/>
    <n v="18"/>
    <n v="126.67716599999999"/>
    <n v="0.1"/>
    <s v="LATIF "/>
    <n v="58.382476924743543"/>
    <n v="0.29191238462371771"/>
    <s v="DEJAR"/>
    <s v="DEJAR"/>
    <x v="0"/>
  </r>
  <r>
    <x v="131"/>
    <n v="40"/>
    <s v="Guarumo"/>
    <n v="20.5"/>
    <n v="18"/>
    <n v="330.06434999999999"/>
    <n v="0.1"/>
    <s v="LATIF "/>
    <n v="182.78213876481104"/>
    <n v="0.9139106938240551"/>
    <s v="DEJAR"/>
    <s v="DEJAR"/>
    <x v="0"/>
  </r>
  <r>
    <x v="132"/>
    <n v="1"/>
    <s v="Pino"/>
    <n v="95"/>
    <n v="21"/>
    <n v="7088.2349999999997"/>
    <n v="0.1"/>
    <s v="CONIF "/>
    <n v="6416.588607791351"/>
    <n v="32.082943038956756"/>
    <s v="DEJAR"/>
    <s v="DEJAR"/>
    <x v="0"/>
  </r>
  <r>
    <x v="132"/>
    <n v="2"/>
    <s v="Pino"/>
    <n v="42"/>
    <n v="30"/>
    <n v="1385.4456"/>
    <n v="0.1"/>
    <s v="CONIF "/>
    <n v="959.87703555110068"/>
    <n v="4.7993851777555037"/>
    <s v="DEJAR"/>
    <s v="DEJAR"/>
    <x v="0"/>
  </r>
  <r>
    <x v="132"/>
    <n v="3"/>
    <s v="Pino"/>
    <n v="78"/>
    <n v="22"/>
    <n v="4778.3735999999999"/>
    <n v="0.1"/>
    <s v="CONIF "/>
    <n v="4054.9985596458523"/>
    <n v="20.274992798229263"/>
    <s v="DEJAR"/>
    <s v="DEJAR"/>
    <x v="0"/>
  </r>
  <r>
    <x v="132"/>
    <n v="4"/>
    <s v="Pino"/>
    <n v="74"/>
    <n v="35"/>
    <n v="4300.8504000000003"/>
    <n v="0.1"/>
    <s v="CONIF "/>
    <n v="3587.3532436400055"/>
    <n v="17.936766218200027"/>
    <s v="DEJAR"/>
    <s v="DEJAR"/>
    <x v="0"/>
  </r>
  <r>
    <x v="132"/>
    <n v="5"/>
    <s v="Pino"/>
    <n v="31"/>
    <n v="25"/>
    <n v="754.76940000000002"/>
    <n v="0.1"/>
    <s v="CONIF "/>
    <n v="473.40054798786537"/>
    <n v="2.3670027399393265"/>
    <s v="DEJAR"/>
    <s v="DEJAR"/>
    <x v="0"/>
  </r>
  <r>
    <x v="132"/>
    <n v="6"/>
    <s v="Pino"/>
    <n v="48.5"/>
    <n v="28"/>
    <n v="1847.45715"/>
    <n v="0.1"/>
    <s v="CONIF "/>
    <n v="1341.7621101230454"/>
    <n v="6.7088105506152269"/>
    <s v="DEJAR"/>
    <s v="DEJAR"/>
    <x v="0"/>
  </r>
  <r>
    <x v="132"/>
    <n v="7"/>
    <s v="Pino"/>
    <n v="55"/>
    <n v="37"/>
    <n v="2375.835"/>
    <n v="0.1"/>
    <s v="CONIF "/>
    <n v="1798.0983141492186"/>
    <n v="8.9904915707460926"/>
    <s v="DEJAR"/>
    <s v="DEJAR"/>
    <x v="0"/>
  </r>
  <r>
    <x v="132"/>
    <n v="8"/>
    <s v="Pino"/>
    <n v="34.5"/>
    <n v="28"/>
    <n v="934.82235000000003"/>
    <n v="0.1"/>
    <s v="CONIF "/>
    <n v="607.2462782424343"/>
    <n v="3.036231391212171"/>
    <s v="DEJAR"/>
    <s v="DEJAR"/>
    <x v="0"/>
  </r>
  <r>
    <x v="132"/>
    <n v="9"/>
    <s v="Pino"/>
    <n v="49"/>
    <n v="25"/>
    <n v="1885.7454"/>
    <n v="0.1"/>
    <s v="CONIF "/>
    <n v="1374.1800111509867"/>
    <n v="6.8709000557549338"/>
    <s v="DEJAR"/>
    <s v="DEJAR"/>
    <x v="0"/>
  </r>
  <r>
    <x v="132"/>
    <n v="10"/>
    <s v="Pino"/>
    <n v="30.7"/>
    <n v="28.277777777777779"/>
    <n v="740.23164599999996"/>
    <n v="0.1"/>
    <s v="CONIF "/>
    <n v="462.80537221677145"/>
    <n v="2.3140268610838568"/>
    <s v="DEJAR"/>
    <s v="DEJAR"/>
    <x v="0"/>
  </r>
  <r>
    <x v="132"/>
    <n v="11"/>
    <s v="Pino"/>
    <n v="37.200000000000003"/>
    <n v="28.277777777777779"/>
    <n v="1086.8679360000001"/>
    <n v="0.1"/>
    <s v="CONIF "/>
    <n v="723.65937350587785"/>
    <n v="3.6182968675293892"/>
    <s v="DEJAR"/>
    <s v="DEJAR"/>
    <x v="0"/>
  </r>
  <r>
    <x v="132"/>
    <n v="12"/>
    <s v="Pino"/>
    <n v="12"/>
    <n v="7"/>
    <n v="113.0976"/>
    <n v="0.1"/>
    <s v="CONIF "/>
    <n v="51.978178813240163"/>
    <n v="0.25989089406620081"/>
    <s v="DEJAR"/>
    <s v="DEJAR"/>
    <x v="0"/>
  </r>
  <r>
    <x v="132"/>
    <n v="13"/>
    <s v="Pino"/>
    <n v="62"/>
    <n v="30"/>
    <n v="3019.0776000000001"/>
    <n v="0.1"/>
    <s v="CONIF "/>
    <n v="2376.3927318249489"/>
    <n v="11.881963659124743"/>
    <s v="DEJAR"/>
    <s v="DEJAR"/>
    <x v="0"/>
  </r>
  <r>
    <x v="132"/>
    <n v="14"/>
    <s v="Pino"/>
    <n v="30"/>
    <n v="33"/>
    <n v="706.86"/>
    <n v="0.1"/>
    <s v="CONIF "/>
    <n v="438.61364745199307"/>
    <n v="2.1930682372599652"/>
    <s v="DEJAR"/>
    <s v="DEJAR"/>
    <x v="0"/>
  </r>
  <r>
    <x v="132"/>
    <n v="15"/>
    <s v="Pino"/>
    <n v="35"/>
    <n v="28.277777777777779"/>
    <n v="962.11500000000001"/>
    <n v="0.1"/>
    <s v="CONIF "/>
    <n v="627.92845814933332"/>
    <n v="3.1396422907466661"/>
    <s v="DEJAR"/>
    <s v="DEJAR"/>
    <x v="0"/>
  </r>
  <r>
    <x v="132"/>
    <n v="16"/>
    <s v="Pino"/>
    <n v="34"/>
    <n v="28.277777777777779"/>
    <n v="907.92240000000004"/>
    <n v="0.1"/>
    <s v="CONIF "/>
    <n v="586.95824798631986"/>
    <n v="2.9347912399315992"/>
    <s v="DEJAR"/>
    <s v="DEJAR"/>
    <x v="0"/>
  </r>
  <r>
    <x v="132"/>
    <n v="17"/>
    <s v="Pino"/>
    <n v="64.3"/>
    <n v="35"/>
    <n v="3247.2284459999996"/>
    <n v="0.1"/>
    <s v="CONIF "/>
    <n v="2586.6627699800483"/>
    <n v="12.933313849900241"/>
    <s v="DEJAR"/>
    <s v="DEJAR"/>
    <x v="0"/>
  </r>
  <r>
    <x v="132"/>
    <n v="18"/>
    <s v="Pino"/>
    <n v="27.5"/>
    <n v="30"/>
    <n v="593.95875000000001"/>
    <n v="0.1"/>
    <s v="CONIF "/>
    <n v="358.19867476223197"/>
    <n v="1.7909933738111599"/>
    <s v="DEJAR"/>
    <s v="DEJAR"/>
    <x v="0"/>
  </r>
  <r>
    <x v="132"/>
    <n v="19"/>
    <s v="Guayaba"/>
    <n v="29.2"/>
    <n v="28.277777777777779"/>
    <n v="669.663456"/>
    <n v="0.1"/>
    <s v="LATIF "/>
    <n v="424.72711695464005"/>
    <n v="2.1236355847732002"/>
    <s v="DEJAR"/>
    <s v="DEJAR"/>
    <x v="0"/>
  </r>
  <r>
    <x v="132"/>
    <n v="20"/>
    <s v="Pino"/>
    <n v="12.2"/>
    <n v="28.277777777777779"/>
    <n v="116.89893599999998"/>
    <n v="0.1"/>
    <s v="CONIF "/>
    <n v="54.01697001302"/>
    <n v="0.27008485006509997"/>
    <s v="DEJAR"/>
    <s v="DEJAR"/>
    <x v="0"/>
  </r>
  <r>
    <x v="132"/>
    <n v="21"/>
    <s v="Pino"/>
    <n v="52"/>
    <n v="35"/>
    <n v="2123.7215999999999"/>
    <n v="0.1"/>
    <s v="CONIF "/>
    <n v="1578.0241525830156"/>
    <n v="7.8901207629150782"/>
    <s v="DEJAR"/>
    <s v="DEJAR"/>
    <x v="0"/>
  </r>
  <r>
    <x v="132"/>
    <n v="22"/>
    <s v="Pino"/>
    <n v="19.2"/>
    <n v="28.277777777777779"/>
    <n v="289.529856"/>
    <n v="0.1"/>
    <s v="CONIF "/>
    <n v="155.21686062239019"/>
    <n v="0.77608430311195087"/>
    <s v="DEJAR"/>
    <s v="DEJAR"/>
    <x v="0"/>
  </r>
  <r>
    <x v="132"/>
    <n v="23"/>
    <s v="ciprés"/>
    <n v="33"/>
    <n v="28.277777777777779"/>
    <n v="855.30060000000003"/>
    <n v="0.1"/>
    <s v="CONIF "/>
    <n v="547.55709445380046"/>
    <n v="2.7377854722690018"/>
    <s v="DEJAR"/>
    <s v="DEJAR"/>
    <x v="0"/>
  </r>
  <r>
    <x v="132"/>
    <n v="24"/>
    <s v="Coyou"/>
    <n v="148"/>
    <n v="28"/>
    <n v="17203.401600000001"/>
    <n v="0.1"/>
    <s v="LATIF "/>
    <n v="20332.735478283463"/>
    <n v="101.66367739141731"/>
    <s v="DEJAR"/>
    <s v="DEJAR"/>
    <x v="0"/>
  </r>
  <r>
    <x v="132"/>
    <n v="25"/>
    <s v="Pino"/>
    <n v="41"/>
    <n v="28.277777777777779"/>
    <n v="1320.2574"/>
    <n v="0.1"/>
    <s v="CONIF "/>
    <n v="907.5192366572752"/>
    <n v="4.537596183286376"/>
    <s v="DEJAR"/>
    <s v="DEJAR"/>
    <x v="0"/>
  </r>
  <r>
    <x v="132"/>
    <n v="26"/>
    <s v="Pino"/>
    <n v="47.5"/>
    <n v="30"/>
    <n v="1772.0587499999999"/>
    <n v="0.1"/>
    <s v="CONIF "/>
    <n v="1278.2468665473434"/>
    <n v="6.3912343327367171"/>
    <s v="DEJAR"/>
    <s v="DEJAR"/>
    <x v="0"/>
  </r>
  <r>
    <x v="132"/>
    <n v="27"/>
    <s v="Pino"/>
    <n v="36.5"/>
    <n v="30"/>
    <n v="1046.34915"/>
    <n v="0.1"/>
    <s v="CONIF "/>
    <n v="692.35843296061068"/>
    <n v="3.4617921648030534"/>
    <s v="DEJAR"/>
    <s v="DEJAR"/>
    <x v="0"/>
  </r>
  <r>
    <x v="133"/>
    <n v="1"/>
    <s v="Liquidambar"/>
    <n v="25.3"/>
    <n v="28"/>
    <n v="502.72668600000003"/>
    <n v="0.1"/>
    <s v="LATIF "/>
    <n v="301.79156892707778"/>
    <n v="1.5089578446353886"/>
    <s v="DEJAR"/>
    <s v="DEJAR"/>
    <x v="0"/>
  </r>
  <r>
    <x v="133"/>
    <n v="2"/>
    <s v="Liquidambar"/>
    <n v="37.5"/>
    <n v="28"/>
    <n v="1104.46875"/>
    <n v="0.1"/>
    <s v="LATIF "/>
    <n v="771.03585873575037"/>
    <n v="3.8551792936787512"/>
    <s v="DEJAR"/>
    <s v="DEJAR"/>
    <x v="0"/>
  </r>
  <r>
    <x v="133"/>
    <n v="3"/>
    <s v="Liquidambar"/>
    <n v="22.8"/>
    <n v="24.45"/>
    <n v="408.28233600000004"/>
    <n v="0.1"/>
    <s v="LATIF "/>
    <n v="235.50850554664373"/>
    <n v="1.1775425277332185"/>
    <s v="DEJAR"/>
    <s v="DEJAR"/>
    <x v="0"/>
  </r>
  <r>
    <x v="133"/>
    <n v="4"/>
    <s v="Liquidambar"/>
    <n v="33.9"/>
    <n v="30"/>
    <n v="902.58953399999984"/>
    <n v="0.1"/>
    <s v="LATIF "/>
    <n v="606.17998422758387"/>
    <n v="3.0308999211379195"/>
    <s v="DEJAR"/>
    <s v="DEJAR"/>
    <x v="0"/>
  </r>
  <r>
    <x v="133"/>
    <n v="5"/>
    <s v="Liquidambar"/>
    <n v="30.5"/>
    <n v="24.45"/>
    <n v="730.61834999999996"/>
    <n v="0.1"/>
    <s v="LATIF "/>
    <n v="471.19298861035389"/>
    <n v="2.3559649430517693"/>
    <s v="DEJAR"/>
    <s v="DEJAR"/>
    <x v="0"/>
  </r>
  <r>
    <x v="133"/>
    <n v="6"/>
    <s v="Liquidambar"/>
    <n v="25"/>
    <n v="26"/>
    <n v="490.875"/>
    <n v="0.1"/>
    <s v="LATIF "/>
    <n v="293.3319028192812"/>
    <n v="1.4666595140964058"/>
    <s v="DEJAR"/>
    <s v="DEJAR"/>
    <x v="0"/>
  </r>
  <r>
    <x v="133"/>
    <n v="7"/>
    <s v="Liquidambar"/>
    <n v="24"/>
    <n v="30"/>
    <n v="452.3904"/>
    <n v="0.1"/>
    <s v="LATIF "/>
    <n v="266.13537552905672"/>
    <n v="1.3306768776452833"/>
    <s v="DEJAR"/>
    <s v="DEJAR"/>
    <x v="0"/>
  </r>
  <r>
    <x v="133"/>
    <n v="8"/>
    <s v="Liquidambar"/>
    <n v="26"/>
    <n v="25"/>
    <n v="530.93039999999996"/>
    <n v="0.1"/>
    <s v="LATIF "/>
    <n v="322.0760520178971"/>
    <n v="1.6103802600894852"/>
    <s v="DEJAR"/>
    <s v="DEJAR"/>
    <x v="0"/>
  </r>
  <r>
    <x v="133"/>
    <n v="9"/>
    <s v="Liquidambar"/>
    <n v="28"/>
    <n v="27"/>
    <n v="615.75360000000001"/>
    <n v="0.1"/>
    <s v="LATIF "/>
    <n v="384.30049927715726"/>
    <n v="1.9215024963857863"/>
    <s v="DEJAR"/>
    <s v="DEJAR"/>
    <x v="0"/>
  </r>
  <r>
    <x v="133"/>
    <n v="10"/>
    <s v="Liquidambar"/>
    <n v="24"/>
    <n v="23"/>
    <n v="452.3904"/>
    <n v="0.1"/>
    <s v="LATIF "/>
    <n v="266.13537552905672"/>
    <n v="1.3306768776452833"/>
    <s v="DEJAR"/>
    <s v="DEJAR"/>
    <x v="0"/>
  </r>
  <r>
    <x v="133"/>
    <n v="11"/>
    <s v="Liquidambar"/>
    <n v="23.9"/>
    <n v="24.45"/>
    <n v="448.62833399999994"/>
    <n v="0.1"/>
    <s v="LATIF "/>
    <n v="263.49992157946463"/>
    <n v="1.3174996078973229"/>
    <s v="DEJAR"/>
    <s v="DEJAR"/>
    <x v="0"/>
  </r>
  <r>
    <x v="133"/>
    <n v="12"/>
    <s v="Liquidambar"/>
    <n v="19.2"/>
    <n v="20"/>
    <n v="289.529856"/>
    <n v="0.1"/>
    <s v="LATIF "/>
    <n v="156.35674508199583"/>
    <n v="0.78178372540997909"/>
    <s v="DEJAR"/>
    <s v="DEJAR"/>
    <x v="0"/>
  </r>
  <r>
    <x v="133"/>
    <n v="13"/>
    <s v="Liquidambar"/>
    <n v="33"/>
    <n v="24.45"/>
    <n v="855.30060000000003"/>
    <n v="0.1"/>
    <s v="LATIF "/>
    <n v="568.52356444302654"/>
    <n v="2.8426178222151326"/>
    <s v="DEJAR"/>
    <s v="DEJAR"/>
    <x v="0"/>
  </r>
  <r>
    <x v="133"/>
    <n v="14"/>
    <s v="Liquidambar"/>
    <n v="24"/>
    <n v="25"/>
    <n v="452.3904"/>
    <n v="0.1"/>
    <s v="LATIF "/>
    <n v="266.13537552905672"/>
    <n v="1.3306768776452833"/>
    <s v="DEJAR"/>
    <s v="DEJAR"/>
    <x v="0"/>
  </r>
  <r>
    <x v="133"/>
    <n v="15"/>
    <s v="Liquidambar"/>
    <n v="40"/>
    <n v="33"/>
    <n v="1256.6399999999999"/>
    <n v="0.1"/>
    <s v="LATIF "/>
    <n v="899.25180732127308"/>
    <n v="4.4962590366063653"/>
    <s v="DEJAR"/>
    <s v="DEJAR"/>
    <x v="0"/>
  </r>
  <r>
    <x v="133"/>
    <n v="16"/>
    <s v="Liquidambar"/>
    <n v="24.8"/>
    <n v="24.45"/>
    <n v="483.05241600000005"/>
    <n v="0.1"/>
    <s v="LATIF "/>
    <n v="287.76954834895201"/>
    <n v="1.43884774174476"/>
    <s v="DEJAR"/>
    <s v="DEJAR"/>
    <x v="0"/>
  </r>
  <r>
    <x v="133"/>
    <n v="17"/>
    <s v="Liquidambar"/>
    <n v="36"/>
    <n v="27"/>
    <n v="1017.8783999999999"/>
    <n v="0.1"/>
    <s v="LATIF "/>
    <n v="699.54858588098784"/>
    <n v="3.4977429294049394"/>
    <s v="DEJAR"/>
    <s v="DEJAR"/>
    <x v="0"/>
  </r>
  <r>
    <x v="133"/>
    <n v="18"/>
    <s v="Liquidambar"/>
    <n v="26"/>
    <n v="27"/>
    <n v="530.93039999999996"/>
    <n v="0.1"/>
    <s v="LATIF "/>
    <n v="322.0760520178971"/>
    <n v="1.6103802600894852"/>
    <s v="DEJAR"/>
    <s v="DEJAR"/>
    <x v="0"/>
  </r>
  <r>
    <x v="133"/>
    <n v="19"/>
    <s v="Liquidambar"/>
    <n v="25"/>
    <n v="24.45"/>
    <n v="490.875"/>
    <n v="0.1"/>
    <s v="LATIF "/>
    <n v="293.3319028192812"/>
    <n v="1.4666595140964058"/>
    <s v="DEJAR"/>
    <s v="DEJAR"/>
    <x v="0"/>
  </r>
  <r>
    <x v="133"/>
    <n v="20"/>
    <s v="Liquidambar"/>
    <n v="21.9"/>
    <n v="24.45"/>
    <n v="376.68569399999996"/>
    <n v="0.1"/>
    <s v="LATIF "/>
    <n v="213.95244879543969"/>
    <n v="1.0697622439771985"/>
    <s v="DEJAR"/>
    <s v="DEJAR"/>
    <x v="0"/>
  </r>
  <r>
    <x v="133"/>
    <n v="21"/>
    <s v="Palo de caballo"/>
    <n v="24"/>
    <n v="24.45"/>
    <n v="452.3904"/>
    <n v="0.1"/>
    <s v="LATIF "/>
    <n v="266.13537552905672"/>
    <n v="1.3306768776452833"/>
    <s v="DEJAR"/>
    <s v="DEJAR"/>
    <x v="0"/>
  </r>
  <r>
    <x v="133"/>
    <n v="22"/>
    <s v="Liquidambar"/>
    <n v="28"/>
    <n v="13"/>
    <n v="615.75360000000001"/>
    <n v="0.1"/>
    <s v="LATIF "/>
    <n v="384.30049927715726"/>
    <n v="1.9215024963857863"/>
    <s v="DEJAR"/>
    <s v="DEJAR"/>
    <x v="0"/>
  </r>
  <r>
    <x v="133"/>
    <n v="23"/>
    <s v="Liquidambar"/>
    <n v="24"/>
    <n v="24.45"/>
    <n v="452.3904"/>
    <n v="0.1"/>
    <s v="LATIF "/>
    <n v="266.13537552905672"/>
    <n v="1.3306768776452833"/>
    <s v="DEJAR"/>
    <s v="DEJAR"/>
    <x v="0"/>
  </r>
  <r>
    <x v="133"/>
    <n v="24"/>
    <s v="Liquidambar"/>
    <n v="16.5"/>
    <n v="25"/>
    <n v="213.82515000000001"/>
    <n v="0.1"/>
    <s v="LATIF "/>
    <n v="108.95331919183752"/>
    <n v="0.54476659595918764"/>
    <s v="DEJAR"/>
    <s v="DEJAR"/>
    <x v="0"/>
  </r>
  <r>
    <x v="133"/>
    <n v="25"/>
    <s v="Arrayán"/>
    <n v="13"/>
    <n v="12"/>
    <n v="132.73259999999999"/>
    <n v="0.1"/>
    <s v="LATIF "/>
    <n v="61.723483588461484"/>
    <n v="0.3086174179423074"/>
    <s v="DEJAR"/>
    <s v="DEJAR"/>
    <x v="0"/>
  </r>
  <r>
    <x v="133"/>
    <n v="26"/>
    <s v="Liquidambar"/>
    <n v="34"/>
    <n v="27"/>
    <n v="907.92240000000004"/>
    <n v="0.1"/>
    <s v="LATIF "/>
    <n v="610.45073780325674"/>
    <n v="3.0522536890162835"/>
    <s v="DEJAR"/>
    <s v="DEJAR"/>
    <x v="0"/>
  </r>
  <r>
    <x v="133"/>
    <n v="27"/>
    <s v="Liquidambar"/>
    <n v="18.5"/>
    <n v="24.45"/>
    <n v="268.80315000000002"/>
    <n v="0.1"/>
    <s v="LATIF "/>
    <n v="143.11059777395243"/>
    <n v="0.71555298886976215"/>
    <s v="DEJAR"/>
    <s v="DEJAR"/>
    <x v="0"/>
  </r>
  <r>
    <x v="133"/>
    <n v="28"/>
    <s v="Liquidambar"/>
    <n v="32"/>
    <n v="24.45"/>
    <n v="804.24959999999999"/>
    <n v="0.1"/>
    <s v="LATIF "/>
    <n v="528.31791084648671"/>
    <n v="2.6415895542324335"/>
    <s v="DEJAR"/>
    <s v="DEJAR"/>
    <x v="0"/>
  </r>
  <r>
    <x v="133"/>
    <n v="29"/>
    <s v="Liquidambar"/>
    <n v="24"/>
    <n v="15"/>
    <n v="452.3904"/>
    <n v="0.1"/>
    <s v="LATIF "/>
    <n v="266.13537552905672"/>
    <n v="1.3306768776452833"/>
    <s v="DEJAR"/>
    <s v="DEJAR"/>
    <x v="0"/>
  </r>
  <r>
    <x v="133"/>
    <n v="30"/>
    <s v="Liquidambar"/>
    <n v="49.5"/>
    <n v="20"/>
    <n v="1924.42635"/>
    <n v="0.1"/>
    <s v="LATIF "/>
    <n v="1494.3892925001865"/>
    <n v="7.4719464625009318"/>
    <s v="DEJAR"/>
    <s v="DEJAR"/>
    <x v="0"/>
  </r>
  <r>
    <x v="133"/>
    <n v="31"/>
    <s v="Liquidambar"/>
    <n v="25"/>
    <n v="24.45"/>
    <n v="490.875"/>
    <n v="0.1"/>
    <s v="LATIF "/>
    <n v="293.3319028192812"/>
    <n v="1.4666595140964058"/>
    <s v="DEJAR"/>
    <s v="DEJAR"/>
    <x v="0"/>
  </r>
  <r>
    <x v="133"/>
    <n v="32"/>
    <s v="Liquidambar"/>
    <n v="47"/>
    <n v="28"/>
    <n v="1734.9485999999999"/>
    <n v="0.1"/>
    <s v="LATIF "/>
    <n v="1320.7398287000169"/>
    <n v="6.6036991435000845"/>
    <s v="DEJAR"/>
    <s v="DEJAR"/>
    <x v="0"/>
  </r>
  <r>
    <x v="133"/>
    <n v="33"/>
    <s v="Guayaba"/>
    <n v="22.5"/>
    <n v="24.45"/>
    <n v="397.60874999999999"/>
    <n v="0.1"/>
    <s v="LATIF "/>
    <n v="228.1896084504572"/>
    <n v="1.140948042252286"/>
    <s v="DEJAR"/>
    <s v="DEJAR"/>
    <x v="0"/>
  </r>
  <r>
    <x v="134"/>
    <n v="1"/>
    <s v="aal"/>
    <n v="17"/>
    <n v="8"/>
    <n v="226.98060000000001"/>
    <n v="0.1"/>
    <s v="LATIF "/>
    <n v="116.98835060940742"/>
    <n v="0.58494175304703711"/>
    <s v="DEJAR"/>
    <s v="DEJAR"/>
    <x v="0"/>
  </r>
  <r>
    <x v="134"/>
    <n v="3"/>
    <s v="saculaj"/>
    <n v="12"/>
    <n v="5"/>
    <n v="113.0976"/>
    <n v="0.1"/>
    <s v="LATIF "/>
    <n v="51.002868362482175"/>
    <n v="0.25501434181241084"/>
    <s v="DEJAR"/>
    <s v="DEJAR"/>
    <x v="0"/>
  </r>
  <r>
    <x v="134"/>
    <n v="5"/>
    <s v="Rustriata"/>
    <n v="13"/>
    <n v="8.6470588235294112"/>
    <n v="132.73259999999999"/>
    <n v="0.1"/>
    <s v="LATIF "/>
    <n v="61.723483588461484"/>
    <n v="0.3086174179423074"/>
    <s v="DEJAR"/>
    <s v="DEJAR"/>
    <x v="0"/>
  </r>
  <r>
    <x v="134"/>
    <n v="6"/>
    <s v="che ej"/>
    <n v="22"/>
    <n v="8.6470588235294112"/>
    <n v="380.1336"/>
    <n v="0.1"/>
    <s v="LATIF "/>
    <n v="216.2883827856152"/>
    <n v="1.0814419139280758"/>
    <s v="DEJAR"/>
    <s v="DEJAR"/>
    <x v="0"/>
  </r>
  <r>
    <x v="134"/>
    <n v="7"/>
    <s v="che ej"/>
    <n v="10.1"/>
    <n v="6"/>
    <n v="80.118653999999992"/>
    <n v="0.1"/>
    <s v="LATIF "/>
    <n v="33.819357065313945"/>
    <n v="0.16909678532656972"/>
    <s v="DEJAR"/>
    <s v="DEJAR"/>
    <x v="0"/>
  </r>
  <r>
    <x v="134"/>
    <n v="8"/>
    <s v="che ej"/>
    <n v="11"/>
    <n v="5"/>
    <n v="95.0334"/>
    <n v="0.1"/>
    <s v="LATIF "/>
    <n v="41.450062373780455"/>
    <n v="0.20725031186890225"/>
    <s v="DEJAR"/>
    <s v="DEJAR"/>
    <x v="0"/>
  </r>
  <r>
    <x v="134"/>
    <n v="9"/>
    <s v="che ej"/>
    <n v="13"/>
    <n v="8.6470588235294112"/>
    <n v="132.73259999999999"/>
    <n v="0.1"/>
    <s v="LATIF "/>
    <n v="61.723483588461484"/>
    <n v="0.3086174179423074"/>
    <s v="DEJAR"/>
    <s v="DEJAR"/>
    <x v="0"/>
  </r>
  <r>
    <x v="134"/>
    <n v="10"/>
    <s v="aguacatio"/>
    <n v="16.5"/>
    <n v="8"/>
    <n v="213.82515000000001"/>
    <n v="0.1"/>
    <s v="LATIF "/>
    <n v="108.95331919183752"/>
    <n v="0.54476659595918764"/>
    <s v="DEJAR"/>
    <s v="DEJAR"/>
    <x v="0"/>
  </r>
  <r>
    <x v="134"/>
    <n v="11"/>
    <s v="Arrayán"/>
    <n v="27"/>
    <n v="15"/>
    <n v="572.5566"/>
    <n v="0.1"/>
    <s v="LATIF "/>
    <n v="352.39128142743209"/>
    <n v="1.7619564071371603"/>
    <s v="DEJAR"/>
    <s v="DEJAR"/>
    <x v="0"/>
  </r>
  <r>
    <x v="134"/>
    <n v="12"/>
    <s v="cacsis"/>
    <n v="17"/>
    <n v="5"/>
    <n v="226.98060000000001"/>
    <n v="0.1"/>
    <s v="LATIF "/>
    <n v="116.98835060940742"/>
    <n v="0.58494175304703711"/>
    <s v="DEJAR"/>
    <s v="DEJAR"/>
    <x v="0"/>
  </r>
  <r>
    <x v="134"/>
    <n v="13"/>
    <s v="aguacatio"/>
    <n v="17"/>
    <n v="12"/>
    <n v="226.98060000000001"/>
    <n v="0.1"/>
    <s v="LATIF "/>
    <n v="116.98835060940742"/>
    <n v="0.58494175304703711"/>
    <s v="DEJAR"/>
    <s v="DEJAR"/>
    <x v="0"/>
  </r>
  <r>
    <x v="134"/>
    <n v="14"/>
    <s v="oisca"/>
    <n v="27.5"/>
    <n v="15"/>
    <n v="593.95875000000001"/>
    <n v="0.1"/>
    <s v="LATIF "/>
    <n v="368.14523060732495"/>
    <n v="1.8407261530366248"/>
    <s v="DEJAR"/>
    <s v="DEJAR"/>
    <x v="0"/>
  </r>
  <r>
    <x v="134"/>
    <n v="15"/>
    <s v="che ej"/>
    <n v="14"/>
    <n v="8.6470588235294112"/>
    <n v="153.9384"/>
    <n v="0.1"/>
    <s v="LATIF "/>
    <n v="73.64833681845144"/>
    <n v="0.36824168409225716"/>
    <s v="DEJAR"/>
    <s v="DEJAR"/>
    <x v="0"/>
  </r>
  <r>
    <x v="134"/>
    <n v="16"/>
    <s v="sacumha´"/>
    <n v="12"/>
    <n v="5"/>
    <n v="113.0976"/>
    <n v="0.1"/>
    <s v="LATIF "/>
    <n v="51.002868362482175"/>
    <n v="0.25501434181241084"/>
    <s v="DEJAR"/>
    <s v="DEJAR"/>
    <x v="0"/>
  </r>
  <r>
    <x v="134"/>
    <n v="17"/>
    <s v="Arrayán"/>
    <n v="19"/>
    <n v="7"/>
    <n v="283.52940000000001"/>
    <n v="0.1"/>
    <s v="LATIF "/>
    <n v="152.50261995629924"/>
    <n v="0.76251309978149617"/>
    <s v="DEJAR"/>
    <s v="DEJAR"/>
    <x v="0"/>
  </r>
  <r>
    <x v="134"/>
    <n v="18"/>
    <s v="sacumha´"/>
    <n v="16"/>
    <n v="12"/>
    <n v="201.0624"/>
    <n v="0.1"/>
    <s v="LATIF "/>
    <n v="101.24820425273758"/>
    <n v="0.50624102126368786"/>
    <s v="DEJAR"/>
    <s v="DEJAR"/>
    <x v="0"/>
  </r>
  <r>
    <x v="134"/>
    <n v="19"/>
    <s v="che ej"/>
    <n v="18.5"/>
    <n v="10"/>
    <n v="268.80315000000002"/>
    <n v="0.1"/>
    <s v="LATIF "/>
    <n v="143.11059777395243"/>
    <n v="0.71555298886976215"/>
    <s v="DEJAR"/>
    <s v="DEJAR"/>
    <x v="0"/>
  </r>
  <r>
    <x v="134"/>
    <n v="20"/>
    <s v="che ej"/>
    <n v="11"/>
    <n v="15"/>
    <n v="95.0334"/>
    <n v="0.1"/>
    <s v="LATIF "/>
    <n v="41.450062373780455"/>
    <n v="0.20725031186890225"/>
    <s v="DEJAR"/>
    <s v="DEJAR"/>
    <x v="0"/>
  </r>
  <r>
    <x v="134"/>
    <n v="21"/>
    <s v="Rustriata"/>
    <n v="20"/>
    <n v="8"/>
    <n v="314.15999999999997"/>
    <n v="0.1"/>
    <s v="LATIF "/>
    <n v="172.33493090633354"/>
    <n v="0.86167465453166758"/>
    <s v="DEJAR"/>
    <s v="DEJAR"/>
    <x v="0"/>
  </r>
  <r>
    <x v="134"/>
    <n v="22"/>
    <s v="Pimienta de montaña"/>
    <n v="13"/>
    <n v="5"/>
    <n v="132.73259999999999"/>
    <n v="0.1"/>
    <s v="LATIF "/>
    <n v="61.723483588461484"/>
    <n v="0.3086174179423074"/>
    <s v="DEJAR"/>
    <s v="DEJAR"/>
    <x v="0"/>
  </r>
  <r>
    <x v="134"/>
    <n v="23"/>
    <s v="Pimienta de montaña"/>
    <n v="11"/>
    <n v="6"/>
    <n v="95.0334"/>
    <n v="0.1"/>
    <s v="LATIF "/>
    <n v="41.450062373780455"/>
    <n v="0.20725031186890225"/>
    <s v="DEJAR"/>
    <s v="DEJAR"/>
    <x v="0"/>
  </r>
  <r>
    <x v="135"/>
    <n v="1"/>
    <s v="pata de chunto"/>
    <n v="25"/>
    <n v="10"/>
    <n v="490.875"/>
    <n v="0.1"/>
    <s v="LATIF "/>
    <n v="293.3319028192812"/>
    <n v="1.4666595140964058"/>
    <s v="DEJAR"/>
    <s v="DEJAR"/>
    <x v="0"/>
  </r>
  <r>
    <x v="135"/>
    <n v="2"/>
    <s v="aguacatio"/>
    <n v="12.5"/>
    <n v="5"/>
    <n v="122.71875"/>
    <n v="0.1"/>
    <s v="LATIF "/>
    <n v="56.214880852526136"/>
    <n v="0.28107440426263064"/>
    <s v="DEJAR"/>
    <s v="DEJAR"/>
    <x v="0"/>
  </r>
  <r>
    <x v="135"/>
    <n v="3"/>
    <s v="Liquidambar"/>
    <n v="48.5"/>
    <n v="35"/>
    <n v="1847.45715"/>
    <n v="0.1"/>
    <s v="LATIF "/>
    <n v="1423.4348707083625"/>
    <n v="7.1171743535418113"/>
    <s v="DEJAR"/>
    <s v="DEJAR"/>
    <x v="0"/>
  </r>
  <r>
    <x v="135"/>
    <n v="4"/>
    <s v="pata de chunto"/>
    <n v="19"/>
    <n v="15"/>
    <n v="283.52940000000001"/>
    <n v="0.1"/>
    <s v="LATIF "/>
    <n v="152.50261995629924"/>
    <n v="0.76251309978149617"/>
    <s v="DEJAR"/>
    <s v="DEJAR"/>
    <x v="0"/>
  </r>
  <r>
    <x v="135"/>
    <n v="5"/>
    <s v="Liquidambar"/>
    <n v="34"/>
    <n v="18"/>
    <n v="907.92240000000004"/>
    <n v="0.1"/>
    <s v="LATIF "/>
    <n v="610.45073780325674"/>
    <n v="3.0522536890162835"/>
    <s v="DEJAR"/>
    <s v="DEJAR"/>
    <x v="0"/>
  </r>
  <r>
    <x v="135"/>
    <n v="6"/>
    <s v="Liquidambar"/>
    <n v="28"/>
    <n v="35"/>
    <n v="615.75360000000001"/>
    <n v="0.1"/>
    <s v="LATIF "/>
    <n v="384.30049927715726"/>
    <n v="1.9215024963857863"/>
    <s v="DEJAR"/>
    <s v="DEJAR"/>
    <x v="0"/>
  </r>
  <r>
    <x v="135"/>
    <n v="7"/>
    <s v="Liquidambar"/>
    <n v="40"/>
    <n v="22"/>
    <n v="1256.6399999999999"/>
    <n v="0.1"/>
    <s v="LATIF "/>
    <n v="899.25180732127308"/>
    <n v="4.4962590366063653"/>
    <s v="DEJAR"/>
    <s v="DEJAR"/>
    <x v="0"/>
  </r>
  <r>
    <x v="135"/>
    <n v="8"/>
    <s v="Rustriata"/>
    <n v="22"/>
    <n v="15"/>
    <n v="380.1336"/>
    <n v="0.1"/>
    <s v="LATIF "/>
    <n v="216.2883827856152"/>
    <n v="1.0814419139280758"/>
    <s v="DEJAR"/>
    <s v="DEJAR"/>
    <x v="0"/>
  </r>
  <r>
    <x v="135"/>
    <n v="9"/>
    <s v="Rustriata"/>
    <n v="21.5"/>
    <n v="12"/>
    <n v="363.05115000000001"/>
    <n v="0.1"/>
    <s v="LATIF "/>
    <n v="204.75555973317921"/>
    <n v="1.023777798665896"/>
    <s v="DEJAR"/>
    <s v="DEJAR"/>
    <x v="0"/>
  </r>
  <r>
    <x v="135"/>
    <n v="10"/>
    <s v="pata de chunto"/>
    <n v="14"/>
    <n v="5"/>
    <n v="153.9384"/>
    <n v="0.1"/>
    <s v="LATIF "/>
    <n v="73.64833681845144"/>
    <n v="0.36824168409225716"/>
    <s v="DEJAR"/>
    <s v="DEJAR"/>
    <x v="0"/>
  </r>
  <r>
    <x v="135"/>
    <n v="11"/>
    <s v="pata de chunto"/>
    <n v="37"/>
    <n v="22"/>
    <n v="1075.2126000000001"/>
    <n v="0.1"/>
    <s v="LATIF "/>
    <n v="746.75785703016243"/>
    <n v="3.7337892851508117"/>
    <s v="DEJAR"/>
    <s v="DEJAR"/>
    <x v="0"/>
  </r>
  <r>
    <x v="135"/>
    <n v="12"/>
    <s v="Liquidambar"/>
    <n v="32"/>
    <n v="22"/>
    <n v="804.24959999999999"/>
    <n v="0.1"/>
    <s v="LATIF "/>
    <n v="528.31791084648671"/>
    <n v="2.6415895542324335"/>
    <s v="DEJAR"/>
    <s v="DEJAR"/>
    <x v="0"/>
  </r>
  <r>
    <x v="135"/>
    <n v="13"/>
    <s v="Liquidambar"/>
    <n v="33.5"/>
    <n v="25"/>
    <n v="881.41515000000004"/>
    <n v="0.1"/>
    <s v="LATIF "/>
    <n v="589.27071356225565"/>
    <n v="2.9463535678112782"/>
    <s v="DEJAR"/>
    <s v="DEJAR"/>
    <x v="0"/>
  </r>
  <r>
    <x v="135"/>
    <n v="14"/>
    <s v="Guarumo"/>
    <n v="10"/>
    <n v="15"/>
    <n v="78.539999999999992"/>
    <n v="0.1"/>
    <s v="LATIF "/>
    <n v="33.026709725455305"/>
    <n v="0.16513354862727653"/>
    <s v="DEJAR"/>
    <s v="DEJAR"/>
    <x v="0"/>
  </r>
  <r>
    <x v="135"/>
    <n v="15"/>
    <s v="Liquidambar"/>
    <n v="20"/>
    <n v="23"/>
    <n v="314.15999999999997"/>
    <n v="0.1"/>
    <s v="LATIF "/>
    <n v="172.33493090633354"/>
    <n v="0.86167465453166758"/>
    <s v="DEJAR"/>
    <s v="DEJAR"/>
    <x v="0"/>
  </r>
  <r>
    <x v="135"/>
    <n v="16"/>
    <s v="Liquidambar"/>
    <n v="48.3"/>
    <n v="36"/>
    <n v="1832.2518059999998"/>
    <n v="0.1"/>
    <s v="LATIF "/>
    <n v="1409.4839505366456"/>
    <n v="7.0474197526832283"/>
    <s v="DEJAR"/>
    <s v="DEJAR"/>
    <x v="0"/>
  </r>
  <r>
    <x v="135"/>
    <n v="17"/>
    <s v="Liquidambar"/>
    <n v="35"/>
    <n v="25"/>
    <n v="962.11500000000001"/>
    <n v="0.1"/>
    <s v="LATIF "/>
    <n v="654.11925553640299"/>
    <n v="3.270596277682015"/>
    <s v="DEJAR"/>
    <s v="DEJAR"/>
    <x v="0"/>
  </r>
  <r>
    <x v="135"/>
    <n v="18"/>
    <s v="pata de chunto"/>
    <n v="39"/>
    <n v="8"/>
    <n v="1194.5934"/>
    <n v="0.1"/>
    <s v="LATIF "/>
    <n v="846.59112411251863"/>
    <n v="4.2329556205625929"/>
    <s v="DEJAR"/>
    <s v="DEJAR"/>
    <x v="0"/>
  </r>
  <r>
    <x v="135"/>
    <n v="19"/>
    <s v="pata de chunto"/>
    <n v="18"/>
    <n v="14"/>
    <n v="254.46959999999999"/>
    <n v="0.1"/>
    <s v="LATIF "/>
    <n v="134.06329154071116"/>
    <n v="0.67031645770355586"/>
    <s v="DEJAR"/>
    <s v="DEJAR"/>
    <x v="0"/>
  </r>
  <r>
    <x v="135"/>
    <n v="20"/>
    <s v="Liquidambar"/>
    <n v="43.5"/>
    <n v="20"/>
    <n v="1486.1731500000001"/>
    <n v="0.1"/>
    <s v="LATIF "/>
    <n v="1098.2743434316055"/>
    <n v="5.4913717171580272"/>
    <s v="DEJAR"/>
    <s v="DEJAR"/>
    <x v="0"/>
  </r>
  <r>
    <x v="135"/>
    <n v="21"/>
    <s v="pata de chunto"/>
    <n v="21.5"/>
    <n v="15"/>
    <n v="363.05115000000001"/>
    <n v="0.1"/>
    <s v="LATIF "/>
    <n v="204.75555973317921"/>
    <n v="1.023777798665896"/>
    <s v="DEJAR"/>
    <s v="DEJAR"/>
    <x v="0"/>
  </r>
  <r>
    <x v="135"/>
    <n v="22"/>
    <s v="pata de chunto"/>
    <n v="12"/>
    <n v="8"/>
    <n v="113.0976"/>
    <n v="0.1"/>
    <s v="LATIF "/>
    <n v="51.002868362482175"/>
    <n v="0.25501434181241084"/>
    <s v="DEJAR"/>
    <s v="DEJAR"/>
    <x v="0"/>
  </r>
  <r>
    <x v="135"/>
    <n v="23"/>
    <s v="Rustriata"/>
    <n v="15"/>
    <n v="29"/>
    <n v="176.715"/>
    <n v="0.1"/>
    <s v="LATIF "/>
    <n v="86.812164819560579"/>
    <n v="0.43406082409780289"/>
    <s v="DEJAR"/>
    <s v="DEJAR"/>
    <x v="0"/>
  </r>
  <r>
    <x v="135"/>
    <n v="24"/>
    <s v="capulin"/>
    <n v="70.5"/>
    <n v="30"/>
    <n v="3903.6343499999998"/>
    <n v="0.1"/>
    <s v="LATIF "/>
    <n v="3471.6229574783483"/>
    <n v="17.358114787391738"/>
    <s v="DEJAR"/>
    <s v="DEJAR"/>
    <x v="0"/>
  </r>
  <r>
    <x v="136"/>
    <n v="1"/>
    <s v="Pino"/>
    <n v="22.3"/>
    <n v="4"/>
    <n v="390.57156600000002"/>
    <n v="0.1"/>
    <s v="CONIF "/>
    <n v="219.90948156525522"/>
    <n v="1.0995474078262761"/>
    <s v="DEJAR"/>
    <s v="DEPURAR"/>
    <x v="1"/>
  </r>
  <r>
    <x v="136"/>
    <n v="2"/>
    <s v="Pino"/>
    <n v="28.5"/>
    <n v="15"/>
    <n v="637.94114999999999"/>
    <n v="0.1"/>
    <s v="CONIF "/>
    <n v="389.25187501357902"/>
    <n v="1.9462593750678951"/>
    <s v="DEJAR"/>
    <s v="DEJAR"/>
    <x v="0"/>
  </r>
  <r>
    <x v="136"/>
    <n v="3"/>
    <s v="Pino"/>
    <n v="16"/>
    <n v="9"/>
    <n v="201.0624"/>
    <n v="0.1"/>
    <s v="CONIF "/>
    <n v="101.53913507623321"/>
    <n v="0.507695675381166"/>
    <s v="DEJAR"/>
    <s v="DEJAR"/>
    <x v="0"/>
  </r>
  <r>
    <x v="136"/>
    <n v="4"/>
    <s v="Pino"/>
    <n v="19"/>
    <n v="12"/>
    <n v="283.52940000000001"/>
    <n v="0.1"/>
    <s v="CONIF "/>
    <n v="151.47942747069629"/>
    <n v="0.75739713735348135"/>
    <s v="DEJAR"/>
    <s v="DEJAR"/>
    <x v="0"/>
  </r>
  <r>
    <x v="136"/>
    <n v="5"/>
    <s v="Pino"/>
    <n v="28.2"/>
    <n v="13"/>
    <n v="624.58149600000002"/>
    <n v="0.1"/>
    <s v="CONIF "/>
    <n v="379.78119594189161"/>
    <n v="1.8989059797094581"/>
    <s v="DEJAR"/>
    <s v="DEJAR"/>
    <x v="0"/>
  </r>
  <r>
    <x v="136"/>
    <n v="6"/>
    <s v="Rustriata"/>
    <n v="13.5"/>
    <n v="8"/>
    <n v="143.13915"/>
    <n v="0.1"/>
    <s v="LATIF "/>
    <n v="67.533172179763213"/>
    <n v="0.33766586089881601"/>
    <s v="DEJAR"/>
    <s v="DEJAR"/>
    <x v="0"/>
  </r>
  <r>
    <x v="136"/>
    <n v="7"/>
    <s v="Pino"/>
    <n v="14.8"/>
    <n v="12"/>
    <n v="172.03401600000001"/>
    <n v="0.1"/>
    <s v="CONIF "/>
    <n v="84.68833654410949"/>
    <n v="0.42344168272054739"/>
    <s v="DEJAR"/>
    <s v="DEJAR"/>
    <x v="0"/>
  </r>
  <r>
    <x v="136"/>
    <n v="8"/>
    <s v="Pino"/>
    <n v="50"/>
    <n v="20"/>
    <n v="1963.5"/>
    <n v="0.1"/>
    <s v="CONIF "/>
    <n v="1440.3437888664064"/>
    <n v="7.2017189443320317"/>
    <s v="DEJAR"/>
    <s v="DEJAR"/>
    <x v="0"/>
  </r>
  <r>
    <x v="136"/>
    <n v="9"/>
    <s v="Pino"/>
    <n v="61"/>
    <n v="25"/>
    <n v="2922.4733999999999"/>
    <n v="0.1"/>
    <s v="CONIF "/>
    <n v="2288.1303435082086"/>
    <n v="11.440651717541042"/>
    <s v="DEJAR"/>
    <s v="DEJAR"/>
    <x v="0"/>
  </r>
  <r>
    <x v="136"/>
    <n v="10"/>
    <s v="Pino"/>
    <n v="24"/>
    <n v="14"/>
    <n v="452.3904"/>
    <n v="0.1"/>
    <s v="CONIF "/>
    <n v="260.92189134611579"/>
    <n v="1.3046094567305788"/>
    <s v="DEJAR"/>
    <s v="DEJAR"/>
    <x v="0"/>
  </r>
  <r>
    <x v="136"/>
    <n v="11"/>
    <s v="Palo de caballo"/>
    <n v="13"/>
    <n v="4"/>
    <n v="132.73259999999999"/>
    <n v="0.1"/>
    <s v="LATIF "/>
    <n v="61.723483588461484"/>
    <n v="0.3086174179423074"/>
    <s v="DEJAR"/>
    <s v="DEPURAR"/>
    <x v="1"/>
  </r>
  <r>
    <x v="136"/>
    <n v="12"/>
    <s v="Pino"/>
    <n v="48"/>
    <n v="25"/>
    <n v="1809.5616"/>
    <n v="0.1"/>
    <s v="CONIF "/>
    <n v="1309.7848931615965"/>
    <n v="6.5489244658079819"/>
    <s v="DEJAR"/>
    <s v="DEJAR"/>
    <x v="0"/>
  </r>
  <r>
    <x v="136"/>
    <n v="13"/>
    <s v="Pino"/>
    <n v="19"/>
    <n v="16"/>
    <n v="283.52940000000001"/>
    <n v="0.1"/>
    <s v="CONIF "/>
    <n v="151.47942747069629"/>
    <n v="0.75739713735348135"/>
    <s v="DEJAR"/>
    <s v="DEJAR"/>
    <x v="0"/>
  </r>
  <r>
    <x v="136"/>
    <n v="14"/>
    <s v="Pino"/>
    <n v="22"/>
    <n v="15"/>
    <n v="380.1336"/>
    <n v="0.1"/>
    <s v="CONIF "/>
    <n v="213.08474152497325"/>
    <n v="1.0654237076248663"/>
    <s v="DEJAR"/>
    <s v="DEJAR"/>
    <x v="0"/>
  </r>
  <r>
    <x v="136"/>
    <n v="15"/>
    <s v="Pino"/>
    <n v="22"/>
    <n v="10"/>
    <n v="380.1336"/>
    <n v="0.1"/>
    <s v="CONIF "/>
    <n v="213.08474152497325"/>
    <n v="1.0654237076248663"/>
    <s v="DEJAR"/>
    <s v="DEJAR"/>
    <x v="0"/>
  </r>
  <r>
    <x v="136"/>
    <n v="16"/>
    <s v="Palo de caballo"/>
    <n v="13"/>
    <n v="3"/>
    <n v="132.73259999999999"/>
    <n v="0.1"/>
    <s v="LATIF "/>
    <n v="61.723483588461484"/>
    <n v="0.3086174179423074"/>
    <s v="DEJAR"/>
    <s v="DEPURAR"/>
    <x v="1"/>
  </r>
  <r>
    <x v="136"/>
    <n v="17"/>
    <s v="Pino"/>
    <n v="17.7"/>
    <n v="16"/>
    <n v="246.05796599999996"/>
    <n v="0.1"/>
    <s v="CONIF "/>
    <n v="128.44231276789725"/>
    <n v="0.64221156383948619"/>
    <s v="DEJAR"/>
    <s v="DEJAR"/>
    <x v="0"/>
  </r>
  <r>
    <x v="136"/>
    <n v="18"/>
    <s v="Pino"/>
    <n v="47.5"/>
    <n v="27"/>
    <n v="1772.0587499999999"/>
    <n v="0.1"/>
    <s v="CONIF "/>
    <n v="1278.2468665473434"/>
    <n v="6.3912343327367171"/>
    <s v="DEJAR"/>
    <s v="DEJAR"/>
    <x v="0"/>
  </r>
  <r>
    <x v="136"/>
    <n v="19"/>
    <s v="Pino"/>
    <n v="12.7"/>
    <n v="15"/>
    <n v="126.67716599999999"/>
    <n v="0.1"/>
    <s v="CONIF "/>
    <n v="59.310736409772915"/>
    <n v="0.29655368204886456"/>
    <s v="DEJAR"/>
    <s v="DEJAR"/>
    <x v="0"/>
  </r>
  <r>
    <x v="136"/>
    <n v="20"/>
    <s v="Pino"/>
    <n v="46"/>
    <n v="27"/>
    <n v="1661.9064000000001"/>
    <n v="0.1"/>
    <s v="CONIF "/>
    <n v="1186.2528329925287"/>
    <n v="5.9312641649626441"/>
    <s v="DEJAR"/>
    <s v="DEJAR"/>
    <x v="0"/>
  </r>
  <r>
    <x v="136"/>
    <n v="21"/>
    <s v="Pino"/>
    <n v="38"/>
    <n v="20"/>
    <n v="1134.1176"/>
    <n v="0.1"/>
    <s v="CONIF "/>
    <n v="760.40176124087304"/>
    <n v="3.8020088062043649"/>
    <s v="DEJAR"/>
    <s v="DEJAR"/>
    <x v="0"/>
  </r>
  <r>
    <x v="136"/>
    <n v="22"/>
    <s v="Pino"/>
    <n v="12.5"/>
    <n v="8"/>
    <n v="122.71875"/>
    <n v="0.1"/>
    <s v="CONIF "/>
    <n v="57.159345325416837"/>
    <n v="0.28579672662708416"/>
    <s v="DEJAR"/>
    <s v="DEJAR"/>
    <x v="0"/>
  </r>
  <r>
    <x v="136"/>
    <n v="23"/>
    <s v="Pino"/>
    <n v="29"/>
    <n v="25"/>
    <n v="660.52139999999997"/>
    <n v="0.1"/>
    <s v="CONIF "/>
    <n v="405.3327536426039"/>
    <n v="2.0266637682130195"/>
    <s v="DEJAR"/>
    <s v="DEJAR"/>
    <x v="0"/>
  </r>
  <r>
    <x v="136"/>
    <n v="24"/>
    <s v="Pino"/>
    <n v="22.6"/>
    <n v="18"/>
    <n v="401.15090400000003"/>
    <n v="0.1"/>
    <s v="CONIF "/>
    <n v="226.85721206830254"/>
    <n v="1.1342860603415126"/>
    <s v="DEJAR"/>
    <s v="DEJAR"/>
    <x v="0"/>
  </r>
  <r>
    <x v="136"/>
    <n v="25"/>
    <s v="Pino"/>
    <n v="35"/>
    <n v="26"/>
    <n v="962.11500000000001"/>
    <n v="0.1"/>
    <s v="CONIF "/>
    <n v="627.92845814933332"/>
    <n v="3.1396422907466661"/>
    <s v="DEJAR"/>
    <s v="DEJAR"/>
    <x v="0"/>
  </r>
  <r>
    <x v="137"/>
    <n v="1"/>
    <s v="Palo de caballo"/>
    <m/>
    <n v="28.108695652173914"/>
    <n v="0"/>
    <n v="0.1"/>
    <s v="LATIF "/>
    <n v="0"/>
    <n v="0"/>
    <s v="DEPURAR"/>
    <s v="DEJAR"/>
    <x v="1"/>
  </r>
  <r>
    <x v="137"/>
    <n v="2"/>
    <s v="Palo de caballo"/>
    <m/>
    <n v="28.108695652173914"/>
    <n v="0"/>
    <n v="0.1"/>
    <s v="LATIF "/>
    <n v="0"/>
    <n v="0"/>
    <s v="DEPURAR"/>
    <s v="DEJAR"/>
    <x v="1"/>
  </r>
  <r>
    <x v="137"/>
    <n v="3"/>
    <s v="Pino"/>
    <n v="35.5"/>
    <n v="30"/>
    <n v="989.80034999999998"/>
    <n v="0.1"/>
    <s v="CONIF "/>
    <n v="649.00665028711217"/>
    <n v="3.2450332514355607"/>
    <s v="DEJAR"/>
    <s v="DEJAR"/>
    <x v="0"/>
  </r>
  <r>
    <x v="137"/>
    <n v="4"/>
    <s v="Pino"/>
    <n v="49.5"/>
    <n v="38"/>
    <n v="1924.42635"/>
    <n v="0.1"/>
    <s v="CONIF "/>
    <n v="1407.0400796461972"/>
    <n v="7.0352003982309856"/>
    <s v="DEJAR"/>
    <s v="DEJAR"/>
    <x v="0"/>
  </r>
  <r>
    <x v="137"/>
    <n v="5"/>
    <s v="Pino"/>
    <n v="37"/>
    <n v="30"/>
    <n v="1075.2126000000001"/>
    <n v="0.1"/>
    <s v="CONIF "/>
    <n v="714.63566127853471"/>
    <n v="3.5731783063926734"/>
    <s v="DEJAR"/>
    <s v="DEJAR"/>
    <x v="0"/>
  </r>
  <r>
    <x v="137"/>
    <n v="6"/>
    <s v="Pino"/>
    <n v="29.5"/>
    <n v="30"/>
    <n v="683.49434999999994"/>
    <n v="0.1"/>
    <s v="CONIF "/>
    <n v="421.78598066337179"/>
    <n v="2.1089299033168589"/>
    <s v="DEJAR"/>
    <s v="DEJAR"/>
    <x v="0"/>
  </r>
  <r>
    <x v="137"/>
    <n v="7"/>
    <s v="Pino"/>
    <n v="38.5"/>
    <n v="38"/>
    <n v="1164.15915"/>
    <n v="0.1"/>
    <s v="CONIF "/>
    <n v="783.89417216375261"/>
    <n v="3.9194708608187625"/>
    <s v="DEJAR"/>
    <s v="DEJAR"/>
    <x v="0"/>
  </r>
  <r>
    <x v="137"/>
    <n v="8"/>
    <s v="Pino"/>
    <n v="45"/>
    <n v="25"/>
    <n v="1590.4349999999999"/>
    <n v="0.1"/>
    <s v="CONIF "/>
    <n v="1127.0915630458203"/>
    <n v="5.6354578152291008"/>
    <s v="DEJAR"/>
    <s v="DEJAR"/>
    <x v="0"/>
  </r>
  <r>
    <x v="137"/>
    <n v="9"/>
    <s v="Pino"/>
    <n v="20"/>
    <n v="26"/>
    <n v="314.15999999999997"/>
    <n v="0.1"/>
    <s v="CONIF "/>
    <n v="170.68882248683826"/>
    <n v="0.85344411243419127"/>
    <s v="DEJAR"/>
    <s v="DEJAR"/>
    <x v="0"/>
  </r>
  <r>
    <x v="137"/>
    <n v="10"/>
    <s v="Pino"/>
    <n v="56"/>
    <n v="35"/>
    <n v="2463.0144"/>
    <n v="0.1"/>
    <s v="CONIF "/>
    <n v="1875.1154079405869"/>
    <n v="9.3755770397029341"/>
    <s v="DEJAR"/>
    <s v="DEJAR"/>
    <x v="0"/>
  </r>
  <r>
    <x v="137"/>
    <n v="11"/>
    <s v="Pino"/>
    <n v="22.5"/>
    <n v="15"/>
    <n v="397.60874999999999"/>
    <n v="0.1"/>
    <s v="CONIF "/>
    <n v="224.52760288011802"/>
    <n v="1.1226380144005901"/>
    <s v="DEJAR"/>
    <s v="DEJAR"/>
    <x v="0"/>
  </r>
  <r>
    <x v="137"/>
    <n v="12"/>
    <s v="Pino"/>
    <n v="25"/>
    <n v="32"/>
    <n v="490.875"/>
    <n v="0.1"/>
    <s v="CONIF "/>
    <n v="286.93049335184679"/>
    <n v="1.4346524667592337"/>
    <s v="DEJAR"/>
    <s v="DEJAR"/>
    <x v="0"/>
  </r>
  <r>
    <x v="137"/>
    <n v="13"/>
    <s v="Pino"/>
    <n v="17.5"/>
    <n v="25"/>
    <n v="240.52875"/>
    <n v="0.1"/>
    <s v="CONIF "/>
    <n v="125.08945689157549"/>
    <n v="0.62544728445787745"/>
    <s v="DEJAR"/>
    <s v="DEJAR"/>
    <x v="0"/>
  </r>
  <r>
    <x v="137"/>
    <n v="14"/>
    <s v="Pino"/>
    <n v="36"/>
    <n v="28"/>
    <n v="1017.8783999999999"/>
    <n v="0.1"/>
    <s v="CONIF "/>
    <n v="670.48269942934951"/>
    <n v="3.3524134971467472"/>
    <s v="DEJAR"/>
    <s v="DEJAR"/>
    <x v="0"/>
  </r>
  <r>
    <x v="137"/>
    <n v="15"/>
    <s v="Pino"/>
    <n v="58"/>
    <n v="35"/>
    <n v="2642.0855999999999"/>
    <n v="0.1"/>
    <s v="CONIF "/>
    <n v="2034.703622167259"/>
    <n v="10.173518110836294"/>
    <s v="DEJAR"/>
    <s v="DEJAR"/>
    <x v="0"/>
  </r>
  <r>
    <x v="137"/>
    <n v="16"/>
    <s v="Pino"/>
    <n v="27.2"/>
    <n v="35"/>
    <n v="581.07033599999988"/>
    <n v="0.1"/>
    <s v="CONIF "/>
    <n v="349.16892599096639"/>
    <n v="1.7458446299548318"/>
    <s v="DEJAR"/>
    <s v="DEJAR"/>
    <x v="0"/>
  </r>
  <r>
    <x v="137"/>
    <n v="17"/>
    <s v="Pino"/>
    <n v="36.5"/>
    <n v="38"/>
    <n v="1046.34915"/>
    <n v="0.1"/>
    <s v="CONIF "/>
    <n v="692.35843296061068"/>
    <n v="3.4617921648030534"/>
    <s v="DEJAR"/>
    <s v="DEJAR"/>
    <x v="0"/>
  </r>
  <r>
    <x v="137"/>
    <n v="18"/>
    <s v="Pino"/>
    <n v="31.5"/>
    <n v="35"/>
    <n v="779.31314999999995"/>
    <n v="0.1"/>
    <s v="CONIF "/>
    <n v="491.36384858054686"/>
    <n v="2.4568192429027342"/>
    <s v="DEJAR"/>
    <s v="DEJAR"/>
    <x v="0"/>
  </r>
  <r>
    <x v="137"/>
    <n v="19"/>
    <s v="Pino"/>
    <n v="26"/>
    <n v="27"/>
    <n v="530.93039999999996"/>
    <n v="0.1"/>
    <s v="CONIF "/>
    <n v="314.35776105795452"/>
    <n v="1.5717888052897726"/>
    <s v="DEJAR"/>
    <s v="DEJAR"/>
    <x v="0"/>
  </r>
  <r>
    <x v="137"/>
    <n v="20"/>
    <s v="Pino"/>
    <n v="22.5"/>
    <n v="30"/>
    <n v="397.60874999999999"/>
    <n v="0.1"/>
    <s v="CONIF "/>
    <n v="224.52760288011802"/>
    <n v="1.1226380144005901"/>
    <s v="DEJAR"/>
    <s v="DEJAR"/>
    <x v="0"/>
  </r>
  <r>
    <x v="137"/>
    <n v="21"/>
    <s v="Pino"/>
    <n v="29.8"/>
    <n v="25"/>
    <n v="697.46661600000004"/>
    <n v="0.1"/>
    <s v="CONIF "/>
    <n v="431.83751511009552"/>
    <n v="2.1591875755504777"/>
    <s v="DEJAR"/>
    <s v="DEJAR"/>
    <x v="0"/>
  </r>
  <r>
    <x v="137"/>
    <n v="22"/>
    <s v="Pino"/>
    <n v="42.9"/>
    <n v="35"/>
    <n v="1445.4580139999998"/>
    <n v="0.1"/>
    <s v="CONIF "/>
    <n v="1008.4364034860454"/>
    <n v="5.0421820174302265"/>
    <s v="DEJAR"/>
    <s v="DEJAR"/>
    <x v="0"/>
  </r>
  <r>
    <x v="137"/>
    <n v="23"/>
    <s v="Pino"/>
    <n v="22"/>
    <n v="30"/>
    <n v="380.1336"/>
    <n v="0.1"/>
    <s v="CONIF "/>
    <n v="213.08474152497325"/>
    <n v="1.0654237076248663"/>
    <s v="DEJAR"/>
    <s v="DEJAR"/>
    <x v="0"/>
  </r>
  <r>
    <x v="137"/>
    <n v="24"/>
    <s v="Pino"/>
    <n v="22.7"/>
    <n v="18"/>
    <n v="404.70876599999997"/>
    <n v="0.1"/>
    <s v="CONIF "/>
    <n v="229.20054686781427"/>
    <n v="1.1460027343390713"/>
    <s v="DEJAR"/>
    <s v="DEJAR"/>
    <x v="0"/>
  </r>
  <r>
    <x v="137"/>
    <n v="25"/>
    <s v="Pino"/>
    <n v="40"/>
    <n v="38"/>
    <n v="1256.6399999999999"/>
    <n v="0.1"/>
    <s v="CONIF "/>
    <n v="856.82975840551558"/>
    <n v="4.2841487920275778"/>
    <s v="DEJAR"/>
    <s v="DEJAR"/>
    <x v="0"/>
  </r>
  <r>
    <x v="137"/>
    <n v="26"/>
    <s v="Pino"/>
    <n v="31.7"/>
    <n v="22"/>
    <n v="789.24060599999996"/>
    <n v="0.1"/>
    <s v="CONIF "/>
    <n v="498.65617842765715"/>
    <n v="2.4932808921382854"/>
    <s v="DEJAR"/>
    <s v="DEJAR"/>
    <x v="0"/>
  </r>
  <r>
    <x v="137"/>
    <n v="27"/>
    <s v="Pino"/>
    <n v="18.3"/>
    <n v="22"/>
    <n v="263.02260600000005"/>
    <n v="0.1"/>
    <s v="CONIF "/>
    <n v="138.80569270165631"/>
    <n v="0.69402846350828162"/>
    <s v="DEJAR"/>
    <s v="DEJAR"/>
    <x v="0"/>
  </r>
  <r>
    <x v="137"/>
    <n v="28"/>
    <s v="Pino"/>
    <n v="34"/>
    <n v="30"/>
    <n v="907.92240000000004"/>
    <n v="0.1"/>
    <s v="CONIF "/>
    <n v="586.95824798631986"/>
    <n v="2.9347912399315992"/>
    <s v="DEJAR"/>
    <s v="DEJAR"/>
    <x v="0"/>
  </r>
  <r>
    <x v="137"/>
    <n v="29"/>
    <s v="Pino"/>
    <n v="21.2"/>
    <n v="25"/>
    <n v="352.99017600000002"/>
    <n v="0.1"/>
    <s v="CONIF "/>
    <n v="195.48256395363825"/>
    <n v="0.97741281976819117"/>
    <s v="DEJAR"/>
    <s v="DEJAR"/>
    <x v="0"/>
  </r>
  <r>
    <x v="137"/>
    <n v="30"/>
    <s v="Pino"/>
    <n v="25"/>
    <n v="26"/>
    <n v="490.875"/>
    <n v="0.1"/>
    <s v="CONIF "/>
    <n v="286.93049335184679"/>
    <n v="1.4346524667592337"/>
    <s v="DEJAR"/>
    <s v="DEJAR"/>
    <x v="0"/>
  </r>
  <r>
    <x v="137"/>
    <n v="31"/>
    <s v="Guarumo"/>
    <n v="13"/>
    <n v="12"/>
    <n v="132.73259999999999"/>
    <n v="0.1"/>
    <s v="LATIF "/>
    <n v="61.723483588461484"/>
    <n v="0.3086174179423074"/>
    <s v="DEJAR"/>
    <s v="DEJAR"/>
    <x v="0"/>
  </r>
  <r>
    <x v="137"/>
    <n v="32"/>
    <s v="Guarumo"/>
    <n v="10"/>
    <n v="12"/>
    <n v="78.539999999999992"/>
    <n v="0.1"/>
    <s v="LATIF "/>
    <n v="33.026709725455305"/>
    <n v="0.16513354862727653"/>
    <s v="DEJAR"/>
    <s v="DEJAR"/>
    <x v="0"/>
  </r>
  <r>
    <x v="137"/>
    <n v="33"/>
    <s v="Pino"/>
    <n v="49.5"/>
    <n v="35"/>
    <n v="1924.42635"/>
    <n v="0.1"/>
    <s v="CONIF "/>
    <n v="1407.0400796461972"/>
    <n v="7.0352003982309856"/>
    <s v="DEJAR"/>
    <s v="DEJAR"/>
    <x v="0"/>
  </r>
  <r>
    <x v="137"/>
    <n v="34"/>
    <s v="Guarumo"/>
    <n v="10.9"/>
    <n v="12"/>
    <n v="93.313373999999996"/>
    <n v="0.1"/>
    <s v="LATIF "/>
    <n v="40.557552731903208"/>
    <n v="0.20278776365951603"/>
    <s v="DEJAR"/>
    <s v="DEJAR"/>
    <x v="0"/>
  </r>
  <r>
    <x v="137"/>
    <n v="35"/>
    <s v="Pino"/>
    <n v="43"/>
    <n v="32"/>
    <n v="1452.2046"/>
    <n v="0.1"/>
    <s v="CONIF "/>
    <n v="1013.9163800149536"/>
    <n v="5.0695819000747671"/>
    <s v="DEJAR"/>
    <s v="DEJAR"/>
    <x v="0"/>
  </r>
  <r>
    <x v="137"/>
    <n v="36"/>
    <s v="pino"/>
    <n v="31"/>
    <n v="38"/>
    <n v="754.76940000000002"/>
    <n v="0.1"/>
    <s v="CONIF "/>
    <n v="473.40054798786537"/>
    <n v="2.3670027399393265"/>
    <s v="DEJAR"/>
    <s v="DEJAR"/>
    <x v="0"/>
  </r>
  <r>
    <x v="137"/>
    <n v="37"/>
    <s v="Palo de caballo"/>
    <n v="10.5"/>
    <n v="9"/>
    <n v="86.590350000000001"/>
    <n v="0.1"/>
    <s v="LATIF "/>
    <n v="37.099684439743179"/>
    <n v="0.1854984221987159"/>
    <s v="DEJAR"/>
    <s v="DEJAR"/>
    <x v="0"/>
  </r>
  <r>
    <x v="137"/>
    <n v="38"/>
    <s v="pino"/>
    <n v="38"/>
    <n v="30"/>
    <n v="1134.1176"/>
    <n v="0.1"/>
    <s v="CONIF "/>
    <n v="760.40176124087304"/>
    <n v="3.8020088062043649"/>
    <s v="DEJAR"/>
    <s v="DEJAR"/>
    <x v="0"/>
  </r>
  <r>
    <x v="137"/>
    <n v="39"/>
    <s v="Palo de caballo"/>
    <n v="22.5"/>
    <n v="8"/>
    <n v="397.60874999999999"/>
    <n v="0.1"/>
    <s v="LATIF "/>
    <n v="228.1896084504572"/>
    <n v="1.140948042252286"/>
    <s v="DEJAR"/>
    <s v="DEJAR"/>
    <x v="0"/>
  </r>
  <r>
    <x v="137"/>
    <n v="40"/>
    <s v="pino"/>
    <n v="27"/>
    <n v="25"/>
    <n v="572.5566"/>
    <n v="0.1"/>
    <s v="CONIF "/>
    <n v="343.22204552912302"/>
    <n v="1.7161102276456148"/>
    <s v="DEJAR"/>
    <s v="DEJAR"/>
    <x v="0"/>
  </r>
  <r>
    <x v="137"/>
    <n v="41"/>
    <s v="pino"/>
    <n v="39"/>
    <n v="40"/>
    <n v="1194.5934"/>
    <n v="0.1"/>
    <s v="CONIF "/>
    <n v="807.79515713809144"/>
    <n v="4.0389757856904573"/>
    <s v="DEJAR"/>
    <s v="DEJAR"/>
    <x v="0"/>
  </r>
  <r>
    <x v="137"/>
    <n v="42"/>
    <s v="pino"/>
    <n v="34.5"/>
    <n v="30"/>
    <n v="934.82235000000003"/>
    <n v="0.1"/>
    <s v="CONIF "/>
    <n v="607.2462782424343"/>
    <n v="3.036231391212171"/>
    <s v="DEJAR"/>
    <s v="DEJAR"/>
    <x v="0"/>
  </r>
  <r>
    <x v="137"/>
    <n v="43"/>
    <s v="pino"/>
    <n v="41"/>
    <n v="30"/>
    <n v="1320.2574"/>
    <n v="0.1"/>
    <s v="CONIF "/>
    <n v="907.5192366572752"/>
    <n v="4.537596183286376"/>
    <s v="DEJAR"/>
    <s v="DEJAR"/>
    <x v="0"/>
  </r>
  <r>
    <x v="137"/>
    <n v="44"/>
    <s v="pino"/>
    <n v="40"/>
    <n v="30"/>
    <n v="1256.6399999999999"/>
    <n v="0.1"/>
    <s v="CONIF "/>
    <n v="856.82975840551558"/>
    <n v="4.2841487920275778"/>
    <s v="DEJAR"/>
    <s v="DEJAR"/>
    <x v="0"/>
  </r>
  <r>
    <x v="137"/>
    <n v="45"/>
    <s v="pino"/>
    <n v="70.7"/>
    <n v="42"/>
    <n v="3925.8140460000004"/>
    <n v="0.1"/>
    <s v="CONIF "/>
    <n v="3225.9544253775916"/>
    <n v="16.129772126887957"/>
    <s v="DEJAR"/>
    <s v="DEJAR"/>
    <x v="0"/>
  </r>
  <r>
    <x v="137"/>
    <n v="46"/>
    <s v="Liquidambar"/>
    <n v="22.5"/>
    <n v="35"/>
    <n v="397.60874999999999"/>
    <n v="0.1"/>
    <s v="LATIF "/>
    <n v="228.1896084504572"/>
    <n v="1.140948042252286"/>
    <s v="DEJAR"/>
    <s v="DEJAR"/>
    <x v="0"/>
  </r>
  <r>
    <x v="137"/>
    <n v="47"/>
    <s v="Liquidambar"/>
    <n v="29.4"/>
    <n v="25"/>
    <n v="678.86834399999987"/>
    <n v="0.1"/>
    <s v="LATIF "/>
    <n v="431.69384330856911"/>
    <n v="2.1584692165428456"/>
    <s v="DEJAR"/>
    <s v="DEJAR"/>
    <x v="0"/>
  </r>
  <r>
    <x v="137"/>
    <n v="48"/>
    <s v="Liquidambar"/>
    <n v="22"/>
    <n v="25"/>
    <n v="380.1336"/>
    <n v="0.1"/>
    <s v="LATIF "/>
    <n v="216.2883827856152"/>
    <n v="1.0814419139280758"/>
    <s v="DEJAR"/>
    <s v="DEJAR"/>
    <x v="0"/>
  </r>
  <r>
    <x v="138"/>
    <n v="1"/>
    <s v="Tul che´"/>
    <n v="20"/>
    <n v="9"/>
    <n v="314.15999999999997"/>
    <n v="0.1"/>
    <s v="LATIF "/>
    <n v="172.33493090633354"/>
    <n v="0.86167465453166758"/>
    <s v="DEJAR"/>
    <s v="DEJAR"/>
    <x v="0"/>
  </r>
  <r>
    <x v="138"/>
    <n v="2"/>
    <s v="Tul che´"/>
    <n v="26"/>
    <n v="12"/>
    <n v="530.93039999999996"/>
    <n v="0.1"/>
    <s v="LATIF "/>
    <n v="322.0760520178971"/>
    <n v="1.6103802600894852"/>
    <s v="DEJAR"/>
    <s v="DEJAR"/>
    <x v="0"/>
  </r>
  <r>
    <x v="138"/>
    <n v="3"/>
    <s v="Tul che´"/>
    <n v="23.5"/>
    <n v="12"/>
    <n v="433.73714999999999"/>
    <n v="0.1"/>
    <s v="LATIF "/>
    <n v="253.10998017593391"/>
    <n v="1.2655499008796693"/>
    <s v="DEJAR"/>
    <s v="DEJAR"/>
    <x v="0"/>
  </r>
  <r>
    <x v="138"/>
    <n v="4"/>
    <s v="loazam"/>
    <n v="11.5"/>
    <n v="4"/>
    <n v="103.86915"/>
    <n v="0.1"/>
    <s v="LATIF "/>
    <n v="46.082838181946165"/>
    <n v="0.23041419090973084"/>
    <s v="DEJAR"/>
    <s v="DEPURAR"/>
    <x v="1"/>
  </r>
  <r>
    <x v="138"/>
    <n v="5"/>
    <s v="aguacatio"/>
    <n v="16"/>
    <n v="8"/>
    <n v="201.0624"/>
    <n v="0.1"/>
    <s v="LATIF "/>
    <n v="101.24820425273758"/>
    <n v="0.50624102126368786"/>
    <s v="DEJAR"/>
    <s v="DEJAR"/>
    <x v="0"/>
  </r>
  <r>
    <x v="138"/>
    <n v="6"/>
    <s v="Tul che´"/>
    <n v="19"/>
    <n v="10"/>
    <n v="283.52940000000001"/>
    <n v="0.1"/>
    <s v="LATIF "/>
    <n v="152.50261995629924"/>
    <n v="0.76251309978149617"/>
    <s v="DEJAR"/>
    <s v="DEJAR"/>
    <x v="0"/>
  </r>
  <r>
    <x v="138"/>
    <n v="7"/>
    <s v="aguacatio"/>
    <n v="30"/>
    <n v="12"/>
    <n v="706.86"/>
    <n v="0.1"/>
    <s v="LATIF "/>
    <n v="452.98997539791907"/>
    <n v="2.2649498769895953"/>
    <s v="DEJAR"/>
    <s v="DEJAR"/>
    <x v="0"/>
  </r>
  <r>
    <x v="138"/>
    <n v="8"/>
    <s v="Desconocida"/>
    <n v="12"/>
    <n v="8"/>
    <n v="113.0976"/>
    <n v="0.1"/>
    <s v="LATIF "/>
    <n v="51.002868362482175"/>
    <n v="0.25501434181241084"/>
    <s v="DEJAR"/>
    <s v="DEJAR"/>
    <x v="0"/>
  </r>
  <r>
    <x v="138"/>
    <n v="9"/>
    <s v="aguacatio"/>
    <n v="18.5"/>
    <n v="12"/>
    <n v="268.80315000000002"/>
    <n v="0.1"/>
    <s v="LATIF "/>
    <n v="143.11059777395243"/>
    <n v="0.71555298886976215"/>
    <s v="DEJAR"/>
    <s v="DEJAR"/>
    <x v="0"/>
  </r>
  <r>
    <x v="138"/>
    <n v="10"/>
    <s v="che ej"/>
    <n v="21"/>
    <n v="4"/>
    <n v="346.3614"/>
    <n v="0.1"/>
    <s v="LATIF "/>
    <n v="193.587905296"/>
    <n v="0.96793952648000003"/>
    <s v="DEJAR"/>
    <s v="DEPURAR"/>
    <x v="1"/>
  </r>
  <r>
    <x v="138"/>
    <n v="11"/>
    <s v="Pimienta de montaña"/>
    <n v="12.5"/>
    <n v="8"/>
    <n v="122.71875"/>
    <n v="0.1"/>
    <s v="LATIF "/>
    <n v="56.214880852526136"/>
    <n v="0.28107440426263064"/>
    <s v="DEJAR"/>
    <s v="DEJAR"/>
    <x v="0"/>
  </r>
  <r>
    <x v="138"/>
    <n v="12"/>
    <s v="tacsis"/>
    <n v="13.5"/>
    <n v="5"/>
    <n v="143.13915"/>
    <n v="0.1"/>
    <s v="LATIF "/>
    <n v="67.533172179763213"/>
    <n v="0.33766586089881601"/>
    <s v="DEJAR"/>
    <s v="DEJAR"/>
    <x v="0"/>
  </r>
  <r>
    <x v="138"/>
    <n v="13"/>
    <s v="aguacatio"/>
    <n v="19"/>
    <n v="12"/>
    <n v="283.52940000000001"/>
    <n v="0.1"/>
    <s v="LATIF "/>
    <n v="152.50261995629924"/>
    <n v="0.76251309978149617"/>
    <s v="DEJAR"/>
    <s v="DEJAR"/>
    <x v="0"/>
  </r>
  <r>
    <x v="138"/>
    <n v="14"/>
    <s v="mata palo"/>
    <n v="11.2"/>
    <n v="12"/>
    <n v="98.520575999999991"/>
    <n v="0.1"/>
    <s v="LATIF "/>
    <n v="43.269010001935349"/>
    <n v="0.21634505000967674"/>
    <s v="DEJAR"/>
    <s v="DEJAR"/>
    <x v="0"/>
  </r>
  <r>
    <x v="138"/>
    <n v="15"/>
    <s v="aguacatio"/>
    <n v="15"/>
    <n v="8"/>
    <n v="176.715"/>
    <n v="0.1"/>
    <s v="LATIF "/>
    <n v="86.812164819560579"/>
    <n v="0.43406082409780289"/>
    <s v="DEJAR"/>
    <s v="DEJAR"/>
    <x v="0"/>
  </r>
  <r>
    <x v="138"/>
    <n v="16"/>
    <s v="Tul che´"/>
    <n v="11"/>
    <n v="8"/>
    <n v="95.0334"/>
    <n v="0.1"/>
    <s v="LATIF "/>
    <n v="41.450062373780455"/>
    <n v="0.20725031186890225"/>
    <s v="DEJAR"/>
    <s v="DEJAR"/>
    <x v="0"/>
  </r>
  <r>
    <x v="138"/>
    <n v="17"/>
    <s v="saculja"/>
    <n v="10.199999999999999"/>
    <n v="6"/>
    <n v="81.713015999999996"/>
    <n v="0.1"/>
    <s v="LATIF "/>
    <n v="34.622936944330348"/>
    <n v="0.17311468472165173"/>
    <s v="DEJAR"/>
    <s v="DEJAR"/>
    <x v="0"/>
  </r>
  <r>
    <x v="138"/>
    <n v="18"/>
    <s v="saculja"/>
    <n v="11.5"/>
    <n v="8"/>
    <n v="103.86915"/>
    <n v="0.1"/>
    <s v="LATIF "/>
    <n v="46.082838181946165"/>
    <n v="0.23041419090973084"/>
    <s v="DEJAR"/>
    <s v="DEJAR"/>
    <x v="0"/>
  </r>
  <r>
    <x v="138"/>
    <n v="19"/>
    <s v="palo blanco"/>
    <n v="21.5"/>
    <n v="15"/>
    <n v="363.05115000000001"/>
    <n v="0.1"/>
    <s v="LATIF "/>
    <n v="204.75555973317921"/>
    <n v="1.023777798665896"/>
    <s v="DEJAR"/>
    <s v="DEJAR"/>
    <x v="0"/>
  </r>
  <r>
    <x v="138"/>
    <n v="20"/>
    <s v="Arrayán"/>
    <n v="14"/>
    <n v="12"/>
    <n v="153.9384"/>
    <n v="0.1"/>
    <s v="LATIF "/>
    <n v="73.64833681845144"/>
    <n v="0.36824168409225716"/>
    <s v="DEJAR"/>
    <s v="DEJAR"/>
    <x v="0"/>
  </r>
  <r>
    <x v="138"/>
    <n v="21"/>
    <s v="chino"/>
    <n v="10"/>
    <n v="6"/>
    <n v="78.539999999999992"/>
    <n v="0.1"/>
    <s v="LATIF "/>
    <n v="33.026709725455305"/>
    <n v="0.16513354862727653"/>
    <s v="DEJAR"/>
    <s v="DEJAR"/>
    <x v="0"/>
  </r>
  <r>
    <x v="139"/>
    <n v="1"/>
    <s v="Choot quiche´"/>
    <n v="18"/>
    <n v="7"/>
    <n v="254.46959999999999"/>
    <n v="0.1"/>
    <s v="LATIF"/>
    <n v="134.06329154071116"/>
    <n v="0.67031645770355586"/>
    <s v="DEJAR"/>
    <s v="DEJAR"/>
    <x v="0"/>
  </r>
  <r>
    <x v="139"/>
    <n v="2"/>
    <s v="Choochoc"/>
    <n v="36"/>
    <n v="20"/>
    <n v="1017.8783999999999"/>
    <n v="0.1"/>
    <s v="LATIF"/>
    <n v="699.54858588098784"/>
    <n v="3.4977429294049394"/>
    <s v="DEJAR"/>
    <s v="DEJAR"/>
    <x v="0"/>
  </r>
  <r>
    <x v="139"/>
    <n v="3"/>
    <s v="Choochoc"/>
    <n v="40"/>
    <n v="25"/>
    <n v="1256.6399999999999"/>
    <n v="0.1"/>
    <s v="LATIF"/>
    <n v="899.25180732127308"/>
    <n v="4.4962590366063653"/>
    <s v="DEJAR"/>
    <s v="DEJAR"/>
    <x v="0"/>
  </r>
  <r>
    <x v="139"/>
    <n v="4"/>
    <s v="Juucuc Che´"/>
    <n v="43"/>
    <n v="20"/>
    <n v="1452.2046"/>
    <n v="0.1"/>
    <s v="LATIF"/>
    <n v="1068.4241794788302"/>
    <n v="5.3421208973941514"/>
    <s v="DEJAR"/>
    <s v="DEJAR"/>
    <x v="0"/>
  </r>
  <r>
    <x v="139"/>
    <n v="5"/>
    <s v="un che´"/>
    <n v="23"/>
    <n v="6"/>
    <n v="415.47660000000002"/>
    <n v="0.1"/>
    <s v="LATIF"/>
    <n v="240.46242571758225"/>
    <n v="1.2023121285879113"/>
    <s v="DEJAR"/>
    <s v="DEJAR"/>
    <x v="0"/>
  </r>
  <r>
    <x v="139"/>
    <n v="6"/>
    <s v="Guarumo"/>
    <n v="33"/>
    <n v="15"/>
    <n v="855.30060000000003"/>
    <n v="0.1"/>
    <s v="LATIF"/>
    <n v="568.52356444302654"/>
    <n v="2.8426178222151326"/>
    <s v="DEJAR"/>
    <s v="DEJAR"/>
    <x v="0"/>
  </r>
  <r>
    <x v="139"/>
    <n v="7"/>
    <s v="Desconocido"/>
    <n v="18"/>
    <n v="19"/>
    <n v="254.46959999999999"/>
    <n v="0.1"/>
    <s v="LATIF"/>
    <n v="134.06329154071116"/>
    <n v="0.67031645770355586"/>
    <s v="DEJAR"/>
    <s v="DEJAR"/>
    <x v="0"/>
  </r>
  <r>
    <x v="139"/>
    <n v="8"/>
    <s v="Cedro de montaña"/>
    <n v="38"/>
    <n v="25"/>
    <n v="1134.1176"/>
    <n v="0.1"/>
    <s v="LATIF"/>
    <n v="795.76587227964853"/>
    <n v="3.9788293613982426"/>
    <s v="DEJAR"/>
    <s v="DEJAR"/>
    <x v="0"/>
  </r>
  <r>
    <x v="139"/>
    <n v="9"/>
    <s v="sanicillo"/>
    <n v="37"/>
    <n v="15"/>
    <n v="1075.2126000000001"/>
    <n v="0.1"/>
    <s v="LATIF"/>
    <n v="746.75785703016243"/>
    <n v="3.7337892851508117"/>
    <s v="DEJAR"/>
    <s v="DEJAR"/>
    <x v="0"/>
  </r>
  <r>
    <x v="139"/>
    <n v="10"/>
    <s v="san juan"/>
    <n v="23"/>
    <n v="14"/>
    <n v="415.47660000000002"/>
    <n v="0.1"/>
    <s v="LATIF"/>
    <n v="240.46242571758225"/>
    <n v="1.2023121285879113"/>
    <s v="DEJAR"/>
    <s v="DEJAR"/>
    <x v="0"/>
  </r>
  <r>
    <x v="139"/>
    <n v="11"/>
    <s v="Choochoc"/>
    <n v="34"/>
    <n v="28"/>
    <n v="907.92240000000004"/>
    <n v="0.1"/>
    <s v="LATIF"/>
    <n v="610.45073780325674"/>
    <n v="3.0522536890162835"/>
    <s v="DEJAR"/>
    <s v="DEJAR"/>
    <x v="0"/>
  </r>
  <r>
    <x v="139"/>
    <n v="12"/>
    <s v="cul che´"/>
    <n v="19"/>
    <n v="17"/>
    <n v="283.52940000000001"/>
    <n v="0.1"/>
    <s v="LATIF"/>
    <n v="152.50261995629924"/>
    <n v="0.76251309978149617"/>
    <s v="DEJAR"/>
    <s v="DEJAR"/>
    <x v="0"/>
  </r>
  <r>
    <x v="139"/>
    <n v="13"/>
    <s v="Choochoc"/>
    <n v="51"/>
    <n v="30"/>
    <n v="2042.8253999999999"/>
    <n v="0.1"/>
    <s v="LATIF"/>
    <n v="1604.5967189869084"/>
    <n v="8.0229835949345407"/>
    <s v="DEJAR"/>
    <s v="DEJAR"/>
    <x v="0"/>
  </r>
  <r>
    <x v="139"/>
    <n v="14"/>
    <s v="jum che´"/>
    <n v="20"/>
    <n v="20.2"/>
    <n v="314.15999999999997"/>
    <n v="0.1"/>
    <s v="LATIF"/>
    <n v="172.33493090633354"/>
    <n v="0.86167465453166758"/>
    <s v="DEJAR"/>
    <s v="DEJAR"/>
    <x v="0"/>
  </r>
  <r>
    <x v="139"/>
    <n v="15"/>
    <s v="pipaal"/>
    <n v="60"/>
    <n v="30"/>
    <n v="2827.44"/>
    <n v="0.1"/>
    <s v="LATIF"/>
    <n v="2363.7230823297186"/>
    <n v="11.818615411648594"/>
    <s v="DEJAR"/>
    <s v="DEJAR"/>
    <x v="0"/>
  </r>
  <r>
    <x v="139"/>
    <n v="16"/>
    <s v="Choochoc"/>
    <n v="43"/>
    <n v="32"/>
    <n v="1452.2046"/>
    <n v="0.1"/>
    <s v="LATIF"/>
    <n v="1068.4241794788302"/>
    <n v="5.3421208973941514"/>
    <s v="DEJAR"/>
    <s v="DEJAR"/>
    <x v="0"/>
  </r>
  <r>
    <x v="140"/>
    <n v="1"/>
    <s v="xoc"/>
    <n v="67"/>
    <n v="30"/>
    <n v="3525.6606000000002"/>
    <n v="0.1"/>
    <s v="LATIF"/>
    <n v="3074.842409403137"/>
    <n v="15.374212047015684"/>
    <s v="DEJAR"/>
    <s v="DEJAR"/>
    <x v="0"/>
  </r>
  <r>
    <x v="140"/>
    <n v="2"/>
    <s v="lobac"/>
    <n v="16"/>
    <n v="16"/>
    <n v="201.0624"/>
    <n v="0.1"/>
    <s v="LATIF"/>
    <n v="101.24820425273758"/>
    <n v="0.50624102126368786"/>
    <s v="DEJAR"/>
    <s v="DEJAR"/>
    <x v="0"/>
  </r>
  <r>
    <x v="140"/>
    <n v="3"/>
    <s v="sac mooch"/>
    <n v="23"/>
    <n v="20.186046511627907"/>
    <n v="415.47660000000002"/>
    <n v="0.1"/>
    <s v="LATIF"/>
    <n v="240.46242571758225"/>
    <n v="1.2023121285879113"/>
    <s v="DEJAR"/>
    <s v="DEJAR"/>
    <x v="0"/>
  </r>
  <r>
    <x v="140"/>
    <n v="4"/>
    <s v="lobac"/>
    <n v="12"/>
    <n v="16"/>
    <n v="113.0976"/>
    <n v="0.1"/>
    <s v="LATIF"/>
    <n v="51.002868362482175"/>
    <n v="0.25501434181241084"/>
    <s v="DEJAR"/>
    <s v="DEJAR"/>
    <x v="0"/>
  </r>
  <r>
    <x v="140"/>
    <n v="5"/>
    <s v="muj"/>
    <n v="36"/>
    <n v="25"/>
    <n v="1017.8783999999999"/>
    <n v="0.1"/>
    <s v="LATIF"/>
    <n v="699.54858588098784"/>
    <n v="3.4977429294049394"/>
    <s v="DEJAR"/>
    <s v="DEJAR"/>
    <x v="0"/>
  </r>
  <r>
    <x v="140"/>
    <n v="6"/>
    <s v="sac mooch"/>
    <n v="26"/>
    <n v="22"/>
    <n v="530.93039999999996"/>
    <n v="0.1"/>
    <s v="LATIF"/>
    <n v="322.0760520178971"/>
    <n v="1.6103802600894852"/>
    <s v="DEJAR"/>
    <s v="DEJAR"/>
    <x v="0"/>
  </r>
  <r>
    <x v="140"/>
    <n v="7"/>
    <s v="Oomash"/>
    <n v="18"/>
    <n v="20"/>
    <n v="254.46959999999999"/>
    <n v="0.1"/>
    <s v="LATIF"/>
    <n v="134.06329154071116"/>
    <n v="0.67031645770355586"/>
    <s v="DEJAR"/>
    <s v="DEJAR"/>
    <x v="0"/>
  </r>
  <r>
    <x v="140"/>
    <n v="8"/>
    <s v="lobac"/>
    <n v="18"/>
    <n v="18"/>
    <n v="254.46959999999999"/>
    <n v="0.1"/>
    <s v="LATIF"/>
    <n v="134.06329154071116"/>
    <n v="0.67031645770355586"/>
    <s v="DEJAR"/>
    <s v="DEJAR"/>
    <x v="0"/>
  </r>
  <r>
    <x v="140"/>
    <n v="9"/>
    <s v="quic che´"/>
    <n v="45"/>
    <n v="35"/>
    <n v="1590.4349999999999"/>
    <n v="0.1"/>
    <s v="LATIF"/>
    <n v="1190.7041522680991"/>
    <n v="5.9535207613404948"/>
    <s v="DEJAR"/>
    <s v="DEJAR"/>
    <x v="0"/>
  </r>
  <r>
    <x v="140"/>
    <n v="10"/>
    <s v="san juan"/>
    <n v="32"/>
    <n v="35"/>
    <n v="804.24959999999999"/>
    <n v="0.1"/>
    <s v="LATIF"/>
    <n v="528.31791084648671"/>
    <n v="2.6415895542324335"/>
    <s v="DEJAR"/>
    <s v="DEJAR"/>
    <x v="0"/>
  </r>
  <r>
    <x v="140"/>
    <n v="11"/>
    <s v="canou"/>
    <n v="32"/>
    <n v="20"/>
    <n v="804.24959999999999"/>
    <n v="0.1"/>
    <s v="LATIF"/>
    <n v="528.31791084648671"/>
    <n v="2.6415895542324335"/>
    <s v="DEJAR"/>
    <s v="DEJAR"/>
    <x v="0"/>
  </r>
  <r>
    <x v="140"/>
    <n v="12"/>
    <s v="Desconocido"/>
    <n v="18"/>
    <n v="15"/>
    <n v="254.46959999999999"/>
    <n v="0.1"/>
    <s v="LATIF"/>
    <n v="134.06329154071116"/>
    <n v="0.67031645770355586"/>
    <s v="DEJAR"/>
    <s v="DEJAR"/>
    <x v="0"/>
  </r>
  <r>
    <x v="140"/>
    <n v="13"/>
    <s v="cubuac"/>
    <n v="24"/>
    <n v="20.186046511627907"/>
    <n v="452.3904"/>
    <n v="0.1"/>
    <s v="LATIF"/>
    <n v="266.13537552905672"/>
    <n v="1.3306768776452833"/>
    <s v="DEJAR"/>
    <s v="DEJAR"/>
    <x v="0"/>
  </r>
  <r>
    <x v="140"/>
    <n v="14"/>
    <s v="Desconocido"/>
    <n v="34"/>
    <n v="18"/>
    <n v="907.92240000000004"/>
    <n v="0.1"/>
    <s v="LATIF"/>
    <n v="610.45073780325674"/>
    <n v="3.0522536890162835"/>
    <s v="DEJAR"/>
    <s v="DEJAR"/>
    <x v="0"/>
  </r>
  <r>
    <x v="140"/>
    <n v="15"/>
    <s v="cubuac"/>
    <n v="12"/>
    <n v="8"/>
    <n v="113.0976"/>
    <n v="0.1"/>
    <s v="LATIF"/>
    <n v="51.002868362482175"/>
    <n v="0.25501434181241084"/>
    <s v="DEJAR"/>
    <s v="DEJAR"/>
    <x v="0"/>
  </r>
  <r>
    <x v="140"/>
    <n v="16"/>
    <s v="cibas"/>
    <n v="58"/>
    <n v="32"/>
    <n v="2642.0855999999999"/>
    <n v="0.1"/>
    <s v="LATIF"/>
    <n v="2180.2363008097436"/>
    <n v="10.901181504048717"/>
    <s v="DEJAR"/>
    <s v="DEJAR"/>
    <x v="0"/>
  </r>
  <r>
    <x v="140"/>
    <n v="17"/>
    <s v="aabas"/>
    <n v="32"/>
    <n v="35"/>
    <n v="804.24959999999999"/>
    <n v="0.1"/>
    <s v="LATIF"/>
    <n v="528.31791084648671"/>
    <n v="2.6415895542324335"/>
    <s v="DEJAR"/>
    <s v="DEJAR"/>
    <x v="0"/>
  </r>
  <r>
    <x v="140"/>
    <n v="18"/>
    <s v="Choot quiche´"/>
    <n v="23"/>
    <n v="20.186046511627907"/>
    <n v="415.47660000000002"/>
    <n v="0.1"/>
    <s v="LATIF"/>
    <n v="240.46242571758225"/>
    <n v="1.2023121285879113"/>
    <s v="DEJAR"/>
    <s v="DEJAR"/>
    <x v="0"/>
  </r>
  <r>
    <x v="140"/>
    <n v="19"/>
    <s v="Choot quiche´"/>
    <n v="12"/>
    <n v="11"/>
    <n v="113.0976"/>
    <n v="0.1"/>
    <s v="LATIF"/>
    <n v="51.002868362482175"/>
    <n v="0.25501434181241084"/>
    <s v="DEJAR"/>
    <s v="DEJAR"/>
    <x v="0"/>
  </r>
  <r>
    <x v="140"/>
    <n v="20"/>
    <s v="Choot quiche´"/>
    <n v="11"/>
    <n v="10"/>
    <n v="95.0334"/>
    <n v="0.1"/>
    <s v="LATIF"/>
    <n v="41.450062373780455"/>
    <n v="0.20725031186890225"/>
    <s v="DEJAR"/>
    <s v="DEJAR"/>
    <x v="0"/>
  </r>
  <r>
    <x v="140"/>
    <n v="21"/>
    <s v="aabas"/>
    <n v="42"/>
    <n v="20.186046511627907"/>
    <n v="1385.4456"/>
    <n v="0.1"/>
    <s v="LATIF"/>
    <n v="1010.1508312762483"/>
    <n v="5.0507541563812408"/>
    <s v="DEJAR"/>
    <s v="DEJAR"/>
    <x v="0"/>
  </r>
  <r>
    <x v="140"/>
    <n v="22"/>
    <s v="aabas"/>
    <n v="37"/>
    <n v="35"/>
    <n v="1075.2126000000001"/>
    <n v="0.1"/>
    <s v="LATIF"/>
    <n v="746.75785703016243"/>
    <n v="3.7337892851508117"/>
    <s v="DEJAR"/>
    <s v="DEJAR"/>
    <x v="0"/>
  </r>
  <r>
    <x v="140"/>
    <n v="23"/>
    <s v="aabas"/>
    <n v="32"/>
    <n v="25"/>
    <n v="804.24959999999999"/>
    <n v="0.1"/>
    <s v="LATIF"/>
    <n v="528.31791084648671"/>
    <n v="2.6415895542324335"/>
    <s v="DEJAR"/>
    <s v="DEJAR"/>
    <x v="0"/>
  </r>
  <r>
    <x v="140"/>
    <n v="24"/>
    <s v="aabas"/>
    <n v="50"/>
    <n v="25"/>
    <n v="1963.5"/>
    <n v="0.1"/>
    <s v="LATIF"/>
    <n v="1530.6197203780737"/>
    <n v="7.6530986018903677"/>
    <s v="DEJAR"/>
    <s v="DEJAR"/>
    <x v="0"/>
  </r>
  <r>
    <x v="140"/>
    <n v="25"/>
    <s v="Choot quiche´"/>
    <n v="14"/>
    <n v="15"/>
    <n v="153.9384"/>
    <n v="0.1"/>
    <s v="LATIF"/>
    <n v="73.64833681845144"/>
    <n v="0.36824168409225716"/>
    <s v="DEJAR"/>
    <s v="DEJAR"/>
    <x v="0"/>
  </r>
  <r>
    <x v="140"/>
    <n v="26"/>
    <s v="aabas"/>
    <n v="25"/>
    <n v="20"/>
    <n v="490.875"/>
    <n v="0.1"/>
    <s v="LATIF"/>
    <n v="293.3319028192812"/>
    <n v="1.4666595140964058"/>
    <s v="DEJAR"/>
    <s v="DEJAR"/>
    <x v="0"/>
  </r>
  <r>
    <x v="140"/>
    <n v="27"/>
    <s v="Desconocido"/>
    <n v="11"/>
    <n v="17"/>
    <n v="95.0334"/>
    <n v="0.1"/>
    <s v="LATIF"/>
    <n v="41.450062373780455"/>
    <n v="0.20725031186890225"/>
    <s v="DEJAR"/>
    <s v="DEJAR"/>
    <x v="0"/>
  </r>
  <r>
    <x v="140"/>
    <n v="28"/>
    <s v="Choot quiche´"/>
    <n v="12"/>
    <n v="8"/>
    <n v="113.0976"/>
    <n v="0.1"/>
    <s v="LATIF"/>
    <n v="51.002868362482175"/>
    <n v="0.25501434181241084"/>
    <s v="DEJAR"/>
    <s v="DEJAR"/>
    <x v="0"/>
  </r>
  <r>
    <x v="140"/>
    <n v="29"/>
    <s v="lobac"/>
    <n v="13"/>
    <n v="8"/>
    <n v="132.73259999999999"/>
    <n v="0.1"/>
    <s v="LATIF"/>
    <n v="61.723483588461484"/>
    <n v="0.3086174179423074"/>
    <s v="DEJAR"/>
    <s v="DEJAR"/>
    <x v="0"/>
  </r>
  <r>
    <x v="140"/>
    <n v="30"/>
    <s v="ut"/>
    <n v="17"/>
    <n v="5"/>
    <n v="226.98060000000001"/>
    <n v="0.1"/>
    <s v="LATIF"/>
    <n v="116.98835060940742"/>
    <n v="0.58494175304703711"/>
    <s v="DEJAR"/>
    <s v="DEJAR"/>
    <x v="0"/>
  </r>
  <r>
    <x v="140"/>
    <n v="31"/>
    <s v="jac one"/>
    <n v="35"/>
    <n v="20"/>
    <n v="962.11500000000001"/>
    <n v="0.1"/>
    <s v="LATIF"/>
    <n v="654.11925553640299"/>
    <n v="3.270596277682015"/>
    <s v="DEJAR"/>
    <s v="DEJAR"/>
    <x v="0"/>
  </r>
  <r>
    <x v="140"/>
    <n v="32"/>
    <s v="aabas"/>
    <n v="46"/>
    <n v="40"/>
    <n v="1661.9064000000001"/>
    <n v="0.1"/>
    <s v="LATIF"/>
    <n v="1254.7442923043911"/>
    <n v="6.2737214615219559"/>
    <s v="DEJAR"/>
    <s v="DEJAR"/>
    <x v="0"/>
  </r>
  <r>
    <x v="140"/>
    <n v="33"/>
    <s v="is pirea"/>
    <n v="26"/>
    <n v="25"/>
    <n v="530.93039999999996"/>
    <n v="0.1"/>
    <s v="LATIF"/>
    <n v="322.0760520178971"/>
    <n v="1.6103802600894852"/>
    <s v="DEJAR"/>
    <s v="DEJAR"/>
    <x v="0"/>
  </r>
  <r>
    <x v="140"/>
    <n v="34"/>
    <s v="chun"/>
    <n v="14"/>
    <n v="10"/>
    <n v="153.9384"/>
    <n v="0.1"/>
    <s v="LATIF"/>
    <n v="73.64833681845144"/>
    <n v="0.36824168409225716"/>
    <s v="DEJAR"/>
    <s v="DEJAR"/>
    <x v="0"/>
  </r>
  <r>
    <x v="140"/>
    <n v="35"/>
    <s v="Desconocido"/>
    <n v="38"/>
    <n v="35"/>
    <n v="1134.1176"/>
    <n v="0.1"/>
    <s v="LATIF"/>
    <n v="795.76587227964853"/>
    <n v="3.9788293613982426"/>
    <s v="DEJAR"/>
    <s v="DEJAR"/>
    <x v="0"/>
  </r>
  <r>
    <x v="140"/>
    <n v="36"/>
    <s v="carrache´"/>
    <n v="17"/>
    <n v="15"/>
    <n v="226.98060000000001"/>
    <n v="0.1"/>
    <s v="LATIF"/>
    <n v="116.98835060940742"/>
    <n v="0.58494175304703711"/>
    <s v="DEJAR"/>
    <s v="DEJAR"/>
    <x v="0"/>
  </r>
  <r>
    <x v="140"/>
    <n v="37"/>
    <s v="ohoch"/>
    <n v="32"/>
    <n v="20"/>
    <n v="804.24959999999999"/>
    <n v="0.1"/>
    <s v="LATIF"/>
    <n v="528.31791084648671"/>
    <n v="2.6415895542324335"/>
    <s v="DEJAR"/>
    <s v="DEJAR"/>
    <x v="0"/>
  </r>
  <r>
    <x v="140"/>
    <n v="38"/>
    <s v="lobac"/>
    <n v="37"/>
    <n v="12"/>
    <n v="1075.2126000000001"/>
    <n v="0.1"/>
    <s v="LATIF"/>
    <n v="746.75785703016243"/>
    <n v="3.7337892851508117"/>
    <s v="DEJAR"/>
    <s v="DEJAR"/>
    <x v="0"/>
  </r>
  <r>
    <x v="140"/>
    <n v="39"/>
    <s v="wabon"/>
    <n v="13"/>
    <n v="5"/>
    <n v="132.73259999999999"/>
    <n v="0.1"/>
    <s v="LATIF"/>
    <n v="61.723483588461484"/>
    <n v="0.3086174179423074"/>
    <s v="DEJAR"/>
    <s v="DEJAR"/>
    <x v="0"/>
  </r>
  <r>
    <x v="140"/>
    <n v="40"/>
    <s v="lobac"/>
    <n v="13"/>
    <n v="12"/>
    <n v="132.73259999999999"/>
    <n v="0.1"/>
    <s v="LATIF"/>
    <n v="61.723483588461484"/>
    <n v="0.3086174179423074"/>
    <s v="DEJAR"/>
    <s v="DEJAR"/>
    <x v="0"/>
  </r>
  <r>
    <x v="140"/>
    <n v="41"/>
    <s v="chacci"/>
    <n v="20"/>
    <n v="20"/>
    <n v="314.15999999999997"/>
    <n v="0.1"/>
    <s v="LATIF"/>
    <n v="172.33493090633354"/>
    <n v="0.86167465453166758"/>
    <s v="DEJAR"/>
    <s v="DEJAR"/>
    <x v="0"/>
  </r>
  <r>
    <x v="140"/>
    <n v="42"/>
    <s v="saj che"/>
    <n v="24"/>
    <n v="22"/>
    <n v="452.3904"/>
    <n v="0.1"/>
    <s v="LATIF"/>
    <n v="266.13537552905672"/>
    <n v="1.3306768776452833"/>
    <s v="DEJAR"/>
    <s v="DEJAR"/>
    <x v="0"/>
  </r>
  <r>
    <x v="140"/>
    <n v="43"/>
    <s v="aabas"/>
    <n v="12"/>
    <n v="15"/>
    <n v="113.0976"/>
    <n v="0.1"/>
    <s v="LATIF"/>
    <n v="51.002868362482175"/>
    <n v="0.25501434181241084"/>
    <s v="DEJAR"/>
    <s v="DEJAR"/>
    <x v="0"/>
  </r>
  <r>
    <x v="140"/>
    <n v="44"/>
    <s v="quic che´"/>
    <n v="17"/>
    <n v="15"/>
    <n v="226.98060000000001"/>
    <n v="0.1"/>
    <s v="LATIF"/>
    <n v="116.98835060940742"/>
    <n v="0.58494175304703711"/>
    <s v="DEJAR"/>
    <s v="DEJAR"/>
    <x v="0"/>
  </r>
  <r>
    <x v="140"/>
    <n v="45"/>
    <s v="quic che´"/>
    <n v="27"/>
    <n v="25"/>
    <n v="572.5566"/>
    <n v="0.1"/>
    <s v="LATIF"/>
    <n v="352.39128142743209"/>
    <n v="1.7619564071371603"/>
    <s v="DEJAR"/>
    <s v="DEJAR"/>
    <x v="0"/>
  </r>
  <r>
    <x v="140"/>
    <n v="46"/>
    <s v="lobac"/>
    <n v="17"/>
    <n v="8"/>
    <n v="226.98060000000001"/>
    <n v="0.1"/>
    <s v="LATIF"/>
    <n v="116.98835060940742"/>
    <n v="0.58494175304703711"/>
    <s v="DEJAR"/>
    <s v="DEJAR"/>
    <x v="0"/>
  </r>
  <r>
    <x v="140"/>
    <n v="47"/>
    <s v="san juan"/>
    <n v="43"/>
    <n v="45"/>
    <n v="1452.2046"/>
    <n v="0.1"/>
    <s v="LATIF"/>
    <n v="1068.4241794788302"/>
    <n v="5.3421208973941514"/>
    <s v="DEJAR"/>
    <s v="DEJAR"/>
    <x v="0"/>
  </r>
  <r>
    <x v="140"/>
    <n v="48"/>
    <s v="lobac"/>
    <n v="15"/>
    <n v="20.186046511627907"/>
    <n v="176.715"/>
    <n v="0.1"/>
    <s v="LATIF"/>
    <n v="86.812164819560579"/>
    <n v="0.43406082409780289"/>
    <s v="DEJAR"/>
    <s v="DEJAR"/>
    <x v="0"/>
  </r>
  <r>
    <x v="141"/>
    <n v="1"/>
    <s v="oo che´"/>
    <n v="107"/>
    <n v="45"/>
    <n v="8992.0445999999993"/>
    <n v="0.1"/>
    <s v="LATIF"/>
    <n v="9384.5150981728802"/>
    <n v="46.922575490864396"/>
    <s v="DEJAR"/>
    <s v="DEJAR"/>
    <x v="0"/>
  </r>
  <r>
    <x v="141"/>
    <n v="2"/>
    <s v="sanabo"/>
    <n v="33"/>
    <n v="25"/>
    <n v="855.30060000000003"/>
    <n v="0.1"/>
    <s v="LATIF"/>
    <n v="568.52356444302654"/>
    <n v="2.8426178222151326"/>
    <s v="DEJAR"/>
    <s v="DEJAR"/>
    <x v="0"/>
  </r>
  <r>
    <x v="141"/>
    <n v="3"/>
    <s v="tioback"/>
    <n v="31"/>
    <n v="20"/>
    <n v="754.76940000000002"/>
    <n v="0.1"/>
    <s v="LATIF"/>
    <n v="489.81357840055307"/>
    <n v="2.4490678920027653"/>
    <s v="DEJAR"/>
    <s v="DEJAR"/>
    <x v="0"/>
  </r>
  <r>
    <x v="141"/>
    <n v="4"/>
    <s v="quic che´"/>
    <n v="12"/>
    <n v="8"/>
    <n v="113.0976"/>
    <n v="0.1"/>
    <s v="LATIF"/>
    <n v="51.002868362482175"/>
    <n v="0.25501434181241084"/>
    <s v="DEJAR"/>
    <s v="DEJAR"/>
    <x v="0"/>
  </r>
  <r>
    <x v="141"/>
    <n v="5"/>
    <s v="ubabac"/>
    <n v="49"/>
    <n v="25"/>
    <n v="1885.7454"/>
    <n v="0.1"/>
    <s v="LATIF"/>
    <n v="1458.6616605664788"/>
    <n v="7.2933083028323935"/>
    <s v="DEJAR"/>
    <s v="DEJAR"/>
    <x v="0"/>
  </r>
  <r>
    <x v="141"/>
    <n v="6"/>
    <s v="iobac"/>
    <n v="39"/>
    <n v="17"/>
    <n v="1194.5934"/>
    <n v="0.1"/>
    <s v="LATIF"/>
    <n v="846.59112411251863"/>
    <n v="4.2329556205625929"/>
    <s v="DEJAR"/>
    <s v="DEJAR"/>
    <x v="0"/>
  </r>
  <r>
    <x v="141"/>
    <n v="7"/>
    <s v="tuc che´"/>
    <n v="26"/>
    <n v="25"/>
    <n v="530.93039999999996"/>
    <n v="0.1"/>
    <s v="LATIF"/>
    <n v="322.0760520178971"/>
    <n v="1.6103802600894852"/>
    <s v="DEJAR"/>
    <s v="DEJAR"/>
    <x v="0"/>
  </r>
  <r>
    <x v="141"/>
    <n v="8"/>
    <s v="tulul che´"/>
    <n v="32"/>
    <n v="23.156862745098039"/>
    <n v="804.24959999999999"/>
    <n v="0.1"/>
    <s v="LATIF"/>
    <n v="528.31791084648671"/>
    <n v="2.6415895542324335"/>
    <s v="DEJAR"/>
    <s v="DEJAR"/>
    <x v="0"/>
  </r>
  <r>
    <x v="141"/>
    <n v="9"/>
    <s v="Desconocido"/>
    <n v="30"/>
    <n v="10"/>
    <n v="706.86"/>
    <n v="0.1"/>
    <s v="LATIF"/>
    <n v="452.98997539791907"/>
    <n v="2.2649498769895953"/>
    <s v="DEJAR"/>
    <s v="DEJAR"/>
    <x v="0"/>
  </r>
  <r>
    <x v="141"/>
    <n v="10"/>
    <s v="temp"/>
    <n v="43"/>
    <n v="25"/>
    <n v="1452.2046"/>
    <n v="0.1"/>
    <s v="LATIF"/>
    <n v="1068.4241794788302"/>
    <n v="5.3421208973941514"/>
    <s v="DEJAR"/>
    <s v="DEJAR"/>
    <x v="0"/>
  </r>
  <r>
    <x v="141"/>
    <n v="11"/>
    <s v="Oomash"/>
    <n v="11"/>
    <n v="7"/>
    <n v="95.0334"/>
    <n v="0.1"/>
    <s v="LATIF"/>
    <n v="41.450062373780455"/>
    <n v="0.20725031186890225"/>
    <s v="DEJAR"/>
    <s v="DEJAR"/>
    <x v="0"/>
  </r>
  <r>
    <x v="141"/>
    <n v="12"/>
    <s v="Desconocido"/>
    <n v="29"/>
    <n v="23.156862745098039"/>
    <n v="660.52139999999997"/>
    <n v="0.1"/>
    <s v="LATIF"/>
    <n v="417.82609631752575"/>
    <n v="2.0891304815876288"/>
    <s v="DEJAR"/>
    <s v="DEJAR"/>
    <x v="0"/>
  </r>
  <r>
    <x v="141"/>
    <n v="13"/>
    <s v="san juan"/>
    <n v="65"/>
    <n v="40"/>
    <n v="3318.3150000000001"/>
    <n v="0.1"/>
    <s v="LATIF"/>
    <n v="2860.5689751200016"/>
    <n v="14.302844875600007"/>
    <s v="DEJAR"/>
    <s v="DEJAR"/>
    <x v="0"/>
  </r>
  <r>
    <x v="141"/>
    <n v="14"/>
    <s v="tipal"/>
    <n v="41"/>
    <n v="25"/>
    <n v="1320.2574"/>
    <n v="0.1"/>
    <s v="LATIF"/>
    <n v="953.76583125588297"/>
    <n v="4.7688291562794145"/>
    <s v="DEJAR"/>
    <s v="DEJAR"/>
    <x v="0"/>
  </r>
  <r>
    <x v="141"/>
    <n v="15"/>
    <s v="tipal"/>
    <n v="41"/>
    <n v="30"/>
    <n v="1320.2574"/>
    <n v="0.1"/>
    <s v="LATIF"/>
    <n v="953.76583125588297"/>
    <n v="4.7688291562794145"/>
    <s v="DEJAR"/>
    <s v="DEJAR"/>
    <x v="0"/>
  </r>
  <r>
    <x v="141"/>
    <n v="16"/>
    <s v="toc che´"/>
    <n v="26"/>
    <n v="12"/>
    <n v="530.93039999999996"/>
    <n v="0.1"/>
    <s v="LATIF"/>
    <n v="322.0760520178971"/>
    <n v="1.6103802600894852"/>
    <s v="DEJAR"/>
    <s v="DEJAR"/>
    <x v="0"/>
  </r>
  <r>
    <x v="141"/>
    <n v="17"/>
    <s v="choc "/>
    <n v="95"/>
    <n v="50"/>
    <n v="7088.2349999999997"/>
    <n v="0.1"/>
    <s v="LATIF"/>
    <n v="7067.7194142207773"/>
    <n v="35.338597071103884"/>
    <s v="DEJAR"/>
    <s v="DEJAR"/>
    <x v="0"/>
  </r>
  <r>
    <x v="141"/>
    <n v="18"/>
    <s v="tulul che´"/>
    <n v="21"/>
    <n v="20"/>
    <n v="346.3614"/>
    <n v="0.1"/>
    <s v="LATIF"/>
    <n v="193.587905296"/>
    <n v="0.96793952648000003"/>
    <s v="DEJAR"/>
    <s v="DEJAR"/>
    <x v="0"/>
  </r>
  <r>
    <x v="141"/>
    <n v="19"/>
    <s v="quic che´"/>
    <n v="31"/>
    <n v="30"/>
    <n v="754.76940000000002"/>
    <n v="0.1"/>
    <s v="LATIF"/>
    <n v="489.81357840055307"/>
    <n v="2.4490678920027653"/>
    <s v="DEJAR"/>
    <s v="DEJAR"/>
    <x v="0"/>
  </r>
  <r>
    <x v="141"/>
    <n v="20"/>
    <s v="aabas"/>
    <n v="27"/>
    <n v="35"/>
    <n v="572.5566"/>
    <n v="0.1"/>
    <s v="LATIF"/>
    <n v="352.39128142743209"/>
    <n v="1.7619564071371603"/>
    <s v="DEJAR"/>
    <s v="DEJAR"/>
    <x v="0"/>
  </r>
  <r>
    <x v="141"/>
    <n v="21"/>
    <s v="tulul che´"/>
    <n v="50"/>
    <n v="30"/>
    <n v="1963.5"/>
    <n v="0.1"/>
    <s v="LATIF"/>
    <n v="1530.6197203780737"/>
    <n v="7.6530986018903677"/>
    <s v="DEJAR"/>
    <s v="DEJAR"/>
    <x v="0"/>
  </r>
  <r>
    <x v="141"/>
    <n v="22"/>
    <s v="tipal"/>
    <n v="24"/>
    <n v="25"/>
    <n v="452.3904"/>
    <n v="0.1"/>
    <s v="LATIF"/>
    <n v="266.13537552905672"/>
    <n v="1.3306768776452833"/>
    <s v="DEJAR"/>
    <s v="DEJAR"/>
    <x v="0"/>
  </r>
  <r>
    <x v="141"/>
    <n v="23"/>
    <s v="Desconocido"/>
    <n v="20"/>
    <n v="23.156862745098039"/>
    <n v="314.15999999999997"/>
    <n v="0.1"/>
    <s v="LATIF"/>
    <n v="172.33493090633354"/>
    <n v="0.86167465453166758"/>
    <s v="DEJAR"/>
    <s v="DEJAR"/>
    <x v="0"/>
  </r>
  <r>
    <x v="141"/>
    <n v="24"/>
    <s v="aabas"/>
    <n v="27"/>
    <n v="25"/>
    <n v="572.5566"/>
    <n v="0.1"/>
    <s v="LATIF"/>
    <n v="352.39128142743209"/>
    <n v="1.7619564071371603"/>
    <s v="DEJAR"/>
    <s v="DEJAR"/>
    <x v="0"/>
  </r>
  <r>
    <x v="141"/>
    <n v="25"/>
    <s v="ubabac"/>
    <n v="20"/>
    <n v="10"/>
    <n v="314.15999999999997"/>
    <n v="0.1"/>
    <s v="LATIF"/>
    <n v="172.33493090633354"/>
    <n v="0.86167465453166758"/>
    <s v="DEJAR"/>
    <s v="DEJAR"/>
    <x v="0"/>
  </r>
  <r>
    <x v="141"/>
    <n v="26"/>
    <s v="Oomash"/>
    <n v="14"/>
    <n v="12"/>
    <n v="153.9384"/>
    <n v="0.1"/>
    <s v="LATIF"/>
    <n v="73.64833681845144"/>
    <n v="0.36824168409225716"/>
    <s v="DEJAR"/>
    <s v="DEJAR"/>
    <x v="0"/>
  </r>
  <r>
    <x v="141"/>
    <n v="27"/>
    <s v="ooa che´"/>
    <n v="26"/>
    <n v="20"/>
    <n v="530.93039999999996"/>
    <n v="0.1"/>
    <s v="LATIF"/>
    <n v="322.0760520178971"/>
    <n v="1.6103802600894852"/>
    <s v="DEJAR"/>
    <s v="DEJAR"/>
    <x v="0"/>
  </r>
  <r>
    <x v="141"/>
    <n v="28"/>
    <s v="Oomash"/>
    <n v="18"/>
    <n v="15"/>
    <n v="254.46959999999999"/>
    <n v="0.1"/>
    <s v="LATIF"/>
    <n v="134.06329154071116"/>
    <n v="0.67031645770355586"/>
    <s v="DEJAR"/>
    <s v="DEJAR"/>
    <x v="0"/>
  </r>
  <r>
    <x v="141"/>
    <n v="29"/>
    <s v="aabas"/>
    <n v="55"/>
    <n v="50"/>
    <n v="2375.835"/>
    <n v="0.1"/>
    <s v="LATIF"/>
    <n v="1920.9991975467647"/>
    <n v="9.6049959877338225"/>
    <s v="DEJAR"/>
    <s v="DEJAR"/>
    <x v="0"/>
  </r>
  <r>
    <x v="141"/>
    <n v="30"/>
    <s v="tul che´"/>
    <n v="12"/>
    <n v="12"/>
    <n v="113.0976"/>
    <n v="0.1"/>
    <s v="LATIF"/>
    <n v="51.002868362482175"/>
    <n v="0.25501434181241084"/>
    <s v="DEJAR"/>
    <s v="DEJAR"/>
    <x v="0"/>
  </r>
  <r>
    <x v="141"/>
    <n v="31"/>
    <s v="Desconocido"/>
    <n v="22"/>
    <n v="20"/>
    <n v="380.1336"/>
    <n v="0.1"/>
    <s v="LATIF"/>
    <n v="216.2883827856152"/>
    <n v="1.0814419139280758"/>
    <s v="DEJAR"/>
    <s v="DEJAR"/>
    <x v="0"/>
  </r>
  <r>
    <x v="141"/>
    <n v="32"/>
    <s v="aabas"/>
    <n v="54"/>
    <n v="20"/>
    <n v="2290.2264"/>
    <n v="0.1"/>
    <s v="LATIF"/>
    <n v="1838.7943468066326"/>
    <n v="9.1939717340331626"/>
    <s v="DEJAR"/>
    <s v="DEJAR"/>
    <x v="0"/>
  </r>
  <r>
    <x v="141"/>
    <n v="33"/>
    <s v="aabas"/>
    <n v="26"/>
    <n v="10"/>
    <n v="530.93039999999996"/>
    <n v="0.1"/>
    <s v="LATIF"/>
    <n v="322.0760520178971"/>
    <n v="1.6103802600894852"/>
    <s v="DEJAR"/>
    <s v="DEJAR"/>
    <x v="0"/>
  </r>
  <r>
    <x v="141"/>
    <n v="34"/>
    <s v="quic che´"/>
    <n v="15"/>
    <n v="10"/>
    <n v="176.715"/>
    <n v="0.1"/>
    <s v="LATIF"/>
    <n v="86.812164819560579"/>
    <n v="0.43406082409780289"/>
    <s v="DEJAR"/>
    <s v="DEJAR"/>
    <x v="0"/>
  </r>
  <r>
    <x v="141"/>
    <n v="35"/>
    <s v="ubabac"/>
    <n v="27"/>
    <n v="20"/>
    <n v="572.5566"/>
    <n v="0.1"/>
    <s v="LATIF"/>
    <n v="352.39128142743209"/>
    <n v="1.7619564071371603"/>
    <s v="DEJAR"/>
    <s v="DEJAR"/>
    <x v="0"/>
  </r>
  <r>
    <x v="141"/>
    <n v="36"/>
    <s v="tioback"/>
    <n v="19"/>
    <n v="12"/>
    <n v="283.52940000000001"/>
    <n v="0.1"/>
    <s v="LATIF"/>
    <n v="152.50261995629924"/>
    <n v="0.76251309978149617"/>
    <s v="DEJAR"/>
    <s v="DEJAR"/>
    <x v="0"/>
  </r>
  <r>
    <x v="141"/>
    <n v="37"/>
    <s v="aabas"/>
    <n v="55"/>
    <n v="20"/>
    <n v="2375.835"/>
    <n v="0.1"/>
    <s v="LATIF"/>
    <n v="1920.9991975467647"/>
    <n v="9.6049959877338225"/>
    <s v="DEJAR"/>
    <s v="DEJAR"/>
    <x v="0"/>
  </r>
  <r>
    <x v="141"/>
    <n v="38"/>
    <s v="conoca"/>
    <n v="57"/>
    <n v="30"/>
    <n v="2551.7646"/>
    <n v="0.1"/>
    <s v="LATIF"/>
    <n v="2091.7057326142717"/>
    <n v="10.458528663071357"/>
    <s v="DEJAR"/>
    <s v="DEJAR"/>
    <x v="0"/>
  </r>
  <r>
    <x v="141"/>
    <n v="39"/>
    <s v="aabas"/>
    <n v="42"/>
    <n v="45"/>
    <n v="1385.4456"/>
    <n v="0.1"/>
    <s v="LATIF"/>
    <n v="1010.1508312762483"/>
    <n v="5.0507541563812408"/>
    <s v="DEJAR"/>
    <s v="DEJAR"/>
    <x v="0"/>
  </r>
  <r>
    <x v="141"/>
    <n v="40"/>
    <s v="san juan"/>
    <n v="43"/>
    <n v="25"/>
    <n v="1452.2046"/>
    <n v="0.1"/>
    <s v="LATIF"/>
    <n v="1068.4241794788302"/>
    <n v="5.3421208973941514"/>
    <s v="DEJAR"/>
    <s v="DEJAR"/>
    <x v="0"/>
  </r>
  <r>
    <x v="141"/>
    <n v="41"/>
    <s v="tul che´"/>
    <n v="20"/>
    <n v="20"/>
    <n v="314.15999999999997"/>
    <n v="0.1"/>
    <s v="LATIF"/>
    <n v="172.33493090633354"/>
    <n v="0.86167465453166758"/>
    <s v="DEJAR"/>
    <s v="DEJAR"/>
    <x v="0"/>
  </r>
  <r>
    <x v="141"/>
    <n v="42"/>
    <s v="aabas"/>
    <n v="14"/>
    <n v="16"/>
    <n v="153.9384"/>
    <n v="0.1"/>
    <s v="LATIF"/>
    <n v="73.64833681845144"/>
    <n v="0.36824168409225716"/>
    <s v="DEJAR"/>
    <s v="DEJAR"/>
    <x v="0"/>
  </r>
  <r>
    <x v="141"/>
    <n v="43"/>
    <s v="aabas"/>
    <n v="55"/>
    <n v="35"/>
    <n v="2375.835"/>
    <n v="0.1"/>
    <s v="LATIF"/>
    <n v="1920.9991975467647"/>
    <n v="9.6049959877338225"/>
    <s v="DEJAR"/>
    <s v="DEJAR"/>
    <x v="0"/>
  </r>
  <r>
    <x v="141"/>
    <n v="44"/>
    <s v="Guarumo"/>
    <n v="24"/>
    <n v="20"/>
    <n v="452.3904"/>
    <n v="0.1"/>
    <s v="LATIF"/>
    <n v="266.13537552905672"/>
    <n v="1.3306768776452833"/>
    <s v="DEJAR"/>
    <s v="DEJAR"/>
    <x v="0"/>
  </r>
  <r>
    <x v="141"/>
    <n v="45"/>
    <s v="san juan"/>
    <n v="18"/>
    <n v="20"/>
    <n v="254.46959999999999"/>
    <n v="0.1"/>
    <s v="LATIF"/>
    <n v="134.06329154071116"/>
    <n v="0.67031645770355586"/>
    <s v="DEJAR"/>
    <s v="DEJAR"/>
    <x v="0"/>
  </r>
  <r>
    <x v="141"/>
    <n v="46"/>
    <s v="chacci"/>
    <n v="24"/>
    <n v="25"/>
    <n v="452.3904"/>
    <n v="0.1"/>
    <s v="LATIF"/>
    <n v="266.13537552905672"/>
    <n v="1.3306768776452833"/>
    <s v="DEJAR"/>
    <s v="DEJAR"/>
    <x v="0"/>
  </r>
  <r>
    <x v="141"/>
    <n v="47"/>
    <s v="Guarumo"/>
    <n v="30"/>
    <n v="25"/>
    <n v="706.86"/>
    <n v="0.1"/>
    <s v="LATIF"/>
    <n v="452.98997539791907"/>
    <n v="2.2649498769895953"/>
    <s v="DEJAR"/>
    <s v="DEJAR"/>
    <x v="0"/>
  </r>
  <r>
    <x v="141"/>
    <n v="48"/>
    <s v="Desconocido"/>
    <n v="24"/>
    <n v="20"/>
    <n v="452.3904"/>
    <n v="0.1"/>
    <s v="LATIF"/>
    <n v="266.13537552905672"/>
    <n v="1.3306768776452833"/>
    <s v="DEJAR"/>
    <s v="DEJAR"/>
    <x v="0"/>
  </r>
  <r>
    <x v="141"/>
    <n v="49"/>
    <s v="Choochoc"/>
    <n v="31"/>
    <n v="23.156862745098039"/>
    <n v="754.76940000000002"/>
    <n v="0.1"/>
    <s v="LATIF"/>
    <n v="489.81357840055307"/>
    <n v="2.4490678920027653"/>
    <s v="DEJAR"/>
    <s v="DEJAR"/>
    <x v="0"/>
  </r>
  <r>
    <x v="141"/>
    <n v="50"/>
    <s v="aabas"/>
    <n v="17"/>
    <n v="15"/>
    <n v="226.98060000000001"/>
    <n v="0.1"/>
    <s v="LATIF"/>
    <n v="116.98835060940742"/>
    <n v="0.58494175304703711"/>
    <s v="DEJAR"/>
    <s v="DEJAR"/>
    <x v="0"/>
  </r>
  <r>
    <x v="141"/>
    <n v="51"/>
    <s v="toc che´"/>
    <n v="24"/>
    <n v="25"/>
    <n v="452.3904"/>
    <n v="0.1"/>
    <s v="LATIF"/>
    <n v="266.13537552905672"/>
    <n v="1.3306768776452833"/>
    <s v="DEJAR"/>
    <s v="DEJAR"/>
    <x v="0"/>
  </r>
  <r>
    <x v="141"/>
    <n v="52"/>
    <s v="aabas"/>
    <n v="56"/>
    <n v="45"/>
    <n v="2463.0144"/>
    <n v="0.1"/>
    <s v="LATIF"/>
    <n v="2005.2981523361668"/>
    <n v="10.026490761680835"/>
    <s v="DEJAR"/>
    <s v="DEJAR"/>
    <x v="0"/>
  </r>
  <r>
    <x v="141"/>
    <n v="53"/>
    <s v="toc che´"/>
    <n v="26"/>
    <n v="15"/>
    <n v="530.93039999999996"/>
    <n v="0.1"/>
    <s v="LATIF"/>
    <n v="322.0760520178971"/>
    <n v="1.6103802600894852"/>
    <s v="DEJAR"/>
    <s v="DEJAR"/>
    <x v="0"/>
  </r>
  <r>
    <x v="141"/>
    <n v="54"/>
    <s v="Choochoc"/>
    <n v="24"/>
    <n v="15"/>
    <n v="452.3904"/>
    <n v="0.1"/>
    <s v="LATIF"/>
    <n v="266.13537552905672"/>
    <n v="1.3306768776452833"/>
    <s v="DEJAR"/>
    <s v="DEJAR"/>
    <x v="0"/>
  </r>
  <r>
    <x v="141"/>
    <n v="55"/>
    <s v="quic che´"/>
    <n v="29"/>
    <n v="25"/>
    <n v="660.52139999999997"/>
    <n v="0.1"/>
    <s v="LATIF"/>
    <n v="417.82609631752575"/>
    <n v="2.0891304815876288"/>
    <s v="DEJAR"/>
    <s v="DEJAR"/>
    <x v="0"/>
  </r>
  <r>
    <x v="141"/>
    <n v="56"/>
    <s v="lobac"/>
    <n v="29"/>
    <n v="23.156862745098039"/>
    <n v="660.52139999999997"/>
    <n v="0.1"/>
    <s v="LATIF"/>
    <n v="417.82609631752575"/>
    <n v="2.0891304815876288"/>
    <s v="DEJAR"/>
    <s v="DEJAR"/>
    <x v="0"/>
  </r>
  <r>
    <x v="142"/>
    <n v="1"/>
    <s v="raxcuac quiche´"/>
    <n v="13.4"/>
    <n v="14"/>
    <n v="141.02642399999999"/>
    <n v="0.1"/>
    <s v="LATIF"/>
    <n v="66.346935398031491"/>
    <n v="0.33173467699015746"/>
    <s v="DEJAR"/>
    <s v="DEJAR"/>
    <x v="0"/>
  </r>
  <r>
    <x v="142"/>
    <n v="2"/>
    <s v="japas"/>
    <n v="36.299999999999997"/>
    <n v="26"/>
    <n v="1034.9137259999998"/>
    <n v="0.1"/>
    <s v="LATIF"/>
    <n v="713.52361173794088"/>
    <n v="3.5676180586897042"/>
    <s v="DEJAR"/>
    <s v="DEJAR"/>
    <x v="0"/>
  </r>
  <r>
    <x v="142"/>
    <n v="3"/>
    <s v="chool"/>
    <n v="16"/>
    <n v="18"/>
    <n v="201.0624"/>
    <n v="0.1"/>
    <s v="LATIF"/>
    <n v="101.24820425273758"/>
    <n v="0.50624102126368786"/>
    <s v="DEJAR"/>
    <s v="DEJAR"/>
    <x v="0"/>
  </r>
  <r>
    <x v="142"/>
    <n v="4"/>
    <s v="raxcuac quiche´"/>
    <n v="15.3"/>
    <n v="18.333333333333332"/>
    <n v="183.85428600000003"/>
    <n v="0.1"/>
    <s v="LATIF"/>
    <n v="91.007918546358496"/>
    <n v="0.45503959273179245"/>
    <s v="DEJAR"/>
    <s v="DEJAR"/>
    <x v="0"/>
  </r>
  <r>
    <x v="142"/>
    <n v="5"/>
    <s v="puubac"/>
    <n v="14.6"/>
    <n v="20"/>
    <n v="167.415864"/>
    <n v="0.1"/>
    <s v="LATIF"/>
    <n v="81.395797882754522"/>
    <n v="0.40697898941377264"/>
    <s v="DEJAR"/>
    <s v="DEJAR"/>
    <x v="0"/>
  </r>
  <r>
    <x v="142"/>
    <n v="6"/>
    <s v="tapsis"/>
    <n v="21"/>
    <n v="17"/>
    <n v="346.3614"/>
    <n v="0.1"/>
    <s v="LATIF"/>
    <n v="193.587905296"/>
    <n v="0.96793952648000003"/>
    <s v="DEJAR"/>
    <s v="DEJAR"/>
    <x v="0"/>
  </r>
  <r>
    <x v="142"/>
    <n v="7"/>
    <s v="poj"/>
    <n v="57"/>
    <n v="25"/>
    <n v="2551.7646"/>
    <n v="0.1"/>
    <s v="LATIF"/>
    <n v="2091.7057326142717"/>
    <n v="10.458528663071357"/>
    <s v="DEJAR"/>
    <s v="DEJAR"/>
    <x v="0"/>
  </r>
  <r>
    <x v="142"/>
    <n v="8"/>
    <s v="pipaal"/>
    <n v="34.5"/>
    <n v="23"/>
    <n v="934.82235000000003"/>
    <n v="0.1"/>
    <s v="LATIF"/>
    <n v="632.06610370323085"/>
    <n v="3.1603305185161537"/>
    <s v="DEJAR"/>
    <s v="DEJAR"/>
    <x v="0"/>
  </r>
  <r>
    <x v="142"/>
    <n v="9"/>
    <s v="san juan"/>
    <n v="28.6"/>
    <n v="26"/>
    <n v="642.42578400000002"/>
    <n v="0.1"/>
    <s v="LATIF"/>
    <n v="404.22047961239207"/>
    <n v="2.0211023980619602"/>
    <s v="DEJAR"/>
    <s v="DEJAR"/>
    <x v="0"/>
  </r>
  <r>
    <x v="142"/>
    <n v="10"/>
    <s v="Choochoc"/>
    <n v="14.5"/>
    <n v="15"/>
    <n v="165.13034999999999"/>
    <n v="0.1"/>
    <s v="LATIF"/>
    <n v="80.073268525573738"/>
    <n v="0.40036634262786869"/>
    <s v="DEJAR"/>
    <s v="DEJAR"/>
    <x v="0"/>
  </r>
  <r>
    <x v="142"/>
    <n v="11"/>
    <s v="rawanchoc"/>
    <n v="51.8"/>
    <n v="30"/>
    <n v="2107.4166959999998"/>
    <n v="0.1"/>
    <s v="LATIF"/>
    <n v="1665.2423033831058"/>
    <n v="8.326211516915528"/>
    <s v="DEJAR"/>
    <s v="DEJAR"/>
    <x v="0"/>
  </r>
  <r>
    <x v="142"/>
    <n v="12"/>
    <s v="raxcuac quiche´"/>
    <n v="15.6"/>
    <n v="9"/>
    <n v="191.13494399999999"/>
    <n v="0.1"/>
    <s v="LATIF"/>
    <n v="95.319053411783088"/>
    <n v="0.47659526705891547"/>
    <s v="DEJAR"/>
    <s v="DEJAR"/>
    <x v="0"/>
  </r>
  <r>
    <x v="142"/>
    <n v="13"/>
    <s v="raxcuac quiche´"/>
    <n v="15.5"/>
    <n v="18.333333333333332"/>
    <n v="188.69235"/>
    <n v="0.1"/>
    <s v="LATIF"/>
    <n v="93.869134877908024"/>
    <n v="0.46934567438954011"/>
    <s v="DEJAR"/>
    <s v="DEJAR"/>
    <x v="0"/>
  </r>
  <r>
    <x v="142"/>
    <n v="14"/>
    <s v="chuuche´"/>
    <n v="33.799999999999997"/>
    <n v="18.333333333333332"/>
    <n v="897.27237599999989"/>
    <n v="0.1"/>
    <s v="LATIF"/>
    <n v="601.92662472946552"/>
    <n v="3.0096331236473275"/>
    <s v="DEJAR"/>
    <s v="DEJAR"/>
    <x v="0"/>
  </r>
  <r>
    <x v="142"/>
    <n v="15"/>
    <s v="poj"/>
    <n v="37.9"/>
    <n v="25"/>
    <n v="1128.1564139999998"/>
    <n v="0.1"/>
    <s v="LATIF"/>
    <n v="790.78359785952409"/>
    <n v="3.9539179892976204"/>
    <s v="DEJAR"/>
    <s v="DEJAR"/>
    <x v="0"/>
  </r>
  <r>
    <x v="142"/>
    <n v="16"/>
    <s v="rawanchoc"/>
    <n v="27.6"/>
    <n v="25"/>
    <n v="598.28630400000009"/>
    <n v="0.1"/>
    <s v="LATIF"/>
    <n v="371.34408928250974"/>
    <n v="1.8567204464125486"/>
    <s v="DEJAR"/>
    <s v="DEJAR"/>
    <x v="0"/>
  </r>
  <r>
    <x v="142"/>
    <n v="17"/>
    <s v="ruxche´"/>
    <n v="16.5"/>
    <n v="15"/>
    <n v="213.82515000000001"/>
    <n v="0.1"/>
    <s v="LATIF"/>
    <n v="108.95331919183752"/>
    <n v="0.54476659595918764"/>
    <s v="DEJAR"/>
    <s v="DEJAR"/>
    <x v="0"/>
  </r>
  <r>
    <x v="142"/>
    <n v="18"/>
    <s v="puovaj"/>
    <n v="21.2"/>
    <n v="15"/>
    <n v="352.99017600000002"/>
    <n v="0.1"/>
    <s v="LATIF"/>
    <n v="198.01135573549809"/>
    <n v="0.99005677867749031"/>
    <s v="DEJAR"/>
    <s v="DEJAR"/>
    <x v="0"/>
  </r>
  <r>
    <x v="142"/>
    <n v="19"/>
    <s v="saj che"/>
    <n v="13"/>
    <n v="10"/>
    <n v="132.73259999999999"/>
    <n v="0.1"/>
    <s v="LATIF"/>
    <n v="61.723483588461484"/>
    <n v="0.3086174179423074"/>
    <s v="DEJAR"/>
    <s v="DEJAR"/>
    <x v="0"/>
  </r>
  <r>
    <x v="142"/>
    <n v="20"/>
    <s v="san juan"/>
    <n v="71"/>
    <n v="35"/>
    <n v="3959.2013999999999"/>
    <n v="0.1"/>
    <s v="LATIF"/>
    <n v="3530.5965798379734"/>
    <n v="17.652982899189865"/>
    <s v="DEJAR"/>
    <s v="DEJAR"/>
    <x v="0"/>
  </r>
  <r>
    <x v="142"/>
    <n v="21"/>
    <s v="rawanchoc"/>
    <n v="32"/>
    <n v="8"/>
    <n v="804.24959999999999"/>
    <n v="0.1"/>
    <s v="LATIF"/>
    <n v="528.31791084648671"/>
    <n v="2.6415895542324335"/>
    <s v="DEJAR"/>
    <s v="DEJAR"/>
    <x v="0"/>
  </r>
  <r>
    <x v="142"/>
    <n v="22"/>
    <s v="puovaj"/>
    <n v="24.1"/>
    <n v="15"/>
    <n v="456.16817400000002"/>
    <n v="0.1"/>
    <s v="LATIF"/>
    <n v="268.78606576952097"/>
    <n v="1.3439303288476048"/>
    <s v="DEJAR"/>
    <s v="DEJAR"/>
    <x v="0"/>
  </r>
  <r>
    <x v="142"/>
    <n v="23"/>
    <s v="curalbaj"/>
    <n v="12.7"/>
    <n v="12"/>
    <n v="126.67716599999999"/>
    <n v="0.1"/>
    <s v="LATIF"/>
    <n v="58.382476924743543"/>
    <n v="0.29191238462371771"/>
    <s v="DEJAR"/>
    <s v="DEJAR"/>
    <x v="0"/>
  </r>
  <r>
    <x v="142"/>
    <n v="24"/>
    <s v="rawanchoc"/>
    <n v="61.2"/>
    <n v="35"/>
    <n v="2941.6685760000005"/>
    <n v="0.1"/>
    <s v="LATIF"/>
    <n v="2477.9651353002569"/>
    <n v="12.389825676501284"/>
    <s v="DEJAR"/>
    <s v="DEJAR"/>
    <x v="0"/>
  </r>
  <r>
    <x v="142"/>
    <n v="25"/>
    <s v="rawanchoc"/>
    <n v="16"/>
    <n v="18.333333333333332"/>
    <n v="201.0624"/>
    <n v="0.1"/>
    <s v="LATIF"/>
    <n v="101.24820425273758"/>
    <n v="0.50624102126368786"/>
    <s v="DEJAR"/>
    <s v="DEJAR"/>
    <x v="0"/>
  </r>
  <r>
    <x v="142"/>
    <n v="26"/>
    <s v="san juan"/>
    <n v="74.5"/>
    <n v="35"/>
    <n v="4359.1663499999995"/>
    <n v="0.1"/>
    <s v="LATIF"/>
    <n v="3959.6655675995289"/>
    <n v="19.798327837997643"/>
    <s v="DEJAR"/>
    <s v="DEJAR"/>
    <x v="0"/>
  </r>
  <r>
    <x v="142"/>
    <n v="27"/>
    <s v="puovaj"/>
    <n v="11.7"/>
    <n v="10"/>
    <n v="107.51340599999999"/>
    <n v="0.1"/>
    <s v="LATIF"/>
    <n v="48.016112181724274"/>
    <n v="0.24008056090862137"/>
    <s v="DEJAR"/>
    <s v="DEJAR"/>
    <x v="0"/>
  </r>
  <r>
    <x v="142"/>
    <n v="28"/>
    <s v="san juan"/>
    <n v="56.5"/>
    <n v="35"/>
    <n v="2507.1931500000001"/>
    <n v="0.1"/>
    <s v="LATIF"/>
    <n v="2048.2374629641131"/>
    <n v="10.241187314820564"/>
    <s v="DEJAR"/>
    <s v="DEJAR"/>
    <x v="0"/>
  </r>
  <r>
    <x v="142"/>
    <n v="29"/>
    <s v="puovaj"/>
    <n v="16.3"/>
    <n v="22"/>
    <n v="208.67292599999999"/>
    <n v="0.1"/>
    <s v="LATIF"/>
    <n v="105.83189836648944"/>
    <n v="0.52915949183244715"/>
    <s v="DEJAR"/>
    <s v="DEJAR"/>
    <x v="0"/>
  </r>
  <r>
    <x v="142"/>
    <n v="30"/>
    <s v="san juan"/>
    <n v="49"/>
    <n v="27"/>
    <n v="1885.7454"/>
    <n v="0.1"/>
    <s v="LATIF"/>
    <n v="1458.6616605664788"/>
    <n v="7.2933083028323935"/>
    <s v="DEJAR"/>
    <s v="DEJAR"/>
    <x v="0"/>
  </r>
  <r>
    <x v="142"/>
    <n v="31"/>
    <s v="Choochoc"/>
    <n v="15"/>
    <n v="15"/>
    <n v="176.715"/>
    <n v="0.1"/>
    <s v="LATIF"/>
    <n v="86.812164819560579"/>
    <n v="0.43406082409780289"/>
    <s v="DEJAR"/>
    <s v="DEJAR"/>
    <x v="0"/>
  </r>
  <r>
    <x v="142"/>
    <n v="32"/>
    <s v="Choochoc"/>
    <n v="10.3"/>
    <n v="7"/>
    <n v="83.323086000000018"/>
    <n v="0.1"/>
    <s v="LATIF"/>
    <n v="35.437490749155437"/>
    <n v="0.17718745374577716"/>
    <s v="DEJAR"/>
    <s v="DEJAR"/>
    <x v="0"/>
  </r>
  <r>
    <x v="142"/>
    <n v="33"/>
    <s v="san juan"/>
    <n v="68.5"/>
    <n v="28"/>
    <n v="3685.29315"/>
    <n v="0.1"/>
    <s v="LATIF"/>
    <n v="3241.4710220184052"/>
    <n v="16.207355110092024"/>
    <s v="DEJAR"/>
    <s v="DEJAR"/>
    <x v="0"/>
  </r>
  <r>
    <x v="142"/>
    <n v="34"/>
    <s v="puovaj"/>
    <n v="11.8"/>
    <n v="12"/>
    <n v="109.35909600000001"/>
    <n v="0.1"/>
    <s v="LATIF"/>
    <n v="49.00008040198486"/>
    <n v="0.24500040200992432"/>
    <s v="DEJAR"/>
    <s v="DEJAR"/>
    <x v="0"/>
  </r>
  <r>
    <x v="142"/>
    <n v="35"/>
    <s v="puovaj"/>
    <n v="18.600000000000001"/>
    <n v="12"/>
    <n v="271.71698400000002"/>
    <n v="0.1"/>
    <s v="LATIF"/>
    <n v="144.9613106869075"/>
    <n v="0.72480655343453737"/>
    <s v="DEJAR"/>
    <s v="DEJAR"/>
    <x v="0"/>
  </r>
  <r>
    <x v="142"/>
    <n v="36"/>
    <s v="coj"/>
    <n v="13.3"/>
    <n v="13"/>
    <n v="138.929406"/>
    <n v="0.1"/>
    <s v="LATIF"/>
    <n v="65.172883182587881"/>
    <n v="0.32586441591293935"/>
    <s v="DEJAR"/>
    <s v="DEJAR"/>
    <x v="0"/>
  </r>
  <r>
    <x v="142"/>
    <n v="37"/>
    <s v="coj"/>
    <n v="11"/>
    <n v="8"/>
    <n v="95.0334"/>
    <n v="0.1"/>
    <s v="LATIF"/>
    <n v="41.450062373780455"/>
    <n v="0.20725031186890225"/>
    <s v="DEJAR"/>
    <s v="DEJAR"/>
    <x v="0"/>
  </r>
  <r>
    <x v="142"/>
    <n v="38"/>
    <s v="coj"/>
    <n v="13.5"/>
    <n v="9"/>
    <n v="143.13915"/>
    <n v="0.1"/>
    <s v="LATIF"/>
    <n v="67.533172179763213"/>
    <n v="0.33766586089881601"/>
    <s v="DEJAR"/>
    <s v="DEJAR"/>
    <x v="0"/>
  </r>
  <r>
    <x v="142"/>
    <n v="39"/>
    <s v="san juan"/>
    <n v="46.3"/>
    <n v="32"/>
    <n v="1683.6541259999997"/>
    <n v="0.1"/>
    <s v="LATIF"/>
    <n v="1274.3368955622229"/>
    <n v="6.3716844778111144"/>
    <s v="DEJAR"/>
    <s v="DEJAR"/>
    <x v="0"/>
  </r>
  <r>
    <x v="142"/>
    <n v="40"/>
    <s v="coj"/>
    <n v="20"/>
    <n v="15"/>
    <n v="314.15999999999997"/>
    <n v="0.1"/>
    <s v="LATIF"/>
    <n v="172.33493090633354"/>
    <n v="0.86167465453166758"/>
    <s v="DEJAR"/>
    <s v="DEJAR"/>
    <x v="0"/>
  </r>
  <r>
    <x v="142"/>
    <n v="41"/>
    <s v="ixan"/>
    <n v="19"/>
    <n v="12"/>
    <n v="283.52940000000001"/>
    <n v="0.1"/>
    <s v="LATIF"/>
    <n v="152.50261995629924"/>
    <n v="0.76251309978149617"/>
    <s v="DEJAR"/>
    <s v="DEJAR"/>
    <x v="0"/>
  </r>
  <r>
    <x v="142"/>
    <n v="42"/>
    <s v="coj"/>
    <n v="10.5"/>
    <n v="12"/>
    <n v="86.590350000000001"/>
    <n v="0.1"/>
    <s v="LATIF"/>
    <n v="37.099684439743179"/>
    <n v="0.1854984221987159"/>
    <s v="DEJAR"/>
    <s v="DEJAR"/>
    <x v="0"/>
  </r>
  <r>
    <x v="142"/>
    <n v="43"/>
    <s v="aabas"/>
    <n v="13.5"/>
    <n v="15"/>
    <n v="143.13915"/>
    <n v="0.1"/>
    <s v="LATIF"/>
    <n v="67.533172179763213"/>
    <n v="0.33766586089881601"/>
    <s v="DEJAR"/>
    <s v="DEJAR"/>
    <x v="0"/>
  </r>
  <r>
    <x v="142"/>
    <n v="44"/>
    <s v="ixan"/>
    <n v="14"/>
    <n v="18.333333333333332"/>
    <n v="153.9384"/>
    <n v="0.1"/>
    <s v="LATIF"/>
    <n v="73.64833681845144"/>
    <n v="0.36824168409225716"/>
    <s v="DEJAR"/>
    <s v="DEJAR"/>
    <x v="0"/>
  </r>
  <r>
    <x v="142"/>
    <n v="45"/>
    <s v="coj"/>
    <n v="22.4"/>
    <n v="18"/>
    <n v="394.08230399999997"/>
    <n v="0.1"/>
    <s v="LATIF"/>
    <n v="225.77973740210936"/>
    <n v="1.1288986870105466"/>
    <s v="DEJAR"/>
    <s v="DEJAR"/>
    <x v="0"/>
  </r>
  <r>
    <x v="142"/>
    <n v="46"/>
    <s v="coj"/>
    <n v="14"/>
    <n v="12"/>
    <n v="153.9384"/>
    <n v="0.1"/>
    <s v="LATIF"/>
    <n v="73.64833681845144"/>
    <n v="0.36824168409225716"/>
    <s v="DEJAR"/>
    <s v="DEJAR"/>
    <x v="0"/>
  </r>
  <r>
    <x v="142"/>
    <n v="47"/>
    <s v="rawanchoc"/>
    <n v="27"/>
    <n v="17"/>
    <n v="572.5566"/>
    <n v="0.1"/>
    <s v="LATIF"/>
    <n v="352.39128142743209"/>
    <n v="1.7619564071371603"/>
    <s v="DEJAR"/>
    <s v="DEJAR"/>
    <x v="0"/>
  </r>
  <r>
    <x v="142"/>
    <n v="48"/>
    <s v="sis"/>
    <n v="14"/>
    <n v="10"/>
    <n v="153.9384"/>
    <n v="0.1"/>
    <s v="LATIF"/>
    <n v="73.64833681845144"/>
    <n v="0.36824168409225716"/>
    <s v="DEJAR"/>
    <s v="DEJAR"/>
    <x v="0"/>
  </r>
  <r>
    <x v="142"/>
    <n v="50"/>
    <s v="rawanchoc"/>
    <n v="12.2"/>
    <n v="8"/>
    <n v="116.89893599999998"/>
    <n v="0.1"/>
    <s v="LATIF"/>
    <n v="53.052374835244144"/>
    <n v="0.26526187417622071"/>
    <s v="DEJAR"/>
    <s v="DEJAR"/>
    <x v="0"/>
  </r>
  <r>
    <x v="142"/>
    <n v="51"/>
    <s v="rawanchoc"/>
    <n v="29"/>
    <n v="18"/>
    <n v="660.52139999999997"/>
    <n v="0.1"/>
    <s v="LATIF"/>
    <n v="417.82609631752575"/>
    <n v="2.0891304815876288"/>
    <s v="DEJAR"/>
    <s v="DEJAR"/>
    <x v="0"/>
  </r>
  <r>
    <x v="142"/>
    <n v="52"/>
    <s v="Desconocido"/>
    <n v="10"/>
    <n v="18.333333333333332"/>
    <n v="78.539999999999992"/>
    <n v="0.1"/>
    <s v="LATIF"/>
    <n v="33.026709725455305"/>
    <n v="0.16513354862727653"/>
    <s v="DEJAR"/>
    <s v="DEJAR"/>
    <x v="0"/>
  </r>
  <r>
    <x v="142"/>
    <n v="53"/>
    <s v="Choochoc"/>
    <n v="55.2"/>
    <n v="30"/>
    <n v="2393.1452160000003"/>
    <n v="0.1"/>
    <s v="LATIF"/>
    <n v="1937.6909931676382"/>
    <n v="9.68845496583819"/>
    <s v="DEJAR"/>
    <s v="DEJAR"/>
    <x v="0"/>
  </r>
  <r>
    <x v="142"/>
    <n v="54"/>
    <s v="tioloj che´"/>
    <n v="24"/>
    <n v="20"/>
    <n v="452.3904"/>
    <n v="0.1"/>
    <s v="LATIF"/>
    <n v="266.13537552905672"/>
    <n v="1.3306768776452833"/>
    <s v="DEJAR"/>
    <s v="DEJAR"/>
    <x v="0"/>
  </r>
  <r>
    <x v="143"/>
    <n v="1"/>
    <s v="naache´"/>
    <n v="22.3"/>
    <n v="18.821428571428573"/>
    <n v="390.57156600000002"/>
    <n v="0.1"/>
    <s v="LATIF"/>
    <n v="223.38470478666676"/>
    <n v="1.1169235239333337"/>
    <s v="DEJAR"/>
    <s v="DEJAR"/>
    <x v="0"/>
  </r>
  <r>
    <x v="143"/>
    <n v="2"/>
    <s v="sac mooch"/>
    <n v="40"/>
    <n v="30"/>
    <n v="1256.6399999999999"/>
    <n v="0.1"/>
    <s v="LATIF"/>
    <n v="899.25180732127308"/>
    <n v="4.4962590366063653"/>
    <s v="DEJAR"/>
    <s v="DEJAR"/>
    <x v="0"/>
  </r>
  <r>
    <x v="143"/>
    <n v="3"/>
    <s v="pipaal"/>
    <n v="34"/>
    <n v="14"/>
    <n v="907.92240000000004"/>
    <n v="0.1"/>
    <s v="LATIF"/>
    <n v="610.45073780325674"/>
    <n v="3.0522536890162835"/>
    <s v="DEJAR"/>
    <s v="DEJAR"/>
    <x v="0"/>
  </r>
  <r>
    <x v="143"/>
    <n v="4"/>
    <s v="naache´"/>
    <n v="16.899999999999999"/>
    <n v="10"/>
    <n v="224.31809399999997"/>
    <n v="0.1"/>
    <s v="LATIF"/>
    <n v="115.35476764004389"/>
    <n v="0.57677383820021944"/>
    <s v="DEJAR"/>
    <s v="DEJAR"/>
    <x v="0"/>
  </r>
  <r>
    <x v="143"/>
    <n v="5"/>
    <s v="raxcuac quiche´"/>
    <n v="16"/>
    <n v="18.821428571428573"/>
    <n v="201.0624"/>
    <n v="0.1"/>
    <s v="LATIF"/>
    <n v="101.24820425273758"/>
    <n v="0.50624102126368786"/>
    <s v="DEJAR"/>
    <s v="DEJAR"/>
    <x v="0"/>
  </r>
  <r>
    <x v="143"/>
    <n v="6"/>
    <s v="shok"/>
    <n v="13"/>
    <n v="18.821428571428573"/>
    <n v="132.73259999999999"/>
    <n v="0.1"/>
    <s v="LATIF"/>
    <n v="61.723483588461484"/>
    <n v="0.3086174179423074"/>
    <s v="DEJAR"/>
    <s v="DEJAR"/>
    <x v="0"/>
  </r>
  <r>
    <x v="143"/>
    <n v="7"/>
    <s v="sac mooch"/>
    <n v="34"/>
    <n v="25"/>
    <n v="907.92240000000004"/>
    <n v="0.1"/>
    <s v="LATIF"/>
    <n v="610.45073780325674"/>
    <n v="3.0522536890162835"/>
    <s v="DEJAR"/>
    <s v="DEJAR"/>
    <x v="0"/>
  </r>
  <r>
    <x v="143"/>
    <n v="8"/>
    <s v="rawanchoc"/>
    <n v="29.1"/>
    <n v="22"/>
    <n v="665.08457400000009"/>
    <n v="0.1"/>
    <s v="LATIF"/>
    <n v="421.26840421437322"/>
    <n v="2.1063420210718662"/>
    <s v="DEJAR"/>
    <s v="DEJAR"/>
    <x v="0"/>
  </r>
  <r>
    <x v="143"/>
    <n v="9"/>
    <s v="rawanchoc"/>
    <n v="26"/>
    <n v="20"/>
    <n v="530.93039999999996"/>
    <n v="0.1"/>
    <s v="LATIF"/>
    <n v="322.0760520178971"/>
    <n v="1.6103802600894852"/>
    <s v="DEJAR"/>
    <s v="DEJAR"/>
    <x v="0"/>
  </r>
  <r>
    <x v="143"/>
    <n v="10"/>
    <s v="tul che´"/>
    <n v="17"/>
    <n v="10"/>
    <n v="226.98060000000001"/>
    <n v="0.1"/>
    <s v="LATIF"/>
    <n v="116.98835060940742"/>
    <n v="0.58494175304703711"/>
    <s v="DEJAR"/>
    <s v="DEJAR"/>
    <x v="0"/>
  </r>
  <r>
    <x v="143"/>
    <n v="11"/>
    <s v="chuuche´"/>
    <n v="37.200000000000003"/>
    <n v="23"/>
    <n v="1086.8679360000001"/>
    <n v="0.1"/>
    <s v="LATIF"/>
    <n v="756.41496440273613"/>
    <n v="3.7820748220136804"/>
    <s v="DEJAR"/>
    <s v="DEJAR"/>
    <x v="0"/>
  </r>
  <r>
    <x v="143"/>
    <n v="12"/>
    <s v="chuuche´"/>
    <n v="13.5"/>
    <n v="10"/>
    <n v="143.13915"/>
    <n v="0.1"/>
    <s v="LATIF"/>
    <n v="67.533172179763213"/>
    <n v="0.33766586089881601"/>
    <s v="DEJAR"/>
    <s v="DEJAR"/>
    <x v="0"/>
  </r>
  <r>
    <x v="143"/>
    <n v="13"/>
    <s v="Desconocido"/>
    <n v="24.3"/>
    <n v="18.821428571428573"/>
    <n v="463.77084600000001"/>
    <n v="0.1"/>
    <s v="LATIF"/>
    <n v="274.13325232414849"/>
    <n v="1.3706662616207423"/>
    <s v="DEJAR"/>
    <s v="DEJAR"/>
    <x v="0"/>
  </r>
  <r>
    <x v="143"/>
    <n v="14"/>
    <s v="Guarumo"/>
    <n v="17.2"/>
    <n v="15"/>
    <n v="232.35273599999996"/>
    <n v="0.1"/>
    <s v="LATIF"/>
    <n v="120.29559314945965"/>
    <n v="0.60147796574729817"/>
    <s v="DEJAR"/>
    <s v="DEJAR"/>
    <x v="0"/>
  </r>
  <r>
    <x v="143"/>
    <n v="15"/>
    <s v="Guarumo"/>
    <n v="18"/>
    <n v="15"/>
    <n v="254.46959999999999"/>
    <n v="0.1"/>
    <s v="LATIF"/>
    <n v="134.06329154071116"/>
    <n v="0.67031645770355586"/>
    <s v="DEJAR"/>
    <s v="DEJAR"/>
    <x v="0"/>
  </r>
  <r>
    <x v="143"/>
    <n v="16"/>
    <s v="chuuche´"/>
    <n v="31.5"/>
    <n v="20"/>
    <n v="779.31314999999995"/>
    <n v="0.1"/>
    <s v="LATIF"/>
    <n v="508.85435701385597"/>
    <n v="2.5442717850692795"/>
    <s v="DEJAR"/>
    <s v="DEJAR"/>
    <x v="0"/>
  </r>
  <r>
    <x v="143"/>
    <n v="17"/>
    <s v="sacsib"/>
    <n v="15.2"/>
    <n v="18.821428571428573"/>
    <n v="181.45881599999998"/>
    <n v="0.1"/>
    <s v="LATIF"/>
    <n v="89.596556735240128"/>
    <n v="0.44798278367620059"/>
    <s v="DEJAR"/>
    <s v="DEJAR"/>
    <x v="0"/>
  </r>
  <r>
    <x v="143"/>
    <n v="18"/>
    <s v="encino"/>
    <n v="72.5"/>
    <n v="35"/>
    <n v="4128.25875"/>
    <n v="0.1"/>
    <s v="LATIF"/>
    <n v="3710.9880124058391"/>
    <n v="18.554940062029193"/>
    <s v="DEJAR"/>
    <s v="DEJAR"/>
    <x v="0"/>
  </r>
  <r>
    <x v="143"/>
    <n v="19"/>
    <s v="rawanchoc"/>
    <n v="16.3"/>
    <n v="12"/>
    <n v="208.67292599999999"/>
    <n v="0.1"/>
    <s v="LATIF"/>
    <n v="105.83189836648944"/>
    <n v="0.52915949183244715"/>
    <s v="DEJAR"/>
    <s v="DEJAR"/>
    <x v="0"/>
  </r>
  <r>
    <x v="143"/>
    <n v="20"/>
    <s v="sac che´"/>
    <n v="17"/>
    <n v="12"/>
    <n v="226.98060000000001"/>
    <n v="0.1"/>
    <s v="LATIF"/>
    <n v="116.98835060940742"/>
    <n v="0.58494175304703711"/>
    <s v="DEJAR"/>
    <s v="DEJAR"/>
    <x v="0"/>
  </r>
  <r>
    <x v="143"/>
    <n v="21"/>
    <s v="obistil che´"/>
    <n v="28"/>
    <n v="14"/>
    <n v="615.75360000000001"/>
    <n v="0.1"/>
    <s v="LATIF"/>
    <n v="384.30049927715726"/>
    <n v="1.9215024963857863"/>
    <s v="DEJAR"/>
    <s v="DEJAR"/>
    <x v="0"/>
  </r>
  <r>
    <x v="143"/>
    <n v="22"/>
    <s v="xoc"/>
    <n v="35.4"/>
    <n v="22"/>
    <n v="984.23186399999986"/>
    <n v="0.1"/>
    <s v="LATIF"/>
    <n v="672.07861153311467"/>
    <n v="3.3603930576655729"/>
    <s v="DEJAR"/>
    <s v="DEJAR"/>
    <x v="0"/>
  </r>
  <r>
    <x v="143"/>
    <n v="23"/>
    <s v="coj"/>
    <n v="20.3"/>
    <n v="18.821428571428573"/>
    <n v="323.655486"/>
    <n v="0.1"/>
    <s v="LATIF"/>
    <n v="178.56041669147731"/>
    <n v="0.89280208345738654"/>
    <s v="DEJAR"/>
    <s v="DEJAR"/>
    <x v="0"/>
  </r>
  <r>
    <x v="143"/>
    <n v="24"/>
    <s v="coj"/>
    <n v="26.3"/>
    <n v="16"/>
    <n v="543.25332600000002"/>
    <n v="0.1"/>
    <s v="LATIF"/>
    <n v="331.00460476001751"/>
    <n v="1.6550230238000876"/>
    <s v="DEJAR"/>
    <s v="DEJAR"/>
    <x v="0"/>
  </r>
  <r>
    <x v="143"/>
    <n v="25"/>
    <s v="encino"/>
    <n v="54"/>
    <n v="30"/>
    <n v="2290.2264"/>
    <n v="0.1"/>
    <s v="LATIF"/>
    <n v="1838.7943468066326"/>
    <n v="9.1939717340331626"/>
    <s v="DEJAR"/>
    <s v="DEJAR"/>
    <x v="0"/>
  </r>
  <r>
    <x v="143"/>
    <n v="26"/>
    <s v="quic che´"/>
    <n v="70"/>
    <n v="28"/>
    <n v="3848.46"/>
    <n v="0.1"/>
    <s v="LATIF"/>
    <n v="3413.2251636463757"/>
    <n v="17.066125818231878"/>
    <s v="DEJAR"/>
    <s v="DEJAR"/>
    <x v="0"/>
  </r>
  <r>
    <x v="143"/>
    <n v="27"/>
    <s v="Desconocido"/>
    <n v="25"/>
    <n v="18.821428571428573"/>
    <n v="490.875"/>
    <n v="0.1"/>
    <s v="LATIF"/>
    <n v="293.3319028192812"/>
    <n v="1.4666595140964058"/>
    <s v="DEJAR"/>
    <s v="DEJAR"/>
    <x v="0"/>
  </r>
  <r>
    <x v="143"/>
    <n v="28"/>
    <s v="ixpirac"/>
    <n v="25.7"/>
    <n v="20"/>
    <n v="518.74884599999996"/>
    <n v="0.1"/>
    <s v="LATIF"/>
    <n v="313.28890024594403"/>
    <n v="1.5664445012297201"/>
    <s v="DEJAR"/>
    <s v="DEJAR"/>
    <x v="0"/>
  </r>
  <r>
    <x v="143"/>
    <n v="29"/>
    <s v="saj che"/>
    <n v="15"/>
    <n v="18.821428571428573"/>
    <n v="176.715"/>
    <n v="0.1"/>
    <s v="LATIF"/>
    <n v="86.812164819560579"/>
    <n v="0.43406082409780289"/>
    <s v="DEJAR"/>
    <s v="DEJAR"/>
    <x v="0"/>
  </r>
  <r>
    <x v="143"/>
    <n v="30"/>
    <s v="rawanchoc"/>
    <n v="24.8"/>
    <n v="14"/>
    <n v="483.05241600000005"/>
    <n v="0.1"/>
    <s v="LATIF"/>
    <n v="287.76954834895201"/>
    <n v="1.43884774174476"/>
    <s v="DEJAR"/>
    <s v="DEJAR"/>
    <x v="0"/>
  </r>
  <r>
    <x v="143"/>
    <n v="31"/>
    <s v="pipaal"/>
    <n v="23.5"/>
    <n v="18.821428571428573"/>
    <n v="433.73714999999999"/>
    <n v="0.1"/>
    <s v="LATIF"/>
    <n v="253.10998017593391"/>
    <n v="1.2655499008796693"/>
    <s v="DEJAR"/>
    <s v="DEJAR"/>
    <x v="0"/>
  </r>
  <r>
    <x v="143"/>
    <n v="32"/>
    <s v="pubobac"/>
    <n v="17"/>
    <n v="12"/>
    <n v="226.98060000000001"/>
    <n v="0.1"/>
    <s v="LATIF"/>
    <n v="116.98835060940742"/>
    <n v="0.58494175304703711"/>
    <s v="DEJAR"/>
    <s v="DEJAR"/>
    <x v="0"/>
  </r>
  <r>
    <x v="143"/>
    <n v="33"/>
    <s v="ixcata"/>
    <n v="10"/>
    <n v="8"/>
    <n v="78.539999999999992"/>
    <n v="0.1"/>
    <s v="LATIF"/>
    <n v="33.026709725455305"/>
    <n v="0.16513354862727653"/>
    <s v="DEJAR"/>
    <s v="DEJAR"/>
    <x v="0"/>
  </r>
  <r>
    <x v="143"/>
    <n v="34"/>
    <s v="coj"/>
    <n v="50"/>
    <n v="30"/>
    <n v="1963.5"/>
    <n v="0.1"/>
    <s v="LATIF"/>
    <n v="1530.6197203780737"/>
    <n v="7.6530986018903677"/>
    <s v="DEJAR"/>
    <s v="DEJAR"/>
    <x v="0"/>
  </r>
  <r>
    <x v="143"/>
    <n v="35"/>
    <s v="rawanchoc"/>
    <n v="19"/>
    <n v="14"/>
    <n v="283.52940000000001"/>
    <n v="0.1"/>
    <s v="LATIF"/>
    <n v="152.50261995629924"/>
    <n v="0.76251309978149617"/>
    <s v="DEJAR"/>
    <s v="DEJAR"/>
    <x v="0"/>
  </r>
  <r>
    <x v="143"/>
    <n v="36"/>
    <s v="rawanchoc"/>
    <n v="36"/>
    <n v="28"/>
    <n v="1017.8783999999999"/>
    <n v="0.1"/>
    <s v="LATIF"/>
    <n v="699.54858588098784"/>
    <n v="3.4977429294049394"/>
    <s v="DEJAR"/>
    <s v="DEJAR"/>
    <x v="0"/>
  </r>
  <r>
    <x v="143"/>
    <n v="37"/>
    <s v="temp"/>
    <n v="23"/>
    <n v="18"/>
    <n v="415.47660000000002"/>
    <n v="0.1"/>
    <s v="LATIF"/>
    <n v="240.46242571758225"/>
    <n v="1.2023121285879113"/>
    <s v="DEJAR"/>
    <s v="DEJAR"/>
    <x v="0"/>
  </r>
  <r>
    <x v="144"/>
    <n v="1"/>
    <s v="raxcuac quiche´"/>
    <n v="17.8"/>
    <n v="26"/>
    <n v="248.84613600000003"/>
    <n v="0.1"/>
    <s v="LATIF"/>
    <n v="130.5400843883379"/>
    <n v="0.65270042194168942"/>
    <s v="DEJAR"/>
    <s v="DEJAR"/>
    <x v="0"/>
  </r>
  <r>
    <x v="144"/>
    <n v="2"/>
    <s v="san juan"/>
    <n v="39"/>
    <n v="25"/>
    <n v="1194.5934"/>
    <n v="0.1"/>
    <s v="LATIF"/>
    <n v="846.59112411251863"/>
    <n v="4.2329556205625929"/>
    <s v="DEJAR"/>
    <s v="DEJAR"/>
    <x v="0"/>
  </r>
  <r>
    <x v="144"/>
    <n v="3"/>
    <s v="sacsib"/>
    <n v="18"/>
    <n v="20.142857142857142"/>
    <n v="254.46959999999999"/>
    <n v="0.1"/>
    <s v="LATIF"/>
    <n v="134.06329154071116"/>
    <n v="0.67031645770355586"/>
    <s v="DEJAR"/>
    <s v="DEJAR"/>
    <x v="0"/>
  </r>
  <r>
    <x v="144"/>
    <n v="4"/>
    <s v="aabas"/>
    <n v="41.5"/>
    <n v="30"/>
    <n v="1352.65515"/>
    <n v="0.1"/>
    <s v="LATIF"/>
    <n v="981.72336745010193"/>
    <n v="4.9086168372505092"/>
    <s v="DEJAR"/>
    <s v="DEJAR"/>
    <x v="0"/>
  </r>
  <r>
    <x v="144"/>
    <n v="5"/>
    <s v="aabas"/>
    <n v="31.2"/>
    <n v="25"/>
    <n v="764.53977599999996"/>
    <n v="0.1"/>
    <s v="LATIF"/>
    <n v="497.3793217771194"/>
    <n v="2.4868966088855968"/>
    <s v="DEJAR"/>
    <s v="DEJAR"/>
    <x v="0"/>
  </r>
  <r>
    <x v="144"/>
    <n v="6"/>
    <s v="Choochoc"/>
    <n v="30.5"/>
    <n v="20.142857142857142"/>
    <n v="730.61834999999996"/>
    <n v="0.1"/>
    <s v="LATIF"/>
    <n v="471.19298861035389"/>
    <n v="2.3559649430517693"/>
    <s v="DEJAR"/>
    <s v="DEJAR"/>
    <x v="0"/>
  </r>
  <r>
    <x v="144"/>
    <n v="7"/>
    <s v="aabas"/>
    <n v="20.399999999999999"/>
    <n v="17"/>
    <n v="326.85206399999998"/>
    <n v="0.1"/>
    <s v="LATIF"/>
    <n v="180.6641199100938"/>
    <n v="0.90332059955046895"/>
    <s v="DEJAR"/>
    <s v="DEJAR"/>
    <x v="0"/>
  </r>
  <r>
    <x v="144"/>
    <n v="8"/>
    <s v="Guarumo"/>
    <n v="31"/>
    <n v="24"/>
    <n v="754.76940000000002"/>
    <n v="0.1"/>
    <s v="LATIF"/>
    <n v="489.81357840055307"/>
    <n v="2.4490678920027653"/>
    <s v="DEJAR"/>
    <s v="DEJAR"/>
    <x v="0"/>
  </r>
  <r>
    <x v="144"/>
    <n v="9"/>
    <s v="encino"/>
    <n v="33"/>
    <n v="20"/>
    <n v="855.30060000000003"/>
    <n v="0.1"/>
    <s v="LATIF"/>
    <n v="568.52356444302654"/>
    <n v="2.8426178222151326"/>
    <s v="DEJAR"/>
    <s v="DEJAR"/>
    <x v="0"/>
  </r>
  <r>
    <x v="144"/>
    <n v="10"/>
    <s v="oobac"/>
    <n v="16"/>
    <n v="18"/>
    <n v="201.0624"/>
    <n v="0.1"/>
    <s v="LATIF"/>
    <n v="101.24820425273758"/>
    <n v="0.50624102126368786"/>
    <s v="DEJAR"/>
    <s v="DEJAR"/>
    <x v="0"/>
  </r>
  <r>
    <x v="144"/>
    <n v="11"/>
    <s v="raxcuac quiche´"/>
    <n v="29"/>
    <n v="12"/>
    <n v="660.52139999999997"/>
    <n v="0.1"/>
    <s v="LATIF"/>
    <n v="417.82609631752575"/>
    <n v="2.0891304815876288"/>
    <s v="DEJAR"/>
    <s v="DEJAR"/>
    <x v="0"/>
  </r>
  <r>
    <x v="144"/>
    <n v="12"/>
    <s v="Oomash"/>
    <n v="27"/>
    <n v="22"/>
    <n v="572.5566"/>
    <n v="0.1"/>
    <s v="LATIF"/>
    <n v="352.39128142743209"/>
    <n v="1.7619564071371603"/>
    <s v="DEJAR"/>
    <s v="DEJAR"/>
    <x v="0"/>
  </r>
  <r>
    <x v="144"/>
    <n v="13"/>
    <s v="raxcuac quiche´"/>
    <n v="20"/>
    <n v="14"/>
    <n v="314.15999999999997"/>
    <n v="0.1"/>
    <s v="LATIF"/>
    <n v="172.33493090633354"/>
    <n v="0.86167465453166758"/>
    <s v="DEJAR"/>
    <s v="DEJAR"/>
    <x v="0"/>
  </r>
  <r>
    <x v="144"/>
    <n v="14"/>
    <s v="encino"/>
    <n v="44.2"/>
    <n v="25"/>
    <n v="1534.3888560000003"/>
    <n v="0.1"/>
    <s v="LATIF"/>
    <n v="1140.8689030661244"/>
    <n v="5.7043445153306216"/>
    <s v="DEJAR"/>
    <s v="DEJAR"/>
    <x v="0"/>
  </r>
  <r>
    <x v="144"/>
    <n v="15"/>
    <s v="cacsis"/>
    <n v="30"/>
    <n v="20.142857142857142"/>
    <n v="706.86"/>
    <n v="0.1"/>
    <s v="LATIF"/>
    <n v="452.98997539791907"/>
    <n v="2.2649498769895953"/>
    <s v="DEJAR"/>
    <s v="DEJAR"/>
    <x v="0"/>
  </r>
  <r>
    <x v="144"/>
    <n v="16"/>
    <s v="cacsis"/>
    <n v="24"/>
    <n v="20.142857142857142"/>
    <n v="452.3904"/>
    <n v="0.1"/>
    <s v="LATIF"/>
    <n v="266.13537552905672"/>
    <n v="1.3306768776452833"/>
    <s v="DEJAR"/>
    <s v="DEJAR"/>
    <x v="0"/>
  </r>
  <r>
    <x v="144"/>
    <n v="17"/>
    <s v="cacsis"/>
    <n v="11"/>
    <n v="20.142857142857142"/>
    <n v="95.0334"/>
    <n v="0.1"/>
    <s v="LATIF"/>
    <n v="41.450062373780455"/>
    <n v="0.20725031186890225"/>
    <s v="DEJAR"/>
    <s v="DEJAR"/>
    <x v="0"/>
  </r>
  <r>
    <x v="144"/>
    <n v="18"/>
    <s v="chuuche´"/>
    <n v="20.9"/>
    <n v="12"/>
    <n v="343.07057399999997"/>
    <n v="0.1"/>
    <s v="LATIF"/>
    <n v="191.39790678214149"/>
    <n v="0.9569895339107074"/>
    <s v="DEJAR"/>
    <s v="DEJAR"/>
    <x v="0"/>
  </r>
  <r>
    <x v="144"/>
    <n v="19"/>
    <s v="chuuche´"/>
    <n v="21.2"/>
    <n v="20.142857142857142"/>
    <n v="352.99017600000002"/>
    <n v="0.1"/>
    <s v="LATIF"/>
    <n v="198.01135573549809"/>
    <n v="0.99005677867749031"/>
    <s v="DEJAR"/>
    <s v="DEJAR"/>
    <x v="0"/>
  </r>
  <r>
    <x v="144"/>
    <n v="20"/>
    <s v="tul che´"/>
    <n v="49"/>
    <n v="20.142857142857142"/>
    <n v="1885.7454"/>
    <n v="0.1"/>
    <s v="LATIF"/>
    <n v="1458.6616605664788"/>
    <n v="7.2933083028323935"/>
    <s v="DEJAR"/>
    <s v="DEJAR"/>
    <x v="0"/>
  </r>
  <r>
    <x v="144"/>
    <n v="21"/>
    <s v="chuuche´"/>
    <n v="28.4"/>
    <n v="25"/>
    <n v="633.47222399999998"/>
    <n v="0.1"/>
    <s v="LATIF"/>
    <n v="397.51553540302217"/>
    <n v="1.9875776770151106"/>
    <s v="DEJAR"/>
    <s v="DEJAR"/>
    <x v="0"/>
  </r>
  <r>
    <x v="144"/>
    <n v="22"/>
    <s v="oom"/>
    <n v="10.7"/>
    <n v="8"/>
    <n v="89.920445999999984"/>
    <n v="0.1"/>
    <s v="LATIF"/>
    <n v="38.806264311871409"/>
    <n v="0.19403132155935704"/>
    <s v="DEJAR"/>
    <s v="DEJAR"/>
    <x v="0"/>
  </r>
  <r>
    <x v="144"/>
    <n v="23"/>
    <s v="tul che´"/>
    <n v="33.5"/>
    <n v="30"/>
    <n v="881.41515000000004"/>
    <n v="0.1"/>
    <s v="LATIF"/>
    <n v="589.27071356225565"/>
    <n v="2.9463535678112782"/>
    <s v="DEJAR"/>
    <s v="DEJAR"/>
    <x v="0"/>
  </r>
  <r>
    <x v="144"/>
    <n v="24"/>
    <s v="cacsis"/>
    <n v="22"/>
    <n v="10"/>
    <n v="380.1336"/>
    <n v="0.1"/>
    <s v="LATIF"/>
    <n v="216.2883827856152"/>
    <n v="1.0814419139280758"/>
    <s v="DEJAR"/>
    <s v="DEJAR"/>
    <x v="0"/>
  </r>
  <r>
    <x v="144"/>
    <n v="25"/>
    <s v="raxcuac quiche´"/>
    <n v="12"/>
    <n v="20.142857142857142"/>
    <n v="113.0976"/>
    <n v="0.1"/>
    <s v="LATIF"/>
    <n v="51.002868362482175"/>
    <n v="0.25501434181241084"/>
    <s v="DEJAR"/>
    <s v="DEJAR"/>
    <x v="0"/>
  </r>
  <r>
    <x v="144"/>
    <n v="26"/>
    <s v="coj"/>
    <n v="42"/>
    <n v="28"/>
    <n v="1385.4456"/>
    <n v="0.1"/>
    <s v="LATIF"/>
    <n v="1010.1508312762483"/>
    <n v="5.0507541563812408"/>
    <s v="DEJAR"/>
    <s v="DEJAR"/>
    <x v="0"/>
  </r>
  <r>
    <x v="144"/>
    <n v="27"/>
    <s v="coj"/>
    <n v="11.5"/>
    <n v="20.142857142857142"/>
    <n v="103.86915"/>
    <n v="0.1"/>
    <s v="LATIF"/>
    <n v="46.082838181946165"/>
    <n v="0.23041419090973084"/>
    <s v="DEJAR"/>
    <s v="DEJAR"/>
    <x v="0"/>
  </r>
  <r>
    <x v="144"/>
    <n v="28"/>
    <s v="coj"/>
    <n v="14"/>
    <n v="20.142857142857142"/>
    <n v="153.9384"/>
    <n v="0.1"/>
    <s v="LATIF"/>
    <n v="73.64833681845144"/>
    <n v="0.36824168409225716"/>
    <s v="DEJAR"/>
    <s v="DEJAR"/>
    <x v="0"/>
  </r>
  <r>
    <x v="144"/>
    <n v="29"/>
    <s v="raxcuac quiche´"/>
    <n v="25"/>
    <n v="20"/>
    <n v="490.875"/>
    <n v="0.1"/>
    <s v="LATIF"/>
    <n v="293.3319028192812"/>
    <n v="1.4666595140964058"/>
    <s v="DEJAR"/>
    <s v="DEJAR"/>
    <x v="0"/>
  </r>
  <r>
    <x v="144"/>
    <n v="30"/>
    <s v="aabas"/>
    <n v="20"/>
    <n v="15"/>
    <n v="314.15999999999997"/>
    <n v="0.1"/>
    <s v="LATIF"/>
    <n v="172.33493090633354"/>
    <n v="0.86167465453166758"/>
    <s v="DEJAR"/>
    <s v="DEJAR"/>
    <x v="0"/>
  </r>
  <r>
    <x v="144"/>
    <n v="31"/>
    <s v="jum che´"/>
    <n v="14"/>
    <n v="17"/>
    <n v="153.9384"/>
    <n v="0.1"/>
    <s v="LATIF"/>
    <n v="73.64833681845144"/>
    <n v="0.36824168409225716"/>
    <s v="DEJAR"/>
    <s v="DEJA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T3:U148" firstHeaderRow="1" firstDataRow="1" firstDataCol="1" rowPageCount="1" colPageCount="1"/>
  <pivotFields count="13">
    <pivotField axis="axisRow" showAll="0">
      <items count="146">
        <item x="98"/>
        <item x="107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26"/>
        <item x="35"/>
        <item x="36"/>
        <item x="37"/>
        <item x="38"/>
        <item x="27"/>
        <item x="28"/>
        <item x="29"/>
        <item x="30"/>
        <item x="31"/>
        <item x="32"/>
        <item x="33"/>
        <item x="34"/>
        <item x="112"/>
        <item x="91"/>
        <item x="94"/>
        <item x="95"/>
        <item x="97"/>
        <item x="89"/>
        <item x="90"/>
        <item x="88"/>
        <item x="93"/>
        <item x="92"/>
        <item x="84"/>
        <item x="85"/>
        <item x="86"/>
        <item x="87"/>
        <item x="96"/>
        <item x="125"/>
        <item x="134"/>
        <item x="135"/>
        <item x="136"/>
        <item x="137"/>
        <item x="138"/>
        <item x="126"/>
        <item x="127"/>
        <item x="128"/>
        <item x="129"/>
        <item x="130"/>
        <item x="131"/>
        <item x="132"/>
        <item x="133"/>
        <item x="113"/>
        <item x="114"/>
        <item x="115"/>
        <item x="116"/>
        <item x="117"/>
        <item x="118"/>
        <item x="119"/>
        <item x="123"/>
        <item x="124"/>
        <item x="62"/>
        <item x="71"/>
        <item x="72"/>
        <item x="73"/>
        <item x="74"/>
        <item x="75"/>
        <item x="76"/>
        <item x="77"/>
        <item x="78"/>
        <item x="79"/>
        <item x="80"/>
        <item x="63"/>
        <item x="81"/>
        <item x="82"/>
        <item x="83"/>
        <item x="64"/>
        <item x="65"/>
        <item x="66"/>
        <item x="67"/>
        <item x="68"/>
        <item x="69"/>
        <item x="70"/>
        <item x="120"/>
        <item x="121"/>
        <item x="122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"/>
        <item x="3"/>
        <item x="4"/>
        <item x="5"/>
        <item x="6"/>
        <item x="7"/>
        <item x="8"/>
        <item x="39"/>
        <item x="48"/>
        <item x="49"/>
        <item x="50"/>
        <item x="51"/>
        <item x="52"/>
        <item x="53"/>
        <item x="54"/>
        <item x="55"/>
        <item x="56"/>
        <item x="57"/>
        <item x="40"/>
        <item x="58"/>
        <item x="59"/>
        <item x="60"/>
        <item x="61"/>
        <item x="41"/>
        <item x="42"/>
        <item x="43"/>
        <item x="44"/>
        <item x="45"/>
        <item x="46"/>
        <item x="47"/>
        <item x="139"/>
        <item x="140"/>
        <item x="141"/>
        <item x="142"/>
        <item x="143"/>
        <item x="144"/>
        <item t="default"/>
      </items>
    </pivotField>
    <pivotField showAll="0"/>
    <pivotField showAll="0"/>
    <pivotField showAll="0"/>
    <pivotField showAll="0"/>
    <pivotField numFmtId="169" showAll="0"/>
    <pivotField showAll="0"/>
    <pivotField showAll="0"/>
    <pivotField numFmtId="168" showAll="0"/>
    <pivotField dataField="1" numFmtId="168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 t="grand">
      <x/>
    </i>
  </rowItems>
  <colItems count="1">
    <i/>
  </colItems>
  <pageFields count="1">
    <pageField fld="12" hier="-1"/>
  </pageFields>
  <dataFields count="1">
    <dataField name="Suma de Carbono (tC/ha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7"/>
  <sheetViews>
    <sheetView zoomScale="90" zoomScaleNormal="90" workbookViewId="0">
      <pane ySplit="2" topLeftCell="A3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6.28515625" style="9" customWidth="1"/>
    <col min="2" max="2" width="18.140625" customWidth="1"/>
    <col min="3" max="3" width="21.140625" customWidth="1"/>
    <col min="4" max="4" width="25.140625" bestFit="1" customWidth="1"/>
    <col min="5" max="5" width="8" style="10" bestFit="1" customWidth="1"/>
    <col min="6" max="6" width="18.140625" customWidth="1"/>
    <col min="7" max="7" width="18.140625" style="256" bestFit="1" customWidth="1"/>
    <col min="8" max="8" width="13.5703125" style="256" customWidth="1"/>
    <col min="9" max="9" width="12.85546875" style="256" customWidth="1"/>
    <col min="10" max="10" width="10.140625" customWidth="1"/>
    <col min="13" max="13" width="18.42578125" style="8" bestFit="1" customWidth="1"/>
  </cols>
  <sheetData>
    <row r="1" spans="1:13" x14ac:dyDescent="0.25">
      <c r="A1" s="18"/>
      <c r="B1" s="14"/>
      <c r="C1" s="14"/>
      <c r="D1" s="14"/>
      <c r="E1" s="257"/>
      <c r="F1" s="14"/>
      <c r="G1" s="259"/>
      <c r="H1" s="313" t="s">
        <v>1189</v>
      </c>
      <c r="I1" s="314"/>
      <c r="J1" s="252"/>
      <c r="K1" s="312" t="s">
        <v>311</v>
      </c>
      <c r="L1" s="312"/>
      <c r="M1" s="35"/>
    </row>
    <row r="2" spans="1:13" x14ac:dyDescent="0.25">
      <c r="A2" s="248" t="s">
        <v>312</v>
      </c>
      <c r="B2" s="249" t="s">
        <v>313</v>
      </c>
      <c r="C2" s="250" t="s">
        <v>59</v>
      </c>
      <c r="D2" s="250" t="s">
        <v>314</v>
      </c>
      <c r="E2" s="251" t="s">
        <v>1042</v>
      </c>
      <c r="F2" s="250" t="s">
        <v>66</v>
      </c>
      <c r="G2" s="253" t="s">
        <v>2</v>
      </c>
      <c r="H2" s="250" t="s">
        <v>3</v>
      </c>
      <c r="I2" s="250" t="s">
        <v>4</v>
      </c>
      <c r="J2" s="251" t="s">
        <v>1190</v>
      </c>
      <c r="K2" s="250" t="s">
        <v>63</v>
      </c>
      <c r="L2" s="250" t="s">
        <v>64</v>
      </c>
      <c r="M2" s="263" t="s">
        <v>315</v>
      </c>
    </row>
    <row r="3" spans="1:13" x14ac:dyDescent="0.25">
      <c r="A3" s="7">
        <v>1</v>
      </c>
      <c r="B3" s="1" t="s">
        <v>58</v>
      </c>
      <c r="C3" s="2" t="s">
        <v>76</v>
      </c>
      <c r="D3" s="1" t="s">
        <v>327</v>
      </c>
      <c r="E3" s="56" t="s">
        <v>60</v>
      </c>
      <c r="F3" s="2" t="s">
        <v>69</v>
      </c>
      <c r="G3" s="260" t="s">
        <v>7</v>
      </c>
      <c r="H3" s="19">
        <v>318290</v>
      </c>
      <c r="I3" s="19">
        <v>1702889</v>
      </c>
      <c r="J3" s="3"/>
      <c r="K3" s="1">
        <v>22</v>
      </c>
      <c r="L3" s="1" t="s">
        <v>65</v>
      </c>
      <c r="M3" s="264" t="s">
        <v>336</v>
      </c>
    </row>
    <row r="4" spans="1:13" x14ac:dyDescent="0.25">
      <c r="A4" s="7">
        <v>2</v>
      </c>
      <c r="B4" s="1" t="s">
        <v>58</v>
      </c>
      <c r="C4" s="2" t="s">
        <v>76</v>
      </c>
      <c r="D4" s="1" t="s">
        <v>327</v>
      </c>
      <c r="E4" s="57" t="s">
        <v>61</v>
      </c>
      <c r="F4" s="2" t="s">
        <v>70</v>
      </c>
      <c r="G4" s="260" t="s">
        <v>7</v>
      </c>
      <c r="H4" s="19">
        <v>318303</v>
      </c>
      <c r="I4" s="19">
        <v>1703644</v>
      </c>
      <c r="J4" s="6">
        <v>594</v>
      </c>
      <c r="K4" s="1">
        <v>20</v>
      </c>
      <c r="L4" s="1" t="s">
        <v>65</v>
      </c>
      <c r="M4" s="264" t="s">
        <v>336</v>
      </c>
    </row>
    <row r="5" spans="1:13" x14ac:dyDescent="0.25">
      <c r="A5" s="7">
        <v>3</v>
      </c>
      <c r="B5" s="2" t="s">
        <v>58</v>
      </c>
      <c r="C5" s="2" t="s">
        <v>76</v>
      </c>
      <c r="D5" s="1" t="s">
        <v>327</v>
      </c>
      <c r="E5" s="58" t="s">
        <v>68</v>
      </c>
      <c r="F5" s="2" t="s">
        <v>67</v>
      </c>
      <c r="G5" s="260" t="s">
        <v>7</v>
      </c>
      <c r="H5" s="6">
        <v>315971</v>
      </c>
      <c r="I5" s="6">
        <v>17045111</v>
      </c>
      <c r="J5" s="1"/>
      <c r="K5" s="1">
        <v>21</v>
      </c>
      <c r="L5" s="2" t="s">
        <v>65</v>
      </c>
      <c r="M5" s="264" t="s">
        <v>337</v>
      </c>
    </row>
    <row r="6" spans="1:13" x14ac:dyDescent="0.25">
      <c r="A6" s="7">
        <v>4</v>
      </c>
      <c r="B6" s="2" t="s">
        <v>58</v>
      </c>
      <c r="C6" s="2" t="s">
        <v>76</v>
      </c>
      <c r="D6" s="1" t="s">
        <v>327</v>
      </c>
      <c r="E6" s="11" t="s">
        <v>62</v>
      </c>
      <c r="F6" s="1" t="s">
        <v>75</v>
      </c>
      <c r="G6" s="260" t="s">
        <v>7</v>
      </c>
      <c r="H6" s="6">
        <v>318429</v>
      </c>
      <c r="I6" s="6">
        <v>1702709</v>
      </c>
      <c r="J6" s="1">
        <v>840</v>
      </c>
      <c r="K6" s="1">
        <v>32</v>
      </c>
      <c r="L6" s="2" t="s">
        <v>71</v>
      </c>
      <c r="M6" s="264" t="s">
        <v>336</v>
      </c>
    </row>
    <row r="7" spans="1:13" x14ac:dyDescent="0.25">
      <c r="A7" s="7">
        <v>5</v>
      </c>
      <c r="B7" s="2" t="s">
        <v>58</v>
      </c>
      <c r="C7" s="2" t="s">
        <v>76</v>
      </c>
      <c r="D7" s="1" t="s">
        <v>327</v>
      </c>
      <c r="E7" s="11" t="s">
        <v>72</v>
      </c>
      <c r="F7" s="1" t="s">
        <v>77</v>
      </c>
      <c r="G7" s="260" t="s">
        <v>7</v>
      </c>
      <c r="H7" s="6">
        <v>318383</v>
      </c>
      <c r="I7" s="6">
        <v>17032102</v>
      </c>
      <c r="J7" s="1">
        <v>655</v>
      </c>
      <c r="K7" s="1">
        <v>32</v>
      </c>
      <c r="L7" s="1"/>
      <c r="M7" s="264" t="s">
        <v>336</v>
      </c>
    </row>
    <row r="8" spans="1:13" x14ac:dyDescent="0.25">
      <c r="A8" s="7">
        <v>6</v>
      </c>
      <c r="B8" s="1" t="s">
        <v>58</v>
      </c>
      <c r="C8" s="1" t="s">
        <v>76</v>
      </c>
      <c r="D8" s="1" t="s">
        <v>327</v>
      </c>
      <c r="E8" s="11" t="s">
        <v>73</v>
      </c>
      <c r="F8" s="1" t="s">
        <v>78</v>
      </c>
      <c r="G8" s="260" t="s">
        <v>7</v>
      </c>
      <c r="H8" s="6">
        <v>318046</v>
      </c>
      <c r="I8" s="6">
        <v>1704062</v>
      </c>
      <c r="J8" s="1">
        <v>490</v>
      </c>
      <c r="K8" s="1">
        <v>20</v>
      </c>
      <c r="L8" s="1" t="s">
        <v>74</v>
      </c>
      <c r="M8" s="264" t="s">
        <v>336</v>
      </c>
    </row>
    <row r="9" spans="1:13" x14ac:dyDescent="0.25">
      <c r="A9" s="7">
        <v>7</v>
      </c>
      <c r="B9" s="1" t="s">
        <v>58</v>
      </c>
      <c r="C9" s="1" t="s">
        <v>76</v>
      </c>
      <c r="D9" s="1" t="s">
        <v>327</v>
      </c>
      <c r="E9" s="11" t="s">
        <v>80</v>
      </c>
      <c r="F9" s="1" t="s">
        <v>79</v>
      </c>
      <c r="G9" s="260" t="s">
        <v>7</v>
      </c>
      <c r="H9" s="6">
        <v>315441</v>
      </c>
      <c r="I9" s="6">
        <v>1704557</v>
      </c>
      <c r="J9" s="1">
        <v>254</v>
      </c>
      <c r="K9" s="1">
        <v>19</v>
      </c>
      <c r="L9" s="1" t="s">
        <v>65</v>
      </c>
      <c r="M9" s="264" t="s">
        <v>337</v>
      </c>
    </row>
    <row r="10" spans="1:13" x14ac:dyDescent="0.25">
      <c r="A10" s="7">
        <v>8</v>
      </c>
      <c r="B10" s="1" t="s">
        <v>58</v>
      </c>
      <c r="C10" s="1" t="s">
        <v>81</v>
      </c>
      <c r="D10" s="1" t="s">
        <v>327</v>
      </c>
      <c r="E10" s="11" t="s">
        <v>83</v>
      </c>
      <c r="F10" s="1" t="s">
        <v>82</v>
      </c>
      <c r="G10" s="260" t="s">
        <v>84</v>
      </c>
      <c r="H10" s="6">
        <v>317738</v>
      </c>
      <c r="I10" s="6">
        <v>1705105</v>
      </c>
      <c r="J10" s="1">
        <v>426</v>
      </c>
      <c r="K10" s="1">
        <v>19.7</v>
      </c>
      <c r="L10" s="1" t="s">
        <v>65</v>
      </c>
      <c r="M10" s="264" t="s">
        <v>337</v>
      </c>
    </row>
    <row r="11" spans="1:13" x14ac:dyDescent="0.25">
      <c r="A11" s="7">
        <v>9</v>
      </c>
      <c r="B11" s="1" t="s">
        <v>58</v>
      </c>
      <c r="C11" s="1" t="s">
        <v>76</v>
      </c>
      <c r="D11" s="1" t="s">
        <v>327</v>
      </c>
      <c r="E11" s="11" t="s">
        <v>86</v>
      </c>
      <c r="F11" s="1" t="s">
        <v>85</v>
      </c>
      <c r="G11" s="260" t="s">
        <v>7</v>
      </c>
      <c r="H11" s="6">
        <v>315763</v>
      </c>
      <c r="I11" s="6">
        <v>1704440</v>
      </c>
      <c r="J11" s="1">
        <v>302</v>
      </c>
      <c r="K11" s="1">
        <v>21.97</v>
      </c>
      <c r="L11" s="1" t="s">
        <v>65</v>
      </c>
      <c r="M11" s="264" t="s">
        <v>337</v>
      </c>
    </row>
    <row r="12" spans="1:13" x14ac:dyDescent="0.25">
      <c r="A12" s="7">
        <v>10</v>
      </c>
      <c r="B12" s="1" t="s">
        <v>58</v>
      </c>
      <c r="C12" s="1" t="s">
        <v>76</v>
      </c>
      <c r="D12" s="1" t="s">
        <v>327</v>
      </c>
      <c r="E12" s="11" t="s">
        <v>88</v>
      </c>
      <c r="F12" s="1" t="s">
        <v>87</v>
      </c>
      <c r="G12" s="260" t="s">
        <v>7</v>
      </c>
      <c r="H12" s="6">
        <v>315441</v>
      </c>
      <c r="I12" s="6">
        <v>1704557</v>
      </c>
      <c r="J12" s="1">
        <v>258</v>
      </c>
      <c r="K12" s="1">
        <v>18.600000000000001</v>
      </c>
      <c r="L12" s="1"/>
      <c r="M12" s="264" t="s">
        <v>337</v>
      </c>
    </row>
    <row r="13" spans="1:13" x14ac:dyDescent="0.25">
      <c r="A13" s="7">
        <v>11</v>
      </c>
      <c r="B13" s="1" t="s">
        <v>58</v>
      </c>
      <c r="C13" s="1" t="str">
        <f>+C10</f>
        <v>FINCA SANTA ELISA</v>
      </c>
      <c r="D13" s="1" t="s">
        <v>327</v>
      </c>
      <c r="E13" s="11" t="s">
        <v>175</v>
      </c>
      <c r="F13" s="1" t="s">
        <v>176</v>
      </c>
      <c r="G13" s="260">
        <v>41738</v>
      </c>
      <c r="H13" s="6">
        <v>317689</v>
      </c>
      <c r="I13" s="6">
        <v>1704565</v>
      </c>
      <c r="J13" s="1"/>
      <c r="K13" s="1">
        <v>19.86</v>
      </c>
      <c r="L13" s="1" t="s">
        <v>65</v>
      </c>
      <c r="M13" s="264" t="s">
        <v>337</v>
      </c>
    </row>
    <row r="14" spans="1:13" x14ac:dyDescent="0.25">
      <c r="A14" s="7">
        <v>12</v>
      </c>
      <c r="B14" s="1" t="s">
        <v>58</v>
      </c>
      <c r="C14" s="1" t="str">
        <f>+C13</f>
        <v>FINCA SANTA ELISA</v>
      </c>
      <c r="D14" s="1" t="s">
        <v>327</v>
      </c>
      <c r="E14" s="11" t="s">
        <v>178</v>
      </c>
      <c r="F14" s="1" t="s">
        <v>177</v>
      </c>
      <c r="G14" s="260">
        <f>+G13</f>
        <v>41738</v>
      </c>
      <c r="H14" s="6">
        <v>317294</v>
      </c>
      <c r="I14" s="6">
        <v>1705264</v>
      </c>
      <c r="J14" s="1">
        <v>391</v>
      </c>
      <c r="K14" s="1">
        <v>20.78</v>
      </c>
      <c r="L14" s="1" t="s">
        <v>65</v>
      </c>
      <c r="M14" s="264" t="s">
        <v>337</v>
      </c>
    </row>
    <row r="15" spans="1:13" x14ac:dyDescent="0.25">
      <c r="A15" s="7">
        <v>13</v>
      </c>
      <c r="B15" s="1" t="s">
        <v>58</v>
      </c>
      <c r="C15" s="2" t="str">
        <f>+C14</f>
        <v>FINCA SANTA ELISA</v>
      </c>
      <c r="D15" s="1" t="s">
        <v>327</v>
      </c>
      <c r="E15" s="58" t="s">
        <v>180</v>
      </c>
      <c r="F15" s="2" t="s">
        <v>179</v>
      </c>
      <c r="G15" s="260">
        <f>+G14</f>
        <v>41738</v>
      </c>
      <c r="H15" s="6">
        <v>317683</v>
      </c>
      <c r="I15" s="148">
        <v>1704511</v>
      </c>
      <c r="J15" s="2">
        <v>304</v>
      </c>
      <c r="K15" s="2">
        <v>18.059999999999999</v>
      </c>
      <c r="L15" s="2" t="s">
        <v>65</v>
      </c>
      <c r="M15" s="264" t="s">
        <v>337</v>
      </c>
    </row>
    <row r="16" spans="1:13" x14ac:dyDescent="0.25">
      <c r="A16" s="7">
        <v>14</v>
      </c>
      <c r="B16" s="1" t="s">
        <v>58</v>
      </c>
      <c r="C16" s="1" t="str">
        <f>+C15</f>
        <v>FINCA SANTA ELISA</v>
      </c>
      <c r="D16" s="1" t="s">
        <v>327</v>
      </c>
      <c r="E16" s="58" t="s">
        <v>182</v>
      </c>
      <c r="F16" s="2" t="s">
        <v>181</v>
      </c>
      <c r="G16" s="260">
        <f>+G15</f>
        <v>41738</v>
      </c>
      <c r="H16" s="6">
        <v>317259</v>
      </c>
      <c r="I16" s="148">
        <v>1705440</v>
      </c>
      <c r="J16" s="2">
        <v>415</v>
      </c>
      <c r="K16" s="2">
        <v>18</v>
      </c>
      <c r="L16" s="2" t="s">
        <v>65</v>
      </c>
      <c r="M16" s="264" t="s">
        <v>336</v>
      </c>
    </row>
    <row r="17" spans="1:13" x14ac:dyDescent="0.25">
      <c r="A17" s="7">
        <v>15</v>
      </c>
      <c r="B17" s="1" t="s">
        <v>58</v>
      </c>
      <c r="C17" s="1" t="str">
        <f>+C16</f>
        <v>FINCA SANTA ELISA</v>
      </c>
      <c r="D17" s="1" t="s">
        <v>327</v>
      </c>
      <c r="E17" s="58" t="s">
        <v>183</v>
      </c>
      <c r="F17" s="2" t="s">
        <v>184</v>
      </c>
      <c r="G17" s="260">
        <f>+G16</f>
        <v>41738</v>
      </c>
      <c r="H17" s="6">
        <v>317919</v>
      </c>
      <c r="I17" s="148">
        <v>1704252</v>
      </c>
      <c r="J17" s="2">
        <v>514</v>
      </c>
      <c r="K17" s="2">
        <v>33</v>
      </c>
      <c r="L17" s="2" t="s">
        <v>65</v>
      </c>
      <c r="M17" s="264" t="s">
        <v>336</v>
      </c>
    </row>
    <row r="18" spans="1:13" x14ac:dyDescent="0.25">
      <c r="A18" s="7">
        <v>16</v>
      </c>
      <c r="B18" s="1" t="s">
        <v>58</v>
      </c>
      <c r="C18" s="1" t="str">
        <f>+C16</f>
        <v>FINCA SANTA ELISA</v>
      </c>
      <c r="D18" s="1" t="s">
        <v>327</v>
      </c>
      <c r="E18" s="58" t="s">
        <v>186</v>
      </c>
      <c r="F18" s="2" t="s">
        <v>185</v>
      </c>
      <c r="G18" s="260">
        <f>+G17</f>
        <v>41738</v>
      </c>
      <c r="H18" s="6">
        <v>317597</v>
      </c>
      <c r="I18" s="6">
        <v>1705383</v>
      </c>
      <c r="J18" s="2">
        <v>431</v>
      </c>
      <c r="K18" s="2">
        <v>28</v>
      </c>
      <c r="L18" s="2" t="s">
        <v>71</v>
      </c>
      <c r="M18" s="264" t="s">
        <v>336</v>
      </c>
    </row>
    <row r="19" spans="1:13" x14ac:dyDescent="0.25">
      <c r="A19" s="7">
        <v>17</v>
      </c>
      <c r="B19" s="1" t="s">
        <v>58</v>
      </c>
      <c r="C19" s="1" t="s">
        <v>76</v>
      </c>
      <c r="D19" s="1" t="s">
        <v>327</v>
      </c>
      <c r="E19" s="58" t="s">
        <v>187</v>
      </c>
      <c r="F19" s="2" t="s">
        <v>195</v>
      </c>
      <c r="G19" s="260">
        <f t="shared" ref="G19:G20" si="0">+G18</f>
        <v>41738</v>
      </c>
      <c r="H19" s="6">
        <v>317892</v>
      </c>
      <c r="I19" s="6">
        <v>1705047</v>
      </c>
      <c r="J19" s="2">
        <v>475</v>
      </c>
      <c r="K19" s="2">
        <v>20</v>
      </c>
      <c r="L19" s="2" t="s">
        <v>71</v>
      </c>
      <c r="M19" s="264" t="s">
        <v>336</v>
      </c>
    </row>
    <row r="20" spans="1:13" x14ac:dyDescent="0.25">
      <c r="A20" s="7">
        <v>18</v>
      </c>
      <c r="B20" s="1" t="s">
        <v>58</v>
      </c>
      <c r="C20" s="1" t="s">
        <v>76</v>
      </c>
      <c r="D20" s="1" t="s">
        <v>327</v>
      </c>
      <c r="E20" s="58" t="s">
        <v>188</v>
      </c>
      <c r="F20" s="2" t="s">
        <v>196</v>
      </c>
      <c r="G20" s="260">
        <f t="shared" si="0"/>
        <v>41738</v>
      </c>
      <c r="H20" s="6">
        <v>317928</v>
      </c>
      <c r="I20" s="6">
        <v>1704730</v>
      </c>
      <c r="J20" s="2">
        <v>525</v>
      </c>
      <c r="K20" s="2">
        <v>25</v>
      </c>
      <c r="L20" s="2" t="s">
        <v>71</v>
      </c>
      <c r="M20" s="264" t="s">
        <v>336</v>
      </c>
    </row>
    <row r="21" spans="1:13" x14ac:dyDescent="0.25">
      <c r="A21" s="7">
        <v>19</v>
      </c>
      <c r="B21" s="1" t="s">
        <v>58</v>
      </c>
      <c r="C21" s="1" t="str">
        <f>+C19</f>
        <v>FINCA LA FIRMEZA</v>
      </c>
      <c r="D21" s="1" t="s">
        <v>327</v>
      </c>
      <c r="E21" s="58" t="s">
        <v>189</v>
      </c>
      <c r="F21" s="2" t="s">
        <v>197</v>
      </c>
      <c r="G21" s="260">
        <v>41739</v>
      </c>
      <c r="H21" s="6">
        <v>317779</v>
      </c>
      <c r="I21" s="6">
        <v>1703825</v>
      </c>
      <c r="J21" s="2">
        <v>449</v>
      </c>
      <c r="K21" s="2">
        <v>22</v>
      </c>
      <c r="L21" s="1"/>
      <c r="M21" s="264" t="s">
        <v>336</v>
      </c>
    </row>
    <row r="22" spans="1:13" x14ac:dyDescent="0.25">
      <c r="A22" s="7">
        <v>20</v>
      </c>
      <c r="B22" s="1" t="s">
        <v>58</v>
      </c>
      <c r="C22" s="1" t="str">
        <f>+C21</f>
        <v>FINCA LA FIRMEZA</v>
      </c>
      <c r="D22" s="1" t="s">
        <v>327</v>
      </c>
      <c r="E22" s="58" t="s">
        <v>190</v>
      </c>
      <c r="F22" s="2" t="s">
        <v>198</v>
      </c>
      <c r="G22" s="260">
        <f>+G21</f>
        <v>41739</v>
      </c>
      <c r="H22" s="6">
        <v>317381</v>
      </c>
      <c r="I22" s="6">
        <v>1703896</v>
      </c>
      <c r="J22" s="2">
        <v>397</v>
      </c>
      <c r="K22" s="2">
        <v>20</v>
      </c>
      <c r="L22" s="1" t="s">
        <v>71</v>
      </c>
      <c r="M22" s="264" t="s">
        <v>336</v>
      </c>
    </row>
    <row r="23" spans="1:13" x14ac:dyDescent="0.25">
      <c r="A23" s="7">
        <v>21</v>
      </c>
      <c r="B23" s="1" t="s">
        <v>58</v>
      </c>
      <c r="C23" s="1" t="str">
        <f t="shared" ref="C23:C28" si="1">+C22</f>
        <v>FINCA LA FIRMEZA</v>
      </c>
      <c r="D23" s="1" t="s">
        <v>327</v>
      </c>
      <c r="E23" s="58" t="s">
        <v>191</v>
      </c>
      <c r="F23" s="2" t="s">
        <v>199</v>
      </c>
      <c r="G23" s="260">
        <f>+G22</f>
        <v>41739</v>
      </c>
      <c r="H23" s="6">
        <v>317225</v>
      </c>
      <c r="I23" s="6">
        <v>1703530</v>
      </c>
      <c r="J23" s="2">
        <v>446</v>
      </c>
      <c r="K23" s="2">
        <v>18</v>
      </c>
      <c r="L23" s="1" t="s">
        <v>200</v>
      </c>
      <c r="M23" s="264" t="s">
        <v>336</v>
      </c>
    </row>
    <row r="24" spans="1:13" x14ac:dyDescent="0.25">
      <c r="A24" s="7">
        <v>22</v>
      </c>
      <c r="B24" s="1" t="s">
        <v>58</v>
      </c>
      <c r="C24" s="1" t="str">
        <f t="shared" si="1"/>
        <v>FINCA LA FIRMEZA</v>
      </c>
      <c r="D24" s="1" t="s">
        <v>327</v>
      </c>
      <c r="E24" s="58" t="s">
        <v>192</v>
      </c>
      <c r="F24" s="2" t="s">
        <v>201</v>
      </c>
      <c r="G24" s="260">
        <f t="shared" ref="G24:G28" si="2">+G23</f>
        <v>41739</v>
      </c>
      <c r="H24" s="6">
        <v>317483</v>
      </c>
      <c r="I24" s="6">
        <v>1703749</v>
      </c>
      <c r="J24" s="2">
        <v>453</v>
      </c>
      <c r="K24" s="2">
        <v>21</v>
      </c>
      <c r="L24" s="1" t="s">
        <v>65</v>
      </c>
      <c r="M24" s="264" t="s">
        <v>336</v>
      </c>
    </row>
    <row r="25" spans="1:13" x14ac:dyDescent="0.25">
      <c r="A25" s="7">
        <v>23</v>
      </c>
      <c r="B25" s="1" t="s">
        <v>58</v>
      </c>
      <c r="C25" s="1" t="str">
        <f t="shared" si="1"/>
        <v>FINCA LA FIRMEZA</v>
      </c>
      <c r="D25" s="1" t="s">
        <v>327</v>
      </c>
      <c r="E25" s="58" t="s">
        <v>193</v>
      </c>
      <c r="F25" s="2" t="s">
        <v>202</v>
      </c>
      <c r="G25" s="260">
        <f t="shared" si="2"/>
        <v>41739</v>
      </c>
      <c r="H25" s="6">
        <v>318311</v>
      </c>
      <c r="I25" s="6">
        <v>1703940</v>
      </c>
      <c r="J25" s="2">
        <v>204</v>
      </c>
      <c r="K25" s="2">
        <v>19.86</v>
      </c>
      <c r="L25" s="1" t="s">
        <v>65</v>
      </c>
      <c r="M25" s="264" t="s">
        <v>337</v>
      </c>
    </row>
    <row r="26" spans="1:13" x14ac:dyDescent="0.25">
      <c r="A26" s="7">
        <v>24</v>
      </c>
      <c r="B26" s="1" t="s">
        <v>58</v>
      </c>
      <c r="C26" s="1" t="str">
        <f t="shared" si="1"/>
        <v>FINCA LA FIRMEZA</v>
      </c>
      <c r="D26" s="1" t="s">
        <v>327</v>
      </c>
      <c r="E26" s="58" t="s">
        <v>194</v>
      </c>
      <c r="F26" s="2" t="s">
        <v>203</v>
      </c>
      <c r="G26" s="260">
        <f t="shared" si="2"/>
        <v>41739</v>
      </c>
      <c r="H26" s="6">
        <v>318242</v>
      </c>
      <c r="I26" s="6">
        <v>1703766</v>
      </c>
      <c r="J26" s="2">
        <v>275</v>
      </c>
      <c r="K26" s="2">
        <v>17.38</v>
      </c>
      <c r="L26" s="1"/>
      <c r="M26" s="264" t="s">
        <v>337</v>
      </c>
    </row>
    <row r="27" spans="1:13" x14ac:dyDescent="0.25">
      <c r="A27" s="7">
        <v>25</v>
      </c>
      <c r="B27" s="1" t="s">
        <v>58</v>
      </c>
      <c r="C27" s="1" t="str">
        <f t="shared" si="1"/>
        <v>FINCA LA FIRMEZA</v>
      </c>
      <c r="D27" s="1" t="s">
        <v>327</v>
      </c>
      <c r="E27" s="58" t="s">
        <v>206</v>
      </c>
      <c r="F27" s="2" t="s">
        <v>204</v>
      </c>
      <c r="G27" s="260">
        <f t="shared" si="2"/>
        <v>41739</v>
      </c>
      <c r="H27" s="6">
        <v>318283</v>
      </c>
      <c r="I27" s="6">
        <v>1703545</v>
      </c>
      <c r="J27" s="2">
        <v>272</v>
      </c>
      <c r="K27" s="2">
        <v>19.03</v>
      </c>
      <c r="L27" s="1"/>
      <c r="M27" s="264" t="s">
        <v>337</v>
      </c>
    </row>
    <row r="28" spans="1:13" x14ac:dyDescent="0.25">
      <c r="A28" s="7">
        <v>26</v>
      </c>
      <c r="B28" s="1" t="s">
        <v>58</v>
      </c>
      <c r="C28" s="1" t="str">
        <f t="shared" si="1"/>
        <v>FINCA LA FIRMEZA</v>
      </c>
      <c r="D28" s="1" t="s">
        <v>327</v>
      </c>
      <c r="E28" s="58" t="s">
        <v>207</v>
      </c>
      <c r="F28" s="2" t="s">
        <v>205</v>
      </c>
      <c r="G28" s="260">
        <f t="shared" si="2"/>
        <v>41739</v>
      </c>
      <c r="H28" s="6">
        <v>318635</v>
      </c>
      <c r="I28" s="6">
        <v>1703538</v>
      </c>
      <c r="J28" s="2">
        <v>564</v>
      </c>
      <c r="K28" s="2">
        <v>28</v>
      </c>
      <c r="L28" s="1"/>
      <c r="M28" s="264" t="s">
        <v>337</v>
      </c>
    </row>
    <row r="29" spans="1:13" x14ac:dyDescent="0.25">
      <c r="A29" s="7">
        <v>27</v>
      </c>
      <c r="B29" s="1" t="s">
        <v>341</v>
      </c>
      <c r="C29" s="1" t="s">
        <v>342</v>
      </c>
      <c r="D29" s="2" t="s">
        <v>343</v>
      </c>
      <c r="E29" s="56" t="s">
        <v>344</v>
      </c>
      <c r="F29" s="2" t="s">
        <v>345</v>
      </c>
      <c r="G29" s="261">
        <v>41911</v>
      </c>
      <c r="H29" s="19">
        <v>294961</v>
      </c>
      <c r="I29" s="19">
        <v>1753915</v>
      </c>
      <c r="J29" s="3">
        <v>170</v>
      </c>
      <c r="K29" s="3">
        <v>15</v>
      </c>
      <c r="L29" s="7"/>
      <c r="M29" s="264" t="s">
        <v>336</v>
      </c>
    </row>
    <row r="30" spans="1:13" x14ac:dyDescent="0.25">
      <c r="A30" s="7">
        <v>28</v>
      </c>
      <c r="B30" s="1" t="s">
        <v>341</v>
      </c>
      <c r="C30" s="1" t="s">
        <v>342</v>
      </c>
      <c r="D30" s="2" t="s">
        <v>343</v>
      </c>
      <c r="E30" s="56" t="s">
        <v>346</v>
      </c>
      <c r="F30" s="2"/>
      <c r="G30" s="261">
        <v>41909</v>
      </c>
      <c r="H30" s="19">
        <v>294721</v>
      </c>
      <c r="I30" s="19">
        <v>1754123</v>
      </c>
      <c r="J30" s="7">
        <v>25</v>
      </c>
      <c r="K30" s="7">
        <v>24</v>
      </c>
      <c r="L30" s="7"/>
      <c r="M30" s="264" t="s">
        <v>336</v>
      </c>
    </row>
    <row r="31" spans="1:13" x14ac:dyDescent="0.25">
      <c r="A31" s="7">
        <v>29</v>
      </c>
      <c r="B31" s="1" t="s">
        <v>341</v>
      </c>
      <c r="C31" s="1" t="s">
        <v>342</v>
      </c>
      <c r="D31" s="2" t="s">
        <v>343</v>
      </c>
      <c r="E31" s="56" t="s">
        <v>347</v>
      </c>
      <c r="F31" s="2" t="s">
        <v>348</v>
      </c>
      <c r="G31" s="261">
        <v>41909</v>
      </c>
      <c r="H31" s="6">
        <v>295270</v>
      </c>
      <c r="I31" s="6">
        <v>1753946</v>
      </c>
      <c r="J31" s="7">
        <v>128</v>
      </c>
      <c r="K31" s="7">
        <v>20</v>
      </c>
      <c r="L31" s="95" t="s">
        <v>349</v>
      </c>
      <c r="M31" s="5" t="s">
        <v>350</v>
      </c>
    </row>
    <row r="32" spans="1:13" x14ac:dyDescent="0.25">
      <c r="A32" s="7">
        <v>30</v>
      </c>
      <c r="B32" s="1" t="s">
        <v>341</v>
      </c>
      <c r="C32" s="1" t="s">
        <v>342</v>
      </c>
      <c r="D32" s="2" t="s">
        <v>343</v>
      </c>
      <c r="E32" s="56" t="s">
        <v>351</v>
      </c>
      <c r="F32" s="2" t="s">
        <v>352</v>
      </c>
      <c r="G32" s="261">
        <v>41909</v>
      </c>
      <c r="H32" s="6">
        <v>295582</v>
      </c>
      <c r="I32" s="6">
        <v>1753877</v>
      </c>
      <c r="J32" s="7">
        <v>115</v>
      </c>
      <c r="K32" s="7">
        <v>29</v>
      </c>
      <c r="L32" s="95" t="s">
        <v>353</v>
      </c>
      <c r="M32" s="5" t="s">
        <v>350</v>
      </c>
    </row>
    <row r="33" spans="1:13" x14ac:dyDescent="0.25">
      <c r="A33" s="7">
        <v>31</v>
      </c>
      <c r="B33" s="1" t="s">
        <v>341</v>
      </c>
      <c r="C33" s="1" t="s">
        <v>342</v>
      </c>
      <c r="D33" s="2" t="s">
        <v>343</v>
      </c>
      <c r="E33" s="56" t="s">
        <v>354</v>
      </c>
      <c r="F33" s="2" t="s">
        <v>355</v>
      </c>
      <c r="G33" s="261">
        <v>41909</v>
      </c>
      <c r="H33" s="254">
        <v>295717</v>
      </c>
      <c r="I33" s="6">
        <v>1754035</v>
      </c>
      <c r="J33" s="7">
        <v>95</v>
      </c>
      <c r="K33" s="7">
        <v>19</v>
      </c>
      <c r="L33" s="7" t="s">
        <v>349</v>
      </c>
      <c r="M33" s="5" t="s">
        <v>350</v>
      </c>
    </row>
    <row r="34" spans="1:13" x14ac:dyDescent="0.25">
      <c r="A34" s="7">
        <v>32</v>
      </c>
      <c r="B34" s="1" t="s">
        <v>341</v>
      </c>
      <c r="C34" s="1" t="s">
        <v>342</v>
      </c>
      <c r="D34" s="2" t="s">
        <v>343</v>
      </c>
      <c r="E34" s="56" t="s">
        <v>356</v>
      </c>
      <c r="F34" s="2" t="s">
        <v>357</v>
      </c>
      <c r="G34" s="261">
        <v>41911</v>
      </c>
      <c r="H34" s="254">
        <v>293804</v>
      </c>
      <c r="I34" s="6">
        <v>1753372</v>
      </c>
      <c r="J34" s="7">
        <v>211</v>
      </c>
      <c r="K34" s="7">
        <v>18</v>
      </c>
      <c r="L34" s="7" t="s">
        <v>358</v>
      </c>
      <c r="M34" s="5" t="s">
        <v>336</v>
      </c>
    </row>
    <row r="35" spans="1:13" x14ac:dyDescent="0.25">
      <c r="A35" s="7">
        <v>33</v>
      </c>
      <c r="B35" s="1" t="s">
        <v>341</v>
      </c>
      <c r="C35" s="1" t="s">
        <v>342</v>
      </c>
      <c r="D35" s="2" t="s">
        <v>343</v>
      </c>
      <c r="E35" s="56" t="s">
        <v>359</v>
      </c>
      <c r="F35" s="2" t="s">
        <v>360</v>
      </c>
      <c r="G35" s="261">
        <v>41911</v>
      </c>
      <c r="H35" s="254">
        <v>293849</v>
      </c>
      <c r="I35" s="6">
        <v>1753687</v>
      </c>
      <c r="J35" s="7">
        <v>301</v>
      </c>
      <c r="K35" s="7">
        <v>24</v>
      </c>
      <c r="L35" s="7" t="s">
        <v>349</v>
      </c>
      <c r="M35" s="5" t="s">
        <v>336</v>
      </c>
    </row>
    <row r="36" spans="1:13" x14ac:dyDescent="0.25">
      <c r="A36" s="7">
        <v>34</v>
      </c>
      <c r="B36" s="1" t="s">
        <v>341</v>
      </c>
      <c r="C36" s="1" t="s">
        <v>342</v>
      </c>
      <c r="D36" s="2" t="s">
        <v>343</v>
      </c>
      <c r="E36" s="56" t="s">
        <v>361</v>
      </c>
      <c r="F36" s="2" t="s">
        <v>362</v>
      </c>
      <c r="G36" s="261">
        <v>41911</v>
      </c>
      <c r="H36" s="254" t="s">
        <v>74</v>
      </c>
      <c r="I36" s="6" t="s">
        <v>74</v>
      </c>
      <c r="J36" s="96"/>
      <c r="K36" s="7"/>
      <c r="L36" s="7"/>
      <c r="M36" s="5" t="s">
        <v>336</v>
      </c>
    </row>
    <row r="37" spans="1:13" x14ac:dyDescent="0.25">
      <c r="A37" s="7">
        <v>35</v>
      </c>
      <c r="B37" s="1" t="s">
        <v>341</v>
      </c>
      <c r="C37" s="1" t="s">
        <v>342</v>
      </c>
      <c r="D37" s="2" t="s">
        <v>343</v>
      </c>
      <c r="E37" s="56" t="s">
        <v>363</v>
      </c>
      <c r="F37" s="2" t="s">
        <v>364</v>
      </c>
      <c r="G37" s="261">
        <v>41911</v>
      </c>
      <c r="H37" s="254">
        <v>294436</v>
      </c>
      <c r="I37" s="6">
        <v>1753842</v>
      </c>
      <c r="J37" s="7">
        <v>212</v>
      </c>
      <c r="K37" s="7">
        <v>17</v>
      </c>
      <c r="L37" s="7" t="s">
        <v>365</v>
      </c>
      <c r="M37" s="5" t="s">
        <v>336</v>
      </c>
    </row>
    <row r="38" spans="1:13" x14ac:dyDescent="0.25">
      <c r="A38" s="7">
        <v>36</v>
      </c>
      <c r="B38" s="1" t="s">
        <v>341</v>
      </c>
      <c r="C38" s="1" t="s">
        <v>342</v>
      </c>
      <c r="D38" s="2" t="s">
        <v>343</v>
      </c>
      <c r="E38" s="56" t="s">
        <v>366</v>
      </c>
      <c r="F38" s="2" t="s">
        <v>367</v>
      </c>
      <c r="G38" s="261">
        <v>41911</v>
      </c>
      <c r="H38" s="254">
        <v>295113</v>
      </c>
      <c r="I38" s="6">
        <v>1754375</v>
      </c>
      <c r="J38" s="7">
        <v>188</v>
      </c>
      <c r="K38" s="7">
        <v>24</v>
      </c>
      <c r="L38" s="7" t="s">
        <v>349</v>
      </c>
      <c r="M38" s="5" t="s">
        <v>350</v>
      </c>
    </row>
    <row r="39" spans="1:13" x14ac:dyDescent="0.25">
      <c r="A39" s="7">
        <v>37</v>
      </c>
      <c r="B39" s="1" t="s">
        <v>341</v>
      </c>
      <c r="C39" s="1" t="s">
        <v>342</v>
      </c>
      <c r="D39" s="2" t="s">
        <v>343</v>
      </c>
      <c r="E39" s="56" t="s">
        <v>368</v>
      </c>
      <c r="F39" s="2" t="s">
        <v>369</v>
      </c>
      <c r="G39" s="261">
        <v>41911</v>
      </c>
      <c r="H39" s="6">
        <v>294771</v>
      </c>
      <c r="I39" s="6">
        <v>1754385</v>
      </c>
      <c r="J39" s="7">
        <v>275</v>
      </c>
      <c r="K39" s="7">
        <v>9</v>
      </c>
      <c r="L39" s="7" t="s">
        <v>370</v>
      </c>
      <c r="M39" s="5" t="s">
        <v>336</v>
      </c>
    </row>
    <row r="40" spans="1:13" x14ac:dyDescent="0.25">
      <c r="A40" s="7">
        <v>38</v>
      </c>
      <c r="B40" s="1" t="s">
        <v>341</v>
      </c>
      <c r="C40" s="1" t="s">
        <v>342</v>
      </c>
      <c r="D40" s="2" t="s">
        <v>343</v>
      </c>
      <c r="E40" s="56" t="s">
        <v>371</v>
      </c>
      <c r="F40" s="2" t="s">
        <v>372</v>
      </c>
      <c r="G40" s="261">
        <v>41911</v>
      </c>
      <c r="H40" s="6">
        <v>294968</v>
      </c>
      <c r="I40" s="254">
        <v>1754671</v>
      </c>
      <c r="J40" s="7">
        <v>205</v>
      </c>
      <c r="K40" s="7">
        <v>23</v>
      </c>
      <c r="L40" s="7" t="s">
        <v>349</v>
      </c>
      <c r="M40" s="5" t="s">
        <v>350</v>
      </c>
    </row>
    <row r="41" spans="1:13" x14ac:dyDescent="0.25">
      <c r="A41" s="7">
        <v>39</v>
      </c>
      <c r="B41" s="1" t="s">
        <v>341</v>
      </c>
      <c r="C41" s="1" t="s">
        <v>342</v>
      </c>
      <c r="D41" s="2" t="s">
        <v>343</v>
      </c>
      <c r="E41" s="56" t="s">
        <v>373</v>
      </c>
      <c r="F41" s="2" t="s">
        <v>374</v>
      </c>
      <c r="G41" s="261">
        <v>41911</v>
      </c>
      <c r="H41" s="6">
        <v>295254</v>
      </c>
      <c r="I41" s="6">
        <v>1754639</v>
      </c>
      <c r="J41" s="7">
        <v>122</v>
      </c>
      <c r="K41" s="7">
        <v>29</v>
      </c>
      <c r="L41" s="7" t="s">
        <v>65</v>
      </c>
      <c r="M41" s="5" t="s">
        <v>350</v>
      </c>
    </row>
    <row r="42" spans="1:13" x14ac:dyDescent="0.25">
      <c r="A42" s="7">
        <v>40</v>
      </c>
      <c r="B42" s="1" t="s">
        <v>521</v>
      </c>
      <c r="C42" s="1" t="s">
        <v>521</v>
      </c>
      <c r="D42" s="2" t="s">
        <v>522</v>
      </c>
      <c r="E42" s="56" t="s">
        <v>523</v>
      </c>
      <c r="F42" s="2" t="s">
        <v>524</v>
      </c>
      <c r="G42" s="261">
        <v>41869</v>
      </c>
      <c r="H42" s="19">
        <v>251930</v>
      </c>
      <c r="I42" s="19">
        <v>1716300</v>
      </c>
      <c r="J42" s="3">
        <v>118</v>
      </c>
      <c r="K42" s="3">
        <v>20</v>
      </c>
      <c r="L42" s="7" t="s">
        <v>349</v>
      </c>
      <c r="M42" s="5" t="s">
        <v>525</v>
      </c>
    </row>
    <row r="43" spans="1:13" x14ac:dyDescent="0.25">
      <c r="A43" s="7">
        <v>41</v>
      </c>
      <c r="B43" s="1" t="s">
        <v>521</v>
      </c>
      <c r="C43" s="1" t="s">
        <v>521</v>
      </c>
      <c r="D43" s="2" t="s">
        <v>522</v>
      </c>
      <c r="E43" s="56" t="s">
        <v>526</v>
      </c>
      <c r="F43" s="2" t="s">
        <v>527</v>
      </c>
      <c r="G43" s="261">
        <v>41870</v>
      </c>
      <c r="H43" s="19">
        <v>250409</v>
      </c>
      <c r="I43" s="19">
        <v>174590</v>
      </c>
      <c r="J43" s="7">
        <v>301</v>
      </c>
      <c r="K43" s="7">
        <v>29</v>
      </c>
      <c r="L43" s="7" t="s">
        <v>528</v>
      </c>
      <c r="M43" s="5" t="s">
        <v>525</v>
      </c>
    </row>
    <row r="44" spans="1:13" x14ac:dyDescent="0.25">
      <c r="A44" s="7">
        <v>42</v>
      </c>
      <c r="B44" s="1" t="s">
        <v>521</v>
      </c>
      <c r="C44" s="1" t="s">
        <v>521</v>
      </c>
      <c r="D44" s="2" t="s">
        <v>522</v>
      </c>
      <c r="E44" s="56" t="s">
        <v>529</v>
      </c>
      <c r="F44" s="2" t="s">
        <v>530</v>
      </c>
      <c r="G44" s="261">
        <v>41870</v>
      </c>
      <c r="H44" s="6">
        <v>250705</v>
      </c>
      <c r="I44" s="255">
        <v>17454672</v>
      </c>
      <c r="J44" s="118" t="s">
        <v>531</v>
      </c>
      <c r="K44" s="7">
        <v>27</v>
      </c>
      <c r="L44" s="95" t="s">
        <v>532</v>
      </c>
      <c r="M44" s="5" t="s">
        <v>525</v>
      </c>
    </row>
    <row r="45" spans="1:13" x14ac:dyDescent="0.25">
      <c r="A45" s="7">
        <v>43</v>
      </c>
      <c r="B45" s="1" t="s">
        <v>521</v>
      </c>
      <c r="C45" s="1" t="s">
        <v>521</v>
      </c>
      <c r="D45" s="2" t="s">
        <v>522</v>
      </c>
      <c r="E45" s="56" t="s">
        <v>533</v>
      </c>
      <c r="F45" s="2" t="s">
        <v>534</v>
      </c>
      <c r="G45" s="261">
        <v>41870</v>
      </c>
      <c r="H45" s="6">
        <v>250964</v>
      </c>
      <c r="I45" s="6">
        <v>1745211</v>
      </c>
      <c r="J45" s="7">
        <v>332</v>
      </c>
      <c r="K45" s="7">
        <v>12</v>
      </c>
      <c r="L45" s="95" t="s">
        <v>65</v>
      </c>
      <c r="M45" s="5" t="s">
        <v>525</v>
      </c>
    </row>
    <row r="46" spans="1:13" x14ac:dyDescent="0.25">
      <c r="A46" s="7">
        <v>44</v>
      </c>
      <c r="B46" s="1" t="s">
        <v>521</v>
      </c>
      <c r="C46" s="1" t="s">
        <v>521</v>
      </c>
      <c r="D46" s="2" t="s">
        <v>522</v>
      </c>
      <c r="E46" s="56" t="s">
        <v>535</v>
      </c>
      <c r="F46" s="2" t="s">
        <v>536</v>
      </c>
      <c r="G46" s="261">
        <v>41871</v>
      </c>
      <c r="H46" s="254">
        <v>251706</v>
      </c>
      <c r="I46" s="6">
        <v>1748857</v>
      </c>
      <c r="J46" s="118" t="s">
        <v>531</v>
      </c>
      <c r="K46" s="7">
        <v>32</v>
      </c>
      <c r="L46" s="7" t="s">
        <v>537</v>
      </c>
      <c r="M46" s="5" t="s">
        <v>525</v>
      </c>
    </row>
    <row r="47" spans="1:13" x14ac:dyDescent="0.25">
      <c r="A47" s="7">
        <v>45</v>
      </c>
      <c r="B47" s="1" t="s">
        <v>521</v>
      </c>
      <c r="C47" s="1" t="s">
        <v>521</v>
      </c>
      <c r="D47" s="2" t="s">
        <v>522</v>
      </c>
      <c r="E47" s="56" t="s">
        <v>538</v>
      </c>
      <c r="F47" s="2" t="s">
        <v>539</v>
      </c>
      <c r="G47" s="261">
        <v>41871</v>
      </c>
      <c r="H47" s="254">
        <v>252023</v>
      </c>
      <c r="I47" s="6">
        <v>1748757</v>
      </c>
      <c r="J47" s="7">
        <v>194</v>
      </c>
      <c r="K47" s="7">
        <v>12</v>
      </c>
      <c r="L47" s="7" t="s">
        <v>365</v>
      </c>
      <c r="M47" s="5" t="s">
        <v>525</v>
      </c>
    </row>
    <row r="48" spans="1:13" x14ac:dyDescent="0.25">
      <c r="A48" s="7">
        <v>46</v>
      </c>
      <c r="B48" s="1" t="s">
        <v>521</v>
      </c>
      <c r="C48" s="1" t="s">
        <v>521</v>
      </c>
      <c r="D48" s="2" t="s">
        <v>522</v>
      </c>
      <c r="E48" s="56" t="s">
        <v>540</v>
      </c>
      <c r="F48" s="2" t="s">
        <v>541</v>
      </c>
      <c r="G48" s="261">
        <v>41871</v>
      </c>
      <c r="H48" s="254">
        <v>252301</v>
      </c>
      <c r="I48" s="6">
        <v>1748648</v>
      </c>
      <c r="J48" s="118" t="s">
        <v>531</v>
      </c>
      <c r="K48" s="7">
        <v>16</v>
      </c>
      <c r="L48" s="7" t="s">
        <v>537</v>
      </c>
      <c r="M48" s="5" t="s">
        <v>525</v>
      </c>
    </row>
    <row r="49" spans="1:13" x14ac:dyDescent="0.25">
      <c r="A49" s="7">
        <v>47</v>
      </c>
      <c r="B49" s="1" t="s">
        <v>521</v>
      </c>
      <c r="C49" s="1" t="s">
        <v>521</v>
      </c>
      <c r="D49" s="2" t="s">
        <v>522</v>
      </c>
      <c r="E49" s="56" t="s">
        <v>542</v>
      </c>
      <c r="F49" s="2" t="s">
        <v>543</v>
      </c>
      <c r="G49" s="261">
        <v>41872</v>
      </c>
      <c r="H49" s="254">
        <v>256126</v>
      </c>
      <c r="I49" s="6">
        <v>1758179</v>
      </c>
      <c r="J49" s="7">
        <v>88</v>
      </c>
      <c r="K49" s="7">
        <v>8</v>
      </c>
      <c r="L49" s="7" t="s">
        <v>65</v>
      </c>
      <c r="M49" s="5" t="s">
        <v>525</v>
      </c>
    </row>
    <row r="50" spans="1:13" x14ac:dyDescent="0.25">
      <c r="A50" s="7">
        <v>48</v>
      </c>
      <c r="B50" s="1" t="s">
        <v>521</v>
      </c>
      <c r="C50" s="1" t="s">
        <v>521</v>
      </c>
      <c r="D50" s="2" t="s">
        <v>522</v>
      </c>
      <c r="E50" s="56" t="s">
        <v>544</v>
      </c>
      <c r="F50" s="2" t="s">
        <v>545</v>
      </c>
      <c r="G50" s="261">
        <v>41872</v>
      </c>
      <c r="H50" s="254">
        <v>255941</v>
      </c>
      <c r="I50" s="6">
        <v>1758560</v>
      </c>
      <c r="J50" s="7">
        <v>94</v>
      </c>
      <c r="K50" s="119" t="s">
        <v>546</v>
      </c>
      <c r="L50" s="7" t="s">
        <v>349</v>
      </c>
      <c r="M50" s="5" t="s">
        <v>525</v>
      </c>
    </row>
    <row r="51" spans="1:13" x14ac:dyDescent="0.25">
      <c r="A51" s="7">
        <v>49</v>
      </c>
      <c r="B51" s="1" t="s">
        <v>521</v>
      </c>
      <c r="C51" s="1" t="s">
        <v>521</v>
      </c>
      <c r="D51" s="2" t="s">
        <v>522</v>
      </c>
      <c r="E51" s="56" t="s">
        <v>547</v>
      </c>
      <c r="F51" s="2" t="s">
        <v>548</v>
      </c>
      <c r="G51" s="261">
        <v>41872</v>
      </c>
      <c r="H51" s="254">
        <v>255837</v>
      </c>
      <c r="I51" s="6">
        <v>1759150</v>
      </c>
      <c r="J51" s="7">
        <v>47</v>
      </c>
      <c r="K51" s="7">
        <v>0</v>
      </c>
      <c r="L51" s="7" t="s">
        <v>549</v>
      </c>
      <c r="M51" s="5" t="s">
        <v>525</v>
      </c>
    </row>
    <row r="52" spans="1:13" x14ac:dyDescent="0.25">
      <c r="A52" s="7">
        <v>50</v>
      </c>
      <c r="B52" s="1" t="s">
        <v>521</v>
      </c>
      <c r="C52" s="1" t="s">
        <v>521</v>
      </c>
      <c r="D52" s="2" t="s">
        <v>522</v>
      </c>
      <c r="E52" s="56" t="s">
        <v>550</v>
      </c>
      <c r="F52" s="2" t="s">
        <v>551</v>
      </c>
      <c r="G52" s="261">
        <v>41869</v>
      </c>
      <c r="H52" s="6">
        <v>250588</v>
      </c>
      <c r="I52" s="6">
        <v>1746019</v>
      </c>
      <c r="J52" s="7">
        <v>255</v>
      </c>
      <c r="K52" s="7">
        <v>25</v>
      </c>
      <c r="L52" s="7" t="s">
        <v>365</v>
      </c>
      <c r="M52" s="5" t="s">
        <v>525</v>
      </c>
    </row>
    <row r="53" spans="1:13" x14ac:dyDescent="0.25">
      <c r="A53" s="7">
        <v>51</v>
      </c>
      <c r="B53" s="1" t="s">
        <v>521</v>
      </c>
      <c r="C53" s="1" t="s">
        <v>521</v>
      </c>
      <c r="D53" s="2" t="s">
        <v>327</v>
      </c>
      <c r="E53" s="56" t="s">
        <v>552</v>
      </c>
      <c r="F53" s="2" t="s">
        <v>553</v>
      </c>
      <c r="G53" s="261">
        <v>41869</v>
      </c>
      <c r="H53" s="19">
        <v>250734</v>
      </c>
      <c r="I53" s="19">
        <v>1745726</v>
      </c>
      <c r="J53" s="3">
        <v>393</v>
      </c>
      <c r="K53" s="3">
        <v>34</v>
      </c>
      <c r="L53" s="7" t="s">
        <v>353</v>
      </c>
      <c r="M53" s="264" t="s">
        <v>350</v>
      </c>
    </row>
    <row r="54" spans="1:13" x14ac:dyDescent="0.25">
      <c r="A54" s="7">
        <v>52</v>
      </c>
      <c r="B54" s="1" t="s">
        <v>521</v>
      </c>
      <c r="C54" s="1" t="s">
        <v>521</v>
      </c>
      <c r="D54" s="2" t="s">
        <v>327</v>
      </c>
      <c r="E54" s="56" t="s">
        <v>554</v>
      </c>
      <c r="F54" s="2" t="s">
        <v>555</v>
      </c>
      <c r="G54" s="261">
        <v>41869</v>
      </c>
      <c r="H54" s="19">
        <v>251018</v>
      </c>
      <c r="I54" s="19">
        <v>1745282</v>
      </c>
      <c r="J54" s="7">
        <v>337</v>
      </c>
      <c r="K54" s="7">
        <v>41</v>
      </c>
      <c r="L54" s="7" t="s">
        <v>556</v>
      </c>
      <c r="M54" s="264" t="s">
        <v>350</v>
      </c>
    </row>
    <row r="55" spans="1:13" x14ac:dyDescent="0.25">
      <c r="A55" s="7">
        <v>53</v>
      </c>
      <c r="B55" s="1" t="s">
        <v>521</v>
      </c>
      <c r="C55" s="1" t="s">
        <v>521</v>
      </c>
      <c r="D55" s="2" t="s">
        <v>327</v>
      </c>
      <c r="E55" s="56" t="s">
        <v>557</v>
      </c>
      <c r="F55" s="2" t="s">
        <v>558</v>
      </c>
      <c r="G55" s="261">
        <v>41871</v>
      </c>
      <c r="H55" s="6">
        <v>253320</v>
      </c>
      <c r="I55" s="6">
        <v>1748115</v>
      </c>
      <c r="J55" s="7">
        <v>191</v>
      </c>
      <c r="K55" s="7">
        <v>16</v>
      </c>
      <c r="L55" s="95" t="s">
        <v>532</v>
      </c>
      <c r="M55" s="5" t="s">
        <v>350</v>
      </c>
    </row>
    <row r="56" spans="1:13" x14ac:dyDescent="0.25">
      <c r="A56" s="7">
        <v>54</v>
      </c>
      <c r="B56" s="1" t="s">
        <v>521</v>
      </c>
      <c r="C56" s="1" t="s">
        <v>521</v>
      </c>
      <c r="D56" s="2" t="s">
        <v>327</v>
      </c>
      <c r="E56" s="56" t="s">
        <v>559</v>
      </c>
      <c r="F56" s="2" t="s">
        <v>560</v>
      </c>
      <c r="G56" s="261">
        <v>41871</v>
      </c>
      <c r="H56" s="6">
        <v>253186</v>
      </c>
      <c r="I56" s="6">
        <v>1748034</v>
      </c>
      <c r="J56" s="7">
        <v>133</v>
      </c>
      <c r="K56" s="7">
        <v>5</v>
      </c>
      <c r="L56" s="95" t="s">
        <v>65</v>
      </c>
      <c r="M56" s="5" t="s">
        <v>350</v>
      </c>
    </row>
    <row r="57" spans="1:13" x14ac:dyDescent="0.25">
      <c r="A57" s="7">
        <v>55</v>
      </c>
      <c r="B57" s="1" t="s">
        <v>521</v>
      </c>
      <c r="C57" s="1" t="s">
        <v>521</v>
      </c>
      <c r="D57" s="2" t="s">
        <v>327</v>
      </c>
      <c r="E57" s="56" t="s">
        <v>561</v>
      </c>
      <c r="F57" s="2" t="s">
        <v>562</v>
      </c>
      <c r="G57" s="261">
        <v>41871</v>
      </c>
      <c r="H57" s="254">
        <v>253211</v>
      </c>
      <c r="I57" s="6">
        <v>1748360</v>
      </c>
      <c r="J57" s="7">
        <v>115</v>
      </c>
      <c r="K57" s="7">
        <v>8</v>
      </c>
      <c r="L57" s="7" t="s">
        <v>537</v>
      </c>
      <c r="M57" s="5" t="s">
        <v>350</v>
      </c>
    </row>
    <row r="58" spans="1:13" x14ac:dyDescent="0.25">
      <c r="A58" s="7">
        <v>56</v>
      </c>
      <c r="B58" s="1" t="s">
        <v>521</v>
      </c>
      <c r="C58" s="1" t="s">
        <v>521</v>
      </c>
      <c r="D58" s="2" t="s">
        <v>327</v>
      </c>
      <c r="E58" s="56" t="s">
        <v>563</v>
      </c>
      <c r="F58" s="2" t="s">
        <v>564</v>
      </c>
      <c r="G58" s="261">
        <v>41872</v>
      </c>
      <c r="H58" s="254">
        <v>255968</v>
      </c>
      <c r="I58" s="6">
        <v>1757584</v>
      </c>
      <c r="J58" s="7">
        <v>226</v>
      </c>
      <c r="K58" s="7">
        <v>12</v>
      </c>
      <c r="L58" s="7" t="s">
        <v>537</v>
      </c>
      <c r="M58" s="5" t="s">
        <v>350</v>
      </c>
    </row>
    <row r="59" spans="1:13" x14ac:dyDescent="0.25">
      <c r="A59" s="7">
        <v>57</v>
      </c>
      <c r="B59" s="1" t="s">
        <v>521</v>
      </c>
      <c r="C59" s="1" t="s">
        <v>521</v>
      </c>
      <c r="D59" s="2" t="s">
        <v>327</v>
      </c>
      <c r="E59" s="56" t="s">
        <v>565</v>
      </c>
      <c r="F59" s="2" t="s">
        <v>566</v>
      </c>
      <c r="G59" s="261">
        <v>41872</v>
      </c>
      <c r="H59" s="254">
        <v>256003</v>
      </c>
      <c r="I59" s="6">
        <v>1757927</v>
      </c>
      <c r="J59" s="7">
        <v>222</v>
      </c>
      <c r="K59" s="7"/>
      <c r="L59" s="7"/>
      <c r="M59" s="5" t="s">
        <v>350</v>
      </c>
    </row>
    <row r="60" spans="1:13" x14ac:dyDescent="0.25">
      <c r="A60" s="7">
        <v>58</v>
      </c>
      <c r="B60" s="1" t="s">
        <v>521</v>
      </c>
      <c r="C60" s="1" t="s">
        <v>521</v>
      </c>
      <c r="D60" s="2" t="s">
        <v>327</v>
      </c>
      <c r="E60" s="56" t="s">
        <v>567</v>
      </c>
      <c r="F60" s="2" t="s">
        <v>568</v>
      </c>
      <c r="G60" s="261">
        <v>41873</v>
      </c>
      <c r="H60" s="254">
        <v>256228</v>
      </c>
      <c r="I60" s="6">
        <v>1755649</v>
      </c>
      <c r="J60" s="96">
        <v>127</v>
      </c>
      <c r="K60" s="7">
        <v>25</v>
      </c>
      <c r="L60" s="7" t="s">
        <v>365</v>
      </c>
      <c r="M60" s="5" t="s">
        <v>350</v>
      </c>
    </row>
    <row r="61" spans="1:13" x14ac:dyDescent="0.25">
      <c r="A61" s="7">
        <v>59</v>
      </c>
      <c r="B61" s="1" t="s">
        <v>521</v>
      </c>
      <c r="C61" s="1" t="s">
        <v>521</v>
      </c>
      <c r="D61" s="2" t="s">
        <v>327</v>
      </c>
      <c r="E61" s="56" t="s">
        <v>569</v>
      </c>
      <c r="F61" s="2" t="s">
        <v>568</v>
      </c>
      <c r="G61" s="261">
        <v>41873</v>
      </c>
      <c r="H61" s="254">
        <v>256524</v>
      </c>
      <c r="I61" s="6">
        <v>1755317</v>
      </c>
      <c r="J61" s="7">
        <v>31</v>
      </c>
      <c r="K61" s="7">
        <v>15</v>
      </c>
      <c r="L61" s="7" t="s">
        <v>537</v>
      </c>
      <c r="M61" s="5" t="s">
        <v>350</v>
      </c>
    </row>
    <row r="62" spans="1:13" x14ac:dyDescent="0.25">
      <c r="A62" s="7">
        <v>60</v>
      </c>
      <c r="B62" s="1" t="s">
        <v>521</v>
      </c>
      <c r="C62" s="1" t="s">
        <v>521</v>
      </c>
      <c r="D62" s="2" t="s">
        <v>327</v>
      </c>
      <c r="E62" s="56" t="s">
        <v>570</v>
      </c>
      <c r="F62" s="2" t="s">
        <v>571</v>
      </c>
      <c r="G62" s="261">
        <v>41872</v>
      </c>
      <c r="H62" s="254">
        <v>255854</v>
      </c>
      <c r="I62" s="6">
        <v>1759564</v>
      </c>
      <c r="J62" s="7">
        <v>53</v>
      </c>
      <c r="K62" s="7">
        <v>17</v>
      </c>
      <c r="L62" s="7" t="s">
        <v>532</v>
      </c>
      <c r="M62" s="5" t="s">
        <v>336</v>
      </c>
    </row>
    <row r="63" spans="1:13" x14ac:dyDescent="0.25">
      <c r="A63" s="7">
        <v>61</v>
      </c>
      <c r="B63" s="1" t="s">
        <v>521</v>
      </c>
      <c r="C63" s="1" t="s">
        <v>521</v>
      </c>
      <c r="D63" s="2" t="s">
        <v>327</v>
      </c>
      <c r="E63" s="56" t="s">
        <v>572</v>
      </c>
      <c r="F63" s="2" t="s">
        <v>573</v>
      </c>
      <c r="G63" s="261">
        <v>41873</v>
      </c>
      <c r="H63" s="6">
        <v>259639</v>
      </c>
      <c r="I63" s="6">
        <v>1758246</v>
      </c>
      <c r="J63" s="7">
        <v>210</v>
      </c>
      <c r="K63" s="7">
        <v>39</v>
      </c>
      <c r="L63" s="7" t="s">
        <v>365</v>
      </c>
      <c r="M63" s="5" t="s">
        <v>336</v>
      </c>
    </row>
    <row r="64" spans="1:13" x14ac:dyDescent="0.25">
      <c r="A64" s="7">
        <v>62</v>
      </c>
      <c r="B64" s="1" t="s">
        <v>521</v>
      </c>
      <c r="C64" s="1" t="s">
        <v>521</v>
      </c>
      <c r="D64" s="2" t="s">
        <v>327</v>
      </c>
      <c r="E64" s="56" t="s">
        <v>574</v>
      </c>
      <c r="F64" s="2" t="s">
        <v>571</v>
      </c>
      <c r="G64" s="261">
        <v>41873</v>
      </c>
      <c r="H64" s="6">
        <v>260187</v>
      </c>
      <c r="I64" s="254">
        <v>1757913</v>
      </c>
      <c r="J64" s="7">
        <v>115</v>
      </c>
      <c r="K64" s="7">
        <v>17</v>
      </c>
      <c r="L64" s="7" t="s">
        <v>65</v>
      </c>
      <c r="M64" s="5" t="s">
        <v>336</v>
      </c>
    </row>
    <row r="65" spans="1:13" x14ac:dyDescent="0.25">
      <c r="A65" s="7">
        <v>63</v>
      </c>
      <c r="B65" s="1" t="s">
        <v>726</v>
      </c>
      <c r="C65" s="1" t="s">
        <v>727</v>
      </c>
      <c r="D65" s="2" t="s">
        <v>343</v>
      </c>
      <c r="E65" s="56" t="s">
        <v>728</v>
      </c>
      <c r="F65" s="2" t="s">
        <v>729</v>
      </c>
      <c r="G65" s="261">
        <v>41906</v>
      </c>
      <c r="H65" s="19">
        <v>302924</v>
      </c>
      <c r="I65" s="19">
        <v>1753153</v>
      </c>
      <c r="J65" s="3">
        <v>31</v>
      </c>
      <c r="K65" s="3">
        <v>0</v>
      </c>
      <c r="L65" s="7"/>
      <c r="M65" s="264" t="s">
        <v>336</v>
      </c>
    </row>
    <row r="66" spans="1:13" x14ac:dyDescent="0.25">
      <c r="A66" s="7">
        <v>64</v>
      </c>
      <c r="B66" s="1" t="s">
        <v>726</v>
      </c>
      <c r="C66" s="1" t="s">
        <v>727</v>
      </c>
      <c r="D66" s="2" t="s">
        <v>327</v>
      </c>
      <c r="E66" s="56" t="s">
        <v>730</v>
      </c>
      <c r="F66" s="2" t="s">
        <v>731</v>
      </c>
      <c r="G66" s="261">
        <v>41906</v>
      </c>
      <c r="H66" s="19">
        <v>302986</v>
      </c>
      <c r="I66" s="19">
        <v>1752712</v>
      </c>
      <c r="J66" s="7">
        <v>45</v>
      </c>
      <c r="K66" s="7">
        <v>0</v>
      </c>
      <c r="L66" s="7"/>
      <c r="M66" s="264" t="s">
        <v>336</v>
      </c>
    </row>
    <row r="67" spans="1:13" x14ac:dyDescent="0.25">
      <c r="A67" s="7">
        <v>65</v>
      </c>
      <c r="B67" s="1" t="s">
        <v>726</v>
      </c>
      <c r="C67" s="1" t="s">
        <v>727</v>
      </c>
      <c r="D67" s="2" t="s">
        <v>327</v>
      </c>
      <c r="E67" s="56" t="s">
        <v>732</v>
      </c>
      <c r="F67" s="2" t="s">
        <v>733</v>
      </c>
      <c r="G67" s="261">
        <v>41906</v>
      </c>
      <c r="H67" s="6">
        <v>302777</v>
      </c>
      <c r="I67" s="6">
        <v>1752338</v>
      </c>
      <c r="J67" s="7">
        <v>79</v>
      </c>
      <c r="K67" s="7">
        <v>15</v>
      </c>
      <c r="L67" s="95" t="s">
        <v>537</v>
      </c>
      <c r="M67" s="5" t="s">
        <v>336</v>
      </c>
    </row>
    <row r="68" spans="1:13" x14ac:dyDescent="0.25">
      <c r="A68" s="7">
        <v>66</v>
      </c>
      <c r="B68" s="1" t="s">
        <v>726</v>
      </c>
      <c r="C68" s="1" t="s">
        <v>727</v>
      </c>
      <c r="D68" s="2" t="s">
        <v>522</v>
      </c>
      <c r="E68" s="56" t="s">
        <v>734</v>
      </c>
      <c r="F68" s="2" t="s">
        <v>735</v>
      </c>
      <c r="G68" s="261">
        <v>41906</v>
      </c>
      <c r="H68" s="19">
        <v>302662</v>
      </c>
      <c r="I68" s="19">
        <v>1752789</v>
      </c>
      <c r="J68" s="3">
        <v>48</v>
      </c>
      <c r="K68" s="3">
        <v>0</v>
      </c>
      <c r="L68" s="7"/>
      <c r="M68" s="5" t="s">
        <v>336</v>
      </c>
    </row>
    <row r="69" spans="1:13" x14ac:dyDescent="0.25">
      <c r="A69" s="7">
        <v>67</v>
      </c>
      <c r="B69" s="1" t="s">
        <v>726</v>
      </c>
      <c r="C69" s="1" t="s">
        <v>727</v>
      </c>
      <c r="D69" s="2" t="s">
        <v>522</v>
      </c>
      <c r="E69" s="56" t="s">
        <v>736</v>
      </c>
      <c r="F69" s="2"/>
      <c r="G69" s="261">
        <v>41906</v>
      </c>
      <c r="H69" s="6">
        <v>302428</v>
      </c>
      <c r="I69" s="254">
        <v>1752840</v>
      </c>
      <c r="J69" s="7">
        <v>26</v>
      </c>
      <c r="K69" s="7">
        <v>0</v>
      </c>
      <c r="L69" s="7"/>
      <c r="M69" s="5" t="s">
        <v>350</v>
      </c>
    </row>
    <row r="70" spans="1:13" x14ac:dyDescent="0.25">
      <c r="A70" s="7">
        <v>68</v>
      </c>
      <c r="B70" s="1" t="s">
        <v>726</v>
      </c>
      <c r="C70" s="1" t="s">
        <v>727</v>
      </c>
      <c r="D70" s="2" t="s">
        <v>522</v>
      </c>
      <c r="E70" s="56" t="s">
        <v>737</v>
      </c>
      <c r="F70" s="2"/>
      <c r="G70" s="261">
        <v>41906</v>
      </c>
      <c r="H70" s="6">
        <v>302227</v>
      </c>
      <c r="I70" s="6">
        <v>1752007</v>
      </c>
      <c r="J70" s="7">
        <v>71</v>
      </c>
      <c r="K70" s="7">
        <v>0</v>
      </c>
      <c r="L70" s="7"/>
      <c r="M70" s="5" t="s">
        <v>350</v>
      </c>
    </row>
    <row r="71" spans="1:13" x14ac:dyDescent="0.25">
      <c r="A71" s="7">
        <v>69</v>
      </c>
      <c r="B71" s="1" t="s">
        <v>726</v>
      </c>
      <c r="C71" s="1" t="s">
        <v>727</v>
      </c>
      <c r="D71" s="2" t="s">
        <v>522</v>
      </c>
      <c r="E71" s="56" t="s">
        <v>738</v>
      </c>
      <c r="F71" s="2"/>
      <c r="G71" s="261">
        <v>41906</v>
      </c>
      <c r="H71" s="148">
        <v>302327</v>
      </c>
      <c r="I71" s="148">
        <v>1751680</v>
      </c>
      <c r="J71" s="95">
        <v>108</v>
      </c>
      <c r="K71" s="95">
        <v>0</v>
      </c>
      <c r="L71" s="95"/>
      <c r="M71" s="5" t="s">
        <v>350</v>
      </c>
    </row>
    <row r="72" spans="1:13" x14ac:dyDescent="0.25">
      <c r="A72" s="7">
        <v>70</v>
      </c>
      <c r="B72" s="1" t="s">
        <v>726</v>
      </c>
      <c r="C72" s="1" t="s">
        <v>727</v>
      </c>
      <c r="D72" s="2" t="s">
        <v>522</v>
      </c>
      <c r="E72" s="56" t="s">
        <v>739</v>
      </c>
      <c r="F72" s="2" t="s">
        <v>740</v>
      </c>
      <c r="G72" s="261">
        <v>41907</v>
      </c>
      <c r="H72" s="148">
        <v>302575</v>
      </c>
      <c r="I72" s="6">
        <v>1752094</v>
      </c>
      <c r="J72" s="95">
        <v>50</v>
      </c>
      <c r="K72" s="95">
        <v>0</v>
      </c>
      <c r="L72" s="95"/>
      <c r="M72" s="5" t="s">
        <v>336</v>
      </c>
    </row>
    <row r="73" spans="1:13" x14ac:dyDescent="0.25">
      <c r="A73" s="7">
        <v>71</v>
      </c>
      <c r="B73" s="1" t="s">
        <v>726</v>
      </c>
      <c r="C73" s="1" t="s">
        <v>727</v>
      </c>
      <c r="D73" s="2" t="s">
        <v>522</v>
      </c>
      <c r="E73" s="56" t="s">
        <v>741</v>
      </c>
      <c r="F73" s="2" t="s">
        <v>742</v>
      </c>
      <c r="G73" s="261">
        <v>41907</v>
      </c>
      <c r="H73" s="148">
        <v>302733</v>
      </c>
      <c r="I73" s="6">
        <v>1751829</v>
      </c>
      <c r="J73" s="95">
        <v>88</v>
      </c>
      <c r="K73" s="7" t="s">
        <v>743</v>
      </c>
      <c r="L73" s="95" t="s">
        <v>744</v>
      </c>
      <c r="M73" s="5" t="s">
        <v>336</v>
      </c>
    </row>
    <row r="74" spans="1:13" x14ac:dyDescent="0.25">
      <c r="A74" s="7">
        <v>72</v>
      </c>
      <c r="B74" s="1" t="s">
        <v>726</v>
      </c>
      <c r="C74" s="1" t="s">
        <v>727</v>
      </c>
      <c r="D74" s="2" t="s">
        <v>522</v>
      </c>
      <c r="E74" s="56" t="s">
        <v>745</v>
      </c>
      <c r="F74" s="2" t="s">
        <v>746</v>
      </c>
      <c r="G74" s="261">
        <v>41907</v>
      </c>
      <c r="H74" s="148">
        <v>302656</v>
      </c>
      <c r="I74" s="6">
        <v>1751484</v>
      </c>
      <c r="J74" s="95">
        <v>116</v>
      </c>
      <c r="K74" s="95" t="s">
        <v>747</v>
      </c>
      <c r="L74" s="95" t="s">
        <v>748</v>
      </c>
      <c r="M74" s="5" t="s">
        <v>336</v>
      </c>
    </row>
    <row r="75" spans="1:13" x14ac:dyDescent="0.25">
      <c r="A75" s="7">
        <v>73</v>
      </c>
      <c r="B75" s="1" t="s">
        <v>726</v>
      </c>
      <c r="C75" s="1" t="s">
        <v>727</v>
      </c>
      <c r="D75" s="2" t="s">
        <v>522</v>
      </c>
      <c r="E75" s="56" t="s">
        <v>749</v>
      </c>
      <c r="F75" s="2" t="s">
        <v>750</v>
      </c>
      <c r="G75" s="261">
        <v>41907</v>
      </c>
      <c r="H75" s="148">
        <v>302630</v>
      </c>
      <c r="I75" s="148">
        <v>1751181</v>
      </c>
      <c r="J75" s="95">
        <v>150</v>
      </c>
      <c r="K75" s="95">
        <v>14</v>
      </c>
      <c r="L75" s="95" t="s">
        <v>751</v>
      </c>
      <c r="M75" s="5" t="s">
        <v>336</v>
      </c>
    </row>
    <row r="76" spans="1:13" x14ac:dyDescent="0.25">
      <c r="A76" s="7">
        <v>74</v>
      </c>
      <c r="B76" s="1" t="s">
        <v>726</v>
      </c>
      <c r="C76" s="1" t="s">
        <v>727</v>
      </c>
      <c r="D76" s="2" t="s">
        <v>522</v>
      </c>
      <c r="E76" s="56" t="s">
        <v>752</v>
      </c>
      <c r="F76" s="1"/>
      <c r="G76" s="261">
        <v>41907</v>
      </c>
      <c r="H76" s="148">
        <v>302317</v>
      </c>
      <c r="I76" s="148">
        <v>1751349</v>
      </c>
      <c r="J76" s="95">
        <v>103</v>
      </c>
      <c r="K76" s="7">
        <v>9</v>
      </c>
      <c r="L76" s="95" t="s">
        <v>753</v>
      </c>
      <c r="M76" s="5" t="s">
        <v>350</v>
      </c>
    </row>
    <row r="77" spans="1:13" x14ac:dyDescent="0.25">
      <c r="A77" s="7">
        <v>75</v>
      </c>
      <c r="B77" s="1" t="s">
        <v>726</v>
      </c>
      <c r="C77" s="1" t="s">
        <v>727</v>
      </c>
      <c r="D77" s="2" t="s">
        <v>522</v>
      </c>
      <c r="E77" s="56" t="s">
        <v>754</v>
      </c>
      <c r="F77" s="1"/>
      <c r="G77" s="261">
        <v>41907</v>
      </c>
      <c r="H77" s="148">
        <v>302086</v>
      </c>
      <c r="I77" s="148">
        <v>1751160</v>
      </c>
      <c r="J77" s="95">
        <v>138</v>
      </c>
      <c r="K77" s="7">
        <v>25</v>
      </c>
      <c r="L77" s="7"/>
      <c r="M77" s="5" t="s">
        <v>350</v>
      </c>
    </row>
    <row r="78" spans="1:13" x14ac:dyDescent="0.25">
      <c r="A78" s="7">
        <v>76</v>
      </c>
      <c r="B78" s="1" t="s">
        <v>726</v>
      </c>
      <c r="C78" s="1" t="s">
        <v>727</v>
      </c>
      <c r="D78" s="2" t="s">
        <v>522</v>
      </c>
      <c r="E78" s="56" t="s">
        <v>755</v>
      </c>
      <c r="F78" s="1"/>
      <c r="G78" s="261">
        <v>41907</v>
      </c>
      <c r="H78" s="148">
        <v>302280</v>
      </c>
      <c r="I78" s="148">
        <v>1750913</v>
      </c>
      <c r="J78" s="95">
        <v>162</v>
      </c>
      <c r="K78" s="7">
        <v>0</v>
      </c>
      <c r="L78" s="7"/>
      <c r="M78" s="5" t="s">
        <v>350</v>
      </c>
    </row>
    <row r="79" spans="1:13" x14ac:dyDescent="0.25">
      <c r="A79" s="7">
        <v>77</v>
      </c>
      <c r="B79" s="1" t="s">
        <v>726</v>
      </c>
      <c r="C79" s="1" t="s">
        <v>727</v>
      </c>
      <c r="D79" s="2" t="s">
        <v>522</v>
      </c>
      <c r="E79" s="56" t="s">
        <v>756</v>
      </c>
      <c r="F79" s="1"/>
      <c r="G79" s="261">
        <v>41907</v>
      </c>
      <c r="H79" s="148">
        <v>302212</v>
      </c>
      <c r="I79" s="148">
        <v>1750608</v>
      </c>
      <c r="J79" s="95">
        <v>203</v>
      </c>
      <c r="K79" s="95">
        <v>15</v>
      </c>
      <c r="L79" s="7"/>
      <c r="M79" s="5" t="s">
        <v>350</v>
      </c>
    </row>
    <row r="80" spans="1:13" x14ac:dyDescent="0.25">
      <c r="A80" s="7">
        <v>78</v>
      </c>
      <c r="B80" s="1" t="s">
        <v>726</v>
      </c>
      <c r="C80" s="1" t="s">
        <v>727</v>
      </c>
      <c r="D80" s="2" t="s">
        <v>522</v>
      </c>
      <c r="E80" s="56" t="s">
        <v>757</v>
      </c>
      <c r="F80" s="1"/>
      <c r="G80" s="261">
        <v>41907</v>
      </c>
      <c r="H80" s="148">
        <v>301886</v>
      </c>
      <c r="I80" s="148">
        <v>1750475</v>
      </c>
      <c r="J80" s="95">
        <v>312</v>
      </c>
      <c r="K80" s="95">
        <v>15</v>
      </c>
      <c r="L80" s="7" t="s">
        <v>758</v>
      </c>
      <c r="M80" s="5" t="s">
        <v>350</v>
      </c>
    </row>
    <row r="81" spans="1:13" x14ac:dyDescent="0.25">
      <c r="A81" s="7">
        <v>79</v>
      </c>
      <c r="B81" s="1" t="s">
        <v>726</v>
      </c>
      <c r="C81" s="1" t="s">
        <v>727</v>
      </c>
      <c r="D81" s="2" t="s">
        <v>522</v>
      </c>
      <c r="E81" s="56" t="s">
        <v>759</v>
      </c>
      <c r="F81" s="2" t="s">
        <v>760</v>
      </c>
      <c r="G81" s="261">
        <v>41908</v>
      </c>
      <c r="H81" s="148">
        <v>302634</v>
      </c>
      <c r="I81" s="148">
        <v>1750708</v>
      </c>
      <c r="J81" s="95">
        <v>202</v>
      </c>
      <c r="K81" s="95">
        <v>27</v>
      </c>
      <c r="L81" s="7" t="s">
        <v>761</v>
      </c>
      <c r="M81" s="5" t="s">
        <v>336</v>
      </c>
    </row>
    <row r="82" spans="1:13" x14ac:dyDescent="0.25">
      <c r="A82" s="7">
        <v>80</v>
      </c>
      <c r="B82" s="1" t="s">
        <v>726</v>
      </c>
      <c r="C82" s="1" t="s">
        <v>727</v>
      </c>
      <c r="D82" s="2" t="s">
        <v>522</v>
      </c>
      <c r="E82" s="56" t="s">
        <v>762</v>
      </c>
      <c r="F82" s="2" t="s">
        <v>763</v>
      </c>
      <c r="G82" s="261">
        <v>41908</v>
      </c>
      <c r="H82" s="148">
        <v>302386</v>
      </c>
      <c r="I82" s="148">
        <v>1750388</v>
      </c>
      <c r="J82" s="95">
        <v>197</v>
      </c>
      <c r="K82" s="95">
        <v>0</v>
      </c>
      <c r="L82" s="7"/>
      <c r="M82" s="5" t="s">
        <v>336</v>
      </c>
    </row>
    <row r="83" spans="1:13" x14ac:dyDescent="0.25">
      <c r="A83" s="7">
        <v>81</v>
      </c>
      <c r="B83" s="1" t="s">
        <v>726</v>
      </c>
      <c r="C83" s="1" t="s">
        <v>727</v>
      </c>
      <c r="D83" s="2" t="s">
        <v>522</v>
      </c>
      <c r="E83" s="56" t="s">
        <v>764</v>
      </c>
      <c r="F83" s="2" t="s">
        <v>765</v>
      </c>
      <c r="G83" s="261">
        <v>41908</v>
      </c>
      <c r="H83" s="148">
        <v>301968</v>
      </c>
      <c r="I83" s="148">
        <v>1752367</v>
      </c>
      <c r="J83" s="95">
        <v>73</v>
      </c>
      <c r="K83" s="95">
        <v>12</v>
      </c>
      <c r="L83" s="7" t="s">
        <v>556</v>
      </c>
      <c r="M83" s="5" t="s">
        <v>336</v>
      </c>
    </row>
    <row r="84" spans="1:13" x14ac:dyDescent="0.25">
      <c r="A84" s="7">
        <v>82</v>
      </c>
      <c r="B84" s="1" t="s">
        <v>726</v>
      </c>
      <c r="C84" s="1" t="s">
        <v>727</v>
      </c>
      <c r="D84" s="2" t="s">
        <v>522</v>
      </c>
      <c r="E84" s="56" t="s">
        <v>766</v>
      </c>
      <c r="F84" s="1"/>
      <c r="G84" s="261">
        <v>41908</v>
      </c>
      <c r="H84" s="148">
        <v>301663</v>
      </c>
      <c r="I84" s="148">
        <v>1750261</v>
      </c>
      <c r="J84" s="95">
        <v>214</v>
      </c>
      <c r="K84" s="95">
        <v>20</v>
      </c>
      <c r="L84" s="95" t="s">
        <v>753</v>
      </c>
      <c r="M84" s="5" t="s">
        <v>350</v>
      </c>
    </row>
    <row r="85" spans="1:13" x14ac:dyDescent="0.25">
      <c r="A85" s="7">
        <v>83</v>
      </c>
      <c r="B85" s="1" t="s">
        <v>726</v>
      </c>
      <c r="C85" s="1" t="s">
        <v>727</v>
      </c>
      <c r="D85" s="2" t="s">
        <v>522</v>
      </c>
      <c r="E85" s="56" t="s">
        <v>767</v>
      </c>
      <c r="F85" s="1"/>
      <c r="G85" s="261">
        <v>41908</v>
      </c>
      <c r="H85" s="148">
        <v>301592</v>
      </c>
      <c r="I85" s="148">
        <v>1749914</v>
      </c>
      <c r="J85" s="7"/>
      <c r="K85" s="95">
        <v>15</v>
      </c>
      <c r="L85" s="95" t="s">
        <v>365</v>
      </c>
      <c r="M85" s="264"/>
    </row>
    <row r="86" spans="1:13" x14ac:dyDescent="0.25">
      <c r="A86" s="7">
        <v>84</v>
      </c>
      <c r="B86" s="1" t="s">
        <v>726</v>
      </c>
      <c r="C86" s="1" t="s">
        <v>727</v>
      </c>
      <c r="D86" s="2" t="s">
        <v>522</v>
      </c>
      <c r="E86" s="56" t="s">
        <v>768</v>
      </c>
      <c r="F86" s="1"/>
      <c r="G86" s="261">
        <v>41908</v>
      </c>
      <c r="H86" s="148">
        <v>301183</v>
      </c>
      <c r="I86" s="148">
        <v>1752399</v>
      </c>
      <c r="J86" s="95">
        <v>46</v>
      </c>
      <c r="K86" s="95">
        <v>0</v>
      </c>
      <c r="L86" s="7"/>
      <c r="M86" s="5" t="s">
        <v>350</v>
      </c>
    </row>
    <row r="87" spans="1:13" x14ac:dyDescent="0.25">
      <c r="A87" s="7">
        <v>85</v>
      </c>
      <c r="B87" s="1" t="s">
        <v>946</v>
      </c>
      <c r="C87" s="2" t="s">
        <v>947</v>
      </c>
      <c r="D87" s="2" t="s">
        <v>948</v>
      </c>
      <c r="E87" s="56" t="s">
        <v>949</v>
      </c>
      <c r="F87" s="2" t="s">
        <v>950</v>
      </c>
      <c r="G87" s="261">
        <v>41757</v>
      </c>
      <c r="H87" s="19">
        <v>296076</v>
      </c>
      <c r="I87" s="19">
        <v>1716984</v>
      </c>
      <c r="J87" s="3">
        <v>258</v>
      </c>
      <c r="K87" s="3">
        <v>25</v>
      </c>
      <c r="L87" s="7" t="s">
        <v>353</v>
      </c>
      <c r="M87" s="264" t="s">
        <v>336</v>
      </c>
    </row>
    <row r="88" spans="1:13" x14ac:dyDescent="0.25">
      <c r="A88" s="7">
        <v>86</v>
      </c>
      <c r="B88" s="1" t="s">
        <v>946</v>
      </c>
      <c r="C88" s="2" t="s">
        <v>947</v>
      </c>
      <c r="D88" s="2" t="s">
        <v>951</v>
      </c>
      <c r="E88" s="57" t="s">
        <v>952</v>
      </c>
      <c r="F88" s="2" t="s">
        <v>953</v>
      </c>
      <c r="G88" s="261">
        <v>41757</v>
      </c>
      <c r="H88" s="19">
        <v>296094</v>
      </c>
      <c r="I88" s="19">
        <v>1717642</v>
      </c>
      <c r="J88" s="7">
        <v>211</v>
      </c>
      <c r="K88" s="7">
        <v>0</v>
      </c>
      <c r="L88" s="7"/>
      <c r="M88" s="264" t="s">
        <v>336</v>
      </c>
    </row>
    <row r="89" spans="1:13" x14ac:dyDescent="0.25">
      <c r="A89" s="7">
        <v>87</v>
      </c>
      <c r="B89" s="1" t="s">
        <v>946</v>
      </c>
      <c r="C89" s="2" t="s">
        <v>947</v>
      </c>
      <c r="D89" s="2" t="s">
        <v>954</v>
      </c>
      <c r="E89" s="58" t="s">
        <v>955</v>
      </c>
      <c r="F89" s="2" t="s">
        <v>956</v>
      </c>
      <c r="G89" s="261">
        <v>41757</v>
      </c>
      <c r="H89" s="6">
        <v>300495</v>
      </c>
      <c r="I89" s="6">
        <v>1715590</v>
      </c>
      <c r="J89" s="7">
        <v>191</v>
      </c>
      <c r="K89" s="7">
        <v>20</v>
      </c>
      <c r="L89" s="95" t="s">
        <v>365</v>
      </c>
      <c r="M89" s="5" t="s">
        <v>336</v>
      </c>
    </row>
    <row r="90" spans="1:13" x14ac:dyDescent="0.25">
      <c r="A90" s="7">
        <v>88</v>
      </c>
      <c r="B90" s="1" t="s">
        <v>946</v>
      </c>
      <c r="C90" s="2" t="s">
        <v>947</v>
      </c>
      <c r="D90" s="2" t="s">
        <v>957</v>
      </c>
      <c r="E90" s="11" t="s">
        <v>958</v>
      </c>
      <c r="F90" s="1"/>
      <c r="G90" s="261">
        <v>41757</v>
      </c>
      <c r="H90" s="6">
        <v>297658</v>
      </c>
      <c r="I90" s="6">
        <v>1715907</v>
      </c>
      <c r="J90" s="7">
        <v>402</v>
      </c>
      <c r="K90" s="7"/>
      <c r="L90" s="95" t="s">
        <v>556</v>
      </c>
      <c r="M90" s="5" t="s">
        <v>337</v>
      </c>
    </row>
    <row r="91" spans="1:13" x14ac:dyDescent="0.25">
      <c r="A91" s="7">
        <v>89</v>
      </c>
      <c r="B91" s="1" t="s">
        <v>946</v>
      </c>
      <c r="C91" s="2" t="s">
        <v>947</v>
      </c>
      <c r="D91" s="2" t="s">
        <v>0</v>
      </c>
      <c r="E91" s="58" t="s">
        <v>959</v>
      </c>
      <c r="F91" s="2" t="s">
        <v>960</v>
      </c>
      <c r="G91" s="261">
        <v>41757</v>
      </c>
      <c r="H91" s="6">
        <v>300457</v>
      </c>
      <c r="I91" s="6">
        <v>1717238</v>
      </c>
      <c r="J91" s="7">
        <v>433</v>
      </c>
      <c r="K91" s="7">
        <v>0</v>
      </c>
      <c r="L91" s="7"/>
      <c r="M91" s="5" t="s">
        <v>336</v>
      </c>
    </row>
    <row r="92" spans="1:13" x14ac:dyDescent="0.25">
      <c r="A92" s="7">
        <v>90</v>
      </c>
      <c r="B92" s="1" t="s">
        <v>946</v>
      </c>
      <c r="C92" s="2" t="s">
        <v>947</v>
      </c>
      <c r="D92" s="2" t="s">
        <v>961</v>
      </c>
      <c r="E92" s="58" t="s">
        <v>962</v>
      </c>
      <c r="F92" s="2" t="s">
        <v>963</v>
      </c>
      <c r="G92" s="261">
        <v>41757</v>
      </c>
      <c r="H92" s="6">
        <v>298171</v>
      </c>
      <c r="I92" s="6">
        <v>1715390</v>
      </c>
      <c r="J92" s="7">
        <v>267</v>
      </c>
      <c r="K92" s="7">
        <v>17</v>
      </c>
      <c r="L92" s="7" t="s">
        <v>353</v>
      </c>
      <c r="M92" s="5" t="s">
        <v>337</v>
      </c>
    </row>
    <row r="93" spans="1:13" x14ac:dyDescent="0.25">
      <c r="A93" s="7">
        <v>91</v>
      </c>
      <c r="B93" s="1" t="s">
        <v>946</v>
      </c>
      <c r="C93" s="2" t="s">
        <v>947</v>
      </c>
      <c r="D93" s="2" t="s">
        <v>964</v>
      </c>
      <c r="E93" s="58" t="s">
        <v>965</v>
      </c>
      <c r="F93" s="2" t="s">
        <v>966</v>
      </c>
      <c r="G93" s="262">
        <v>41758</v>
      </c>
      <c r="H93" s="6">
        <v>299326</v>
      </c>
      <c r="I93" s="6">
        <v>1718254</v>
      </c>
      <c r="J93" s="7">
        <v>306</v>
      </c>
      <c r="K93" s="7">
        <v>22</v>
      </c>
      <c r="L93" s="7" t="s">
        <v>532</v>
      </c>
      <c r="M93" s="5" t="s">
        <v>336</v>
      </c>
    </row>
    <row r="94" spans="1:13" x14ac:dyDescent="0.25">
      <c r="A94" s="7">
        <v>92</v>
      </c>
      <c r="B94" s="1" t="s">
        <v>946</v>
      </c>
      <c r="C94" s="2" t="s">
        <v>947</v>
      </c>
      <c r="D94" s="2" t="s">
        <v>967</v>
      </c>
      <c r="E94" s="58" t="s">
        <v>968</v>
      </c>
      <c r="F94" s="2" t="s">
        <v>963</v>
      </c>
      <c r="G94" s="262">
        <v>41758</v>
      </c>
      <c r="H94" s="6">
        <v>298887</v>
      </c>
      <c r="I94" s="6">
        <v>1714652</v>
      </c>
      <c r="J94" s="7">
        <v>148</v>
      </c>
      <c r="K94" s="7">
        <v>10</v>
      </c>
      <c r="L94" s="7" t="s">
        <v>556</v>
      </c>
      <c r="M94" s="5" t="s">
        <v>337</v>
      </c>
    </row>
    <row r="95" spans="1:13" x14ac:dyDescent="0.25">
      <c r="A95" s="7">
        <v>93</v>
      </c>
      <c r="B95" s="1" t="s">
        <v>946</v>
      </c>
      <c r="C95" s="2" t="s">
        <v>947</v>
      </c>
      <c r="D95" s="2" t="s">
        <v>964</v>
      </c>
      <c r="E95" s="58" t="s">
        <v>969</v>
      </c>
      <c r="F95" s="2" t="s">
        <v>970</v>
      </c>
      <c r="G95" s="262">
        <v>41758</v>
      </c>
      <c r="H95" s="6">
        <v>299729</v>
      </c>
      <c r="I95" s="6">
        <v>1717463</v>
      </c>
      <c r="J95" s="7">
        <v>400</v>
      </c>
      <c r="K95" s="7">
        <v>16</v>
      </c>
      <c r="L95" s="95" t="s">
        <v>349</v>
      </c>
      <c r="M95" s="5" t="s">
        <v>336</v>
      </c>
    </row>
    <row r="96" spans="1:13" x14ac:dyDescent="0.25">
      <c r="A96" s="7">
        <v>94</v>
      </c>
      <c r="B96" s="1" t="s">
        <v>946</v>
      </c>
      <c r="C96" s="2" t="s">
        <v>947</v>
      </c>
      <c r="D96" s="2" t="s">
        <v>971</v>
      </c>
      <c r="E96" s="58" t="s">
        <v>972</v>
      </c>
      <c r="F96" s="1"/>
      <c r="G96" s="261">
        <v>41757</v>
      </c>
      <c r="H96" s="6">
        <v>299809</v>
      </c>
      <c r="I96" s="6">
        <v>1715495</v>
      </c>
      <c r="J96" s="7">
        <v>266</v>
      </c>
      <c r="K96" s="7">
        <v>12</v>
      </c>
      <c r="L96" s="7" t="s">
        <v>973</v>
      </c>
      <c r="M96" s="5" t="s">
        <v>337</v>
      </c>
    </row>
    <row r="97" spans="1:13" x14ac:dyDescent="0.25">
      <c r="A97" s="7">
        <v>95</v>
      </c>
      <c r="B97" s="1" t="s">
        <v>946</v>
      </c>
      <c r="C97" s="2" t="s">
        <v>947</v>
      </c>
      <c r="D97" s="2" t="s">
        <v>0</v>
      </c>
      <c r="E97" s="58" t="s">
        <v>974</v>
      </c>
      <c r="F97" s="1"/>
      <c r="G97" s="261">
        <v>41757</v>
      </c>
      <c r="H97" s="6">
        <v>298705</v>
      </c>
      <c r="I97" s="6">
        <v>1716156</v>
      </c>
      <c r="J97" s="7">
        <v>297</v>
      </c>
      <c r="K97" s="7">
        <v>10</v>
      </c>
      <c r="L97" s="7"/>
      <c r="M97" s="5" t="s">
        <v>337</v>
      </c>
    </row>
    <row r="98" spans="1:13" x14ac:dyDescent="0.25">
      <c r="A98" s="7">
        <v>96</v>
      </c>
      <c r="B98" s="1" t="s">
        <v>946</v>
      </c>
      <c r="C98" s="2" t="s">
        <v>947</v>
      </c>
      <c r="D98" s="2" t="s">
        <v>0</v>
      </c>
      <c r="E98" s="58" t="s">
        <v>975</v>
      </c>
      <c r="F98" s="1"/>
      <c r="G98" s="262">
        <v>41758</v>
      </c>
      <c r="H98" s="6">
        <v>298038</v>
      </c>
      <c r="I98" s="6">
        <v>17166412</v>
      </c>
      <c r="J98" s="7">
        <v>379</v>
      </c>
      <c r="K98" s="7"/>
      <c r="L98" s="7" t="s">
        <v>556</v>
      </c>
      <c r="M98" s="5" t="s">
        <v>337</v>
      </c>
    </row>
    <row r="99" spans="1:13" x14ac:dyDescent="0.25">
      <c r="A99" s="7">
        <v>97</v>
      </c>
      <c r="B99" s="1" t="s">
        <v>946</v>
      </c>
      <c r="C99" s="2" t="s">
        <v>947</v>
      </c>
      <c r="D99" s="2" t="s">
        <v>0</v>
      </c>
      <c r="E99" s="258" t="s">
        <v>976</v>
      </c>
      <c r="F99" s="1"/>
      <c r="G99" s="261">
        <v>41757</v>
      </c>
      <c r="H99" s="6">
        <v>299774</v>
      </c>
      <c r="I99" s="6">
        <v>1716463</v>
      </c>
      <c r="J99" s="7"/>
      <c r="K99" s="7"/>
      <c r="L99" s="7" t="s">
        <v>537</v>
      </c>
      <c r="M99" s="5" t="s">
        <v>337</v>
      </c>
    </row>
    <row r="100" spans="1:13" x14ac:dyDescent="0.25">
      <c r="A100" s="7">
        <v>98</v>
      </c>
      <c r="B100" s="1" t="s">
        <v>946</v>
      </c>
      <c r="C100" s="2" t="s">
        <v>947</v>
      </c>
      <c r="D100" s="2" t="s">
        <v>0</v>
      </c>
      <c r="E100" s="58" t="s">
        <v>977</v>
      </c>
      <c r="F100" s="2" t="s">
        <v>970</v>
      </c>
      <c r="G100" s="261">
        <v>41757</v>
      </c>
      <c r="H100" s="6">
        <v>299780</v>
      </c>
      <c r="I100" s="6">
        <v>1716563</v>
      </c>
      <c r="J100" s="7">
        <v>351</v>
      </c>
      <c r="K100" s="7">
        <v>28</v>
      </c>
      <c r="L100" s="7" t="s">
        <v>528</v>
      </c>
      <c r="M100" s="264" t="s">
        <v>336</v>
      </c>
    </row>
    <row r="101" spans="1:13" x14ac:dyDescent="0.25">
      <c r="A101" s="7">
        <v>99</v>
      </c>
      <c r="B101" s="1" t="s">
        <v>1043</v>
      </c>
      <c r="C101" s="1" t="s">
        <v>1043</v>
      </c>
      <c r="D101" s="2" t="s">
        <v>1044</v>
      </c>
      <c r="E101" s="56" t="s">
        <v>1045</v>
      </c>
      <c r="F101" s="2" t="s">
        <v>1046</v>
      </c>
      <c r="G101" s="261">
        <v>41801</v>
      </c>
      <c r="H101" s="19">
        <v>799768</v>
      </c>
      <c r="I101" s="19">
        <v>1683259</v>
      </c>
      <c r="J101" s="3">
        <v>1944</v>
      </c>
      <c r="K101" s="3">
        <v>25</v>
      </c>
      <c r="L101" s="7" t="s">
        <v>349</v>
      </c>
      <c r="M101" s="264" t="s">
        <v>1047</v>
      </c>
    </row>
    <row r="102" spans="1:13" x14ac:dyDescent="0.25">
      <c r="A102" s="7">
        <v>100</v>
      </c>
      <c r="B102" s="1" t="s">
        <v>1043</v>
      </c>
      <c r="C102" s="1" t="s">
        <v>1043</v>
      </c>
      <c r="D102" s="2" t="s">
        <v>1044</v>
      </c>
      <c r="E102" s="56" t="s">
        <v>1048</v>
      </c>
      <c r="F102" s="2" t="s">
        <v>1046</v>
      </c>
      <c r="G102" s="261">
        <v>41801</v>
      </c>
      <c r="H102" s="19">
        <v>798723</v>
      </c>
      <c r="I102" s="19">
        <v>1683304</v>
      </c>
      <c r="J102" s="7">
        <v>1937</v>
      </c>
      <c r="K102" s="7">
        <v>22</v>
      </c>
      <c r="L102" s="7"/>
      <c r="M102" s="264" t="s">
        <v>1047</v>
      </c>
    </row>
    <row r="103" spans="1:13" x14ac:dyDescent="0.25">
      <c r="A103" s="7">
        <v>101</v>
      </c>
      <c r="B103" s="1" t="s">
        <v>1043</v>
      </c>
      <c r="C103" s="1" t="s">
        <v>1043</v>
      </c>
      <c r="D103" s="2" t="s">
        <v>1044</v>
      </c>
      <c r="E103" s="56" t="s">
        <v>1049</v>
      </c>
      <c r="F103" s="2" t="s">
        <v>1046</v>
      </c>
      <c r="G103" s="261">
        <v>41801</v>
      </c>
      <c r="H103" s="6">
        <v>798638</v>
      </c>
      <c r="I103" s="6">
        <v>1683435</v>
      </c>
      <c r="J103" s="7">
        <v>1934</v>
      </c>
      <c r="K103" s="7">
        <v>3</v>
      </c>
      <c r="L103" s="95" t="s">
        <v>528</v>
      </c>
      <c r="M103" s="5" t="s">
        <v>1047</v>
      </c>
    </row>
    <row r="104" spans="1:13" x14ac:dyDescent="0.25">
      <c r="A104" s="7">
        <v>102</v>
      </c>
      <c r="B104" s="1" t="s">
        <v>1043</v>
      </c>
      <c r="C104" s="1" t="s">
        <v>1043</v>
      </c>
      <c r="D104" s="2" t="s">
        <v>1044</v>
      </c>
      <c r="E104" s="56" t="s">
        <v>1050</v>
      </c>
      <c r="F104" s="2" t="s">
        <v>1046</v>
      </c>
      <c r="G104" s="261">
        <v>41801</v>
      </c>
      <c r="H104" s="6">
        <v>798392</v>
      </c>
      <c r="I104" s="6">
        <v>1683527</v>
      </c>
      <c r="J104" s="7">
        <v>1919</v>
      </c>
      <c r="K104" s="7">
        <v>3</v>
      </c>
      <c r="L104" s="95" t="s">
        <v>532</v>
      </c>
      <c r="M104" s="5" t="s">
        <v>1047</v>
      </c>
    </row>
    <row r="105" spans="1:13" x14ac:dyDescent="0.25">
      <c r="A105" s="7">
        <v>103</v>
      </c>
      <c r="B105" s="1" t="s">
        <v>1043</v>
      </c>
      <c r="C105" s="1" t="s">
        <v>1043</v>
      </c>
      <c r="D105" s="2" t="s">
        <v>1044</v>
      </c>
      <c r="E105" s="56" t="s">
        <v>1051</v>
      </c>
      <c r="F105" s="2" t="s">
        <v>1046</v>
      </c>
      <c r="G105" s="261">
        <v>41801</v>
      </c>
      <c r="H105" s="254">
        <v>798463</v>
      </c>
      <c r="I105" s="6">
        <v>1683834</v>
      </c>
      <c r="J105" s="7">
        <v>1845</v>
      </c>
      <c r="K105" s="7">
        <v>25</v>
      </c>
      <c r="L105" s="7"/>
      <c r="M105" s="5" t="s">
        <v>1047</v>
      </c>
    </row>
    <row r="106" spans="1:13" x14ac:dyDescent="0.25">
      <c r="A106" s="7">
        <v>104</v>
      </c>
      <c r="B106" s="1" t="s">
        <v>1043</v>
      </c>
      <c r="C106" s="1" t="s">
        <v>1043</v>
      </c>
      <c r="D106" s="2" t="s">
        <v>1044</v>
      </c>
      <c r="E106" s="56" t="s">
        <v>1052</v>
      </c>
      <c r="F106" s="2" t="s">
        <v>1053</v>
      </c>
      <c r="G106" s="261">
        <v>41801</v>
      </c>
      <c r="H106" s="254">
        <v>798233</v>
      </c>
      <c r="I106" s="6">
        <v>1683144</v>
      </c>
      <c r="J106" s="7">
        <v>1936</v>
      </c>
      <c r="K106" s="7">
        <v>13</v>
      </c>
      <c r="L106" s="7" t="s">
        <v>349</v>
      </c>
      <c r="M106" s="5" t="s">
        <v>336</v>
      </c>
    </row>
    <row r="107" spans="1:13" x14ac:dyDescent="0.25">
      <c r="A107" s="7">
        <v>105</v>
      </c>
      <c r="B107" s="1" t="s">
        <v>1043</v>
      </c>
      <c r="C107" s="1" t="s">
        <v>1043</v>
      </c>
      <c r="D107" s="2" t="s">
        <v>1044</v>
      </c>
      <c r="E107" s="56" t="s">
        <v>1054</v>
      </c>
      <c r="F107" s="2" t="s">
        <v>1055</v>
      </c>
      <c r="G107" s="261">
        <v>41801</v>
      </c>
      <c r="H107" s="254">
        <v>797934</v>
      </c>
      <c r="I107" s="6">
        <v>1683095</v>
      </c>
      <c r="J107" s="7">
        <v>2043</v>
      </c>
      <c r="K107" s="7">
        <v>25</v>
      </c>
      <c r="L107" s="7" t="s">
        <v>537</v>
      </c>
      <c r="M107" s="5" t="s">
        <v>336</v>
      </c>
    </row>
    <row r="108" spans="1:13" x14ac:dyDescent="0.25">
      <c r="A108" s="7">
        <v>106</v>
      </c>
      <c r="B108" s="1" t="s">
        <v>1043</v>
      </c>
      <c r="C108" s="1" t="s">
        <v>1043</v>
      </c>
      <c r="D108" s="2" t="s">
        <v>1044</v>
      </c>
      <c r="E108" s="56" t="s">
        <v>1056</v>
      </c>
      <c r="F108" s="2" t="s">
        <v>1057</v>
      </c>
      <c r="G108" s="261">
        <v>41801</v>
      </c>
      <c r="H108" s="254">
        <v>797615</v>
      </c>
      <c r="I108" s="6">
        <v>1683116</v>
      </c>
      <c r="J108" s="194" t="s">
        <v>1058</v>
      </c>
      <c r="K108" s="7">
        <v>22</v>
      </c>
      <c r="L108" s="7" t="s">
        <v>537</v>
      </c>
      <c r="M108" s="5" t="s">
        <v>336</v>
      </c>
    </row>
    <row r="109" spans="1:13" x14ac:dyDescent="0.25">
      <c r="A109" s="7">
        <v>107</v>
      </c>
      <c r="B109" s="1" t="s">
        <v>1043</v>
      </c>
      <c r="C109" s="1" t="s">
        <v>1043</v>
      </c>
      <c r="D109" s="2" t="s">
        <v>1044</v>
      </c>
      <c r="E109" s="56" t="s">
        <v>1059</v>
      </c>
      <c r="F109" s="2" t="s">
        <v>1060</v>
      </c>
      <c r="G109" s="261">
        <v>41801</v>
      </c>
      <c r="H109" s="254">
        <v>797281</v>
      </c>
      <c r="I109" s="6">
        <v>1683135</v>
      </c>
      <c r="J109" s="7">
        <v>2139</v>
      </c>
      <c r="K109" s="7">
        <v>22</v>
      </c>
      <c r="L109" s="7" t="s">
        <v>349</v>
      </c>
      <c r="M109" s="5" t="s">
        <v>336</v>
      </c>
    </row>
    <row r="110" spans="1:13" x14ac:dyDescent="0.25">
      <c r="A110" s="7">
        <v>108</v>
      </c>
      <c r="B110" s="1" t="s">
        <v>1043</v>
      </c>
      <c r="C110" s="1" t="s">
        <v>1043</v>
      </c>
      <c r="D110" s="2" t="s">
        <v>1044</v>
      </c>
      <c r="E110" s="56" t="s">
        <v>1061</v>
      </c>
      <c r="F110" s="2" t="s">
        <v>1062</v>
      </c>
      <c r="G110" s="261">
        <v>41801</v>
      </c>
      <c r="H110" s="254">
        <v>798347</v>
      </c>
      <c r="I110" s="6">
        <v>1683297</v>
      </c>
      <c r="J110" s="7">
        <v>1969</v>
      </c>
      <c r="K110" s="7">
        <v>10</v>
      </c>
      <c r="L110" s="7" t="s">
        <v>556</v>
      </c>
      <c r="M110" s="5" t="s">
        <v>336</v>
      </c>
    </row>
    <row r="111" spans="1:13" x14ac:dyDescent="0.25">
      <c r="A111" s="7">
        <v>109</v>
      </c>
      <c r="B111" s="1" t="s">
        <v>1099</v>
      </c>
      <c r="C111" s="2" t="s">
        <v>1099</v>
      </c>
      <c r="D111" s="2" t="s">
        <v>1100</v>
      </c>
      <c r="E111" s="56" t="s">
        <v>1101</v>
      </c>
      <c r="F111" s="2" t="s">
        <v>1102</v>
      </c>
      <c r="G111" s="261">
        <v>41802</v>
      </c>
      <c r="H111" s="19">
        <v>79512</v>
      </c>
      <c r="I111" s="19">
        <v>1686141</v>
      </c>
      <c r="J111" s="3">
        <v>1683</v>
      </c>
      <c r="K111" s="3">
        <v>33</v>
      </c>
      <c r="L111" s="7" t="s">
        <v>532</v>
      </c>
      <c r="M111" s="264" t="s">
        <v>337</v>
      </c>
    </row>
    <row r="112" spans="1:13" x14ac:dyDescent="0.25">
      <c r="A112" s="7">
        <v>110</v>
      </c>
      <c r="B112" s="1" t="s">
        <v>1099</v>
      </c>
      <c r="C112" s="2" t="s">
        <v>1099</v>
      </c>
      <c r="D112" s="1" t="s">
        <v>1103</v>
      </c>
      <c r="E112" s="56" t="s">
        <v>1104</v>
      </c>
      <c r="F112" s="2" t="s">
        <v>1102</v>
      </c>
      <c r="G112" s="261">
        <v>41802</v>
      </c>
      <c r="H112" s="19">
        <v>795616</v>
      </c>
      <c r="I112" s="19">
        <v>1686039</v>
      </c>
      <c r="J112" s="7">
        <v>1729</v>
      </c>
      <c r="K112" s="7">
        <v>12</v>
      </c>
      <c r="L112" s="7" t="s">
        <v>532</v>
      </c>
      <c r="M112" s="264" t="s">
        <v>337</v>
      </c>
    </row>
    <row r="113" spans="1:13" x14ac:dyDescent="0.25">
      <c r="A113" s="7">
        <v>111</v>
      </c>
      <c r="B113" s="1" t="s">
        <v>1099</v>
      </c>
      <c r="C113" s="2" t="s">
        <v>1099</v>
      </c>
      <c r="D113" s="2" t="s">
        <v>1105</v>
      </c>
      <c r="E113" s="56" t="s">
        <v>1106</v>
      </c>
      <c r="F113" s="2" t="s">
        <v>1107</v>
      </c>
      <c r="G113" s="261">
        <v>41802</v>
      </c>
      <c r="H113" s="6">
        <v>795018</v>
      </c>
      <c r="I113" s="6">
        <v>1686241</v>
      </c>
      <c r="J113" s="7">
        <v>1637</v>
      </c>
      <c r="K113" s="7">
        <v>22</v>
      </c>
      <c r="L113" s="95" t="s">
        <v>532</v>
      </c>
      <c r="M113" s="5" t="s">
        <v>1108</v>
      </c>
    </row>
    <row r="114" spans="1:13" x14ac:dyDescent="0.25">
      <c r="A114" s="7">
        <v>112</v>
      </c>
      <c r="B114" s="1" t="s">
        <v>1099</v>
      </c>
      <c r="C114" s="2" t="s">
        <v>1099</v>
      </c>
      <c r="D114" s="2" t="s">
        <v>971</v>
      </c>
      <c r="E114" s="56" t="s">
        <v>1109</v>
      </c>
      <c r="F114" s="2" t="s">
        <v>1110</v>
      </c>
      <c r="G114" s="261">
        <v>41802</v>
      </c>
      <c r="H114" s="6">
        <v>794916</v>
      </c>
      <c r="I114" s="6">
        <v>1685884</v>
      </c>
      <c r="J114" s="7">
        <v>1671</v>
      </c>
      <c r="K114" s="7">
        <v>27</v>
      </c>
      <c r="L114" s="95" t="s">
        <v>365</v>
      </c>
      <c r="M114" s="5" t="s">
        <v>1108</v>
      </c>
    </row>
    <row r="115" spans="1:13" x14ac:dyDescent="0.25">
      <c r="A115" s="7">
        <v>113</v>
      </c>
      <c r="B115" s="1" t="s">
        <v>1127</v>
      </c>
      <c r="C115" s="1" t="str">
        <f>+B115</f>
        <v>Montebello</v>
      </c>
      <c r="D115" s="2" t="s">
        <v>1128</v>
      </c>
      <c r="E115" s="56" t="s">
        <v>1129</v>
      </c>
      <c r="F115" s="2" t="s">
        <v>1130</v>
      </c>
      <c r="G115" s="261">
        <v>41799</v>
      </c>
      <c r="H115" s="19">
        <v>796837</v>
      </c>
      <c r="I115" s="19">
        <v>1685278</v>
      </c>
      <c r="J115" s="3">
        <v>1661</v>
      </c>
      <c r="K115" s="3">
        <v>48</v>
      </c>
      <c r="L115" s="7" t="s">
        <v>65</v>
      </c>
      <c r="M115" s="264" t="s">
        <v>1047</v>
      </c>
    </row>
    <row r="116" spans="1:13" x14ac:dyDescent="0.25">
      <c r="A116" s="7">
        <v>114</v>
      </c>
      <c r="B116" s="1" t="s">
        <v>1132</v>
      </c>
      <c r="C116" s="1" t="str">
        <f>+B116</f>
        <v>Posada Quetzal</v>
      </c>
      <c r="D116" s="2" t="s">
        <v>1044</v>
      </c>
      <c r="E116" s="56" t="s">
        <v>1133</v>
      </c>
      <c r="F116" s="2" t="s">
        <v>1134</v>
      </c>
      <c r="G116" s="261">
        <v>41800</v>
      </c>
      <c r="H116" s="19">
        <v>799874</v>
      </c>
      <c r="I116" s="19">
        <v>1683549</v>
      </c>
      <c r="J116" s="3">
        <v>1781</v>
      </c>
      <c r="K116" s="3">
        <v>25</v>
      </c>
      <c r="L116" s="7" t="s">
        <v>365</v>
      </c>
      <c r="M116" s="264" t="s">
        <v>1047</v>
      </c>
    </row>
    <row r="117" spans="1:13" x14ac:dyDescent="0.25">
      <c r="A117" s="7">
        <v>115</v>
      </c>
      <c r="B117" s="1" t="s">
        <v>1132</v>
      </c>
      <c r="C117" s="1" t="str">
        <f t="shared" ref="C117:C122" si="3">+B117</f>
        <v>Posada Quetzal</v>
      </c>
      <c r="D117" s="2" t="s">
        <v>1044</v>
      </c>
      <c r="E117" s="56" t="s">
        <v>1135</v>
      </c>
      <c r="F117" s="2" t="s">
        <v>1136</v>
      </c>
      <c r="G117" s="261">
        <v>41800</v>
      </c>
      <c r="H117" s="19">
        <v>800022</v>
      </c>
      <c r="I117" s="19">
        <v>1683582</v>
      </c>
      <c r="J117" s="7">
        <v>1724</v>
      </c>
      <c r="K117" s="7">
        <v>28</v>
      </c>
      <c r="L117" s="7" t="s">
        <v>349</v>
      </c>
      <c r="M117" s="264" t="s">
        <v>1047</v>
      </c>
    </row>
    <row r="118" spans="1:13" x14ac:dyDescent="0.25">
      <c r="A118" s="7">
        <v>116</v>
      </c>
      <c r="B118" s="1" t="s">
        <v>1132</v>
      </c>
      <c r="C118" s="1" t="str">
        <f t="shared" si="3"/>
        <v>Posada Quetzal</v>
      </c>
      <c r="D118" s="2" t="s">
        <v>1044</v>
      </c>
      <c r="E118" s="56" t="s">
        <v>1137</v>
      </c>
      <c r="F118" s="2" t="s">
        <v>1138</v>
      </c>
      <c r="G118" s="261">
        <v>41800</v>
      </c>
      <c r="H118" s="6">
        <v>800217</v>
      </c>
      <c r="I118" s="6">
        <v>1683720</v>
      </c>
      <c r="J118" s="7">
        <v>1659</v>
      </c>
      <c r="K118" s="7">
        <v>28</v>
      </c>
      <c r="L118" s="95" t="s">
        <v>365</v>
      </c>
      <c r="M118" s="5" t="s">
        <v>1047</v>
      </c>
    </row>
    <row r="119" spans="1:13" x14ac:dyDescent="0.25">
      <c r="A119" s="7">
        <v>117</v>
      </c>
      <c r="B119" s="1" t="s">
        <v>1132</v>
      </c>
      <c r="C119" s="1" t="str">
        <f t="shared" si="3"/>
        <v>Posada Quetzal</v>
      </c>
      <c r="D119" s="2" t="s">
        <v>1044</v>
      </c>
      <c r="E119" s="56" t="s">
        <v>1139</v>
      </c>
      <c r="F119" s="2" t="s">
        <v>1140</v>
      </c>
      <c r="G119" s="261">
        <v>41800</v>
      </c>
      <c r="H119" s="6">
        <v>799659</v>
      </c>
      <c r="I119" s="6">
        <v>1681835</v>
      </c>
      <c r="J119" s="7">
        <v>1676</v>
      </c>
      <c r="K119" s="7">
        <v>12</v>
      </c>
      <c r="L119" s="95" t="s">
        <v>349</v>
      </c>
      <c r="M119" s="5" t="s">
        <v>1108</v>
      </c>
    </row>
    <row r="120" spans="1:13" x14ac:dyDescent="0.25">
      <c r="A120" s="7">
        <v>118</v>
      </c>
      <c r="B120" s="1" t="s">
        <v>1132</v>
      </c>
      <c r="C120" s="1" t="str">
        <f t="shared" si="3"/>
        <v>Posada Quetzal</v>
      </c>
      <c r="D120" s="2" t="s">
        <v>1044</v>
      </c>
      <c r="E120" s="56" t="s">
        <v>1141</v>
      </c>
      <c r="F120" s="2" t="s">
        <v>1142</v>
      </c>
      <c r="G120" s="261">
        <v>41800</v>
      </c>
      <c r="H120" s="254">
        <v>799956</v>
      </c>
      <c r="I120" s="6">
        <v>1882260</v>
      </c>
      <c r="J120" s="7">
        <v>1642</v>
      </c>
      <c r="K120" s="7">
        <v>12</v>
      </c>
      <c r="L120" s="7" t="s">
        <v>532</v>
      </c>
      <c r="M120" s="5" t="s">
        <v>1108</v>
      </c>
    </row>
    <row r="121" spans="1:13" x14ac:dyDescent="0.25">
      <c r="A121" s="7">
        <v>119</v>
      </c>
      <c r="B121" s="1" t="s">
        <v>1132</v>
      </c>
      <c r="C121" s="1" t="str">
        <f t="shared" si="3"/>
        <v>Posada Quetzal</v>
      </c>
      <c r="D121" s="2" t="s">
        <v>1044</v>
      </c>
      <c r="E121" s="56" t="s">
        <v>1143</v>
      </c>
      <c r="F121" s="2" t="s">
        <v>1144</v>
      </c>
      <c r="G121" s="261">
        <v>41800</v>
      </c>
      <c r="H121" s="254">
        <v>800225</v>
      </c>
      <c r="I121" s="6">
        <v>1682388</v>
      </c>
      <c r="J121" s="7">
        <v>1635</v>
      </c>
      <c r="K121" s="7"/>
      <c r="L121" s="7"/>
      <c r="M121" s="5" t="s">
        <v>1108</v>
      </c>
    </row>
    <row r="122" spans="1:13" x14ac:dyDescent="0.25">
      <c r="A122" s="7">
        <v>120</v>
      </c>
      <c r="B122" s="1" t="s">
        <v>1132</v>
      </c>
      <c r="C122" s="1" t="str">
        <f t="shared" si="3"/>
        <v>Posada Quetzal</v>
      </c>
      <c r="D122" s="2" t="s">
        <v>1044</v>
      </c>
      <c r="E122" s="56" t="s">
        <v>1145</v>
      </c>
      <c r="F122" s="2" t="s">
        <v>1146</v>
      </c>
      <c r="G122" s="261">
        <v>41800</v>
      </c>
      <c r="H122" s="254">
        <v>800114</v>
      </c>
      <c r="I122" s="6">
        <v>1682645</v>
      </c>
      <c r="J122" s="7">
        <v>1671</v>
      </c>
      <c r="K122" s="7">
        <v>22</v>
      </c>
      <c r="L122" s="7" t="s">
        <v>358</v>
      </c>
      <c r="M122" s="5" t="s">
        <v>1108</v>
      </c>
    </row>
    <row r="123" spans="1:13" x14ac:dyDescent="0.25">
      <c r="A123" s="7">
        <v>121</v>
      </c>
      <c r="B123" s="1" t="s">
        <v>1162</v>
      </c>
      <c r="C123" s="2" t="s">
        <v>1163</v>
      </c>
      <c r="D123" s="2" t="s">
        <v>1164</v>
      </c>
      <c r="E123" s="56" t="s">
        <v>1165</v>
      </c>
      <c r="F123" s="2" t="s">
        <v>1164</v>
      </c>
      <c r="G123" s="261">
        <v>41803</v>
      </c>
      <c r="H123" s="19">
        <v>800559</v>
      </c>
      <c r="I123" s="19">
        <v>1683971</v>
      </c>
      <c r="J123" s="3">
        <v>1583</v>
      </c>
      <c r="K123" s="3">
        <v>40</v>
      </c>
      <c r="L123" s="7" t="s">
        <v>65</v>
      </c>
      <c r="M123" s="264" t="s">
        <v>337</v>
      </c>
    </row>
    <row r="124" spans="1:13" x14ac:dyDescent="0.25">
      <c r="A124" s="7">
        <v>122</v>
      </c>
      <c r="B124" s="1" t="s">
        <v>1162</v>
      </c>
      <c r="C124" s="2" t="s">
        <v>1163</v>
      </c>
      <c r="D124" s="1" t="s">
        <v>1115</v>
      </c>
      <c r="E124" s="56" t="s">
        <v>1166</v>
      </c>
      <c r="F124" s="2" t="s">
        <v>1125</v>
      </c>
      <c r="G124" s="261">
        <v>41803</v>
      </c>
      <c r="H124" s="19">
        <v>800698</v>
      </c>
      <c r="I124" s="19">
        <v>1683573</v>
      </c>
      <c r="J124" s="7">
        <v>1618</v>
      </c>
      <c r="K124" s="7">
        <v>17</v>
      </c>
      <c r="L124" s="7" t="s">
        <v>556</v>
      </c>
      <c r="M124" s="264" t="s">
        <v>337</v>
      </c>
    </row>
    <row r="125" spans="1:13" x14ac:dyDescent="0.25">
      <c r="A125" s="7">
        <v>123</v>
      </c>
      <c r="B125" s="1" t="s">
        <v>1162</v>
      </c>
      <c r="C125" s="2" t="s">
        <v>1163</v>
      </c>
      <c r="D125" s="2" t="s">
        <v>1167</v>
      </c>
      <c r="E125" s="56" t="s">
        <v>1168</v>
      </c>
      <c r="F125" s="2" t="s">
        <v>1169</v>
      </c>
      <c r="G125" s="261">
        <v>41803</v>
      </c>
      <c r="H125" s="6">
        <v>799932</v>
      </c>
      <c r="I125" s="6">
        <v>1683425</v>
      </c>
      <c r="J125" s="7">
        <v>1740</v>
      </c>
      <c r="K125" s="7">
        <v>28</v>
      </c>
      <c r="L125" s="95" t="s">
        <v>532</v>
      </c>
      <c r="M125" s="5" t="s">
        <v>336</v>
      </c>
    </row>
    <row r="126" spans="1:13" x14ac:dyDescent="0.25">
      <c r="A126" s="7">
        <v>124</v>
      </c>
      <c r="B126" s="1" t="s">
        <v>1180</v>
      </c>
      <c r="C126" s="2" t="s">
        <v>1181</v>
      </c>
      <c r="D126" s="2" t="s">
        <v>1182</v>
      </c>
      <c r="E126" s="56" t="s">
        <v>1183</v>
      </c>
      <c r="F126" s="2" t="s">
        <v>1184</v>
      </c>
      <c r="G126" s="261">
        <v>41803</v>
      </c>
      <c r="H126" s="19">
        <v>802013</v>
      </c>
      <c r="I126" s="19">
        <v>1672486</v>
      </c>
      <c r="J126" s="3">
        <v>1489</v>
      </c>
      <c r="K126" s="3">
        <v>17</v>
      </c>
      <c r="L126" s="7" t="s">
        <v>532</v>
      </c>
      <c r="M126" s="264" t="s">
        <v>336</v>
      </c>
    </row>
    <row r="127" spans="1:13" x14ac:dyDescent="0.25">
      <c r="A127" s="7">
        <v>125</v>
      </c>
      <c r="B127" s="1" t="s">
        <v>1180</v>
      </c>
      <c r="C127" s="2" t="s">
        <v>1181</v>
      </c>
      <c r="D127" s="1" t="s">
        <v>1182</v>
      </c>
      <c r="E127" s="56" t="s">
        <v>1185</v>
      </c>
      <c r="F127" s="2"/>
      <c r="G127" s="261">
        <v>41803</v>
      </c>
      <c r="H127" s="19">
        <v>802266</v>
      </c>
      <c r="I127" s="19">
        <v>1672344</v>
      </c>
      <c r="J127" s="7">
        <v>1509</v>
      </c>
      <c r="K127" s="7">
        <v>25</v>
      </c>
      <c r="L127" s="7" t="s">
        <v>353</v>
      </c>
      <c r="M127" s="264" t="s">
        <v>1186</v>
      </c>
    </row>
    <row r="128" spans="1:13" x14ac:dyDescent="0.25">
      <c r="A128" s="7">
        <v>126</v>
      </c>
      <c r="B128" s="1" t="s">
        <v>1191</v>
      </c>
      <c r="C128" s="2" t="s">
        <v>1191</v>
      </c>
      <c r="D128" s="2" t="s">
        <v>1192</v>
      </c>
      <c r="E128" s="56" t="s">
        <v>1193</v>
      </c>
      <c r="F128" s="2" t="s">
        <v>1194</v>
      </c>
      <c r="G128" s="94">
        <v>41786</v>
      </c>
      <c r="H128" s="3">
        <v>781060</v>
      </c>
      <c r="I128" s="3">
        <v>1712438</v>
      </c>
      <c r="J128" s="3">
        <v>1261</v>
      </c>
      <c r="K128" s="3">
        <v>5</v>
      </c>
      <c r="L128" s="7" t="s">
        <v>349</v>
      </c>
      <c r="M128" s="1" t="s">
        <v>337</v>
      </c>
    </row>
    <row r="129" spans="1:13" x14ac:dyDescent="0.25">
      <c r="A129" s="7">
        <v>127</v>
      </c>
      <c r="B129" s="1" t="s">
        <v>1191</v>
      </c>
      <c r="C129" s="2" t="s">
        <v>1191</v>
      </c>
      <c r="D129" s="1" t="s">
        <v>1195</v>
      </c>
      <c r="E129" s="56" t="s">
        <v>1196</v>
      </c>
      <c r="F129" s="2" t="s">
        <v>1194</v>
      </c>
      <c r="G129" s="94">
        <v>41786</v>
      </c>
      <c r="H129" s="3">
        <v>780949</v>
      </c>
      <c r="I129" s="3">
        <v>1712521</v>
      </c>
      <c r="J129" s="7">
        <v>1350</v>
      </c>
      <c r="K129" s="7">
        <v>10</v>
      </c>
      <c r="L129" s="7" t="s">
        <v>528</v>
      </c>
      <c r="M129" s="1" t="s">
        <v>337</v>
      </c>
    </row>
    <row r="130" spans="1:13" x14ac:dyDescent="0.25">
      <c r="A130" s="7">
        <v>128</v>
      </c>
      <c r="B130" s="1" t="s">
        <v>1191</v>
      </c>
      <c r="C130" s="2" t="s">
        <v>1191</v>
      </c>
      <c r="D130" s="2" t="s">
        <v>1197</v>
      </c>
      <c r="E130" s="56" t="s">
        <v>1198</v>
      </c>
      <c r="F130" s="2" t="s">
        <v>1194</v>
      </c>
      <c r="G130" s="94">
        <v>41786</v>
      </c>
      <c r="H130" s="7">
        <v>780690</v>
      </c>
      <c r="I130" s="7">
        <v>1712606</v>
      </c>
      <c r="J130" s="7">
        <v>1341</v>
      </c>
      <c r="K130" s="7">
        <v>5</v>
      </c>
      <c r="L130" s="95" t="s">
        <v>365</v>
      </c>
      <c r="M130" s="2" t="s">
        <v>337</v>
      </c>
    </row>
    <row r="131" spans="1:13" x14ac:dyDescent="0.25">
      <c r="A131" s="7">
        <v>129</v>
      </c>
      <c r="B131" s="1" t="s">
        <v>1191</v>
      </c>
      <c r="C131" s="2" t="s">
        <v>1191</v>
      </c>
      <c r="D131" s="2" t="s">
        <v>1199</v>
      </c>
      <c r="E131" s="56" t="s">
        <v>1200</v>
      </c>
      <c r="F131" s="2" t="s">
        <v>1194</v>
      </c>
      <c r="G131" s="94">
        <v>41786</v>
      </c>
      <c r="H131" s="7">
        <v>780642</v>
      </c>
      <c r="I131" s="7">
        <v>1712487</v>
      </c>
      <c r="J131" s="7">
        <v>1350</v>
      </c>
      <c r="K131" s="7">
        <v>9</v>
      </c>
      <c r="L131" s="95"/>
      <c r="M131" s="2" t="s">
        <v>337</v>
      </c>
    </row>
    <row r="132" spans="1:13" x14ac:dyDescent="0.25">
      <c r="A132" s="7">
        <v>130</v>
      </c>
      <c r="B132" s="1" t="s">
        <v>1191</v>
      </c>
      <c r="C132" s="2" t="s">
        <v>1191</v>
      </c>
      <c r="D132" s="2" t="s">
        <v>1201</v>
      </c>
      <c r="E132" s="56" t="s">
        <v>1202</v>
      </c>
      <c r="F132" s="2" t="s">
        <v>1203</v>
      </c>
      <c r="G132" s="94">
        <v>41786</v>
      </c>
      <c r="H132" s="271" t="s">
        <v>1204</v>
      </c>
      <c r="I132" s="7"/>
      <c r="J132" s="7">
        <v>1281</v>
      </c>
      <c r="K132" s="7">
        <v>25</v>
      </c>
      <c r="L132" s="7" t="s">
        <v>349</v>
      </c>
      <c r="M132" s="2" t="s">
        <v>1108</v>
      </c>
    </row>
    <row r="133" spans="1:13" x14ac:dyDescent="0.25">
      <c r="A133" s="7">
        <v>131</v>
      </c>
      <c r="B133" s="1" t="s">
        <v>1191</v>
      </c>
      <c r="C133" s="2" t="s">
        <v>1191</v>
      </c>
      <c r="D133" s="2" t="s">
        <v>1115</v>
      </c>
      <c r="E133" s="56" t="s">
        <v>1205</v>
      </c>
      <c r="F133" s="2" t="s">
        <v>1206</v>
      </c>
      <c r="G133" s="94">
        <v>41786</v>
      </c>
      <c r="H133" s="271" t="s">
        <v>1207</v>
      </c>
      <c r="I133" s="7"/>
      <c r="J133" s="7"/>
      <c r="K133" s="7">
        <v>24</v>
      </c>
      <c r="L133" s="7" t="s">
        <v>349</v>
      </c>
      <c r="M133" s="2" t="s">
        <v>1108</v>
      </c>
    </row>
    <row r="134" spans="1:13" x14ac:dyDescent="0.25">
      <c r="A134" s="7">
        <v>132</v>
      </c>
      <c r="B134" s="1" t="s">
        <v>1191</v>
      </c>
      <c r="C134" s="2" t="s">
        <v>1191</v>
      </c>
      <c r="D134" s="2" t="s">
        <v>1115</v>
      </c>
      <c r="E134" s="56" t="s">
        <v>1208</v>
      </c>
      <c r="F134" s="2" t="s">
        <v>1209</v>
      </c>
      <c r="G134" s="94">
        <v>41786</v>
      </c>
      <c r="H134" s="7">
        <v>780998</v>
      </c>
      <c r="I134" s="7">
        <v>1712946</v>
      </c>
      <c r="J134" s="7">
        <v>1386</v>
      </c>
      <c r="K134" s="7">
        <v>15</v>
      </c>
      <c r="L134" s="7" t="s">
        <v>528</v>
      </c>
      <c r="M134" s="2" t="s">
        <v>1108</v>
      </c>
    </row>
    <row r="135" spans="1:13" x14ac:dyDescent="0.25">
      <c r="A135" s="7">
        <v>133</v>
      </c>
      <c r="B135" s="1" t="s">
        <v>1191</v>
      </c>
      <c r="C135" s="2" t="s">
        <v>1191</v>
      </c>
      <c r="D135" s="2" t="s">
        <v>1115</v>
      </c>
      <c r="E135" s="56" t="s">
        <v>1210</v>
      </c>
      <c r="F135" s="2" t="s">
        <v>1211</v>
      </c>
      <c r="G135" s="94">
        <v>41787</v>
      </c>
      <c r="H135" s="7">
        <v>780075</v>
      </c>
      <c r="I135" s="7">
        <v>1713229</v>
      </c>
      <c r="J135" s="7">
        <v>1334</v>
      </c>
      <c r="K135" s="7">
        <v>0</v>
      </c>
      <c r="L135" s="7"/>
      <c r="M135" s="2" t="s">
        <v>1108</v>
      </c>
    </row>
    <row r="136" spans="1:13" x14ac:dyDescent="0.25">
      <c r="A136" s="7">
        <v>134</v>
      </c>
      <c r="B136" s="1" t="s">
        <v>1191</v>
      </c>
      <c r="C136" s="2" t="s">
        <v>1191</v>
      </c>
      <c r="D136" s="2" t="s">
        <v>1192</v>
      </c>
      <c r="E136" s="56" t="s">
        <v>1212</v>
      </c>
      <c r="F136" s="2" t="s">
        <v>1211</v>
      </c>
      <c r="G136" s="94">
        <v>41787</v>
      </c>
      <c r="H136" s="7">
        <v>780117</v>
      </c>
      <c r="I136" s="7">
        <v>1713285</v>
      </c>
      <c r="J136" s="7">
        <v>1327</v>
      </c>
      <c r="K136" s="7">
        <v>0</v>
      </c>
      <c r="L136" s="7"/>
      <c r="M136" s="2" t="s">
        <v>1213</v>
      </c>
    </row>
    <row r="137" spans="1:13" x14ac:dyDescent="0.25">
      <c r="A137" s="7">
        <v>135</v>
      </c>
      <c r="B137" s="1" t="s">
        <v>1191</v>
      </c>
      <c r="C137" s="2" t="s">
        <v>1191</v>
      </c>
      <c r="D137" s="2" t="s">
        <v>1105</v>
      </c>
      <c r="E137" s="56" t="s">
        <v>1214</v>
      </c>
      <c r="F137" s="2" t="s">
        <v>1215</v>
      </c>
      <c r="G137" s="94">
        <v>41787</v>
      </c>
      <c r="H137" s="7">
        <v>780300</v>
      </c>
      <c r="I137" s="7">
        <v>1713384</v>
      </c>
      <c r="J137" s="7">
        <v>1413</v>
      </c>
      <c r="K137" s="7">
        <v>15</v>
      </c>
      <c r="L137" s="7"/>
      <c r="M137" s="2" t="s">
        <v>1213</v>
      </c>
    </row>
    <row r="138" spans="1:13" x14ac:dyDescent="0.25">
      <c r="A138" s="7">
        <v>136</v>
      </c>
      <c r="B138" s="1" t="s">
        <v>1191</v>
      </c>
      <c r="C138" s="2" t="s">
        <v>1191</v>
      </c>
      <c r="D138" s="2" t="s">
        <v>1105</v>
      </c>
      <c r="E138" s="56" t="s">
        <v>1216</v>
      </c>
      <c r="F138" s="2" t="s">
        <v>1217</v>
      </c>
      <c r="G138" s="94">
        <v>41787</v>
      </c>
      <c r="H138" s="7">
        <v>780240</v>
      </c>
      <c r="I138" s="7">
        <v>1713176</v>
      </c>
      <c r="J138" s="7">
        <v>1338</v>
      </c>
      <c r="K138" s="7">
        <v>7</v>
      </c>
      <c r="L138" s="7" t="s">
        <v>353</v>
      </c>
      <c r="M138" s="2" t="s">
        <v>1213</v>
      </c>
    </row>
    <row r="139" spans="1:13" x14ac:dyDescent="0.25">
      <c r="A139" s="7">
        <v>137</v>
      </c>
      <c r="B139" s="1" t="s">
        <v>1191</v>
      </c>
      <c r="C139" s="2" t="s">
        <v>1191</v>
      </c>
      <c r="D139" s="2" t="s">
        <v>1115</v>
      </c>
      <c r="E139" s="56" t="s">
        <v>1218</v>
      </c>
      <c r="F139" s="2" t="s">
        <v>1219</v>
      </c>
      <c r="G139" s="94">
        <v>41787</v>
      </c>
      <c r="H139" s="7">
        <v>780356</v>
      </c>
      <c r="I139" s="194" t="s">
        <v>1220</v>
      </c>
      <c r="J139" s="7">
        <v>1337</v>
      </c>
      <c r="K139" s="7">
        <v>25</v>
      </c>
      <c r="L139" s="7" t="s">
        <v>528</v>
      </c>
      <c r="M139" s="2" t="s">
        <v>337</v>
      </c>
    </row>
    <row r="140" spans="1:13" x14ac:dyDescent="0.25">
      <c r="A140" s="7">
        <v>138</v>
      </c>
      <c r="B140" s="1" t="s">
        <v>1191</v>
      </c>
      <c r="C140" s="2" t="s">
        <v>1191</v>
      </c>
      <c r="D140" s="2" t="s">
        <v>1115</v>
      </c>
      <c r="E140" s="56" t="s">
        <v>1221</v>
      </c>
      <c r="F140" s="2" t="s">
        <v>1222</v>
      </c>
      <c r="G140" s="94">
        <v>41787</v>
      </c>
      <c r="H140" s="7">
        <v>780420</v>
      </c>
      <c r="I140" s="7">
        <v>1713008</v>
      </c>
      <c r="J140" s="7">
        <v>1340</v>
      </c>
      <c r="K140" s="7">
        <v>22</v>
      </c>
      <c r="L140" s="7" t="s">
        <v>528</v>
      </c>
      <c r="M140" s="2" t="s">
        <v>336</v>
      </c>
    </row>
    <row r="141" spans="1:13" x14ac:dyDescent="0.25">
      <c r="A141" s="7">
        <v>139</v>
      </c>
      <c r="B141" s="1" t="s">
        <v>1191</v>
      </c>
      <c r="C141" s="2" t="s">
        <v>1191</v>
      </c>
      <c r="D141" s="2" t="s">
        <v>1223</v>
      </c>
      <c r="E141" s="56" t="s">
        <v>1224</v>
      </c>
      <c r="F141" s="2" t="s">
        <v>1225</v>
      </c>
      <c r="G141" s="94">
        <v>41787</v>
      </c>
      <c r="H141" s="95">
        <v>780458</v>
      </c>
      <c r="I141" s="95">
        <v>1713164</v>
      </c>
      <c r="J141" s="95">
        <v>1378</v>
      </c>
      <c r="K141" s="95">
        <v>30</v>
      </c>
      <c r="L141" s="95" t="s">
        <v>537</v>
      </c>
      <c r="M141" s="2" t="s">
        <v>1213</v>
      </c>
    </row>
    <row r="142" spans="1:13" x14ac:dyDescent="0.25">
      <c r="A142" s="7">
        <v>140</v>
      </c>
      <c r="B142" s="276" t="s">
        <v>1259</v>
      </c>
      <c r="C142" s="277" t="s">
        <v>1260</v>
      </c>
      <c r="D142" s="277" t="s">
        <v>327</v>
      </c>
      <c r="E142" s="281" t="s">
        <v>1261</v>
      </c>
      <c r="F142" s="277" t="s">
        <v>1262</v>
      </c>
      <c r="G142" s="278">
        <v>41773</v>
      </c>
      <c r="H142" s="279">
        <v>193736</v>
      </c>
      <c r="I142" s="279">
        <v>1707072</v>
      </c>
      <c r="J142" s="279">
        <v>1261</v>
      </c>
      <c r="K142" s="279">
        <v>30</v>
      </c>
      <c r="L142" s="280" t="s">
        <v>349</v>
      </c>
      <c r="M142" s="276" t="s">
        <v>337</v>
      </c>
    </row>
    <row r="143" spans="1:13" x14ac:dyDescent="0.25">
      <c r="A143" s="7">
        <v>141</v>
      </c>
      <c r="B143" s="1" t="s">
        <v>1259</v>
      </c>
      <c r="C143" s="2" t="s">
        <v>1260</v>
      </c>
      <c r="D143" s="1" t="s">
        <v>1263</v>
      </c>
      <c r="E143" s="56" t="s">
        <v>1264</v>
      </c>
      <c r="F143" s="2" t="s">
        <v>1262</v>
      </c>
      <c r="G143" s="94">
        <v>41773</v>
      </c>
      <c r="H143" s="3">
        <v>193632</v>
      </c>
      <c r="I143" s="3">
        <v>1707323</v>
      </c>
      <c r="J143" s="7">
        <v>1360</v>
      </c>
      <c r="K143" s="7">
        <v>23</v>
      </c>
      <c r="L143" s="7" t="s">
        <v>556</v>
      </c>
      <c r="M143" s="1" t="s">
        <v>337</v>
      </c>
    </row>
    <row r="144" spans="1:13" x14ac:dyDescent="0.25">
      <c r="A144" s="7">
        <v>142</v>
      </c>
      <c r="B144" s="1" t="s">
        <v>1259</v>
      </c>
      <c r="C144" s="2" t="s">
        <v>1260</v>
      </c>
      <c r="D144" s="2" t="s">
        <v>327</v>
      </c>
      <c r="E144" s="56" t="s">
        <v>1266</v>
      </c>
      <c r="F144" s="2" t="s">
        <v>1262</v>
      </c>
      <c r="G144" s="94">
        <v>41773</v>
      </c>
      <c r="H144" s="7">
        <v>193583</v>
      </c>
      <c r="I144" s="7">
        <v>1707661</v>
      </c>
      <c r="J144" s="7">
        <v>1417</v>
      </c>
      <c r="K144" s="7"/>
      <c r="L144" s="95" t="s">
        <v>556</v>
      </c>
      <c r="M144" s="2" t="s">
        <v>337</v>
      </c>
    </row>
    <row r="145" spans="1:13" x14ac:dyDescent="0.25">
      <c r="A145" s="7">
        <v>143</v>
      </c>
      <c r="B145" s="1" t="s">
        <v>1259</v>
      </c>
      <c r="C145" s="2" t="s">
        <v>1260</v>
      </c>
      <c r="D145" s="2" t="s">
        <v>1267</v>
      </c>
      <c r="E145" s="56" t="s">
        <v>1268</v>
      </c>
      <c r="F145" s="2" t="s">
        <v>1269</v>
      </c>
      <c r="G145" s="94">
        <v>41773</v>
      </c>
      <c r="H145" s="7">
        <v>193826</v>
      </c>
      <c r="I145" s="7">
        <v>1707267</v>
      </c>
      <c r="J145" s="7">
        <v>1314</v>
      </c>
      <c r="K145" s="7">
        <v>13</v>
      </c>
      <c r="L145" s="7" t="s">
        <v>528</v>
      </c>
      <c r="M145" s="2" t="s">
        <v>336</v>
      </c>
    </row>
    <row r="146" spans="1:13" x14ac:dyDescent="0.25">
      <c r="A146" s="7">
        <v>144</v>
      </c>
      <c r="B146" s="1" t="s">
        <v>1259</v>
      </c>
      <c r="C146" s="2" t="s">
        <v>1260</v>
      </c>
      <c r="D146" s="2" t="s">
        <v>1267</v>
      </c>
      <c r="E146" s="56" t="s">
        <v>1270</v>
      </c>
      <c r="F146" s="2" t="s">
        <v>1271</v>
      </c>
      <c r="G146" s="94">
        <v>41773</v>
      </c>
      <c r="H146" s="7">
        <v>194163</v>
      </c>
      <c r="I146" s="7">
        <v>1707574</v>
      </c>
      <c r="J146" s="7">
        <v>1491</v>
      </c>
      <c r="K146" s="7">
        <v>12</v>
      </c>
      <c r="L146" s="7" t="s">
        <v>528</v>
      </c>
      <c r="M146" s="2" t="s">
        <v>336</v>
      </c>
    </row>
    <row r="147" spans="1:13" x14ac:dyDescent="0.25">
      <c r="A147" s="7">
        <v>145</v>
      </c>
      <c r="B147" s="1" t="s">
        <v>1259</v>
      </c>
      <c r="C147" s="2" t="s">
        <v>1260</v>
      </c>
      <c r="D147" s="2" t="s">
        <v>964</v>
      </c>
      <c r="E147" s="56" t="s">
        <v>1272</v>
      </c>
      <c r="F147" s="2" t="s">
        <v>1273</v>
      </c>
      <c r="G147" s="94">
        <v>41773</v>
      </c>
      <c r="H147" s="7">
        <v>194123</v>
      </c>
      <c r="I147" s="7">
        <v>1707069</v>
      </c>
      <c r="J147" s="7">
        <v>1373</v>
      </c>
      <c r="K147" s="7">
        <v>27</v>
      </c>
      <c r="L147" s="7" t="s">
        <v>528</v>
      </c>
      <c r="M147" s="2" t="s">
        <v>336</v>
      </c>
    </row>
  </sheetData>
  <autoFilter ref="A2:M147"/>
  <mergeCells count="2">
    <mergeCell ref="K1:L1"/>
    <mergeCell ref="H1:I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7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baseColWidth="10" defaultColWidth="11.42578125" defaultRowHeight="15" x14ac:dyDescent="0.25"/>
  <cols>
    <col min="2" max="2" width="6.85546875" style="9" customWidth="1"/>
    <col min="3" max="3" width="15.140625" style="8" bestFit="1" customWidth="1"/>
    <col min="4" max="5" width="11.42578125" style="9"/>
    <col min="6" max="6" width="13.5703125" style="306" bestFit="1" customWidth="1"/>
    <col min="7" max="7" width="12.42578125" style="9" customWidth="1"/>
    <col min="8" max="8" width="11.42578125" style="9"/>
    <col min="9" max="9" width="17.42578125" style="33" bestFit="1" customWidth="1"/>
    <col min="10" max="10" width="23" style="33" bestFit="1" customWidth="1"/>
    <col min="11" max="11" width="20.28515625" style="33" bestFit="1" customWidth="1"/>
    <col min="12" max="12" width="15.42578125" style="33" customWidth="1"/>
    <col min="13" max="13" width="9.28515625" style="33" bestFit="1" customWidth="1"/>
    <col min="16" max="16" width="25.85546875" style="33" bestFit="1" customWidth="1"/>
    <col min="17" max="17" width="15.85546875" customWidth="1"/>
    <col min="20" max="20" width="17.5703125" bestFit="1" customWidth="1"/>
    <col min="21" max="21" width="23.42578125" customWidth="1"/>
  </cols>
  <sheetData>
    <row r="1" spans="1:23" s="10" customFormat="1" ht="45" x14ac:dyDescent="0.25">
      <c r="A1" s="15" t="s">
        <v>321</v>
      </c>
      <c r="B1" s="55" t="s">
        <v>104</v>
      </c>
      <c r="C1" s="17" t="s">
        <v>324</v>
      </c>
      <c r="D1" s="59" t="s">
        <v>14</v>
      </c>
      <c r="E1" s="160" t="s">
        <v>15</v>
      </c>
      <c r="F1" s="303" t="s">
        <v>1348</v>
      </c>
      <c r="G1" s="60" t="s">
        <v>338</v>
      </c>
      <c r="H1" s="61" t="s">
        <v>325</v>
      </c>
      <c r="I1" s="62" t="s">
        <v>1098</v>
      </c>
      <c r="J1" s="208" t="s">
        <v>335</v>
      </c>
      <c r="K1" s="308" t="s">
        <v>1350</v>
      </c>
      <c r="L1" s="308" t="s">
        <v>1351</v>
      </c>
      <c r="M1" s="308" t="s">
        <v>1352</v>
      </c>
      <c r="P1" s="65"/>
      <c r="T1" s="309" t="s">
        <v>1352</v>
      </c>
      <c r="U1" t="s">
        <v>1355</v>
      </c>
    </row>
    <row r="2" spans="1:23" x14ac:dyDescent="0.25">
      <c r="A2" s="14" t="s">
        <v>60</v>
      </c>
      <c r="B2" s="18">
        <v>1</v>
      </c>
      <c r="C2" s="28" t="s">
        <v>16</v>
      </c>
      <c r="D2" s="12">
        <v>19</v>
      </c>
      <c r="E2" s="63">
        <v>10</v>
      </c>
      <c r="F2" s="304">
        <f>(3.1416/4)*D2^2</f>
        <v>283.52940000000001</v>
      </c>
      <c r="G2" s="18">
        <v>0.1</v>
      </c>
      <c r="H2" s="18" t="s">
        <v>1063</v>
      </c>
      <c r="I2" s="32">
        <f>0.13657*D2^2.38351</f>
        <v>152.50261995629924</v>
      </c>
      <c r="J2" s="32">
        <f>(I2/1000)*0.5/G2</f>
        <v>0.76251309978149617</v>
      </c>
      <c r="K2" s="33" t="str">
        <f>+IF(D2&gt;=10,"DEJAR","DEPURAR")</f>
        <v>DEJAR</v>
      </c>
      <c r="L2" s="33" t="str">
        <f>+IF(E2&gt;=5,"DEJAR","DEPURAR")</f>
        <v>DEJAR</v>
      </c>
      <c r="M2" s="33" t="str">
        <f>+IF(AND(K2="DEJAR",L2="DEJAR"),"DEJAR","DEPURAR")</f>
        <v>DEJAR</v>
      </c>
    </row>
    <row r="3" spans="1:23" x14ac:dyDescent="0.25">
      <c r="A3" s="14" t="s">
        <v>60</v>
      </c>
      <c r="B3" s="18">
        <v>2</v>
      </c>
      <c r="C3" s="28" t="s">
        <v>17</v>
      </c>
      <c r="D3" s="12">
        <v>18.5</v>
      </c>
      <c r="E3" s="63">
        <v>18</v>
      </c>
      <c r="F3" s="304">
        <f t="shared" ref="F3:F66" si="0">(3.1416/4)*D3^2</f>
        <v>268.80315000000002</v>
      </c>
      <c r="G3" s="18">
        <v>0.1</v>
      </c>
      <c r="H3" s="18" t="s">
        <v>1063</v>
      </c>
      <c r="I3" s="32">
        <f t="shared" ref="I3:I66" si="1">0.13657*D3^2.38351</f>
        <v>143.11059777395243</v>
      </c>
      <c r="J3" s="32">
        <f t="shared" ref="J3:J66" si="2">(I3/1000)*0.5/G3</f>
        <v>0.71555298886976215</v>
      </c>
      <c r="K3" s="33" t="str">
        <f t="shared" ref="K3:K66" si="3">+IF(D3&gt;=10,"DEJAR","DEPURAR")</f>
        <v>DEJAR</v>
      </c>
      <c r="L3" s="33" t="str">
        <f t="shared" ref="L3:L66" si="4">+IF(E3&gt;=5,"DEJAR","DEPURAR")</f>
        <v>DEJAR</v>
      </c>
      <c r="M3" s="33" t="str">
        <f t="shared" ref="M3:M66" si="5">+IF(AND(K3="DEJAR",L3="DEJAR"),"DEJAR","DEPURAR")</f>
        <v>DEJAR</v>
      </c>
      <c r="O3" s="184" t="s">
        <v>1033</v>
      </c>
      <c r="P3" s="185" t="s">
        <v>1346</v>
      </c>
      <c r="Q3" s="307" t="s">
        <v>1349</v>
      </c>
      <c r="T3" s="309" t="s">
        <v>1353</v>
      </c>
      <c r="U3" t="s">
        <v>1356</v>
      </c>
    </row>
    <row r="4" spans="1:23" x14ac:dyDescent="0.25">
      <c r="A4" s="14" t="s">
        <v>60</v>
      </c>
      <c r="B4" s="18">
        <v>3</v>
      </c>
      <c r="C4" s="28" t="s">
        <v>18</v>
      </c>
      <c r="D4" s="12">
        <v>62.3</v>
      </c>
      <c r="E4" s="63">
        <v>40</v>
      </c>
      <c r="F4" s="304">
        <f t="shared" si="0"/>
        <v>3048.3651659999996</v>
      </c>
      <c r="G4" s="18">
        <v>0.1</v>
      </c>
      <c r="H4" s="18" t="s">
        <v>1063</v>
      </c>
      <c r="I4" s="32">
        <f t="shared" si="1"/>
        <v>2585.4462502495539</v>
      </c>
      <c r="J4" s="32">
        <f t="shared" si="2"/>
        <v>12.92723125124777</v>
      </c>
      <c r="K4" s="33" t="str">
        <f t="shared" si="3"/>
        <v>DEJAR</v>
      </c>
      <c r="L4" s="33" t="str">
        <f t="shared" si="4"/>
        <v>DEJAR</v>
      </c>
      <c r="M4" s="33" t="str">
        <f t="shared" si="5"/>
        <v>DEJAR</v>
      </c>
      <c r="O4" s="1" t="s">
        <v>60</v>
      </c>
      <c r="P4" s="186">
        <f t="shared" ref="P4:P35" si="6">SUMIF(A$2:A$9984,O4,J$2:J$9984)</f>
        <v>57.958340990230063</v>
      </c>
      <c r="Q4" s="186">
        <f>AVERAGEIF(A$2:A$9984,O4,F$2:F$9984)</f>
        <v>725.61535199999992</v>
      </c>
      <c r="T4" s="8" t="s">
        <v>1045</v>
      </c>
      <c r="U4" s="310">
        <v>63.117859143778382</v>
      </c>
      <c r="W4">
        <f>+COUNT(U4:U147)</f>
        <v>144</v>
      </c>
    </row>
    <row r="5" spans="1:23" x14ac:dyDescent="0.25">
      <c r="A5" s="14" t="s">
        <v>60</v>
      </c>
      <c r="B5" s="18">
        <v>4</v>
      </c>
      <c r="C5" s="28" t="s">
        <v>19</v>
      </c>
      <c r="D5" s="12">
        <v>12.5</v>
      </c>
      <c r="E5" s="64">
        <v>10</v>
      </c>
      <c r="F5" s="304">
        <f t="shared" si="0"/>
        <v>122.71875</v>
      </c>
      <c r="G5" s="18">
        <v>0.1</v>
      </c>
      <c r="H5" s="18" t="s">
        <v>1063</v>
      </c>
      <c r="I5" s="32">
        <f t="shared" si="1"/>
        <v>56.214880852526136</v>
      </c>
      <c r="J5" s="32">
        <f t="shared" si="2"/>
        <v>0.28107440426263064</v>
      </c>
      <c r="K5" s="33" t="str">
        <f t="shared" si="3"/>
        <v>DEJAR</v>
      </c>
      <c r="L5" s="33" t="str">
        <f t="shared" si="4"/>
        <v>DEJAR</v>
      </c>
      <c r="M5" s="33" t="str">
        <f t="shared" si="5"/>
        <v>DEJAR</v>
      </c>
      <c r="O5" s="1" t="s">
        <v>61</v>
      </c>
      <c r="P5" s="186">
        <f t="shared" si="6"/>
        <v>107.68743291522824</v>
      </c>
      <c r="Q5" s="186">
        <f t="shared" ref="Q5:Q68" si="7">AVERAGEIF(A$2:A$9984,O5,F$2:F$9984)</f>
        <v>671.80538276923062</v>
      </c>
      <c r="T5" s="8" t="s">
        <v>1061</v>
      </c>
      <c r="U5" s="310">
        <v>152.82409099660197</v>
      </c>
    </row>
    <row r="6" spans="1:23" x14ac:dyDescent="0.25">
      <c r="A6" s="14" t="s">
        <v>60</v>
      </c>
      <c r="B6" s="18">
        <v>5</v>
      </c>
      <c r="C6" s="28" t="s">
        <v>20</v>
      </c>
      <c r="D6" s="12">
        <v>12</v>
      </c>
      <c r="E6" s="64">
        <v>8</v>
      </c>
      <c r="F6" s="304">
        <f t="shared" si="0"/>
        <v>113.0976</v>
      </c>
      <c r="G6" s="18">
        <v>0.1</v>
      </c>
      <c r="H6" s="18" t="s">
        <v>1063</v>
      </c>
      <c r="I6" s="32">
        <f t="shared" si="1"/>
        <v>51.002868362482175</v>
      </c>
      <c r="J6" s="32">
        <f t="shared" si="2"/>
        <v>0.25501434181241084</v>
      </c>
      <c r="K6" s="33" t="str">
        <f t="shared" si="3"/>
        <v>DEJAR</v>
      </c>
      <c r="L6" s="33" t="str">
        <f t="shared" si="4"/>
        <v>DEJAR</v>
      </c>
      <c r="M6" s="33" t="str">
        <f t="shared" si="5"/>
        <v>DEJAR</v>
      </c>
      <c r="O6" s="1" t="s">
        <v>68</v>
      </c>
      <c r="P6" s="186">
        <f t="shared" si="6"/>
        <v>29.957075038241431</v>
      </c>
      <c r="Q6" s="186">
        <f t="shared" si="7"/>
        <v>398.00177724999998</v>
      </c>
      <c r="T6" s="8" t="s">
        <v>1048</v>
      </c>
      <c r="U6" s="310">
        <v>112.45580751789313</v>
      </c>
    </row>
    <row r="7" spans="1:23" x14ac:dyDescent="0.25">
      <c r="A7" s="14" t="s">
        <v>60</v>
      </c>
      <c r="B7" s="18">
        <v>6</v>
      </c>
      <c r="C7" s="28" t="s">
        <v>11</v>
      </c>
      <c r="D7" s="12">
        <v>20.5</v>
      </c>
      <c r="E7" s="64">
        <v>12</v>
      </c>
      <c r="F7" s="304">
        <f t="shared" si="0"/>
        <v>330.06434999999999</v>
      </c>
      <c r="G7" s="18">
        <v>0.1</v>
      </c>
      <c r="H7" s="18" t="s">
        <v>1063</v>
      </c>
      <c r="I7" s="32">
        <f t="shared" si="1"/>
        <v>182.78213876481104</v>
      </c>
      <c r="J7" s="32">
        <f t="shared" si="2"/>
        <v>0.9139106938240551</v>
      </c>
      <c r="K7" s="33" t="str">
        <f t="shared" si="3"/>
        <v>DEJAR</v>
      </c>
      <c r="L7" s="33" t="str">
        <f t="shared" si="4"/>
        <v>DEJAR</v>
      </c>
      <c r="M7" s="33" t="str">
        <f t="shared" si="5"/>
        <v>DEJAR</v>
      </c>
      <c r="O7" s="1" t="s">
        <v>62</v>
      </c>
      <c r="P7" s="186">
        <f t="shared" si="6"/>
        <v>86.988054956810302</v>
      </c>
      <c r="Q7" s="186">
        <f t="shared" si="7"/>
        <v>619.38798815384632</v>
      </c>
      <c r="T7" s="8" t="s">
        <v>1049</v>
      </c>
      <c r="U7" s="310">
        <v>34.428631270587211</v>
      </c>
    </row>
    <row r="8" spans="1:23" x14ac:dyDescent="0.25">
      <c r="A8" s="14" t="s">
        <v>60</v>
      </c>
      <c r="B8" s="18">
        <v>7</v>
      </c>
      <c r="C8" s="28" t="s">
        <v>21</v>
      </c>
      <c r="D8" s="12">
        <v>68.2</v>
      </c>
      <c r="E8" s="64">
        <v>40</v>
      </c>
      <c r="F8" s="304">
        <f t="shared" si="0"/>
        <v>3653.0838960000005</v>
      </c>
      <c r="G8" s="18">
        <v>0.1</v>
      </c>
      <c r="H8" s="18" t="s">
        <v>1063</v>
      </c>
      <c r="I8" s="32">
        <f t="shared" si="1"/>
        <v>3207.7366355703539</v>
      </c>
      <c r="J8" s="32">
        <f t="shared" si="2"/>
        <v>16.03868317785177</v>
      </c>
      <c r="K8" s="33" t="str">
        <f t="shared" si="3"/>
        <v>DEJAR</v>
      </c>
      <c r="L8" s="33" t="str">
        <f t="shared" si="4"/>
        <v>DEJAR</v>
      </c>
      <c r="M8" s="33" t="str">
        <f t="shared" si="5"/>
        <v>DEJAR</v>
      </c>
      <c r="O8" s="1" t="s">
        <v>72</v>
      </c>
      <c r="P8" s="186">
        <f t="shared" si="6"/>
        <v>106.02745822454555</v>
      </c>
      <c r="Q8" s="186">
        <f t="shared" si="7"/>
        <v>1054.6030756800001</v>
      </c>
      <c r="T8" s="8" t="s">
        <v>1050</v>
      </c>
      <c r="U8" s="310">
        <v>144.10549539059366</v>
      </c>
    </row>
    <row r="9" spans="1:23" x14ac:dyDescent="0.25">
      <c r="A9" s="14" t="s">
        <v>60</v>
      </c>
      <c r="B9" s="18">
        <v>8</v>
      </c>
      <c r="C9" s="28" t="s">
        <v>22</v>
      </c>
      <c r="D9" s="12">
        <v>23.5</v>
      </c>
      <c r="E9" s="64">
        <v>18</v>
      </c>
      <c r="F9" s="304">
        <f t="shared" si="0"/>
        <v>433.73714999999999</v>
      </c>
      <c r="G9" s="18">
        <v>0.1</v>
      </c>
      <c r="H9" s="18" t="s">
        <v>1063</v>
      </c>
      <c r="I9" s="32">
        <f t="shared" si="1"/>
        <v>253.10998017593391</v>
      </c>
      <c r="J9" s="32">
        <f t="shared" si="2"/>
        <v>1.2655499008796693</v>
      </c>
      <c r="K9" s="33" t="str">
        <f t="shared" si="3"/>
        <v>DEJAR</v>
      </c>
      <c r="L9" s="33" t="str">
        <f t="shared" si="4"/>
        <v>DEJAR</v>
      </c>
      <c r="M9" s="33" t="str">
        <f t="shared" si="5"/>
        <v>DEJAR</v>
      </c>
      <c r="O9" s="1" t="s">
        <v>73</v>
      </c>
      <c r="P9" s="186">
        <f t="shared" si="6"/>
        <v>220.40987030884469</v>
      </c>
      <c r="Q9" s="186">
        <f t="shared" si="7"/>
        <v>1428.5726740645164</v>
      </c>
      <c r="T9" s="8" t="s">
        <v>1051</v>
      </c>
      <c r="U9" s="310">
        <v>97.292107729493708</v>
      </c>
    </row>
    <row r="10" spans="1:23" x14ac:dyDescent="0.25">
      <c r="A10" s="14" t="s">
        <v>60</v>
      </c>
      <c r="B10" s="18">
        <v>9</v>
      </c>
      <c r="C10" s="28" t="s">
        <v>23</v>
      </c>
      <c r="D10" s="12">
        <v>25.2</v>
      </c>
      <c r="E10" s="64">
        <v>15</v>
      </c>
      <c r="F10" s="304">
        <f t="shared" si="0"/>
        <v>498.76041599999996</v>
      </c>
      <c r="G10" s="18">
        <v>0.1</v>
      </c>
      <c r="H10" s="18" t="s">
        <v>1063</v>
      </c>
      <c r="I10" s="32">
        <f t="shared" si="1"/>
        <v>298.95616403987509</v>
      </c>
      <c r="J10" s="32">
        <f t="shared" si="2"/>
        <v>1.4947808201993753</v>
      </c>
      <c r="K10" s="33" t="str">
        <f t="shared" si="3"/>
        <v>DEJAR</v>
      </c>
      <c r="L10" s="33" t="str">
        <f t="shared" si="4"/>
        <v>DEJAR</v>
      </c>
      <c r="M10" s="33" t="str">
        <f t="shared" si="5"/>
        <v>DEJAR</v>
      </c>
      <c r="O10" s="1" t="s">
        <v>80</v>
      </c>
      <c r="P10" s="186">
        <f t="shared" si="6"/>
        <v>281.54026543404945</v>
      </c>
      <c r="Q10" s="186">
        <f t="shared" si="7"/>
        <v>1957.5393750000003</v>
      </c>
      <c r="T10" s="8" t="s">
        <v>1052</v>
      </c>
      <c r="U10" s="310">
        <v>424.34749925550199</v>
      </c>
    </row>
    <row r="11" spans="1:23" x14ac:dyDescent="0.25">
      <c r="A11" s="14" t="s">
        <v>60</v>
      </c>
      <c r="B11" s="18">
        <v>10</v>
      </c>
      <c r="C11" s="28" t="s">
        <v>24</v>
      </c>
      <c r="D11" s="12">
        <v>35.5</v>
      </c>
      <c r="E11" s="64">
        <v>40</v>
      </c>
      <c r="F11" s="304">
        <f t="shared" si="0"/>
        <v>989.80034999999998</v>
      </c>
      <c r="G11" s="18">
        <v>0.1</v>
      </c>
      <c r="H11" s="18" t="s">
        <v>1063</v>
      </c>
      <c r="I11" s="32">
        <f t="shared" si="1"/>
        <v>676.6126158333492</v>
      </c>
      <c r="J11" s="32">
        <f t="shared" si="2"/>
        <v>3.383063079166746</v>
      </c>
      <c r="K11" s="33" t="str">
        <f t="shared" si="3"/>
        <v>DEJAR</v>
      </c>
      <c r="L11" s="33" t="str">
        <f t="shared" si="4"/>
        <v>DEJAR</v>
      </c>
      <c r="M11" s="33" t="str">
        <f t="shared" si="5"/>
        <v>DEJAR</v>
      </c>
      <c r="O11" s="1" t="s">
        <v>83</v>
      </c>
      <c r="P11" s="186">
        <f t="shared" si="6"/>
        <v>57.662743658231527</v>
      </c>
      <c r="Q11" s="186">
        <f t="shared" si="7"/>
        <v>685.03953913043483</v>
      </c>
      <c r="T11" s="8" t="s">
        <v>1054</v>
      </c>
      <c r="U11" s="310">
        <v>232.76780934692593</v>
      </c>
    </row>
    <row r="12" spans="1:23" x14ac:dyDescent="0.25">
      <c r="A12" s="14" t="s">
        <v>60</v>
      </c>
      <c r="B12" s="18">
        <v>11</v>
      </c>
      <c r="C12" s="28" t="s">
        <v>25</v>
      </c>
      <c r="D12" s="12">
        <v>16.3</v>
      </c>
      <c r="E12" s="64">
        <v>50</v>
      </c>
      <c r="F12" s="304">
        <f t="shared" si="0"/>
        <v>208.67292599999999</v>
      </c>
      <c r="G12" s="18">
        <v>0.1</v>
      </c>
      <c r="H12" s="18" t="s">
        <v>1063</v>
      </c>
      <c r="I12" s="32">
        <f t="shared" si="1"/>
        <v>105.83189836648944</v>
      </c>
      <c r="J12" s="32">
        <f t="shared" si="2"/>
        <v>0.52915949183244715</v>
      </c>
      <c r="K12" s="33" t="str">
        <f t="shared" si="3"/>
        <v>DEJAR</v>
      </c>
      <c r="L12" s="33" t="str">
        <f t="shared" si="4"/>
        <v>DEJAR</v>
      </c>
      <c r="M12" s="33" t="str">
        <f t="shared" si="5"/>
        <v>DEJAR</v>
      </c>
      <c r="O12" s="1" t="s">
        <v>86</v>
      </c>
      <c r="P12" s="186">
        <f t="shared" si="6"/>
        <v>241.35025615309749</v>
      </c>
      <c r="Q12" s="186">
        <f t="shared" si="7"/>
        <v>1355.7244105263155</v>
      </c>
      <c r="T12" s="8" t="s">
        <v>1056</v>
      </c>
      <c r="U12" s="310">
        <v>135.83336187332716</v>
      </c>
    </row>
    <row r="13" spans="1:23" x14ac:dyDescent="0.25">
      <c r="A13" s="14" t="s">
        <v>60</v>
      </c>
      <c r="B13" s="18">
        <v>12</v>
      </c>
      <c r="C13" s="28" t="s">
        <v>19</v>
      </c>
      <c r="D13" s="12">
        <v>27.2</v>
      </c>
      <c r="E13" s="64">
        <v>16</v>
      </c>
      <c r="F13" s="304">
        <f t="shared" si="0"/>
        <v>581.07033599999988</v>
      </c>
      <c r="G13" s="18">
        <v>0.1</v>
      </c>
      <c r="H13" s="18" t="s">
        <v>1063</v>
      </c>
      <c r="I13" s="32">
        <f t="shared" si="1"/>
        <v>358.64488216223202</v>
      </c>
      <c r="J13" s="32">
        <f t="shared" si="2"/>
        <v>1.7932244108111599</v>
      </c>
      <c r="K13" s="33" t="str">
        <f t="shared" si="3"/>
        <v>DEJAR</v>
      </c>
      <c r="L13" s="33" t="str">
        <f t="shared" si="4"/>
        <v>DEJAR</v>
      </c>
      <c r="M13" s="33" t="str">
        <f t="shared" si="5"/>
        <v>DEJAR</v>
      </c>
      <c r="O13" s="1" t="s">
        <v>88</v>
      </c>
      <c r="P13" s="186">
        <f t="shared" si="6"/>
        <v>95.759382132440052</v>
      </c>
      <c r="Q13" s="186">
        <f t="shared" si="7"/>
        <v>688.16289849999998</v>
      </c>
      <c r="T13" s="8" t="s">
        <v>1059</v>
      </c>
      <c r="U13" s="310">
        <v>66.009007917390178</v>
      </c>
    </row>
    <row r="14" spans="1:23" x14ac:dyDescent="0.25">
      <c r="A14" s="14" t="s">
        <v>60</v>
      </c>
      <c r="B14" s="18">
        <v>13</v>
      </c>
      <c r="C14" s="28" t="s">
        <v>26</v>
      </c>
      <c r="D14" s="12">
        <v>28.5</v>
      </c>
      <c r="E14" s="64">
        <v>30</v>
      </c>
      <c r="F14" s="304">
        <f t="shared" si="0"/>
        <v>637.94114999999999</v>
      </c>
      <c r="G14" s="18">
        <v>0.1</v>
      </c>
      <c r="H14" s="18" t="s">
        <v>1063</v>
      </c>
      <c r="I14" s="32">
        <f t="shared" si="1"/>
        <v>400.85987036295842</v>
      </c>
      <c r="J14" s="32">
        <f t="shared" si="2"/>
        <v>2.004299351814792</v>
      </c>
      <c r="K14" s="33" t="str">
        <f t="shared" si="3"/>
        <v>DEJAR</v>
      </c>
      <c r="L14" s="33" t="str">
        <f t="shared" si="4"/>
        <v>DEJAR</v>
      </c>
      <c r="M14" s="33" t="str">
        <f t="shared" si="5"/>
        <v>DEJAR</v>
      </c>
      <c r="O14" s="1" t="s">
        <v>175</v>
      </c>
      <c r="P14" s="186">
        <f t="shared" si="6"/>
        <v>86.293016951468559</v>
      </c>
      <c r="Q14" s="186">
        <f t="shared" si="7"/>
        <v>826.6259480769229</v>
      </c>
      <c r="T14" s="8" t="s">
        <v>1101</v>
      </c>
      <c r="U14" s="310">
        <v>85.83705146627166</v>
      </c>
    </row>
    <row r="15" spans="1:23" x14ac:dyDescent="0.25">
      <c r="A15" s="14" t="s">
        <v>60</v>
      </c>
      <c r="B15" s="18">
        <v>14</v>
      </c>
      <c r="C15" s="28" t="s">
        <v>27</v>
      </c>
      <c r="D15" s="12">
        <v>31.5</v>
      </c>
      <c r="E15" s="64">
        <v>25</v>
      </c>
      <c r="F15" s="304">
        <f t="shared" si="0"/>
        <v>779.31314999999995</v>
      </c>
      <c r="G15" s="18">
        <v>0.1</v>
      </c>
      <c r="H15" s="18" t="s">
        <v>1063</v>
      </c>
      <c r="I15" s="32">
        <f t="shared" si="1"/>
        <v>508.85435701385597</v>
      </c>
      <c r="J15" s="32">
        <f t="shared" si="2"/>
        <v>2.5442717850692795</v>
      </c>
      <c r="K15" s="33" t="str">
        <f t="shared" si="3"/>
        <v>DEJAR</v>
      </c>
      <c r="L15" s="33" t="str">
        <f t="shared" si="4"/>
        <v>DEJAR</v>
      </c>
      <c r="M15" s="33" t="str">
        <f t="shared" si="5"/>
        <v>DEJAR</v>
      </c>
      <c r="O15" s="1" t="s">
        <v>178</v>
      </c>
      <c r="P15" s="186">
        <f t="shared" si="6"/>
        <v>33.926396087368794</v>
      </c>
      <c r="Q15" s="186">
        <f t="shared" si="7"/>
        <v>314.39251973684213</v>
      </c>
      <c r="T15" s="8" t="s">
        <v>1104</v>
      </c>
      <c r="U15" s="310">
        <v>55.723398654530271</v>
      </c>
    </row>
    <row r="16" spans="1:23" x14ac:dyDescent="0.25">
      <c r="A16" s="14" t="s">
        <v>60</v>
      </c>
      <c r="B16" s="18">
        <v>15</v>
      </c>
      <c r="C16" s="28" t="s">
        <v>28</v>
      </c>
      <c r="D16" s="12">
        <v>15.2</v>
      </c>
      <c r="E16" s="64">
        <v>10</v>
      </c>
      <c r="F16" s="304">
        <f t="shared" si="0"/>
        <v>181.45881599999998</v>
      </c>
      <c r="G16" s="18">
        <v>0.1</v>
      </c>
      <c r="H16" s="18" t="s">
        <v>1063</v>
      </c>
      <c r="I16" s="32">
        <f t="shared" si="1"/>
        <v>89.596556735240128</v>
      </c>
      <c r="J16" s="32">
        <f t="shared" si="2"/>
        <v>0.44798278367620059</v>
      </c>
      <c r="K16" s="33" t="str">
        <f t="shared" si="3"/>
        <v>DEJAR</v>
      </c>
      <c r="L16" s="33" t="str">
        <f t="shared" si="4"/>
        <v>DEJAR</v>
      </c>
      <c r="M16" s="33" t="str">
        <f t="shared" si="5"/>
        <v>DEJAR</v>
      </c>
      <c r="O16" s="1" t="s">
        <v>180</v>
      </c>
      <c r="P16" s="186">
        <f t="shared" si="6"/>
        <v>66.093791330402638</v>
      </c>
      <c r="Q16" s="186">
        <f t="shared" si="7"/>
        <v>542.79224999999997</v>
      </c>
      <c r="T16" s="8" t="s">
        <v>1106</v>
      </c>
      <c r="U16" s="310">
        <v>119.23166200712751</v>
      </c>
    </row>
    <row r="17" spans="1:21" x14ac:dyDescent="0.25">
      <c r="A17" s="14" t="s">
        <v>60</v>
      </c>
      <c r="B17" s="18">
        <v>16</v>
      </c>
      <c r="C17" s="28" t="s">
        <v>29</v>
      </c>
      <c r="D17" s="12">
        <v>12.3</v>
      </c>
      <c r="E17" s="64">
        <v>40</v>
      </c>
      <c r="F17" s="304">
        <f t="shared" si="0"/>
        <v>118.82316600000001</v>
      </c>
      <c r="G17" s="18">
        <v>0.1</v>
      </c>
      <c r="H17" s="18" t="s">
        <v>1063</v>
      </c>
      <c r="I17" s="32">
        <f t="shared" si="1"/>
        <v>54.094740476621482</v>
      </c>
      <c r="J17" s="32">
        <f t="shared" si="2"/>
        <v>0.27047370238310736</v>
      </c>
      <c r="K17" s="33" t="str">
        <f t="shared" si="3"/>
        <v>DEJAR</v>
      </c>
      <c r="L17" s="33" t="str">
        <f t="shared" si="4"/>
        <v>DEJAR</v>
      </c>
      <c r="M17" s="33" t="str">
        <f t="shared" si="5"/>
        <v>DEJAR</v>
      </c>
      <c r="O17" s="1" t="s">
        <v>182</v>
      </c>
      <c r="P17" s="186">
        <f t="shared" si="6"/>
        <v>142.58332053135965</v>
      </c>
      <c r="Q17" s="186">
        <f t="shared" si="7"/>
        <v>901.82482258536584</v>
      </c>
      <c r="T17" s="8" t="s">
        <v>1109</v>
      </c>
      <c r="U17" s="310">
        <v>74.770527577190848</v>
      </c>
    </row>
    <row r="18" spans="1:21" x14ac:dyDescent="0.25">
      <c r="A18" s="14" t="s">
        <v>60</v>
      </c>
      <c r="B18" s="18">
        <v>17</v>
      </c>
      <c r="C18" s="28" t="s">
        <v>26</v>
      </c>
      <c r="D18" s="12">
        <v>25.3</v>
      </c>
      <c r="E18" s="64">
        <v>25</v>
      </c>
      <c r="F18" s="304">
        <f t="shared" si="0"/>
        <v>502.72668600000003</v>
      </c>
      <c r="G18" s="18">
        <v>0.1</v>
      </c>
      <c r="H18" s="18" t="s">
        <v>1063</v>
      </c>
      <c r="I18" s="32">
        <f t="shared" si="1"/>
        <v>301.79156892707778</v>
      </c>
      <c r="J18" s="32">
        <f t="shared" si="2"/>
        <v>1.5089578446353886</v>
      </c>
      <c r="K18" s="33" t="str">
        <f t="shared" si="3"/>
        <v>DEJAR</v>
      </c>
      <c r="L18" s="33" t="str">
        <f t="shared" si="4"/>
        <v>DEJAR</v>
      </c>
      <c r="M18" s="33" t="str">
        <f t="shared" si="5"/>
        <v>DEJAR</v>
      </c>
      <c r="O18" s="1" t="s">
        <v>183</v>
      </c>
      <c r="P18" s="186">
        <f t="shared" si="6"/>
        <v>72.675175611583285</v>
      </c>
      <c r="Q18" s="186">
        <f t="shared" si="7"/>
        <v>728.80407600000012</v>
      </c>
      <c r="T18" s="8" t="s">
        <v>375</v>
      </c>
      <c r="U18" s="310">
        <v>119.25891580926549</v>
      </c>
    </row>
    <row r="19" spans="1:21" x14ac:dyDescent="0.25">
      <c r="A19" s="14" t="s">
        <v>60</v>
      </c>
      <c r="B19" s="18">
        <v>18</v>
      </c>
      <c r="C19" s="28" t="s">
        <v>26</v>
      </c>
      <c r="D19" s="12">
        <v>21.5</v>
      </c>
      <c r="E19" s="64">
        <v>15</v>
      </c>
      <c r="F19" s="304">
        <f t="shared" si="0"/>
        <v>363.05115000000001</v>
      </c>
      <c r="G19" s="18">
        <v>0.1</v>
      </c>
      <c r="H19" s="18" t="s">
        <v>1063</v>
      </c>
      <c r="I19" s="32">
        <f t="shared" si="1"/>
        <v>204.75555973317921</v>
      </c>
      <c r="J19" s="32">
        <f t="shared" si="2"/>
        <v>1.023777798665896</v>
      </c>
      <c r="K19" s="33" t="str">
        <f t="shared" si="3"/>
        <v>DEJAR</v>
      </c>
      <c r="L19" s="33" t="str">
        <f t="shared" si="4"/>
        <v>DEJAR</v>
      </c>
      <c r="M19" s="33" t="str">
        <f t="shared" si="5"/>
        <v>DEJAR</v>
      </c>
      <c r="O19" s="1" t="s">
        <v>186</v>
      </c>
      <c r="P19" s="186">
        <f t="shared" si="6"/>
        <v>162.59404114247647</v>
      </c>
      <c r="Q19" s="186">
        <f t="shared" si="7"/>
        <v>1004.763291</v>
      </c>
      <c r="T19" s="8" t="s">
        <v>482</v>
      </c>
      <c r="U19" s="310">
        <v>46.4635877992662</v>
      </c>
    </row>
    <row r="20" spans="1:21" x14ac:dyDescent="0.25">
      <c r="A20" s="14" t="s">
        <v>60</v>
      </c>
      <c r="B20" s="18">
        <v>19</v>
      </c>
      <c r="C20" s="28" t="s">
        <v>20</v>
      </c>
      <c r="D20" s="12">
        <v>43.5</v>
      </c>
      <c r="E20" s="64">
        <v>15</v>
      </c>
      <c r="F20" s="304">
        <f t="shared" si="0"/>
        <v>1486.1731500000001</v>
      </c>
      <c r="G20" s="18">
        <v>0.1</v>
      </c>
      <c r="H20" s="18" t="s">
        <v>1063</v>
      </c>
      <c r="I20" s="32">
        <f t="shared" si="1"/>
        <v>1098.2743434316055</v>
      </c>
      <c r="J20" s="32">
        <f t="shared" si="2"/>
        <v>5.4913717171580272</v>
      </c>
      <c r="K20" s="33" t="str">
        <f t="shared" si="3"/>
        <v>DEJAR</v>
      </c>
      <c r="L20" s="33" t="str">
        <f t="shared" si="4"/>
        <v>DEJAR</v>
      </c>
      <c r="M20" s="33" t="str">
        <f t="shared" si="5"/>
        <v>DEJAR</v>
      </c>
      <c r="O20" s="1" t="s">
        <v>187</v>
      </c>
      <c r="P20" s="186">
        <f t="shared" si="6"/>
        <v>220.68277256464449</v>
      </c>
      <c r="Q20" s="186">
        <f t="shared" si="7"/>
        <v>1588.8049379999998</v>
      </c>
      <c r="T20" s="8" t="s">
        <v>488</v>
      </c>
      <c r="U20" s="310">
        <v>65.595334258620113</v>
      </c>
    </row>
    <row r="21" spans="1:21" x14ac:dyDescent="0.25">
      <c r="A21" s="14" t="s">
        <v>60</v>
      </c>
      <c r="B21" s="18">
        <v>20</v>
      </c>
      <c r="C21" s="28" t="s">
        <v>30</v>
      </c>
      <c r="D21" s="12">
        <v>35.5</v>
      </c>
      <c r="E21" s="64">
        <v>30</v>
      </c>
      <c r="F21" s="304">
        <f t="shared" si="0"/>
        <v>989.80034999999998</v>
      </c>
      <c r="G21" s="18">
        <v>0.1</v>
      </c>
      <c r="H21" s="18" t="s">
        <v>1063</v>
      </c>
      <c r="I21" s="32">
        <f t="shared" si="1"/>
        <v>676.6126158333492</v>
      </c>
      <c r="J21" s="32">
        <f t="shared" si="2"/>
        <v>3.383063079166746</v>
      </c>
      <c r="K21" s="33" t="str">
        <f t="shared" si="3"/>
        <v>DEJAR</v>
      </c>
      <c r="L21" s="33" t="str">
        <f t="shared" si="4"/>
        <v>DEJAR</v>
      </c>
      <c r="M21" s="33" t="str">
        <f t="shared" si="5"/>
        <v>DEJAR</v>
      </c>
      <c r="O21" s="1" t="s">
        <v>188</v>
      </c>
      <c r="P21" s="186">
        <f t="shared" si="6"/>
        <v>190.21325836039188</v>
      </c>
      <c r="Q21" s="186">
        <f t="shared" si="7"/>
        <v>1236.2507849999995</v>
      </c>
      <c r="T21" s="8" t="s">
        <v>493</v>
      </c>
      <c r="U21" s="310">
        <v>44.222413080694849</v>
      </c>
    </row>
    <row r="22" spans="1:21" x14ac:dyDescent="0.25">
      <c r="A22" s="14" t="s">
        <v>60</v>
      </c>
      <c r="B22" s="18">
        <v>21</v>
      </c>
      <c r="C22" s="28" t="s">
        <v>18</v>
      </c>
      <c r="D22" s="12">
        <v>15.5</v>
      </c>
      <c r="E22" s="64">
        <v>10</v>
      </c>
      <c r="F22" s="304">
        <f t="shared" si="0"/>
        <v>188.69235</v>
      </c>
      <c r="G22" s="18">
        <v>0.1</v>
      </c>
      <c r="H22" s="18" t="s">
        <v>1063</v>
      </c>
      <c r="I22" s="32">
        <f t="shared" si="1"/>
        <v>93.869134877908024</v>
      </c>
      <c r="J22" s="32">
        <f t="shared" si="2"/>
        <v>0.46934567438954011</v>
      </c>
      <c r="K22" s="33" t="str">
        <f t="shared" si="3"/>
        <v>DEJAR</v>
      </c>
      <c r="L22" s="33" t="str">
        <f t="shared" si="4"/>
        <v>DEJAR</v>
      </c>
      <c r="M22" s="33" t="str">
        <f t="shared" si="5"/>
        <v>DEJAR</v>
      </c>
      <c r="O22" s="1" t="s">
        <v>189</v>
      </c>
      <c r="P22" s="186">
        <f t="shared" si="6"/>
        <v>142.46905489127747</v>
      </c>
      <c r="Q22" s="186">
        <f t="shared" si="7"/>
        <v>674.00887399999988</v>
      </c>
      <c r="T22" s="8" t="s">
        <v>498</v>
      </c>
      <c r="U22" s="310">
        <v>138.16059527864832</v>
      </c>
    </row>
    <row r="23" spans="1:21" x14ac:dyDescent="0.25">
      <c r="A23" s="14" t="s">
        <v>60</v>
      </c>
      <c r="B23" s="18">
        <v>22</v>
      </c>
      <c r="C23" s="28" t="s">
        <v>31</v>
      </c>
      <c r="D23" s="12">
        <v>15.3</v>
      </c>
      <c r="E23" s="64">
        <v>10</v>
      </c>
      <c r="F23" s="304">
        <f t="shared" si="0"/>
        <v>183.85428600000003</v>
      </c>
      <c r="G23" s="18">
        <v>0.1</v>
      </c>
      <c r="H23" s="18" t="s">
        <v>1063</v>
      </c>
      <c r="I23" s="32">
        <f t="shared" si="1"/>
        <v>91.007918546358496</v>
      </c>
      <c r="J23" s="32">
        <f t="shared" si="2"/>
        <v>0.45503959273179245</v>
      </c>
      <c r="K23" s="33" t="str">
        <f t="shared" si="3"/>
        <v>DEJAR</v>
      </c>
      <c r="L23" s="33" t="str">
        <f t="shared" si="4"/>
        <v>DEJAR</v>
      </c>
      <c r="M23" s="33" t="str">
        <f t="shared" si="5"/>
        <v>DEJAR</v>
      </c>
      <c r="O23" s="1" t="s">
        <v>190</v>
      </c>
      <c r="P23" s="186">
        <f t="shared" si="6"/>
        <v>275.05453031928641</v>
      </c>
      <c r="Q23" s="186">
        <f t="shared" si="7"/>
        <v>1675.9836239999995</v>
      </c>
      <c r="T23" s="8" t="s">
        <v>395</v>
      </c>
      <c r="U23" s="310">
        <v>181.59847328753429</v>
      </c>
    </row>
    <row r="24" spans="1:21" x14ac:dyDescent="0.25">
      <c r="A24" s="13" t="s">
        <v>61</v>
      </c>
      <c r="B24" s="34">
        <v>1</v>
      </c>
      <c r="C24" s="28" t="s">
        <v>39</v>
      </c>
      <c r="D24" s="29">
        <v>53</v>
      </c>
      <c r="E24" s="64">
        <v>20</v>
      </c>
      <c r="F24" s="304">
        <f t="shared" si="0"/>
        <v>2206.1886</v>
      </c>
      <c r="G24" s="18">
        <v>0.1</v>
      </c>
      <c r="H24" s="18" t="s">
        <v>1063</v>
      </c>
      <c r="I24" s="32">
        <f t="shared" si="1"/>
        <v>1758.6689149646609</v>
      </c>
      <c r="J24" s="32">
        <f t="shared" si="2"/>
        <v>8.793344574823303</v>
      </c>
      <c r="K24" s="33" t="str">
        <f t="shared" si="3"/>
        <v>DEJAR</v>
      </c>
      <c r="L24" s="33" t="str">
        <f t="shared" si="4"/>
        <v>DEJAR</v>
      </c>
      <c r="M24" s="33" t="str">
        <f t="shared" si="5"/>
        <v>DEJAR</v>
      </c>
      <c r="O24" s="1" t="s">
        <v>191</v>
      </c>
      <c r="P24" s="186">
        <f t="shared" si="6"/>
        <v>169.11330383281273</v>
      </c>
      <c r="Q24" s="186">
        <f t="shared" si="7"/>
        <v>1066.8426358333336</v>
      </c>
      <c r="T24" s="8" t="s">
        <v>413</v>
      </c>
      <c r="U24" s="310">
        <v>139.51731139761253</v>
      </c>
    </row>
    <row r="25" spans="1:21" x14ac:dyDescent="0.25">
      <c r="A25" s="13" t="s">
        <v>61</v>
      </c>
      <c r="B25" s="34">
        <v>2</v>
      </c>
      <c r="C25" s="28" t="s">
        <v>13</v>
      </c>
      <c r="D25" s="29">
        <v>14</v>
      </c>
      <c r="E25" s="64">
        <v>13</v>
      </c>
      <c r="F25" s="304">
        <f t="shared" si="0"/>
        <v>153.9384</v>
      </c>
      <c r="G25" s="18">
        <v>0.1</v>
      </c>
      <c r="H25" s="18" t="s">
        <v>1063</v>
      </c>
      <c r="I25" s="32">
        <f t="shared" si="1"/>
        <v>73.64833681845144</v>
      </c>
      <c r="J25" s="32">
        <f t="shared" si="2"/>
        <v>0.36824168409225716</v>
      </c>
      <c r="K25" s="33" t="str">
        <f t="shared" si="3"/>
        <v>DEJAR</v>
      </c>
      <c r="L25" s="33" t="str">
        <f t="shared" si="4"/>
        <v>DEJAR</v>
      </c>
      <c r="M25" s="33" t="str">
        <f t="shared" si="5"/>
        <v>DEJAR</v>
      </c>
      <c r="O25" s="1" t="s">
        <v>192</v>
      </c>
      <c r="P25" s="186">
        <f t="shared" si="6"/>
        <v>184.12982531760386</v>
      </c>
      <c r="Q25" s="186">
        <f t="shared" si="7"/>
        <v>907.8908203750002</v>
      </c>
      <c r="T25" s="8" t="s">
        <v>424</v>
      </c>
      <c r="U25" s="310">
        <v>79.684333723283189</v>
      </c>
    </row>
    <row r="26" spans="1:21" x14ac:dyDescent="0.25">
      <c r="A26" s="13" t="s">
        <v>61</v>
      </c>
      <c r="B26" s="34">
        <v>3</v>
      </c>
      <c r="C26" s="28" t="s">
        <v>8</v>
      </c>
      <c r="D26" s="29">
        <v>16</v>
      </c>
      <c r="E26" s="64">
        <v>16.07</v>
      </c>
      <c r="F26" s="304">
        <f t="shared" si="0"/>
        <v>201.0624</v>
      </c>
      <c r="G26" s="18">
        <v>0.1</v>
      </c>
      <c r="H26" s="18" t="s">
        <v>1063</v>
      </c>
      <c r="I26" s="32">
        <f t="shared" si="1"/>
        <v>101.24820425273758</v>
      </c>
      <c r="J26" s="32">
        <f t="shared" si="2"/>
        <v>0.50624102126368786</v>
      </c>
      <c r="K26" s="33" t="str">
        <f t="shared" si="3"/>
        <v>DEJAR</v>
      </c>
      <c r="L26" s="33" t="str">
        <f t="shared" si="4"/>
        <v>DEJAR</v>
      </c>
      <c r="M26" s="33" t="str">
        <f t="shared" si="5"/>
        <v>DEJAR</v>
      </c>
      <c r="O26" s="1" t="s">
        <v>193</v>
      </c>
      <c r="P26" s="186">
        <f t="shared" si="6"/>
        <v>301.25409666300817</v>
      </c>
      <c r="Q26" s="186">
        <f t="shared" si="7"/>
        <v>1455.8892219069767</v>
      </c>
      <c r="T26" s="8" t="s">
        <v>431</v>
      </c>
      <c r="U26" s="310">
        <v>69.828763613425451</v>
      </c>
    </row>
    <row r="27" spans="1:21" x14ac:dyDescent="0.25">
      <c r="A27" s="13" t="s">
        <v>61</v>
      </c>
      <c r="B27" s="34">
        <v>4</v>
      </c>
      <c r="C27" s="28" t="s">
        <v>40</v>
      </c>
      <c r="D27" s="29">
        <v>13</v>
      </c>
      <c r="E27" s="64">
        <v>16.07</v>
      </c>
      <c r="F27" s="304">
        <f t="shared" si="0"/>
        <v>132.73259999999999</v>
      </c>
      <c r="G27" s="18">
        <v>0.1</v>
      </c>
      <c r="H27" s="18" t="s">
        <v>1063</v>
      </c>
      <c r="I27" s="32">
        <f t="shared" si="1"/>
        <v>61.723483588461484</v>
      </c>
      <c r="J27" s="32">
        <f t="shared" si="2"/>
        <v>0.3086174179423074</v>
      </c>
      <c r="K27" s="33" t="str">
        <f t="shared" si="3"/>
        <v>DEJAR</v>
      </c>
      <c r="L27" s="33" t="str">
        <f t="shared" si="4"/>
        <v>DEJAR</v>
      </c>
      <c r="M27" s="33" t="str">
        <f t="shared" si="5"/>
        <v>DEJAR</v>
      </c>
      <c r="O27" s="1" t="s">
        <v>194</v>
      </c>
      <c r="P27" s="186">
        <f t="shared" si="6"/>
        <v>103.61719486825518</v>
      </c>
      <c r="Q27" s="186">
        <f t="shared" si="7"/>
        <v>687.0816645000001</v>
      </c>
      <c r="T27" s="8" t="s">
        <v>441</v>
      </c>
      <c r="U27" s="310">
        <v>96.761116895266596</v>
      </c>
    </row>
    <row r="28" spans="1:21" x14ac:dyDescent="0.25">
      <c r="A28" s="13" t="s">
        <v>61</v>
      </c>
      <c r="B28" s="34">
        <v>5</v>
      </c>
      <c r="C28" s="28" t="s">
        <v>41</v>
      </c>
      <c r="D28" s="29">
        <v>21</v>
      </c>
      <c r="E28" s="64">
        <v>10</v>
      </c>
      <c r="F28" s="304">
        <f t="shared" si="0"/>
        <v>346.3614</v>
      </c>
      <c r="G28" s="18">
        <v>0.1</v>
      </c>
      <c r="H28" s="18" t="s">
        <v>1063</v>
      </c>
      <c r="I28" s="32">
        <f t="shared" si="1"/>
        <v>193.587905296</v>
      </c>
      <c r="J28" s="32">
        <f t="shared" si="2"/>
        <v>0.96793952648000003</v>
      </c>
      <c r="K28" s="33" t="str">
        <f t="shared" si="3"/>
        <v>DEJAR</v>
      </c>
      <c r="L28" s="33" t="str">
        <f t="shared" si="4"/>
        <v>DEJAR</v>
      </c>
      <c r="M28" s="33" t="str">
        <f t="shared" si="5"/>
        <v>DEJAR</v>
      </c>
      <c r="O28" s="1" t="s">
        <v>206</v>
      </c>
      <c r="P28" s="186">
        <f t="shared" si="6"/>
        <v>91.160303681416096</v>
      </c>
      <c r="Q28" s="186">
        <f t="shared" si="7"/>
        <v>802.39605599999993</v>
      </c>
      <c r="T28" s="8" t="s">
        <v>446</v>
      </c>
      <c r="U28" s="310">
        <v>52.512990148448374</v>
      </c>
    </row>
    <row r="29" spans="1:21" x14ac:dyDescent="0.25">
      <c r="A29" s="13" t="s">
        <v>61</v>
      </c>
      <c r="B29" s="34">
        <v>6</v>
      </c>
      <c r="C29" s="28" t="s">
        <v>13</v>
      </c>
      <c r="D29" s="29">
        <v>12</v>
      </c>
      <c r="E29" s="64">
        <v>16.07</v>
      </c>
      <c r="F29" s="304">
        <f t="shared" si="0"/>
        <v>113.0976</v>
      </c>
      <c r="G29" s="18">
        <v>0.1</v>
      </c>
      <c r="H29" s="18" t="s">
        <v>1063</v>
      </c>
      <c r="I29" s="32">
        <f t="shared" si="1"/>
        <v>51.002868362482175</v>
      </c>
      <c r="J29" s="32">
        <f t="shared" si="2"/>
        <v>0.25501434181241084</v>
      </c>
      <c r="K29" s="33" t="str">
        <f t="shared" si="3"/>
        <v>DEJAR</v>
      </c>
      <c r="L29" s="33" t="str">
        <f t="shared" si="4"/>
        <v>DEJAR</v>
      </c>
      <c r="M29" s="33" t="str">
        <f t="shared" si="5"/>
        <v>DEJAR</v>
      </c>
      <c r="O29" s="1" t="s">
        <v>207</v>
      </c>
      <c r="P29" s="186">
        <f t="shared" si="6"/>
        <v>344.06803925541652</v>
      </c>
      <c r="Q29" s="186">
        <f t="shared" si="7"/>
        <v>2498.2247546666663</v>
      </c>
      <c r="T29" s="8" t="s">
        <v>455</v>
      </c>
      <c r="U29" s="310">
        <v>88.717308758913148</v>
      </c>
    </row>
    <row r="30" spans="1:21" x14ac:dyDescent="0.25">
      <c r="A30" s="13" t="s">
        <v>61</v>
      </c>
      <c r="B30" s="34">
        <v>7</v>
      </c>
      <c r="C30" s="28" t="s">
        <v>42</v>
      </c>
      <c r="D30" s="29">
        <v>23</v>
      </c>
      <c r="E30" s="64">
        <v>25</v>
      </c>
      <c r="F30" s="304">
        <f t="shared" si="0"/>
        <v>415.47660000000002</v>
      </c>
      <c r="G30" s="18">
        <v>0.1</v>
      </c>
      <c r="H30" s="18" t="s">
        <v>1063</v>
      </c>
      <c r="I30" s="32">
        <f t="shared" si="1"/>
        <v>240.46242571758225</v>
      </c>
      <c r="J30" s="32">
        <f t="shared" si="2"/>
        <v>1.2023121285879113</v>
      </c>
      <c r="K30" s="33" t="str">
        <f t="shared" si="3"/>
        <v>DEJAR</v>
      </c>
      <c r="L30" s="33" t="str">
        <f t="shared" si="4"/>
        <v>DEJAR</v>
      </c>
      <c r="M30" s="33" t="str">
        <f t="shared" si="5"/>
        <v>DEJAR</v>
      </c>
      <c r="O30" s="1" t="s">
        <v>375</v>
      </c>
      <c r="P30" s="186">
        <f t="shared" si="6"/>
        <v>119.25891580926549</v>
      </c>
      <c r="Q30" s="186">
        <f t="shared" si="7"/>
        <v>825.45539999999983</v>
      </c>
      <c r="T30" s="8" t="s">
        <v>466</v>
      </c>
      <c r="U30" s="310">
        <v>45.989055222839497</v>
      </c>
    </row>
    <row r="31" spans="1:21" x14ac:dyDescent="0.25">
      <c r="A31" s="13" t="s">
        <v>61</v>
      </c>
      <c r="B31" s="34">
        <v>8</v>
      </c>
      <c r="C31" s="28" t="s">
        <v>43</v>
      </c>
      <c r="D31" s="29">
        <v>40</v>
      </c>
      <c r="E31" s="64">
        <v>30</v>
      </c>
      <c r="F31" s="304">
        <f t="shared" si="0"/>
        <v>1256.6399999999999</v>
      </c>
      <c r="G31" s="18">
        <v>0.1</v>
      </c>
      <c r="H31" s="18" t="s">
        <v>1063</v>
      </c>
      <c r="I31" s="32">
        <f t="shared" si="1"/>
        <v>899.25180732127308</v>
      </c>
      <c r="J31" s="32">
        <f t="shared" si="2"/>
        <v>4.4962590366063653</v>
      </c>
      <c r="K31" s="33" t="str">
        <f t="shared" si="3"/>
        <v>DEJAR</v>
      </c>
      <c r="L31" s="33" t="str">
        <f t="shared" si="4"/>
        <v>DEJAR</v>
      </c>
      <c r="M31" s="33" t="str">
        <f t="shared" si="5"/>
        <v>DEJAR</v>
      </c>
      <c r="O31" s="1" t="s">
        <v>395</v>
      </c>
      <c r="P31" s="186">
        <f t="shared" si="6"/>
        <v>182.06073794121559</v>
      </c>
      <c r="Q31" s="186">
        <f t="shared" si="7"/>
        <v>980.51579999999979</v>
      </c>
      <c r="T31" s="8" t="s">
        <v>1129</v>
      </c>
      <c r="U31" s="310">
        <v>34.464525971644797</v>
      </c>
    </row>
    <row r="32" spans="1:21" x14ac:dyDescent="0.25">
      <c r="A32" s="13" t="s">
        <v>61</v>
      </c>
      <c r="B32" s="34">
        <v>9</v>
      </c>
      <c r="C32" s="28" t="s">
        <v>21</v>
      </c>
      <c r="D32" s="29">
        <v>14</v>
      </c>
      <c r="E32" s="64">
        <v>16.07</v>
      </c>
      <c r="F32" s="304">
        <f t="shared" si="0"/>
        <v>153.9384</v>
      </c>
      <c r="G32" s="18">
        <v>0.1</v>
      </c>
      <c r="H32" s="18" t="s">
        <v>1063</v>
      </c>
      <c r="I32" s="32">
        <f t="shared" si="1"/>
        <v>73.64833681845144</v>
      </c>
      <c r="J32" s="32">
        <f t="shared" si="2"/>
        <v>0.36824168409225716</v>
      </c>
      <c r="K32" s="33" t="str">
        <f t="shared" si="3"/>
        <v>DEJAR</v>
      </c>
      <c r="L32" s="33" t="str">
        <f t="shared" si="4"/>
        <v>DEJAR</v>
      </c>
      <c r="M32" s="33" t="str">
        <f t="shared" si="5"/>
        <v>DEJAR</v>
      </c>
      <c r="O32" s="1" t="s">
        <v>413</v>
      </c>
      <c r="P32" s="186">
        <f t="shared" si="6"/>
        <v>139.84317581352548</v>
      </c>
      <c r="Q32" s="186">
        <f t="shared" si="7"/>
        <v>931.84237705263149</v>
      </c>
      <c r="T32" s="8" t="s">
        <v>1002</v>
      </c>
      <c r="U32" s="310">
        <v>6.7280427104728897</v>
      </c>
    </row>
    <row r="33" spans="1:21" x14ac:dyDescent="0.25">
      <c r="A33" s="13" t="s">
        <v>61</v>
      </c>
      <c r="B33" s="34">
        <v>10</v>
      </c>
      <c r="C33" s="35" t="s">
        <v>21</v>
      </c>
      <c r="D33" s="18">
        <v>13</v>
      </c>
      <c r="E33" s="18">
        <v>10</v>
      </c>
      <c r="F33" s="304">
        <f t="shared" si="0"/>
        <v>132.73259999999999</v>
      </c>
      <c r="G33" s="18">
        <v>0.1</v>
      </c>
      <c r="H33" s="18" t="s">
        <v>1063</v>
      </c>
      <c r="I33" s="32">
        <f t="shared" si="1"/>
        <v>61.723483588461484</v>
      </c>
      <c r="J33" s="32">
        <f t="shared" si="2"/>
        <v>0.3086174179423074</v>
      </c>
      <c r="K33" s="33" t="str">
        <f t="shared" si="3"/>
        <v>DEJAR</v>
      </c>
      <c r="L33" s="33" t="str">
        <f t="shared" si="4"/>
        <v>DEJAR</v>
      </c>
      <c r="M33" s="33" t="str">
        <f t="shared" si="5"/>
        <v>DEJAR</v>
      </c>
      <c r="O33" s="1" t="s">
        <v>424</v>
      </c>
      <c r="P33" s="186">
        <f t="shared" si="6"/>
        <v>79.684333723283189</v>
      </c>
      <c r="Q33" s="186">
        <f t="shared" si="7"/>
        <v>600.76880481081082</v>
      </c>
      <c r="T33" s="8" t="s">
        <v>1021</v>
      </c>
      <c r="U33" s="310">
        <v>52.593314864239105</v>
      </c>
    </row>
    <row r="34" spans="1:21" x14ac:dyDescent="0.25">
      <c r="A34" s="13" t="s">
        <v>61</v>
      </c>
      <c r="B34" s="34">
        <v>11</v>
      </c>
      <c r="C34" s="35" t="s">
        <v>37</v>
      </c>
      <c r="D34" s="18">
        <v>12</v>
      </c>
      <c r="E34" s="18">
        <v>8</v>
      </c>
      <c r="F34" s="304">
        <f t="shared" si="0"/>
        <v>113.0976</v>
      </c>
      <c r="G34" s="18">
        <v>0.1</v>
      </c>
      <c r="H34" s="18" t="s">
        <v>1063</v>
      </c>
      <c r="I34" s="32">
        <f t="shared" si="1"/>
        <v>51.002868362482175</v>
      </c>
      <c r="J34" s="32">
        <f t="shared" si="2"/>
        <v>0.25501434181241084</v>
      </c>
      <c r="K34" s="33" t="str">
        <f t="shared" si="3"/>
        <v>DEJAR</v>
      </c>
      <c r="L34" s="33" t="str">
        <f t="shared" si="4"/>
        <v>DEJAR</v>
      </c>
      <c r="M34" s="33" t="str">
        <f t="shared" si="5"/>
        <v>DEJAR</v>
      </c>
      <c r="O34" s="1" t="s">
        <v>431</v>
      </c>
      <c r="P34" s="186">
        <f t="shared" si="6"/>
        <v>69.828763613425451</v>
      </c>
      <c r="Q34" s="186">
        <f t="shared" si="7"/>
        <v>602.02790200000004</v>
      </c>
      <c r="T34" s="8" t="s">
        <v>1029</v>
      </c>
      <c r="U34" s="310">
        <v>114.43083485081223</v>
      </c>
    </row>
    <row r="35" spans="1:21" x14ac:dyDescent="0.25">
      <c r="A35" s="13" t="s">
        <v>61</v>
      </c>
      <c r="B35" s="34">
        <v>12</v>
      </c>
      <c r="C35" s="35" t="s">
        <v>21</v>
      </c>
      <c r="D35" s="18">
        <v>23</v>
      </c>
      <c r="E35" s="64">
        <v>16.07</v>
      </c>
      <c r="F35" s="304">
        <f t="shared" si="0"/>
        <v>415.47660000000002</v>
      </c>
      <c r="G35" s="18">
        <v>0.1</v>
      </c>
      <c r="H35" s="18" t="s">
        <v>1063</v>
      </c>
      <c r="I35" s="32">
        <f t="shared" si="1"/>
        <v>240.46242571758225</v>
      </c>
      <c r="J35" s="32">
        <f t="shared" si="2"/>
        <v>1.2023121285879113</v>
      </c>
      <c r="K35" s="33" t="str">
        <f t="shared" si="3"/>
        <v>DEJAR</v>
      </c>
      <c r="L35" s="33" t="str">
        <f t="shared" si="4"/>
        <v>DEJAR</v>
      </c>
      <c r="M35" s="33" t="str">
        <f t="shared" si="5"/>
        <v>DEJAR</v>
      </c>
      <c r="O35" s="1" t="s">
        <v>441</v>
      </c>
      <c r="P35" s="186">
        <f t="shared" si="6"/>
        <v>96.761116895266596</v>
      </c>
      <c r="Q35" s="186">
        <f t="shared" si="7"/>
        <v>1258.1694631578946</v>
      </c>
      <c r="T35" s="8" t="s">
        <v>972</v>
      </c>
      <c r="U35" s="310">
        <v>49.562453475765331</v>
      </c>
    </row>
    <row r="36" spans="1:21" x14ac:dyDescent="0.25">
      <c r="A36" s="13" t="s">
        <v>61</v>
      </c>
      <c r="B36" s="34">
        <v>13</v>
      </c>
      <c r="C36" s="35" t="s">
        <v>40</v>
      </c>
      <c r="D36" s="18">
        <v>12</v>
      </c>
      <c r="E36" s="18">
        <v>13</v>
      </c>
      <c r="F36" s="304">
        <f t="shared" si="0"/>
        <v>113.0976</v>
      </c>
      <c r="G36" s="18">
        <v>0.1</v>
      </c>
      <c r="H36" s="18" t="s">
        <v>1063</v>
      </c>
      <c r="I36" s="32">
        <f t="shared" si="1"/>
        <v>51.002868362482175</v>
      </c>
      <c r="J36" s="32">
        <f t="shared" si="2"/>
        <v>0.25501434181241084</v>
      </c>
      <c r="K36" s="33" t="str">
        <f t="shared" si="3"/>
        <v>DEJAR</v>
      </c>
      <c r="L36" s="33" t="str">
        <f t="shared" si="4"/>
        <v>DEJAR</v>
      </c>
      <c r="M36" s="33" t="str">
        <f t="shared" si="5"/>
        <v>DEJAR</v>
      </c>
      <c r="O36" s="1" t="s">
        <v>446</v>
      </c>
      <c r="P36" s="186">
        <f t="shared" ref="P36:P67" si="8">SUMIF(A$2:A$9984,O36,J$2:J$9984)</f>
        <v>52.821607566390682</v>
      </c>
      <c r="Q36" s="186">
        <f t="shared" si="7"/>
        <v>597.41753076923078</v>
      </c>
      <c r="T36" s="8" t="s">
        <v>974</v>
      </c>
      <c r="U36" s="310">
        <v>72.588647414168548</v>
      </c>
    </row>
    <row r="37" spans="1:21" x14ac:dyDescent="0.25">
      <c r="A37" s="13" t="s">
        <v>61</v>
      </c>
      <c r="B37" s="34">
        <v>14</v>
      </c>
      <c r="C37" s="35" t="s">
        <v>26</v>
      </c>
      <c r="D37" s="18">
        <v>14.5</v>
      </c>
      <c r="E37" s="64">
        <v>16.07</v>
      </c>
      <c r="F37" s="304">
        <f t="shared" si="0"/>
        <v>165.13034999999999</v>
      </c>
      <c r="G37" s="18">
        <v>0.1</v>
      </c>
      <c r="H37" s="18" t="s">
        <v>1063</v>
      </c>
      <c r="I37" s="32">
        <f t="shared" si="1"/>
        <v>80.073268525573738</v>
      </c>
      <c r="J37" s="32">
        <f t="shared" si="2"/>
        <v>0.40036634262786869</v>
      </c>
      <c r="K37" s="33" t="str">
        <f t="shared" si="3"/>
        <v>DEJAR</v>
      </c>
      <c r="L37" s="33" t="str">
        <f t="shared" si="4"/>
        <v>DEJAR</v>
      </c>
      <c r="M37" s="33" t="str">
        <f t="shared" si="5"/>
        <v>DEJAR</v>
      </c>
      <c r="O37" s="1" t="s">
        <v>455</v>
      </c>
      <c r="P37" s="186">
        <f t="shared" si="8"/>
        <v>88.717308758913148</v>
      </c>
      <c r="Q37" s="186">
        <f t="shared" si="7"/>
        <v>748.53856000000007</v>
      </c>
      <c r="T37" s="8" t="s">
        <v>975</v>
      </c>
      <c r="U37" s="310">
        <v>69.354326809226762</v>
      </c>
    </row>
    <row r="38" spans="1:21" x14ac:dyDescent="0.25">
      <c r="A38" s="13" t="s">
        <v>61</v>
      </c>
      <c r="B38" s="34">
        <v>15</v>
      </c>
      <c r="C38" s="35" t="s">
        <v>44</v>
      </c>
      <c r="D38" s="18">
        <v>21</v>
      </c>
      <c r="E38" s="18">
        <v>15</v>
      </c>
      <c r="F38" s="304">
        <f t="shared" si="0"/>
        <v>346.3614</v>
      </c>
      <c r="G38" s="18">
        <v>0.1</v>
      </c>
      <c r="H38" s="18" t="s">
        <v>1063</v>
      </c>
      <c r="I38" s="32">
        <f t="shared" si="1"/>
        <v>193.587905296</v>
      </c>
      <c r="J38" s="32">
        <f t="shared" si="2"/>
        <v>0.96793952648000003</v>
      </c>
      <c r="K38" s="33" t="str">
        <f t="shared" si="3"/>
        <v>DEJAR</v>
      </c>
      <c r="L38" s="33" t="str">
        <f t="shared" si="4"/>
        <v>DEJAR</v>
      </c>
      <c r="M38" s="33" t="str">
        <f t="shared" si="5"/>
        <v>DEJAR</v>
      </c>
      <c r="O38" s="1" t="s">
        <v>466</v>
      </c>
      <c r="P38" s="186">
        <f t="shared" si="8"/>
        <v>45.989055222839497</v>
      </c>
      <c r="Q38" s="186">
        <f t="shared" si="7"/>
        <v>360.0388536585366</v>
      </c>
      <c r="T38" s="8" t="s">
        <v>976</v>
      </c>
      <c r="U38" s="310">
        <v>142.21050522091451</v>
      </c>
    </row>
    <row r="39" spans="1:21" x14ac:dyDescent="0.25">
      <c r="A39" s="13" t="s">
        <v>61</v>
      </c>
      <c r="B39" s="34">
        <v>16</v>
      </c>
      <c r="C39" s="35" t="s">
        <v>45</v>
      </c>
      <c r="D39" s="18">
        <v>15.4</v>
      </c>
      <c r="E39" s="18">
        <v>8</v>
      </c>
      <c r="F39" s="304">
        <f t="shared" si="0"/>
        <v>186.26546400000001</v>
      </c>
      <c r="G39" s="18">
        <v>0.1</v>
      </c>
      <c r="H39" s="18" t="s">
        <v>1063</v>
      </c>
      <c r="I39" s="32">
        <f t="shared" si="1"/>
        <v>92.432100570318667</v>
      </c>
      <c r="J39" s="32">
        <f t="shared" si="2"/>
        <v>0.46216050285159332</v>
      </c>
      <c r="K39" s="33" t="str">
        <f t="shared" si="3"/>
        <v>DEJAR</v>
      </c>
      <c r="L39" s="33" t="str">
        <f t="shared" si="4"/>
        <v>DEJAR</v>
      </c>
      <c r="M39" s="33" t="str">
        <f t="shared" si="5"/>
        <v>DEJAR</v>
      </c>
      <c r="O39" s="1" t="s">
        <v>482</v>
      </c>
      <c r="P39" s="186">
        <f t="shared" si="8"/>
        <v>47.794608128187399</v>
      </c>
      <c r="Q39" s="186">
        <f t="shared" si="7"/>
        <v>637.65915399999994</v>
      </c>
      <c r="T39" s="8" t="s">
        <v>1006</v>
      </c>
      <c r="U39" s="310">
        <v>164.9998630844573</v>
      </c>
    </row>
    <row r="40" spans="1:21" x14ac:dyDescent="0.25">
      <c r="A40" s="13" t="s">
        <v>61</v>
      </c>
      <c r="B40" s="34">
        <v>17</v>
      </c>
      <c r="C40" s="35" t="s">
        <v>46</v>
      </c>
      <c r="D40" s="18">
        <v>17.3</v>
      </c>
      <c r="E40" s="18">
        <v>11</v>
      </c>
      <c r="F40" s="304">
        <f t="shared" si="0"/>
        <v>235.06236600000003</v>
      </c>
      <c r="G40" s="18">
        <v>0.1</v>
      </c>
      <c r="H40" s="18" t="s">
        <v>1063</v>
      </c>
      <c r="I40" s="32">
        <f t="shared" si="1"/>
        <v>121.96931273174864</v>
      </c>
      <c r="J40" s="32">
        <f t="shared" si="2"/>
        <v>0.60984656365874323</v>
      </c>
      <c r="K40" s="33" t="str">
        <f t="shared" si="3"/>
        <v>DEJAR</v>
      </c>
      <c r="L40" s="33" t="str">
        <f t="shared" si="4"/>
        <v>DEJAR</v>
      </c>
      <c r="M40" s="33" t="str">
        <f t="shared" si="5"/>
        <v>DEJAR</v>
      </c>
      <c r="O40" s="1" t="s">
        <v>488</v>
      </c>
      <c r="P40" s="186">
        <f t="shared" si="8"/>
        <v>65.595334258620113</v>
      </c>
      <c r="Q40" s="186">
        <f t="shared" si="7"/>
        <v>498.60019439999996</v>
      </c>
      <c r="T40" s="8" t="s">
        <v>949</v>
      </c>
      <c r="U40" s="310">
        <v>17.796448512234164</v>
      </c>
    </row>
    <row r="41" spans="1:21" x14ac:dyDescent="0.25">
      <c r="A41" s="13" t="s">
        <v>61</v>
      </c>
      <c r="B41" s="34">
        <v>18</v>
      </c>
      <c r="C41" s="35" t="s">
        <v>21</v>
      </c>
      <c r="D41" s="18">
        <v>17.3</v>
      </c>
      <c r="E41" s="18">
        <v>15</v>
      </c>
      <c r="F41" s="304">
        <f t="shared" si="0"/>
        <v>235.06236600000003</v>
      </c>
      <c r="G41" s="18">
        <v>0.1</v>
      </c>
      <c r="H41" s="18" t="s">
        <v>1063</v>
      </c>
      <c r="I41" s="32">
        <f t="shared" si="1"/>
        <v>121.96931273174864</v>
      </c>
      <c r="J41" s="32">
        <f t="shared" si="2"/>
        <v>0.60984656365874323</v>
      </c>
      <c r="K41" s="33" t="str">
        <f t="shared" si="3"/>
        <v>DEJAR</v>
      </c>
      <c r="L41" s="33" t="str">
        <f t="shared" si="4"/>
        <v>DEJAR</v>
      </c>
      <c r="M41" s="33" t="str">
        <f t="shared" si="5"/>
        <v>DEJAR</v>
      </c>
      <c r="O41" s="1" t="s">
        <v>493</v>
      </c>
      <c r="P41" s="186">
        <f t="shared" si="8"/>
        <v>44.222413080694849</v>
      </c>
      <c r="Q41" s="186">
        <f t="shared" si="7"/>
        <v>456.56427739999992</v>
      </c>
      <c r="T41" s="8" t="s">
        <v>952</v>
      </c>
      <c r="U41" s="310">
        <v>21.501307233525353</v>
      </c>
    </row>
    <row r="42" spans="1:21" x14ac:dyDescent="0.25">
      <c r="A42" s="13" t="s">
        <v>61</v>
      </c>
      <c r="B42" s="34">
        <v>19</v>
      </c>
      <c r="C42" s="35" t="s">
        <v>47</v>
      </c>
      <c r="D42" s="18">
        <v>26</v>
      </c>
      <c r="E42" s="18">
        <v>20</v>
      </c>
      <c r="F42" s="304">
        <f t="shared" si="0"/>
        <v>530.93039999999996</v>
      </c>
      <c r="G42" s="18">
        <v>0.1</v>
      </c>
      <c r="H42" s="18" t="s">
        <v>1063</v>
      </c>
      <c r="I42" s="32">
        <f t="shared" si="1"/>
        <v>322.0760520178971</v>
      </c>
      <c r="J42" s="32">
        <f t="shared" si="2"/>
        <v>1.6103802600894852</v>
      </c>
      <c r="K42" s="33" t="str">
        <f t="shared" si="3"/>
        <v>DEJAR</v>
      </c>
      <c r="L42" s="33" t="str">
        <f t="shared" si="4"/>
        <v>DEJAR</v>
      </c>
      <c r="M42" s="33" t="str">
        <f t="shared" si="5"/>
        <v>DEJAR</v>
      </c>
      <c r="O42" s="1" t="s">
        <v>498</v>
      </c>
      <c r="P42" s="186">
        <f t="shared" si="8"/>
        <v>138.16059527864832</v>
      </c>
      <c r="Q42" s="186">
        <f t="shared" si="7"/>
        <v>996.23056706250009</v>
      </c>
      <c r="T42" s="8" t="s">
        <v>955</v>
      </c>
      <c r="U42" s="310">
        <v>27.989685306108562</v>
      </c>
    </row>
    <row r="43" spans="1:21" x14ac:dyDescent="0.25">
      <c r="A43" s="13" t="s">
        <v>61</v>
      </c>
      <c r="B43" s="34">
        <v>20</v>
      </c>
      <c r="C43" s="35" t="s">
        <v>21</v>
      </c>
      <c r="D43" s="18">
        <v>117.5</v>
      </c>
      <c r="E43" s="64">
        <v>16.07</v>
      </c>
      <c r="F43" s="304">
        <f t="shared" si="0"/>
        <v>10843.428749999999</v>
      </c>
      <c r="G43" s="18">
        <v>0.1</v>
      </c>
      <c r="H43" s="18" t="s">
        <v>1063</v>
      </c>
      <c r="I43" s="32">
        <f t="shared" si="1"/>
        <v>11730.357952768996</v>
      </c>
      <c r="J43" s="32">
        <f t="shared" si="2"/>
        <v>58.651789763844974</v>
      </c>
      <c r="K43" s="33" t="str">
        <f t="shared" si="3"/>
        <v>DEJAR</v>
      </c>
      <c r="L43" s="33" t="str">
        <f t="shared" si="4"/>
        <v>DEJAR</v>
      </c>
      <c r="M43" s="33" t="str">
        <f t="shared" si="5"/>
        <v>DEJAR</v>
      </c>
      <c r="O43" s="1" t="s">
        <v>523</v>
      </c>
      <c r="P43" s="186">
        <f t="shared" si="8"/>
        <v>29.142622791290552</v>
      </c>
      <c r="Q43" s="186">
        <f t="shared" si="7"/>
        <v>285.1708775091891</v>
      </c>
      <c r="T43" s="8" t="s">
        <v>958</v>
      </c>
      <c r="U43" s="310">
        <v>50.69202647734847</v>
      </c>
    </row>
    <row r="44" spans="1:21" x14ac:dyDescent="0.25">
      <c r="A44" s="13" t="s">
        <v>61</v>
      </c>
      <c r="B44" s="34">
        <v>21</v>
      </c>
      <c r="C44" s="35" t="s">
        <v>33</v>
      </c>
      <c r="D44" s="18">
        <v>12</v>
      </c>
      <c r="E44" s="64">
        <v>16.07</v>
      </c>
      <c r="F44" s="304">
        <f t="shared" si="0"/>
        <v>113.0976</v>
      </c>
      <c r="G44" s="18">
        <v>0.1</v>
      </c>
      <c r="H44" s="18" t="s">
        <v>1063</v>
      </c>
      <c r="I44" s="32">
        <f t="shared" si="1"/>
        <v>51.002868362482175</v>
      </c>
      <c r="J44" s="32">
        <f t="shared" si="2"/>
        <v>0.25501434181241084</v>
      </c>
      <c r="K44" s="33" t="str">
        <f t="shared" si="3"/>
        <v>DEJAR</v>
      </c>
      <c r="L44" s="33" t="str">
        <f t="shared" si="4"/>
        <v>DEJAR</v>
      </c>
      <c r="M44" s="33" t="str">
        <f t="shared" si="5"/>
        <v>DEJAR</v>
      </c>
      <c r="O44" s="1" t="s">
        <v>526</v>
      </c>
      <c r="P44" s="186">
        <f t="shared" si="8"/>
        <v>124.241833781411</v>
      </c>
      <c r="Q44" s="186">
        <f t="shared" si="7"/>
        <v>734.29452331914865</v>
      </c>
      <c r="T44" s="8" t="s">
        <v>1027</v>
      </c>
      <c r="U44" s="310">
        <v>85.367961057064676</v>
      </c>
    </row>
    <row r="45" spans="1:21" x14ac:dyDescent="0.25">
      <c r="A45" s="13" t="s">
        <v>61</v>
      </c>
      <c r="B45" s="34">
        <v>22</v>
      </c>
      <c r="C45" s="35" t="s">
        <v>48</v>
      </c>
      <c r="D45" s="18">
        <v>24</v>
      </c>
      <c r="E45" s="18">
        <v>14</v>
      </c>
      <c r="F45" s="304">
        <f t="shared" si="0"/>
        <v>452.3904</v>
      </c>
      <c r="G45" s="18">
        <v>0.1</v>
      </c>
      <c r="H45" s="18" t="s">
        <v>1063</v>
      </c>
      <c r="I45" s="32">
        <f t="shared" si="1"/>
        <v>266.13537552905672</v>
      </c>
      <c r="J45" s="32">
        <f t="shared" si="2"/>
        <v>1.3306768776452833</v>
      </c>
      <c r="K45" s="33" t="str">
        <f t="shared" si="3"/>
        <v>DEJAR</v>
      </c>
      <c r="L45" s="33" t="str">
        <f t="shared" si="4"/>
        <v>DEJAR</v>
      </c>
      <c r="M45" s="33" t="str">
        <f t="shared" si="5"/>
        <v>DEJAR</v>
      </c>
      <c r="O45" s="1" t="s">
        <v>529</v>
      </c>
      <c r="P45" s="186">
        <f t="shared" si="8"/>
        <v>93.793123053513838</v>
      </c>
      <c r="Q45" s="186">
        <f t="shared" si="7"/>
        <v>826.36096620000001</v>
      </c>
      <c r="T45" s="8" t="s">
        <v>1193</v>
      </c>
      <c r="U45" s="310">
        <v>1354.7351025117425</v>
      </c>
    </row>
    <row r="46" spans="1:21" x14ac:dyDescent="0.25">
      <c r="A46" s="13" t="s">
        <v>61</v>
      </c>
      <c r="B46" s="34">
        <v>23</v>
      </c>
      <c r="C46" s="35" t="s">
        <v>21</v>
      </c>
      <c r="D46" s="18">
        <v>53.5</v>
      </c>
      <c r="E46" s="18">
        <v>37</v>
      </c>
      <c r="F46" s="304">
        <f t="shared" si="0"/>
        <v>2248.0111499999998</v>
      </c>
      <c r="G46" s="18">
        <v>0.1</v>
      </c>
      <c r="H46" s="18" t="s">
        <v>1063</v>
      </c>
      <c r="I46" s="32">
        <f t="shared" si="1"/>
        <v>1798.4726278734806</v>
      </c>
      <c r="J46" s="32">
        <f t="shared" si="2"/>
        <v>8.9923631393674022</v>
      </c>
      <c r="K46" s="33" t="str">
        <f t="shared" si="3"/>
        <v>DEJAR</v>
      </c>
      <c r="L46" s="33" t="str">
        <f t="shared" si="4"/>
        <v>DEJAR</v>
      </c>
      <c r="M46" s="33" t="str">
        <f t="shared" si="5"/>
        <v>DEJAR</v>
      </c>
      <c r="O46" s="1" t="s">
        <v>533</v>
      </c>
      <c r="P46" s="186">
        <f t="shared" si="8"/>
        <v>257.21016267478564</v>
      </c>
      <c r="Q46" s="186">
        <f t="shared" si="7"/>
        <v>1404.5881724651167</v>
      </c>
      <c r="T46" s="8" t="s">
        <v>1214</v>
      </c>
      <c r="U46" s="310">
        <v>12.424668436126051</v>
      </c>
    </row>
    <row r="47" spans="1:21" x14ac:dyDescent="0.25">
      <c r="A47" s="13" t="s">
        <v>61</v>
      </c>
      <c r="B47" s="34">
        <v>24</v>
      </c>
      <c r="C47" s="35" t="s">
        <v>49</v>
      </c>
      <c r="D47" s="18">
        <v>22.7</v>
      </c>
      <c r="E47" s="18">
        <v>15</v>
      </c>
      <c r="F47" s="304">
        <f t="shared" si="0"/>
        <v>404.70876599999997</v>
      </c>
      <c r="G47" s="18">
        <v>0.1</v>
      </c>
      <c r="H47" s="18" t="s">
        <v>1063</v>
      </c>
      <c r="I47" s="32">
        <f t="shared" si="1"/>
        <v>233.05396725657332</v>
      </c>
      <c r="J47" s="32">
        <f t="shared" si="2"/>
        <v>1.1652698362828666</v>
      </c>
      <c r="K47" s="33" t="str">
        <f t="shared" si="3"/>
        <v>DEJAR</v>
      </c>
      <c r="L47" s="33" t="str">
        <f t="shared" si="4"/>
        <v>DEJAR</v>
      </c>
      <c r="M47" s="33" t="str">
        <f t="shared" si="5"/>
        <v>DEJAR</v>
      </c>
      <c r="O47" s="1" t="s">
        <v>535</v>
      </c>
      <c r="P47" s="186">
        <f t="shared" si="8"/>
        <v>78.066450377319711</v>
      </c>
      <c r="Q47" s="186">
        <f t="shared" si="7"/>
        <v>409.15747760655745</v>
      </c>
      <c r="T47" s="8" t="s">
        <v>1216</v>
      </c>
      <c r="U47" s="310">
        <v>71.703066178487745</v>
      </c>
    </row>
    <row r="48" spans="1:21" x14ac:dyDescent="0.25">
      <c r="A48" s="13" t="s">
        <v>61</v>
      </c>
      <c r="B48" s="34">
        <v>25</v>
      </c>
      <c r="C48" s="35" t="s">
        <v>50</v>
      </c>
      <c r="D48" s="18">
        <v>18</v>
      </c>
      <c r="E48" s="18">
        <v>20</v>
      </c>
      <c r="F48" s="304">
        <f t="shared" si="0"/>
        <v>254.46959999999999</v>
      </c>
      <c r="G48" s="18">
        <v>0.1</v>
      </c>
      <c r="H48" s="18" t="s">
        <v>1063</v>
      </c>
      <c r="I48" s="32">
        <f t="shared" si="1"/>
        <v>134.06329154071116</v>
      </c>
      <c r="J48" s="32">
        <f t="shared" si="2"/>
        <v>0.67031645770355586</v>
      </c>
      <c r="K48" s="33" t="str">
        <f t="shared" si="3"/>
        <v>DEJAR</v>
      </c>
      <c r="L48" s="33" t="str">
        <f t="shared" si="4"/>
        <v>DEJAR</v>
      </c>
      <c r="M48" s="33" t="str">
        <f t="shared" si="5"/>
        <v>DEJAR</v>
      </c>
      <c r="O48" s="1" t="s">
        <v>538</v>
      </c>
      <c r="P48" s="186">
        <f t="shared" si="8"/>
        <v>111.12484671852927</v>
      </c>
      <c r="Q48" s="186">
        <f t="shared" si="7"/>
        <v>702.16876216666674</v>
      </c>
      <c r="T48" s="8" t="s">
        <v>1218</v>
      </c>
      <c r="U48" s="310">
        <v>58.905176243866563</v>
      </c>
    </row>
    <row r="49" spans="1:21" x14ac:dyDescent="0.25">
      <c r="A49" s="13" t="s">
        <v>61</v>
      </c>
      <c r="B49" s="34">
        <v>26</v>
      </c>
      <c r="C49" s="35" t="s">
        <v>51</v>
      </c>
      <c r="D49" s="18">
        <v>33</v>
      </c>
      <c r="E49" s="18">
        <v>18</v>
      </c>
      <c r="F49" s="304">
        <f t="shared" si="0"/>
        <v>855.30060000000003</v>
      </c>
      <c r="G49" s="18">
        <v>0.1</v>
      </c>
      <c r="H49" s="18" t="s">
        <v>1063</v>
      </c>
      <c r="I49" s="32">
        <f t="shared" si="1"/>
        <v>568.52356444302654</v>
      </c>
      <c r="J49" s="32">
        <f t="shared" si="2"/>
        <v>2.8426178222151326</v>
      </c>
      <c r="K49" s="33" t="str">
        <f t="shared" si="3"/>
        <v>DEJAR</v>
      </c>
      <c r="L49" s="33" t="str">
        <f t="shared" si="4"/>
        <v>DEJAR</v>
      </c>
      <c r="M49" s="33" t="str">
        <f t="shared" si="5"/>
        <v>DEJAR</v>
      </c>
      <c r="O49" s="1" t="s">
        <v>540</v>
      </c>
      <c r="P49" s="186">
        <f t="shared" si="8"/>
        <v>69.203902176711807</v>
      </c>
      <c r="Q49" s="186">
        <f t="shared" si="7"/>
        <v>513.86889400000007</v>
      </c>
      <c r="T49" s="8" t="s">
        <v>1221</v>
      </c>
      <c r="U49" s="310">
        <v>143.44542734619353</v>
      </c>
    </row>
    <row r="50" spans="1:21" x14ac:dyDescent="0.25">
      <c r="A50" s="13" t="s">
        <v>61</v>
      </c>
      <c r="B50" s="34">
        <v>27</v>
      </c>
      <c r="C50" s="35" t="s">
        <v>32</v>
      </c>
      <c r="D50" s="18">
        <v>20</v>
      </c>
      <c r="E50" s="64">
        <v>16.07</v>
      </c>
      <c r="F50" s="304">
        <f t="shared" si="0"/>
        <v>314.15999999999997</v>
      </c>
      <c r="G50" s="18">
        <v>0.1</v>
      </c>
      <c r="H50" s="18" t="s">
        <v>1063</v>
      </c>
      <c r="I50" s="32">
        <f t="shared" si="1"/>
        <v>172.33493090633354</v>
      </c>
      <c r="J50" s="32">
        <f t="shared" si="2"/>
        <v>0.86167465453166758</v>
      </c>
      <c r="K50" s="33" t="str">
        <f t="shared" si="3"/>
        <v>DEJAR</v>
      </c>
      <c r="L50" s="33" t="str">
        <f t="shared" si="4"/>
        <v>DEJAR</v>
      </c>
      <c r="M50" s="33" t="str">
        <f t="shared" si="5"/>
        <v>DEJAR</v>
      </c>
      <c r="O50" s="1" t="s">
        <v>542</v>
      </c>
      <c r="P50" s="186">
        <f t="shared" si="8"/>
        <v>100.51806636461072</v>
      </c>
      <c r="Q50" s="186">
        <f t="shared" si="7"/>
        <v>1152.422775</v>
      </c>
      <c r="T50" s="8" t="s">
        <v>1224</v>
      </c>
      <c r="U50" s="310">
        <v>12.441467602153912</v>
      </c>
    </row>
    <row r="51" spans="1:21" x14ac:dyDescent="0.25">
      <c r="A51" s="13" t="s">
        <v>61</v>
      </c>
      <c r="B51" s="34">
        <v>28</v>
      </c>
      <c r="C51" s="35" t="s">
        <v>20</v>
      </c>
      <c r="D51" s="18">
        <v>13</v>
      </c>
      <c r="E51" s="64">
        <v>16.07</v>
      </c>
      <c r="F51" s="304">
        <f t="shared" si="0"/>
        <v>132.73259999999999</v>
      </c>
      <c r="G51" s="18">
        <v>0.1</v>
      </c>
      <c r="H51" s="18" t="s">
        <v>1063</v>
      </c>
      <c r="I51" s="32">
        <f t="shared" si="1"/>
        <v>61.723483588461484</v>
      </c>
      <c r="J51" s="32">
        <f t="shared" si="2"/>
        <v>0.3086174179423074</v>
      </c>
      <c r="K51" s="33" t="str">
        <f t="shared" si="3"/>
        <v>DEJAR</v>
      </c>
      <c r="L51" s="33" t="str">
        <f t="shared" si="4"/>
        <v>DEJAR</v>
      </c>
      <c r="M51" s="33" t="str">
        <f t="shared" si="5"/>
        <v>DEJAR</v>
      </c>
      <c r="O51" s="1" t="s">
        <v>544</v>
      </c>
      <c r="P51" s="186">
        <f t="shared" si="8"/>
        <v>240.62554511834608</v>
      </c>
      <c r="Q51" s="186">
        <f t="shared" si="7"/>
        <v>2282.4833804347827</v>
      </c>
      <c r="T51" s="8" t="s">
        <v>1196</v>
      </c>
      <c r="U51" s="310">
        <v>2017.0326494336707</v>
      </c>
    </row>
    <row r="52" spans="1:21" x14ac:dyDescent="0.25">
      <c r="A52" s="13" t="s">
        <v>61</v>
      </c>
      <c r="B52" s="34">
        <v>29</v>
      </c>
      <c r="C52" s="35" t="s">
        <v>32</v>
      </c>
      <c r="D52" s="18">
        <v>24</v>
      </c>
      <c r="E52" s="18">
        <v>25</v>
      </c>
      <c r="F52" s="304">
        <f t="shared" si="0"/>
        <v>452.3904</v>
      </c>
      <c r="G52" s="18">
        <v>0.1</v>
      </c>
      <c r="H52" s="18" t="s">
        <v>1063</v>
      </c>
      <c r="I52" s="32">
        <f t="shared" si="1"/>
        <v>266.13537552905672</v>
      </c>
      <c r="J52" s="32">
        <f t="shared" si="2"/>
        <v>1.3306768776452833</v>
      </c>
      <c r="K52" s="33" t="str">
        <f t="shared" si="3"/>
        <v>DEJAR</v>
      </c>
      <c r="L52" s="33" t="str">
        <f t="shared" si="4"/>
        <v>DEJAR</v>
      </c>
      <c r="M52" s="33" t="str">
        <f t="shared" si="5"/>
        <v>DEJAR</v>
      </c>
      <c r="O52" s="1" t="s">
        <v>547</v>
      </c>
      <c r="P52" s="186">
        <f t="shared" si="8"/>
        <v>132.18365742181251</v>
      </c>
      <c r="Q52" s="186">
        <f t="shared" si="7"/>
        <v>1370.6565180000005</v>
      </c>
      <c r="T52" s="8" t="s">
        <v>1198</v>
      </c>
      <c r="U52" s="310">
        <v>1061.6175929236538</v>
      </c>
    </row>
    <row r="53" spans="1:21" x14ac:dyDescent="0.25">
      <c r="A53" s="13" t="s">
        <v>61</v>
      </c>
      <c r="B53" s="34">
        <v>30</v>
      </c>
      <c r="C53" s="35" t="s">
        <v>41</v>
      </c>
      <c r="D53" s="18">
        <v>17</v>
      </c>
      <c r="E53" s="64">
        <v>16.07</v>
      </c>
      <c r="F53" s="304">
        <f t="shared" si="0"/>
        <v>226.98060000000001</v>
      </c>
      <c r="G53" s="18">
        <v>0.1</v>
      </c>
      <c r="H53" s="18" t="s">
        <v>1063</v>
      </c>
      <c r="I53" s="32">
        <f t="shared" si="1"/>
        <v>116.98835060940742</v>
      </c>
      <c r="J53" s="32">
        <f t="shared" si="2"/>
        <v>0.58494175304703711</v>
      </c>
      <c r="K53" s="33" t="str">
        <f t="shared" si="3"/>
        <v>DEJAR</v>
      </c>
      <c r="L53" s="33" t="str">
        <f t="shared" si="4"/>
        <v>DEJAR</v>
      </c>
      <c r="M53" s="33" t="str">
        <f t="shared" si="5"/>
        <v>DEJAR</v>
      </c>
      <c r="O53" s="1" t="s">
        <v>550</v>
      </c>
      <c r="P53" s="186">
        <f t="shared" si="8"/>
        <v>154.82474910846793</v>
      </c>
      <c r="Q53" s="186">
        <f t="shared" si="7"/>
        <v>974.15655644999993</v>
      </c>
      <c r="T53" s="8" t="s">
        <v>1200</v>
      </c>
      <c r="U53" s="310">
        <v>1338.9572521876416</v>
      </c>
    </row>
    <row r="54" spans="1:21" x14ac:dyDescent="0.25">
      <c r="A54" s="13" t="s">
        <v>61</v>
      </c>
      <c r="B54" s="34">
        <v>31</v>
      </c>
      <c r="C54" s="35" t="s">
        <v>52</v>
      </c>
      <c r="D54" s="18">
        <v>14</v>
      </c>
      <c r="E54" s="18">
        <v>15</v>
      </c>
      <c r="F54" s="304">
        <f t="shared" si="0"/>
        <v>153.9384</v>
      </c>
      <c r="G54" s="18">
        <v>0.1</v>
      </c>
      <c r="H54" s="18" t="s">
        <v>1063</v>
      </c>
      <c r="I54" s="32">
        <f t="shared" si="1"/>
        <v>73.64833681845144</v>
      </c>
      <c r="J54" s="32">
        <f t="shared" si="2"/>
        <v>0.36824168409225716</v>
      </c>
      <c r="K54" s="33" t="str">
        <f t="shared" si="3"/>
        <v>DEJAR</v>
      </c>
      <c r="L54" s="33" t="str">
        <f t="shared" si="4"/>
        <v>DEJAR</v>
      </c>
      <c r="M54" s="33" t="str">
        <f t="shared" si="5"/>
        <v>DEJAR</v>
      </c>
      <c r="O54" s="1" t="s">
        <v>552</v>
      </c>
      <c r="P54" s="186">
        <f t="shared" si="8"/>
        <v>172.18703403523747</v>
      </c>
      <c r="Q54" s="186">
        <f t="shared" si="7"/>
        <v>958.53135639130448</v>
      </c>
      <c r="T54" s="8" t="s">
        <v>1202</v>
      </c>
      <c r="U54" s="310">
        <v>125.88457144844959</v>
      </c>
    </row>
    <row r="55" spans="1:21" x14ac:dyDescent="0.25">
      <c r="A55" s="13" t="s">
        <v>61</v>
      </c>
      <c r="B55" s="34">
        <v>32</v>
      </c>
      <c r="C55" s="35" t="s">
        <v>53</v>
      </c>
      <c r="D55" s="18">
        <v>14</v>
      </c>
      <c r="E55" s="18">
        <v>5</v>
      </c>
      <c r="F55" s="304">
        <f t="shared" si="0"/>
        <v>153.9384</v>
      </c>
      <c r="G55" s="18">
        <v>0.1</v>
      </c>
      <c r="H55" s="18" t="s">
        <v>1063</v>
      </c>
      <c r="I55" s="32">
        <f t="shared" si="1"/>
        <v>73.64833681845144</v>
      </c>
      <c r="J55" s="32">
        <f t="shared" si="2"/>
        <v>0.36824168409225716</v>
      </c>
      <c r="K55" s="33" t="str">
        <f t="shared" si="3"/>
        <v>DEJAR</v>
      </c>
      <c r="L55" s="33" t="str">
        <f t="shared" si="4"/>
        <v>DEJAR</v>
      </c>
      <c r="M55" s="33" t="str">
        <f t="shared" si="5"/>
        <v>DEJAR</v>
      </c>
      <c r="O55" s="1" t="s">
        <v>554</v>
      </c>
      <c r="P55" s="186">
        <f t="shared" si="8"/>
        <v>84.585388508410631</v>
      </c>
      <c r="Q55" s="186">
        <f t="shared" si="7"/>
        <v>942.74409075000005</v>
      </c>
      <c r="T55" s="8" t="s">
        <v>1205</v>
      </c>
      <c r="U55" s="310">
        <v>81.257048506326754</v>
      </c>
    </row>
    <row r="56" spans="1:21" x14ac:dyDescent="0.25">
      <c r="A56" s="13" t="s">
        <v>61</v>
      </c>
      <c r="B56" s="34">
        <v>33</v>
      </c>
      <c r="C56" s="35" t="s">
        <v>54</v>
      </c>
      <c r="D56" s="18">
        <v>27.3</v>
      </c>
      <c r="E56" s="18">
        <v>25</v>
      </c>
      <c r="F56" s="304">
        <f t="shared" si="0"/>
        <v>585.35076600000002</v>
      </c>
      <c r="G56" s="18">
        <v>0.1</v>
      </c>
      <c r="H56" s="18" t="s">
        <v>1063</v>
      </c>
      <c r="I56" s="32">
        <f t="shared" si="1"/>
        <v>361.79564948465594</v>
      </c>
      <c r="J56" s="32">
        <f t="shared" si="2"/>
        <v>1.8089782474232796</v>
      </c>
      <c r="K56" s="33" t="str">
        <f t="shared" si="3"/>
        <v>DEJAR</v>
      </c>
      <c r="L56" s="33" t="str">
        <f t="shared" si="4"/>
        <v>DEJAR</v>
      </c>
      <c r="M56" s="33" t="str">
        <f t="shared" si="5"/>
        <v>DEJAR</v>
      </c>
      <c r="O56" s="1" t="s">
        <v>557</v>
      </c>
      <c r="P56" s="186">
        <f t="shared" si="8"/>
        <v>96.49286134866756</v>
      </c>
      <c r="Q56" s="186">
        <f t="shared" si="7"/>
        <v>566.87121023076918</v>
      </c>
      <c r="T56" s="8" t="s">
        <v>1208</v>
      </c>
      <c r="U56" s="310">
        <v>144.93195077703609</v>
      </c>
    </row>
    <row r="57" spans="1:21" x14ac:dyDescent="0.25">
      <c r="A57" s="13" t="s">
        <v>61</v>
      </c>
      <c r="B57" s="34">
        <v>34</v>
      </c>
      <c r="C57" s="35" t="s">
        <v>50</v>
      </c>
      <c r="D57" s="18">
        <v>13</v>
      </c>
      <c r="E57" s="18">
        <v>15</v>
      </c>
      <c r="F57" s="304">
        <f t="shared" si="0"/>
        <v>132.73259999999999</v>
      </c>
      <c r="G57" s="18">
        <v>0.1</v>
      </c>
      <c r="H57" s="18" t="s">
        <v>1063</v>
      </c>
      <c r="I57" s="32">
        <f t="shared" si="1"/>
        <v>61.723483588461484</v>
      </c>
      <c r="J57" s="32">
        <f t="shared" si="2"/>
        <v>0.3086174179423074</v>
      </c>
      <c r="K57" s="33" t="str">
        <f t="shared" si="3"/>
        <v>DEJAR</v>
      </c>
      <c r="L57" s="33" t="str">
        <f t="shared" si="4"/>
        <v>DEJAR</v>
      </c>
      <c r="M57" s="33" t="str">
        <f t="shared" si="5"/>
        <v>DEJAR</v>
      </c>
      <c r="O57" s="1" t="s">
        <v>559</v>
      </c>
      <c r="P57" s="186">
        <f t="shared" si="8"/>
        <v>72.780081876680867</v>
      </c>
      <c r="Q57" s="186">
        <f t="shared" si="7"/>
        <v>647.6773230967741</v>
      </c>
      <c r="T57" s="8" t="s">
        <v>1210</v>
      </c>
      <c r="U57" s="310">
        <v>273.98552186024085</v>
      </c>
    </row>
    <row r="58" spans="1:21" x14ac:dyDescent="0.25">
      <c r="A58" s="13" t="s">
        <v>61</v>
      </c>
      <c r="B58" s="34">
        <v>35</v>
      </c>
      <c r="C58" s="35" t="s">
        <v>55</v>
      </c>
      <c r="D58" s="18">
        <v>13</v>
      </c>
      <c r="E58" s="18">
        <v>5</v>
      </c>
      <c r="F58" s="304">
        <f t="shared" si="0"/>
        <v>132.73259999999999</v>
      </c>
      <c r="G58" s="18">
        <v>0.1</v>
      </c>
      <c r="H58" s="18" t="s">
        <v>1063</v>
      </c>
      <c r="I58" s="32">
        <f t="shared" si="1"/>
        <v>61.723483588461484</v>
      </c>
      <c r="J58" s="32">
        <f t="shared" si="2"/>
        <v>0.3086174179423074</v>
      </c>
      <c r="K58" s="33" t="str">
        <f t="shared" si="3"/>
        <v>DEJAR</v>
      </c>
      <c r="L58" s="33" t="str">
        <f t="shared" si="4"/>
        <v>DEJAR</v>
      </c>
      <c r="M58" s="33" t="str">
        <f t="shared" si="5"/>
        <v>DEJAR</v>
      </c>
      <c r="O58" s="1" t="s">
        <v>561</v>
      </c>
      <c r="P58" s="186">
        <f t="shared" si="8"/>
        <v>240.20169120555289</v>
      </c>
      <c r="Q58" s="186">
        <f t="shared" si="7"/>
        <v>2188.2646500000001</v>
      </c>
      <c r="T58" s="8" t="s">
        <v>1212</v>
      </c>
      <c r="U58" s="310">
        <v>69.300236852877475</v>
      </c>
    </row>
    <row r="59" spans="1:21" x14ac:dyDescent="0.25">
      <c r="A59" s="13" t="s">
        <v>61</v>
      </c>
      <c r="B59" s="34">
        <v>36</v>
      </c>
      <c r="C59" s="35" t="s">
        <v>48</v>
      </c>
      <c r="D59" s="18">
        <v>21</v>
      </c>
      <c r="E59" s="18">
        <v>15</v>
      </c>
      <c r="F59" s="304">
        <f t="shared" si="0"/>
        <v>346.3614</v>
      </c>
      <c r="G59" s="18">
        <v>0.1</v>
      </c>
      <c r="H59" s="18" t="s">
        <v>1063</v>
      </c>
      <c r="I59" s="32">
        <f t="shared" si="1"/>
        <v>193.587905296</v>
      </c>
      <c r="J59" s="32">
        <f t="shared" si="2"/>
        <v>0.96793952648000003</v>
      </c>
      <c r="K59" s="33" t="str">
        <f t="shared" si="3"/>
        <v>DEJAR</v>
      </c>
      <c r="L59" s="33" t="str">
        <f t="shared" si="4"/>
        <v>DEJAR</v>
      </c>
      <c r="M59" s="33" t="str">
        <f t="shared" si="5"/>
        <v>DEJAR</v>
      </c>
      <c r="O59" s="1" t="s">
        <v>563</v>
      </c>
      <c r="P59" s="186">
        <f t="shared" si="8"/>
        <v>324.87811154203729</v>
      </c>
      <c r="Q59" s="186">
        <f t="shared" si="7"/>
        <v>1672.299255846154</v>
      </c>
      <c r="T59" s="8" t="s">
        <v>1133</v>
      </c>
      <c r="U59" s="310">
        <v>98.180644066735653</v>
      </c>
    </row>
    <row r="60" spans="1:21" x14ac:dyDescent="0.25">
      <c r="A60" s="13" t="s">
        <v>61</v>
      </c>
      <c r="B60" s="34">
        <v>37</v>
      </c>
      <c r="C60" s="35" t="s">
        <v>56</v>
      </c>
      <c r="D60" s="18">
        <v>22.5</v>
      </c>
      <c r="E60" s="18">
        <v>12</v>
      </c>
      <c r="F60" s="304">
        <f t="shared" si="0"/>
        <v>397.60874999999999</v>
      </c>
      <c r="G60" s="18">
        <v>0.1</v>
      </c>
      <c r="H60" s="18" t="s">
        <v>1063</v>
      </c>
      <c r="I60" s="32">
        <f t="shared" si="1"/>
        <v>228.1896084504572</v>
      </c>
      <c r="J60" s="32">
        <f t="shared" si="2"/>
        <v>1.140948042252286</v>
      </c>
      <c r="K60" s="33" t="str">
        <f t="shared" si="3"/>
        <v>DEJAR</v>
      </c>
      <c r="L60" s="33" t="str">
        <f t="shared" si="4"/>
        <v>DEJAR</v>
      </c>
      <c r="M60" s="33" t="str">
        <f t="shared" si="5"/>
        <v>DEJAR</v>
      </c>
      <c r="O60" s="1" t="s">
        <v>565</v>
      </c>
      <c r="P60" s="186">
        <f t="shared" si="8"/>
        <v>209.1694165200841</v>
      </c>
      <c r="Q60" s="186">
        <f t="shared" si="7"/>
        <v>2222.729124</v>
      </c>
      <c r="T60" s="8" t="s">
        <v>1135</v>
      </c>
      <c r="U60" s="310">
        <v>57.598419817774435</v>
      </c>
    </row>
    <row r="61" spans="1:21" x14ac:dyDescent="0.25">
      <c r="A61" s="13" t="s">
        <v>61</v>
      </c>
      <c r="B61" s="34">
        <v>38</v>
      </c>
      <c r="C61" s="35" t="s">
        <v>57</v>
      </c>
      <c r="D61" s="18">
        <v>16</v>
      </c>
      <c r="E61" s="64">
        <v>16.07</v>
      </c>
      <c r="F61" s="304">
        <f t="shared" si="0"/>
        <v>201.0624</v>
      </c>
      <c r="G61" s="18">
        <v>0.1</v>
      </c>
      <c r="H61" s="18" t="s">
        <v>1063</v>
      </c>
      <c r="I61" s="32">
        <f t="shared" si="1"/>
        <v>101.24820425273758</v>
      </c>
      <c r="J61" s="32">
        <f t="shared" si="2"/>
        <v>0.50624102126368786</v>
      </c>
      <c r="K61" s="33" t="str">
        <f t="shared" si="3"/>
        <v>DEJAR</v>
      </c>
      <c r="L61" s="33" t="str">
        <f t="shared" si="4"/>
        <v>DEJAR</v>
      </c>
      <c r="M61" s="33" t="str">
        <f t="shared" si="5"/>
        <v>DEJAR</v>
      </c>
      <c r="O61" s="1" t="s">
        <v>567</v>
      </c>
      <c r="P61" s="186">
        <f t="shared" si="8"/>
        <v>120.31467646843697</v>
      </c>
      <c r="Q61" s="186">
        <f t="shared" si="7"/>
        <v>1463.7680442000001</v>
      </c>
      <c r="T61" s="8" t="s">
        <v>1137</v>
      </c>
      <c r="U61" s="310">
        <v>50.118692280885625</v>
      </c>
    </row>
    <row r="62" spans="1:21" x14ac:dyDescent="0.25">
      <c r="A62" s="13" t="s">
        <v>61</v>
      </c>
      <c r="B62" s="34">
        <v>39</v>
      </c>
      <c r="C62" s="35" t="s">
        <v>48</v>
      </c>
      <c r="D62" s="18">
        <v>21</v>
      </c>
      <c r="E62" s="18">
        <v>15</v>
      </c>
      <c r="F62" s="304">
        <f t="shared" si="0"/>
        <v>346.3614</v>
      </c>
      <c r="G62" s="18">
        <v>0.1</v>
      </c>
      <c r="H62" s="18" t="s">
        <v>1063</v>
      </c>
      <c r="I62" s="32">
        <f t="shared" si="1"/>
        <v>193.587905296</v>
      </c>
      <c r="J62" s="32">
        <f t="shared" si="2"/>
        <v>0.96793952648000003</v>
      </c>
      <c r="K62" s="33" t="str">
        <f t="shared" si="3"/>
        <v>DEJAR</v>
      </c>
      <c r="L62" s="33" t="str">
        <f t="shared" si="4"/>
        <v>DEJAR</v>
      </c>
      <c r="M62" s="33" t="str">
        <f t="shared" si="5"/>
        <v>DEJAR</v>
      </c>
      <c r="O62" s="1" t="s">
        <v>569</v>
      </c>
      <c r="P62" s="186">
        <f t="shared" si="8"/>
        <v>116.15485121250093</v>
      </c>
      <c r="Q62" s="186">
        <f t="shared" si="7"/>
        <v>772.68236483720909</v>
      </c>
      <c r="T62" s="8" t="s">
        <v>1139</v>
      </c>
      <c r="U62" s="310">
        <v>89.005285106782225</v>
      </c>
    </row>
    <row r="63" spans="1:21" x14ac:dyDescent="0.25">
      <c r="A63" s="13" t="s">
        <v>68</v>
      </c>
      <c r="B63" s="18">
        <v>1</v>
      </c>
      <c r="C63" s="35" t="s">
        <v>105</v>
      </c>
      <c r="D63" s="18">
        <v>15</v>
      </c>
      <c r="E63" s="18">
        <v>12</v>
      </c>
      <c r="F63" s="304">
        <f t="shared" si="0"/>
        <v>176.715</v>
      </c>
      <c r="G63" s="18">
        <v>0.1</v>
      </c>
      <c r="H63" s="18" t="s">
        <v>1063</v>
      </c>
      <c r="I63" s="32">
        <f t="shared" si="1"/>
        <v>86.812164819560579</v>
      </c>
      <c r="J63" s="32">
        <f t="shared" si="2"/>
        <v>0.43406082409780289</v>
      </c>
      <c r="K63" s="33" t="str">
        <f t="shared" si="3"/>
        <v>DEJAR</v>
      </c>
      <c r="L63" s="33" t="str">
        <f t="shared" si="4"/>
        <v>DEJAR</v>
      </c>
      <c r="M63" s="33" t="str">
        <f t="shared" si="5"/>
        <v>DEJAR</v>
      </c>
      <c r="O63" s="1" t="s">
        <v>570</v>
      </c>
      <c r="P63" s="186">
        <f t="shared" si="8"/>
        <v>141.03542800808907</v>
      </c>
      <c r="Q63" s="186">
        <f t="shared" si="7"/>
        <v>1286.39357</v>
      </c>
      <c r="T63" s="8" t="s">
        <v>1141</v>
      </c>
      <c r="U63" s="310">
        <v>71.499446119671987</v>
      </c>
    </row>
    <row r="64" spans="1:21" x14ac:dyDescent="0.25">
      <c r="A64" s="13" t="s">
        <v>68</v>
      </c>
      <c r="B64" s="18">
        <v>2</v>
      </c>
      <c r="C64" s="35" t="s">
        <v>105</v>
      </c>
      <c r="D64" s="18">
        <v>13</v>
      </c>
      <c r="E64" s="18">
        <v>11</v>
      </c>
      <c r="F64" s="304">
        <f t="shared" si="0"/>
        <v>132.73259999999999</v>
      </c>
      <c r="G64" s="18">
        <v>0.1</v>
      </c>
      <c r="H64" s="18" t="s">
        <v>1063</v>
      </c>
      <c r="I64" s="32">
        <f t="shared" si="1"/>
        <v>61.723483588461484</v>
      </c>
      <c r="J64" s="32">
        <f t="shared" si="2"/>
        <v>0.3086174179423074</v>
      </c>
      <c r="K64" s="33" t="str">
        <f t="shared" si="3"/>
        <v>DEJAR</v>
      </c>
      <c r="L64" s="33" t="str">
        <f t="shared" si="4"/>
        <v>DEJAR</v>
      </c>
      <c r="M64" s="33" t="str">
        <f t="shared" si="5"/>
        <v>DEJAR</v>
      </c>
      <c r="O64" s="1" t="s">
        <v>572</v>
      </c>
      <c r="P64" s="186">
        <f t="shared" si="8"/>
        <v>56.096208764528456</v>
      </c>
      <c r="Q64" s="186">
        <f t="shared" si="7"/>
        <v>723.72066800000005</v>
      </c>
      <c r="T64" s="8" t="s">
        <v>1143</v>
      </c>
      <c r="U64" s="310">
        <v>79.587883898593887</v>
      </c>
    </row>
    <row r="65" spans="1:21" x14ac:dyDescent="0.25">
      <c r="A65" s="13" t="s">
        <v>68</v>
      </c>
      <c r="B65" s="18">
        <v>3</v>
      </c>
      <c r="C65" s="35" t="s">
        <v>105</v>
      </c>
      <c r="D65" s="18">
        <v>13</v>
      </c>
      <c r="E65" s="18">
        <v>9</v>
      </c>
      <c r="F65" s="304">
        <f t="shared" si="0"/>
        <v>132.73259999999999</v>
      </c>
      <c r="G65" s="18">
        <v>0.1</v>
      </c>
      <c r="H65" s="18" t="s">
        <v>1063</v>
      </c>
      <c r="I65" s="32">
        <f t="shared" si="1"/>
        <v>61.723483588461484</v>
      </c>
      <c r="J65" s="32">
        <f t="shared" si="2"/>
        <v>0.3086174179423074</v>
      </c>
      <c r="K65" s="33" t="str">
        <f t="shared" si="3"/>
        <v>DEJAR</v>
      </c>
      <c r="L65" s="33" t="str">
        <f t="shared" si="4"/>
        <v>DEJAR</v>
      </c>
      <c r="M65" s="33" t="str">
        <f t="shared" si="5"/>
        <v>DEJAR</v>
      </c>
      <c r="O65" s="1" t="s">
        <v>574</v>
      </c>
      <c r="P65" s="186">
        <f t="shared" si="8"/>
        <v>105.77540949739834</v>
      </c>
      <c r="Q65" s="186">
        <f t="shared" si="7"/>
        <v>752.26860584615372</v>
      </c>
      <c r="T65" s="8" t="s">
        <v>1145</v>
      </c>
      <c r="U65" s="310">
        <v>34.64336437910238</v>
      </c>
    </row>
    <row r="66" spans="1:21" x14ac:dyDescent="0.25">
      <c r="A66" s="13" t="s">
        <v>68</v>
      </c>
      <c r="B66" s="18">
        <v>4</v>
      </c>
      <c r="C66" s="35" t="s">
        <v>106</v>
      </c>
      <c r="D66" s="18">
        <v>12</v>
      </c>
      <c r="E66" s="18">
        <v>15</v>
      </c>
      <c r="F66" s="304">
        <f t="shared" si="0"/>
        <v>113.0976</v>
      </c>
      <c r="G66" s="18">
        <v>0.1</v>
      </c>
      <c r="H66" s="18" t="s">
        <v>1063</v>
      </c>
      <c r="I66" s="32">
        <f t="shared" si="1"/>
        <v>51.002868362482175</v>
      </c>
      <c r="J66" s="32">
        <f t="shared" si="2"/>
        <v>0.25501434181241084</v>
      </c>
      <c r="K66" s="33" t="str">
        <f t="shared" si="3"/>
        <v>DEJAR</v>
      </c>
      <c r="L66" s="33" t="str">
        <f t="shared" si="4"/>
        <v>DEJAR</v>
      </c>
      <c r="M66" s="33" t="str">
        <f t="shared" si="5"/>
        <v>DEJAR</v>
      </c>
      <c r="O66" s="1" t="s">
        <v>728</v>
      </c>
      <c r="P66" s="186">
        <f t="shared" si="8"/>
        <v>56.017953662220513</v>
      </c>
      <c r="Q66" s="186">
        <f t="shared" si="7"/>
        <v>333.82655879999993</v>
      </c>
      <c r="T66" s="8" t="s">
        <v>1183</v>
      </c>
      <c r="U66" s="310">
        <v>205.69328161465847</v>
      </c>
    </row>
    <row r="67" spans="1:21" x14ac:dyDescent="0.25">
      <c r="A67" s="13" t="s">
        <v>68</v>
      </c>
      <c r="B67" s="18">
        <v>5</v>
      </c>
      <c r="C67" s="35" t="s">
        <v>105</v>
      </c>
      <c r="D67" s="18">
        <v>24</v>
      </c>
      <c r="E67" s="18">
        <v>10</v>
      </c>
      <c r="F67" s="304">
        <f t="shared" ref="F67:F130" si="9">(3.1416/4)*D67^2</f>
        <v>452.3904</v>
      </c>
      <c r="G67" s="18">
        <v>0.1</v>
      </c>
      <c r="H67" s="18" t="s">
        <v>1063</v>
      </c>
      <c r="I67" s="32">
        <f t="shared" ref="I67:I130" si="10">0.13657*D67^2.38351</f>
        <v>266.13537552905672</v>
      </c>
      <c r="J67" s="32">
        <f t="shared" ref="J67:J130" si="11">(I67/1000)*0.5/G67</f>
        <v>1.3306768776452833</v>
      </c>
      <c r="K67" s="33" t="str">
        <f t="shared" ref="K67:K130" si="12">+IF(D67&gt;=10,"DEJAR","DEPURAR")</f>
        <v>DEJAR</v>
      </c>
      <c r="L67" s="33" t="str">
        <f t="shared" ref="L67:L130" si="13">+IF(E67&gt;=5,"DEJAR","DEPURAR")</f>
        <v>DEJAR</v>
      </c>
      <c r="M67" s="33" t="str">
        <f t="shared" ref="M67:M130" si="14">+IF(AND(K67="DEJAR",L67="DEJAR"),"DEJAR","DEPURAR")</f>
        <v>DEJAR</v>
      </c>
      <c r="O67" s="1" t="s">
        <v>730</v>
      </c>
      <c r="P67" s="186">
        <f t="shared" si="8"/>
        <v>49.564087473172521</v>
      </c>
      <c r="Q67" s="186">
        <f t="shared" si="7"/>
        <v>454.15778800000004</v>
      </c>
      <c r="T67" s="8" t="s">
        <v>1185</v>
      </c>
      <c r="U67" s="310">
        <v>149.3560947275339</v>
      </c>
    </row>
    <row r="68" spans="1:21" x14ac:dyDescent="0.25">
      <c r="A68" s="13" t="s">
        <v>68</v>
      </c>
      <c r="B68" s="18">
        <v>6</v>
      </c>
      <c r="C68" s="35" t="s">
        <v>100</v>
      </c>
      <c r="D68" s="18">
        <v>25</v>
      </c>
      <c r="E68" s="18">
        <v>7</v>
      </c>
      <c r="F68" s="304">
        <f t="shared" si="9"/>
        <v>490.875</v>
      </c>
      <c r="G68" s="18">
        <v>0.1</v>
      </c>
      <c r="H68" s="18" t="s">
        <v>1063</v>
      </c>
      <c r="I68" s="32">
        <f t="shared" si="10"/>
        <v>293.3319028192812</v>
      </c>
      <c r="J68" s="32">
        <f t="shared" si="11"/>
        <v>1.4666595140964058</v>
      </c>
      <c r="K68" s="33" t="str">
        <f t="shared" si="12"/>
        <v>DEJAR</v>
      </c>
      <c r="L68" s="33" t="str">
        <f t="shared" si="13"/>
        <v>DEJAR</v>
      </c>
      <c r="M68" s="33" t="str">
        <f t="shared" si="14"/>
        <v>DEJAR</v>
      </c>
      <c r="O68" s="1" t="s">
        <v>732</v>
      </c>
      <c r="P68" s="186">
        <f t="shared" ref="P68:P99" si="15">SUMIF(A$2:A$9984,O68,J$2:J$9984)</f>
        <v>114.75985355826822</v>
      </c>
      <c r="Q68" s="186">
        <f t="shared" si="7"/>
        <v>597.66331879245274</v>
      </c>
      <c r="T68" s="8" t="s">
        <v>728</v>
      </c>
      <c r="U68" s="310">
        <v>56.017953662220513</v>
      </c>
    </row>
    <row r="69" spans="1:21" x14ac:dyDescent="0.25">
      <c r="A69" s="13" t="s">
        <v>68</v>
      </c>
      <c r="B69" s="18">
        <v>7</v>
      </c>
      <c r="C69" s="35" t="s">
        <v>51</v>
      </c>
      <c r="D69" s="18">
        <v>10</v>
      </c>
      <c r="E69" s="18">
        <v>8</v>
      </c>
      <c r="F69" s="304">
        <f t="shared" si="9"/>
        <v>78.539999999999992</v>
      </c>
      <c r="G69" s="18">
        <v>0.1</v>
      </c>
      <c r="H69" s="18" t="s">
        <v>1063</v>
      </c>
      <c r="I69" s="32">
        <f t="shared" si="10"/>
        <v>33.026709725455305</v>
      </c>
      <c r="J69" s="32">
        <f t="shared" si="11"/>
        <v>0.16513354862727653</v>
      </c>
      <c r="K69" s="33" t="str">
        <f t="shared" si="12"/>
        <v>DEJAR</v>
      </c>
      <c r="L69" s="33" t="str">
        <f t="shared" si="13"/>
        <v>DEJAR</v>
      </c>
      <c r="M69" s="33" t="str">
        <f t="shared" si="14"/>
        <v>DEJAR</v>
      </c>
      <c r="O69" s="1" t="s">
        <v>734</v>
      </c>
      <c r="P69" s="186">
        <f t="shared" si="15"/>
        <v>103.64166978263481</v>
      </c>
      <c r="Q69" s="186">
        <f t="shared" ref="Q69:Q132" si="16">AVERAGEIF(A$2:A$9984,O69,F$2:F$9984)</f>
        <v>734.54597005263167</v>
      </c>
      <c r="T69" s="8" t="s">
        <v>745</v>
      </c>
      <c r="U69" s="310">
        <v>82.663831310112329</v>
      </c>
    </row>
    <row r="70" spans="1:21" x14ac:dyDescent="0.25">
      <c r="A70" s="13" t="s">
        <v>68</v>
      </c>
      <c r="B70" s="18">
        <v>8</v>
      </c>
      <c r="C70" s="35" t="s">
        <v>107</v>
      </c>
      <c r="D70" s="18">
        <v>10</v>
      </c>
      <c r="E70" s="18">
        <v>7</v>
      </c>
      <c r="F70" s="304">
        <f t="shared" si="9"/>
        <v>78.539999999999992</v>
      </c>
      <c r="G70" s="18">
        <v>0.1</v>
      </c>
      <c r="H70" s="18" t="s">
        <v>1063</v>
      </c>
      <c r="I70" s="32">
        <f t="shared" si="10"/>
        <v>33.026709725455305</v>
      </c>
      <c r="J70" s="32">
        <f t="shared" si="11"/>
        <v>0.16513354862727653</v>
      </c>
      <c r="K70" s="33" t="str">
        <f t="shared" si="12"/>
        <v>DEJAR</v>
      </c>
      <c r="L70" s="33" t="str">
        <f t="shared" si="13"/>
        <v>DEJAR</v>
      </c>
      <c r="M70" s="33" t="str">
        <f t="shared" si="14"/>
        <v>DEJAR</v>
      </c>
      <c r="O70" s="1" t="s">
        <v>736</v>
      </c>
      <c r="P70" s="186">
        <f t="shared" si="15"/>
        <v>20.515875136727914</v>
      </c>
      <c r="Q70" s="186">
        <f t="shared" si="16"/>
        <v>376.46839999999997</v>
      </c>
      <c r="T70" s="8" t="s">
        <v>749</v>
      </c>
      <c r="U70" s="310">
        <v>140.27673094733473</v>
      </c>
    </row>
    <row r="71" spans="1:21" x14ac:dyDescent="0.25">
      <c r="A71" s="13" t="s">
        <v>68</v>
      </c>
      <c r="B71" s="18">
        <v>9</v>
      </c>
      <c r="C71" s="35" t="s">
        <v>100</v>
      </c>
      <c r="D71" s="18">
        <v>11</v>
      </c>
      <c r="E71" s="18">
        <v>6</v>
      </c>
      <c r="F71" s="304">
        <f t="shared" si="9"/>
        <v>95.0334</v>
      </c>
      <c r="G71" s="18">
        <v>0.1</v>
      </c>
      <c r="H71" s="18" t="s">
        <v>1063</v>
      </c>
      <c r="I71" s="32">
        <f t="shared" si="10"/>
        <v>41.450062373780455</v>
      </c>
      <c r="J71" s="32">
        <f t="shared" si="11"/>
        <v>0.20725031186890225</v>
      </c>
      <c r="K71" s="33" t="str">
        <f t="shared" si="12"/>
        <v>DEJAR</v>
      </c>
      <c r="L71" s="33" t="str">
        <f t="shared" si="13"/>
        <v>DEJAR</v>
      </c>
      <c r="M71" s="33" t="str">
        <f t="shared" si="14"/>
        <v>DEJAR</v>
      </c>
      <c r="O71" s="1" t="s">
        <v>737</v>
      </c>
      <c r="P71" s="186">
        <f t="shared" si="15"/>
        <v>36.207386150836811</v>
      </c>
      <c r="Q71" s="186">
        <f t="shared" si="16"/>
        <v>565.05602999999996</v>
      </c>
      <c r="T71" s="8" t="s">
        <v>752</v>
      </c>
      <c r="U71" s="310">
        <v>82.57096188610025</v>
      </c>
    </row>
    <row r="72" spans="1:21" x14ac:dyDescent="0.25">
      <c r="A72" s="13" t="s">
        <v>68</v>
      </c>
      <c r="B72" s="18">
        <v>10</v>
      </c>
      <c r="C72" s="35" t="s">
        <v>100</v>
      </c>
      <c r="D72" s="18">
        <v>25.5</v>
      </c>
      <c r="E72" s="18">
        <v>12</v>
      </c>
      <c r="F72" s="304">
        <f t="shared" si="9"/>
        <v>510.70634999999999</v>
      </c>
      <c r="G72" s="18">
        <v>0.1</v>
      </c>
      <c r="H72" s="18" t="s">
        <v>1063</v>
      </c>
      <c r="I72" s="32">
        <f t="shared" si="10"/>
        <v>307.50904523936521</v>
      </c>
      <c r="J72" s="32">
        <f t="shared" si="11"/>
        <v>1.5375452261968261</v>
      </c>
      <c r="K72" s="33" t="str">
        <f t="shared" si="12"/>
        <v>DEJAR</v>
      </c>
      <c r="L72" s="33" t="str">
        <f t="shared" si="13"/>
        <v>DEJAR</v>
      </c>
      <c r="M72" s="33" t="str">
        <f t="shared" si="14"/>
        <v>DEJAR</v>
      </c>
      <c r="O72" s="1" t="s">
        <v>738</v>
      </c>
      <c r="P72" s="186">
        <f t="shared" si="15"/>
        <v>79.246128844738081</v>
      </c>
      <c r="Q72" s="186">
        <f t="shared" si="16"/>
        <v>1128.0525666666667</v>
      </c>
      <c r="T72" s="8" t="s">
        <v>754</v>
      </c>
      <c r="U72" s="310">
        <v>280.12140194414559</v>
      </c>
    </row>
    <row r="73" spans="1:21" x14ac:dyDescent="0.25">
      <c r="A73" s="13" t="s">
        <v>68</v>
      </c>
      <c r="B73" s="18">
        <v>11</v>
      </c>
      <c r="C73" s="35" t="s">
        <v>89</v>
      </c>
      <c r="D73" s="18">
        <v>40</v>
      </c>
      <c r="E73" s="18">
        <v>35</v>
      </c>
      <c r="F73" s="304">
        <f t="shared" si="9"/>
        <v>1256.6399999999999</v>
      </c>
      <c r="G73" s="18">
        <v>0.1</v>
      </c>
      <c r="H73" s="18" t="s">
        <v>1063</v>
      </c>
      <c r="I73" s="32">
        <f t="shared" si="10"/>
        <v>899.25180732127308</v>
      </c>
      <c r="J73" s="32">
        <f t="shared" si="11"/>
        <v>4.4962590366063653</v>
      </c>
      <c r="K73" s="33" t="str">
        <f t="shared" si="12"/>
        <v>DEJAR</v>
      </c>
      <c r="L73" s="33" t="str">
        <f t="shared" si="13"/>
        <v>DEJAR</v>
      </c>
      <c r="M73" s="33" t="str">
        <f t="shared" si="14"/>
        <v>DEJAR</v>
      </c>
      <c r="O73" s="1" t="s">
        <v>739</v>
      </c>
      <c r="P73" s="186">
        <f t="shared" si="15"/>
        <v>114.8264403079792</v>
      </c>
      <c r="Q73" s="186">
        <f t="shared" si="16"/>
        <v>1073.599207153846</v>
      </c>
      <c r="T73" s="8" t="s">
        <v>755</v>
      </c>
      <c r="U73" s="310">
        <v>91.145952771875017</v>
      </c>
    </row>
    <row r="74" spans="1:21" x14ac:dyDescent="0.25">
      <c r="A74" s="13" t="s">
        <v>68</v>
      </c>
      <c r="B74" s="18">
        <v>12</v>
      </c>
      <c r="C74" s="35" t="s">
        <v>52</v>
      </c>
      <c r="D74" s="18">
        <v>24</v>
      </c>
      <c r="E74" s="18">
        <v>9</v>
      </c>
      <c r="F74" s="304">
        <f t="shared" si="9"/>
        <v>452.3904</v>
      </c>
      <c r="G74" s="18">
        <v>0.1</v>
      </c>
      <c r="H74" s="18" t="s">
        <v>1063</v>
      </c>
      <c r="I74" s="32">
        <f t="shared" si="10"/>
        <v>266.13537552905672</v>
      </c>
      <c r="J74" s="32">
        <f t="shared" si="11"/>
        <v>1.3306768776452833</v>
      </c>
      <c r="K74" s="33" t="str">
        <f t="shared" si="12"/>
        <v>DEJAR</v>
      </c>
      <c r="L74" s="33" t="str">
        <f t="shared" si="13"/>
        <v>DEJAR</v>
      </c>
      <c r="M74" s="33" t="str">
        <f t="shared" si="14"/>
        <v>DEJAR</v>
      </c>
      <c r="O74" s="1" t="s">
        <v>741</v>
      </c>
      <c r="P74" s="186">
        <f t="shared" si="15"/>
        <v>106.52216894809735</v>
      </c>
      <c r="Q74" s="186">
        <f t="shared" si="16"/>
        <v>720.04948400000001</v>
      </c>
      <c r="T74" s="8" t="s">
        <v>756</v>
      </c>
      <c r="U74" s="310">
        <v>65.622973989964891</v>
      </c>
    </row>
    <row r="75" spans="1:21" x14ac:dyDescent="0.25">
      <c r="A75" s="13" t="s">
        <v>68</v>
      </c>
      <c r="B75" s="18">
        <v>13</v>
      </c>
      <c r="C75" s="35" t="s">
        <v>12</v>
      </c>
      <c r="D75" s="18">
        <v>10</v>
      </c>
      <c r="E75" s="18">
        <v>6</v>
      </c>
      <c r="F75" s="304">
        <f t="shared" si="9"/>
        <v>78.539999999999992</v>
      </c>
      <c r="G75" s="18">
        <v>0.1</v>
      </c>
      <c r="H75" s="18" t="s">
        <v>1063</v>
      </c>
      <c r="I75" s="32">
        <f t="shared" si="10"/>
        <v>33.026709725455305</v>
      </c>
      <c r="J75" s="32">
        <f t="shared" si="11"/>
        <v>0.16513354862727653</v>
      </c>
      <c r="K75" s="33" t="str">
        <f t="shared" si="12"/>
        <v>DEJAR</v>
      </c>
      <c r="L75" s="33" t="str">
        <f t="shared" si="13"/>
        <v>DEJAR</v>
      </c>
      <c r="M75" s="33" t="str">
        <f t="shared" si="14"/>
        <v>DEJAR</v>
      </c>
      <c r="O75" s="1" t="s">
        <v>745</v>
      </c>
      <c r="P75" s="186">
        <f t="shared" si="15"/>
        <v>83.097892134210127</v>
      </c>
      <c r="Q75" s="186">
        <f t="shared" si="16"/>
        <v>574.20402439024417</v>
      </c>
      <c r="T75" s="8" t="s">
        <v>757</v>
      </c>
      <c r="U75" s="310">
        <v>114.00907665534227</v>
      </c>
    </row>
    <row r="76" spans="1:21" x14ac:dyDescent="0.25">
      <c r="A76" s="13" t="s">
        <v>68</v>
      </c>
      <c r="B76" s="18">
        <v>14</v>
      </c>
      <c r="C76" s="35" t="s">
        <v>108</v>
      </c>
      <c r="D76" s="18">
        <v>47</v>
      </c>
      <c r="E76" s="18">
        <v>25</v>
      </c>
      <c r="F76" s="304">
        <f t="shared" si="9"/>
        <v>1734.9485999999999</v>
      </c>
      <c r="G76" s="18">
        <v>0.1</v>
      </c>
      <c r="H76" s="18" t="s">
        <v>1063</v>
      </c>
      <c r="I76" s="32">
        <f t="shared" si="10"/>
        <v>1320.7398287000169</v>
      </c>
      <c r="J76" s="32">
        <f t="shared" si="11"/>
        <v>6.6036991435000845</v>
      </c>
      <c r="K76" s="33" t="str">
        <f t="shared" si="12"/>
        <v>DEJAR</v>
      </c>
      <c r="L76" s="33" t="str">
        <f t="shared" si="13"/>
        <v>DEJAR</v>
      </c>
      <c r="M76" s="33" t="str">
        <f t="shared" si="14"/>
        <v>DEJAR</v>
      </c>
      <c r="O76" s="1" t="s">
        <v>749</v>
      </c>
      <c r="P76" s="186">
        <f t="shared" si="15"/>
        <v>140.27673094733473</v>
      </c>
      <c r="Q76" s="186">
        <f t="shared" si="16"/>
        <v>811.33244679069776</v>
      </c>
      <c r="T76" s="8" t="s">
        <v>759</v>
      </c>
      <c r="U76" s="310">
        <v>164.73107791567207</v>
      </c>
    </row>
    <row r="77" spans="1:21" x14ac:dyDescent="0.25">
      <c r="A77" s="13" t="s">
        <v>68</v>
      </c>
      <c r="B77" s="18">
        <v>15</v>
      </c>
      <c r="C77" s="35" t="s">
        <v>53</v>
      </c>
      <c r="D77" s="18">
        <v>33</v>
      </c>
      <c r="E77" s="18">
        <v>13</v>
      </c>
      <c r="F77" s="304">
        <f t="shared" si="9"/>
        <v>855.30060000000003</v>
      </c>
      <c r="G77" s="18">
        <v>0.1</v>
      </c>
      <c r="H77" s="18" t="s">
        <v>1063</v>
      </c>
      <c r="I77" s="32">
        <f t="shared" si="10"/>
        <v>568.52356444302654</v>
      </c>
      <c r="J77" s="32">
        <f t="shared" si="11"/>
        <v>2.8426178222151326</v>
      </c>
      <c r="K77" s="33" t="str">
        <f t="shared" si="12"/>
        <v>DEJAR</v>
      </c>
      <c r="L77" s="33" t="str">
        <f t="shared" si="13"/>
        <v>DEJAR</v>
      </c>
      <c r="M77" s="33" t="str">
        <f t="shared" si="14"/>
        <v>DEJAR</v>
      </c>
      <c r="O77" s="1" t="s">
        <v>752</v>
      </c>
      <c r="P77" s="186">
        <f t="shared" si="15"/>
        <v>82.57096188610025</v>
      </c>
      <c r="Q77" s="186">
        <f t="shared" si="16"/>
        <v>763.55593160000001</v>
      </c>
      <c r="T77" s="8" t="s">
        <v>762</v>
      </c>
      <c r="U77" s="310">
        <v>231.1910836299142</v>
      </c>
    </row>
    <row r="78" spans="1:21" x14ac:dyDescent="0.25">
      <c r="A78" s="13" t="s">
        <v>68</v>
      </c>
      <c r="B78" s="18">
        <v>16</v>
      </c>
      <c r="C78" s="35" t="s">
        <v>100</v>
      </c>
      <c r="D78" s="18">
        <v>19</v>
      </c>
      <c r="E78" s="18">
        <v>14</v>
      </c>
      <c r="F78" s="304">
        <f t="shared" si="9"/>
        <v>283.52940000000001</v>
      </c>
      <c r="G78" s="18">
        <v>0.1</v>
      </c>
      <c r="H78" s="18" t="s">
        <v>1063</v>
      </c>
      <c r="I78" s="32">
        <f t="shared" si="10"/>
        <v>152.50261995629924</v>
      </c>
      <c r="J78" s="32">
        <f t="shared" si="11"/>
        <v>0.76251309978149617</v>
      </c>
      <c r="K78" s="33" t="str">
        <f t="shared" si="12"/>
        <v>DEJAR</v>
      </c>
      <c r="L78" s="33" t="str">
        <f t="shared" si="13"/>
        <v>DEJAR</v>
      </c>
      <c r="M78" s="33" t="str">
        <f t="shared" si="14"/>
        <v>DEJAR</v>
      </c>
      <c r="O78" s="1" t="s">
        <v>754</v>
      </c>
      <c r="P78" s="186">
        <f t="shared" si="15"/>
        <v>280.12140194414559</v>
      </c>
      <c r="Q78" s="186">
        <f t="shared" si="16"/>
        <v>2280.2474217600002</v>
      </c>
      <c r="T78" s="8" t="s">
        <v>764</v>
      </c>
      <c r="U78" s="310">
        <v>146.1694723722384</v>
      </c>
    </row>
    <row r="79" spans="1:21" x14ac:dyDescent="0.25">
      <c r="A79" s="13" t="s">
        <v>68</v>
      </c>
      <c r="B79" s="18">
        <v>17</v>
      </c>
      <c r="C79" s="35" t="s">
        <v>51</v>
      </c>
      <c r="D79" s="18">
        <v>32</v>
      </c>
      <c r="E79" s="18">
        <v>30</v>
      </c>
      <c r="F79" s="304">
        <f t="shared" si="9"/>
        <v>804.24959999999999</v>
      </c>
      <c r="G79" s="18">
        <v>0.1</v>
      </c>
      <c r="H79" s="18" t="s">
        <v>1063</v>
      </c>
      <c r="I79" s="32">
        <f t="shared" si="10"/>
        <v>528.31791084648671</v>
      </c>
      <c r="J79" s="32">
        <f t="shared" si="11"/>
        <v>2.6415895542324335</v>
      </c>
      <c r="K79" s="33" t="str">
        <f t="shared" si="12"/>
        <v>DEJAR</v>
      </c>
      <c r="L79" s="33" t="str">
        <f t="shared" si="13"/>
        <v>DEJAR</v>
      </c>
      <c r="M79" s="33" t="str">
        <f t="shared" si="14"/>
        <v>DEJAR</v>
      </c>
      <c r="O79" s="1" t="s">
        <v>755</v>
      </c>
      <c r="P79" s="186">
        <f t="shared" si="15"/>
        <v>91.145952771875017</v>
      </c>
      <c r="Q79" s="186">
        <f t="shared" si="16"/>
        <v>863.64852933333327</v>
      </c>
      <c r="T79" s="8" t="s">
        <v>730</v>
      </c>
      <c r="U79" s="310">
        <v>49.564087473172521</v>
      </c>
    </row>
    <row r="80" spans="1:21" x14ac:dyDescent="0.25">
      <c r="A80" s="13" t="s">
        <v>68</v>
      </c>
      <c r="B80" s="18">
        <v>18</v>
      </c>
      <c r="C80" s="35" t="s">
        <v>52</v>
      </c>
      <c r="D80" s="18">
        <v>20</v>
      </c>
      <c r="E80" s="18">
        <v>11</v>
      </c>
      <c r="F80" s="304">
        <f t="shared" si="9"/>
        <v>314.15999999999997</v>
      </c>
      <c r="G80" s="18">
        <v>0.1</v>
      </c>
      <c r="H80" s="18" t="s">
        <v>1063</v>
      </c>
      <c r="I80" s="32">
        <f t="shared" si="10"/>
        <v>172.33493090633354</v>
      </c>
      <c r="J80" s="32">
        <f t="shared" si="11"/>
        <v>0.86167465453166758</v>
      </c>
      <c r="K80" s="33" t="str">
        <f t="shared" si="12"/>
        <v>DEJAR</v>
      </c>
      <c r="L80" s="33" t="str">
        <f t="shared" si="13"/>
        <v>DEJAR</v>
      </c>
      <c r="M80" s="33" t="str">
        <f t="shared" si="14"/>
        <v>DEJAR</v>
      </c>
      <c r="O80" s="1" t="s">
        <v>756</v>
      </c>
      <c r="P80" s="186">
        <f t="shared" si="15"/>
        <v>65.622973989964891</v>
      </c>
      <c r="Q80" s="186">
        <f t="shared" si="16"/>
        <v>847.03640700000005</v>
      </c>
      <c r="T80" s="8" t="s">
        <v>766</v>
      </c>
      <c r="U80" s="310">
        <v>144.11856386385296</v>
      </c>
    </row>
    <row r="81" spans="1:21" x14ac:dyDescent="0.25">
      <c r="A81" s="13" t="s">
        <v>68</v>
      </c>
      <c r="B81" s="18">
        <v>19</v>
      </c>
      <c r="C81" s="35" t="s">
        <v>109</v>
      </c>
      <c r="D81" s="18">
        <v>23</v>
      </c>
      <c r="E81" s="18">
        <v>18</v>
      </c>
      <c r="F81" s="304">
        <f t="shared" si="9"/>
        <v>415.47660000000002</v>
      </c>
      <c r="G81" s="18">
        <v>0.1</v>
      </c>
      <c r="H81" s="18" t="s">
        <v>1063</v>
      </c>
      <c r="I81" s="32">
        <f t="shared" si="10"/>
        <v>240.46242571758225</v>
      </c>
      <c r="J81" s="32">
        <f t="shared" si="11"/>
        <v>1.2023121285879113</v>
      </c>
      <c r="K81" s="33" t="str">
        <f t="shared" si="12"/>
        <v>DEJAR</v>
      </c>
      <c r="L81" s="33" t="str">
        <f t="shared" si="13"/>
        <v>DEJAR</v>
      </c>
      <c r="M81" s="33" t="str">
        <f t="shared" si="14"/>
        <v>DEJAR</v>
      </c>
      <c r="O81" s="1" t="s">
        <v>757</v>
      </c>
      <c r="P81" s="186">
        <f t="shared" si="15"/>
        <v>114.00907665534227</v>
      </c>
      <c r="Q81" s="186">
        <f t="shared" si="16"/>
        <v>1021.5191352413793</v>
      </c>
      <c r="T81" s="8" t="s">
        <v>767</v>
      </c>
      <c r="U81" s="310">
        <v>141.55852762378612</v>
      </c>
    </row>
    <row r="82" spans="1:21" x14ac:dyDescent="0.25">
      <c r="A82" s="13" t="s">
        <v>68</v>
      </c>
      <c r="B82" s="18">
        <v>20</v>
      </c>
      <c r="C82" s="35" t="s">
        <v>110</v>
      </c>
      <c r="D82" s="18">
        <v>13</v>
      </c>
      <c r="E82" s="18">
        <v>8</v>
      </c>
      <c r="F82" s="304">
        <f t="shared" si="9"/>
        <v>132.73259999999999</v>
      </c>
      <c r="G82" s="18">
        <v>0.1</v>
      </c>
      <c r="H82" s="18" t="s">
        <v>1063</v>
      </c>
      <c r="I82" s="32">
        <f t="shared" si="10"/>
        <v>61.723483588461484</v>
      </c>
      <c r="J82" s="32">
        <f t="shared" si="11"/>
        <v>0.3086174179423074</v>
      </c>
      <c r="K82" s="33" t="str">
        <f t="shared" si="12"/>
        <v>DEJAR</v>
      </c>
      <c r="L82" s="33" t="str">
        <f t="shared" si="13"/>
        <v>DEJAR</v>
      </c>
      <c r="M82" s="33" t="str">
        <f t="shared" si="14"/>
        <v>DEJAR</v>
      </c>
      <c r="O82" s="1" t="s">
        <v>759</v>
      </c>
      <c r="P82" s="186">
        <f t="shared" si="15"/>
        <v>167.89069249641585</v>
      </c>
      <c r="Q82" s="186">
        <f t="shared" si="16"/>
        <v>929.70747613333333</v>
      </c>
      <c r="T82" s="8" t="s">
        <v>768</v>
      </c>
      <c r="U82" s="310">
        <v>67.107627271435248</v>
      </c>
    </row>
    <row r="83" spans="1:21" x14ac:dyDescent="0.25">
      <c r="A83" s="13" t="s">
        <v>68</v>
      </c>
      <c r="B83" s="18">
        <v>21</v>
      </c>
      <c r="C83" s="35" t="s">
        <v>100</v>
      </c>
      <c r="D83" s="18">
        <v>13</v>
      </c>
      <c r="E83" s="18">
        <v>7</v>
      </c>
      <c r="F83" s="304">
        <f t="shared" si="9"/>
        <v>132.73259999999999</v>
      </c>
      <c r="G83" s="18">
        <v>0.1</v>
      </c>
      <c r="H83" s="18" t="s">
        <v>1063</v>
      </c>
      <c r="I83" s="32">
        <f t="shared" si="10"/>
        <v>61.723483588461484</v>
      </c>
      <c r="J83" s="32">
        <f t="shared" si="11"/>
        <v>0.3086174179423074</v>
      </c>
      <c r="K83" s="33" t="str">
        <f t="shared" si="12"/>
        <v>DEJAR</v>
      </c>
      <c r="L83" s="33" t="str">
        <f t="shared" si="13"/>
        <v>DEJAR</v>
      </c>
      <c r="M83" s="33" t="str">
        <f t="shared" si="14"/>
        <v>DEJAR</v>
      </c>
      <c r="O83" s="1" t="s">
        <v>762</v>
      </c>
      <c r="P83" s="186">
        <f t="shared" si="15"/>
        <v>231.1910836299142</v>
      </c>
      <c r="Q83" s="186">
        <f t="shared" si="16"/>
        <v>1047.2025656400001</v>
      </c>
      <c r="T83" s="8" t="s">
        <v>732</v>
      </c>
      <c r="U83" s="310">
        <v>114.75985355826822</v>
      </c>
    </row>
    <row r="84" spans="1:21" x14ac:dyDescent="0.25">
      <c r="A84" s="13" t="s">
        <v>68</v>
      </c>
      <c r="B84" s="18">
        <v>22</v>
      </c>
      <c r="C84" s="35" t="s">
        <v>111</v>
      </c>
      <c r="D84" s="18">
        <v>23</v>
      </c>
      <c r="E84" s="18">
        <v>17</v>
      </c>
      <c r="F84" s="304">
        <f t="shared" si="9"/>
        <v>415.47660000000002</v>
      </c>
      <c r="G84" s="18">
        <v>0.1</v>
      </c>
      <c r="H84" s="18" t="s">
        <v>1063</v>
      </c>
      <c r="I84" s="32">
        <f t="shared" si="10"/>
        <v>240.46242571758225</v>
      </c>
      <c r="J84" s="32">
        <f t="shared" si="11"/>
        <v>1.2023121285879113</v>
      </c>
      <c r="K84" s="33" t="str">
        <f t="shared" si="12"/>
        <v>DEJAR</v>
      </c>
      <c r="L84" s="33" t="str">
        <f t="shared" si="13"/>
        <v>DEJAR</v>
      </c>
      <c r="M84" s="33" t="str">
        <f t="shared" si="14"/>
        <v>DEJAR</v>
      </c>
      <c r="O84" s="1" t="s">
        <v>764</v>
      </c>
      <c r="P84" s="186">
        <f t="shared" si="15"/>
        <v>146.1694723722384</v>
      </c>
      <c r="Q84" s="186">
        <f t="shared" si="16"/>
        <v>935.09872589189195</v>
      </c>
      <c r="T84" s="8" t="s">
        <v>734</v>
      </c>
      <c r="U84" s="310">
        <v>103.64166978263481</v>
      </c>
    </row>
    <row r="85" spans="1:21" x14ac:dyDescent="0.25">
      <c r="A85" s="13" t="s">
        <v>68</v>
      </c>
      <c r="B85" s="18">
        <v>23</v>
      </c>
      <c r="C85" s="35" t="s">
        <v>12</v>
      </c>
      <c r="D85" s="18">
        <v>15</v>
      </c>
      <c r="E85" s="18">
        <v>15</v>
      </c>
      <c r="F85" s="304">
        <f t="shared" si="9"/>
        <v>176.715</v>
      </c>
      <c r="G85" s="18">
        <v>0.1</v>
      </c>
      <c r="H85" s="18" t="s">
        <v>1063</v>
      </c>
      <c r="I85" s="32">
        <f t="shared" si="10"/>
        <v>86.812164819560579</v>
      </c>
      <c r="J85" s="32">
        <f t="shared" si="11"/>
        <v>0.43406082409780289</v>
      </c>
      <c r="K85" s="33" t="str">
        <f t="shared" si="12"/>
        <v>DEJAR</v>
      </c>
      <c r="L85" s="33" t="str">
        <f t="shared" si="13"/>
        <v>DEJAR</v>
      </c>
      <c r="M85" s="33" t="str">
        <f t="shared" si="14"/>
        <v>DEJAR</v>
      </c>
      <c r="O85" s="1" t="s">
        <v>766</v>
      </c>
      <c r="P85" s="186">
        <f t="shared" si="15"/>
        <v>144.11856386385296</v>
      </c>
      <c r="Q85" s="186">
        <f t="shared" si="16"/>
        <v>1069.3147079999999</v>
      </c>
      <c r="T85" s="8" t="s">
        <v>736</v>
      </c>
      <c r="U85" s="310">
        <v>19.049215622631507</v>
      </c>
    </row>
    <row r="86" spans="1:21" x14ac:dyDescent="0.25">
      <c r="A86" s="13" t="s">
        <v>68</v>
      </c>
      <c r="B86" s="18">
        <v>24</v>
      </c>
      <c r="C86" s="35" t="s">
        <v>100</v>
      </c>
      <c r="D86" s="18">
        <v>17.399999999999999</v>
      </c>
      <c r="E86" s="18">
        <v>12</v>
      </c>
      <c r="F86" s="304">
        <f t="shared" si="9"/>
        <v>237.78770399999993</v>
      </c>
      <c r="G86" s="18">
        <v>0.1</v>
      </c>
      <c r="H86" s="18" t="s">
        <v>1063</v>
      </c>
      <c r="I86" s="32">
        <f t="shared" si="10"/>
        <v>123.65647101732969</v>
      </c>
      <c r="J86" s="32">
        <f t="shared" si="11"/>
        <v>0.61828235508664842</v>
      </c>
      <c r="K86" s="33" t="str">
        <f t="shared" si="12"/>
        <v>DEJAR</v>
      </c>
      <c r="L86" s="33" t="str">
        <f t="shared" si="13"/>
        <v>DEJAR</v>
      </c>
      <c r="M86" s="33" t="str">
        <f t="shared" si="14"/>
        <v>DEJAR</v>
      </c>
      <c r="O86" s="1" t="s">
        <v>767</v>
      </c>
      <c r="P86" s="186">
        <f t="shared" si="15"/>
        <v>141.55852762378612</v>
      </c>
      <c r="Q86" s="186">
        <f t="shared" si="16"/>
        <v>1230.5789735555559</v>
      </c>
      <c r="T86" s="8" t="s">
        <v>737</v>
      </c>
      <c r="U86" s="310">
        <v>36.207386150836811</v>
      </c>
    </row>
    <row r="87" spans="1:21" x14ac:dyDescent="0.25">
      <c r="A87" s="13" t="s">
        <v>62</v>
      </c>
      <c r="B87" s="18">
        <v>1</v>
      </c>
      <c r="C87" s="35" t="s">
        <v>112</v>
      </c>
      <c r="D87" s="18">
        <v>20</v>
      </c>
      <c r="E87" s="18">
        <v>18</v>
      </c>
      <c r="F87" s="304">
        <f t="shared" si="9"/>
        <v>314.15999999999997</v>
      </c>
      <c r="G87" s="18">
        <v>0.1</v>
      </c>
      <c r="H87" s="18" t="s">
        <v>1063</v>
      </c>
      <c r="I87" s="32">
        <f t="shared" si="10"/>
        <v>172.33493090633354</v>
      </c>
      <c r="J87" s="32">
        <f t="shared" si="11"/>
        <v>0.86167465453166758</v>
      </c>
      <c r="K87" s="33" t="str">
        <f t="shared" si="12"/>
        <v>DEJAR</v>
      </c>
      <c r="L87" s="33" t="str">
        <f t="shared" si="13"/>
        <v>DEJAR</v>
      </c>
      <c r="M87" s="33" t="str">
        <f t="shared" si="14"/>
        <v>DEJAR</v>
      </c>
      <c r="O87" s="1" t="s">
        <v>768</v>
      </c>
      <c r="P87" s="186">
        <f t="shared" si="15"/>
        <v>67.107627271435248</v>
      </c>
      <c r="Q87" s="186">
        <f t="shared" si="16"/>
        <v>779.5996639199999</v>
      </c>
      <c r="T87" s="8" t="s">
        <v>738</v>
      </c>
      <c r="U87" s="310">
        <v>79.246128844738081</v>
      </c>
    </row>
    <row r="88" spans="1:21" x14ac:dyDescent="0.25">
      <c r="A88" s="13" t="s">
        <v>62</v>
      </c>
      <c r="B88" s="18">
        <v>2</v>
      </c>
      <c r="C88" s="35" t="s">
        <v>113</v>
      </c>
      <c r="D88" s="18">
        <v>32</v>
      </c>
      <c r="E88" s="18">
        <v>39</v>
      </c>
      <c r="F88" s="304">
        <f t="shared" si="9"/>
        <v>804.24959999999999</v>
      </c>
      <c r="G88" s="18">
        <v>0.1</v>
      </c>
      <c r="H88" s="18" t="s">
        <v>1063</v>
      </c>
      <c r="I88" s="32">
        <f t="shared" si="10"/>
        <v>528.31791084648671</v>
      </c>
      <c r="J88" s="32">
        <f t="shared" si="11"/>
        <v>2.6415895542324335</v>
      </c>
      <c r="K88" s="33" t="str">
        <f t="shared" si="12"/>
        <v>DEJAR</v>
      </c>
      <c r="L88" s="33" t="str">
        <f t="shared" si="13"/>
        <v>DEJAR</v>
      </c>
      <c r="M88" s="33" t="str">
        <f t="shared" si="14"/>
        <v>DEJAR</v>
      </c>
      <c r="O88" s="5" t="s">
        <v>949</v>
      </c>
      <c r="P88" s="186">
        <f t="shared" si="15"/>
        <v>17.796448512234164</v>
      </c>
      <c r="Q88" s="186">
        <f t="shared" si="16"/>
        <v>253.86389952000002</v>
      </c>
      <c r="T88" s="8" t="s">
        <v>739</v>
      </c>
      <c r="U88" s="310">
        <v>114.26280854822448</v>
      </c>
    </row>
    <row r="89" spans="1:21" x14ac:dyDescent="0.25">
      <c r="A89" s="13" t="s">
        <v>62</v>
      </c>
      <c r="B89" s="18">
        <v>3</v>
      </c>
      <c r="C89" s="35" t="s">
        <v>51</v>
      </c>
      <c r="D89" s="18">
        <v>27</v>
      </c>
      <c r="E89" s="18">
        <v>15</v>
      </c>
      <c r="F89" s="304">
        <f t="shared" si="9"/>
        <v>572.5566</v>
      </c>
      <c r="G89" s="18">
        <v>0.1</v>
      </c>
      <c r="H89" s="18" t="s">
        <v>1063</v>
      </c>
      <c r="I89" s="32">
        <f t="shared" si="10"/>
        <v>352.39128142743209</v>
      </c>
      <c r="J89" s="32">
        <f t="shared" si="11"/>
        <v>1.7619564071371603</v>
      </c>
      <c r="K89" s="33" t="str">
        <f t="shared" si="12"/>
        <v>DEJAR</v>
      </c>
      <c r="L89" s="33" t="str">
        <f t="shared" si="13"/>
        <v>DEJAR</v>
      </c>
      <c r="M89" s="33" t="str">
        <f t="shared" si="14"/>
        <v>DEJAR</v>
      </c>
      <c r="O89" s="4" t="s">
        <v>952</v>
      </c>
      <c r="P89" s="186">
        <f t="shared" si="15"/>
        <v>21.501307233525353</v>
      </c>
      <c r="Q89" s="186">
        <f t="shared" si="16"/>
        <v>311.50338450000004</v>
      </c>
      <c r="T89" s="8" t="s">
        <v>741</v>
      </c>
      <c r="U89" s="310">
        <v>106.52216894809735</v>
      </c>
    </row>
    <row r="90" spans="1:21" x14ac:dyDescent="0.25">
      <c r="A90" s="13" t="s">
        <v>62</v>
      </c>
      <c r="B90" s="18">
        <v>4</v>
      </c>
      <c r="C90" s="35" t="s">
        <v>112</v>
      </c>
      <c r="D90" s="18">
        <v>22</v>
      </c>
      <c r="E90" s="18">
        <v>15</v>
      </c>
      <c r="F90" s="304">
        <f t="shared" si="9"/>
        <v>380.1336</v>
      </c>
      <c r="G90" s="18">
        <v>0.1</v>
      </c>
      <c r="H90" s="18" t="s">
        <v>1063</v>
      </c>
      <c r="I90" s="32">
        <f t="shared" si="10"/>
        <v>216.2883827856152</v>
      </c>
      <c r="J90" s="32">
        <f t="shared" si="11"/>
        <v>1.0814419139280758</v>
      </c>
      <c r="K90" s="33" t="str">
        <f t="shared" si="12"/>
        <v>DEJAR</v>
      </c>
      <c r="L90" s="33" t="str">
        <f t="shared" si="13"/>
        <v>DEJAR</v>
      </c>
      <c r="M90" s="33" t="str">
        <f t="shared" si="14"/>
        <v>DEJAR</v>
      </c>
      <c r="O90" s="2" t="s">
        <v>955</v>
      </c>
      <c r="P90" s="186">
        <f t="shared" si="15"/>
        <v>27.989685306108562</v>
      </c>
      <c r="Q90" s="186">
        <f t="shared" si="16"/>
        <v>298.63787800000006</v>
      </c>
      <c r="T90" s="8" t="s">
        <v>1165</v>
      </c>
      <c r="U90" s="310">
        <v>140.26717294614369</v>
      </c>
    </row>
    <row r="91" spans="1:21" x14ac:dyDescent="0.25">
      <c r="A91" s="13" t="s">
        <v>62</v>
      </c>
      <c r="B91" s="18">
        <v>5</v>
      </c>
      <c r="C91" s="35" t="s">
        <v>13</v>
      </c>
      <c r="D91" s="18">
        <v>25</v>
      </c>
      <c r="E91" s="18">
        <v>12</v>
      </c>
      <c r="F91" s="304">
        <f t="shared" si="9"/>
        <v>490.875</v>
      </c>
      <c r="G91" s="18">
        <v>0.1</v>
      </c>
      <c r="H91" s="18" t="s">
        <v>1063</v>
      </c>
      <c r="I91" s="32">
        <f t="shared" si="10"/>
        <v>293.3319028192812</v>
      </c>
      <c r="J91" s="32">
        <f t="shared" si="11"/>
        <v>1.4666595140964058</v>
      </c>
      <c r="K91" s="33" t="str">
        <f t="shared" si="12"/>
        <v>DEJAR</v>
      </c>
      <c r="L91" s="33" t="str">
        <f t="shared" si="13"/>
        <v>DEJAR</v>
      </c>
      <c r="M91" s="33" t="str">
        <f t="shared" si="14"/>
        <v>DEJAR</v>
      </c>
      <c r="O91" s="1" t="s">
        <v>958</v>
      </c>
      <c r="P91" s="186">
        <f t="shared" si="15"/>
        <v>50.69202647734847</v>
      </c>
      <c r="Q91" s="186">
        <f t="shared" si="16"/>
        <v>507.86581999999999</v>
      </c>
      <c r="T91" s="8" t="s">
        <v>1166</v>
      </c>
      <c r="U91" s="310">
        <v>100.50744379901806</v>
      </c>
    </row>
    <row r="92" spans="1:21" x14ac:dyDescent="0.25">
      <c r="A92" s="13" t="s">
        <v>62</v>
      </c>
      <c r="B92" s="18">
        <v>6</v>
      </c>
      <c r="C92" s="35" t="s">
        <v>13</v>
      </c>
      <c r="D92" s="18">
        <v>25</v>
      </c>
      <c r="E92" s="18">
        <v>20</v>
      </c>
      <c r="F92" s="304">
        <f t="shared" si="9"/>
        <v>490.875</v>
      </c>
      <c r="G92" s="18">
        <v>0.1</v>
      </c>
      <c r="H92" s="18" t="s">
        <v>1063</v>
      </c>
      <c r="I92" s="32">
        <f t="shared" si="10"/>
        <v>293.3319028192812</v>
      </c>
      <c r="J92" s="32">
        <f t="shared" si="11"/>
        <v>1.4666595140964058</v>
      </c>
      <c r="K92" s="33" t="str">
        <f t="shared" si="12"/>
        <v>DEJAR</v>
      </c>
      <c r="L92" s="33" t="str">
        <f t="shared" si="13"/>
        <v>DEJAR</v>
      </c>
      <c r="M92" s="33" t="str">
        <f t="shared" si="14"/>
        <v>DEJAR</v>
      </c>
      <c r="O92" s="2" t="s">
        <v>959</v>
      </c>
      <c r="P92" s="186">
        <f t="shared" si="15"/>
        <v>85.367961057064676</v>
      </c>
      <c r="Q92" s="186">
        <f t="shared" si="16"/>
        <v>665.740276864865</v>
      </c>
      <c r="T92" s="8" t="s">
        <v>1168</v>
      </c>
      <c r="U92" s="310">
        <v>65.052538998129009</v>
      </c>
    </row>
    <row r="93" spans="1:21" x14ac:dyDescent="0.25">
      <c r="A93" s="13" t="s">
        <v>62</v>
      </c>
      <c r="B93" s="18">
        <v>7</v>
      </c>
      <c r="C93" s="35" t="s">
        <v>13</v>
      </c>
      <c r="D93" s="18">
        <v>14.5</v>
      </c>
      <c r="E93" s="18">
        <v>12</v>
      </c>
      <c r="F93" s="304">
        <f t="shared" si="9"/>
        <v>165.13034999999999</v>
      </c>
      <c r="G93" s="18">
        <v>0.1</v>
      </c>
      <c r="H93" s="18" t="s">
        <v>1063</v>
      </c>
      <c r="I93" s="32">
        <f t="shared" si="10"/>
        <v>80.073268525573738</v>
      </c>
      <c r="J93" s="32">
        <f t="shared" si="11"/>
        <v>0.40036634262786869</v>
      </c>
      <c r="K93" s="33" t="str">
        <f t="shared" si="12"/>
        <v>DEJAR</v>
      </c>
      <c r="L93" s="33" t="str">
        <f t="shared" si="13"/>
        <v>DEJAR</v>
      </c>
      <c r="M93" s="33" t="str">
        <f t="shared" si="14"/>
        <v>DEJAR</v>
      </c>
      <c r="O93" s="2" t="s">
        <v>1002</v>
      </c>
      <c r="P93" s="186">
        <f t="shared" si="15"/>
        <v>6.7280427104728897</v>
      </c>
      <c r="Q93" s="186">
        <f t="shared" si="16"/>
        <v>444.69348000000002</v>
      </c>
      <c r="T93" s="8" t="s">
        <v>60</v>
      </c>
      <c r="U93" s="310">
        <v>57.958340990230063</v>
      </c>
    </row>
    <row r="94" spans="1:21" x14ac:dyDescent="0.25">
      <c r="A94" s="13" t="s">
        <v>62</v>
      </c>
      <c r="B94" s="18">
        <v>8</v>
      </c>
      <c r="C94" s="35" t="s">
        <v>114</v>
      </c>
      <c r="D94" s="18">
        <v>25.5</v>
      </c>
      <c r="E94" s="18">
        <v>20</v>
      </c>
      <c r="F94" s="304">
        <f t="shared" si="9"/>
        <v>510.70634999999999</v>
      </c>
      <c r="G94" s="18">
        <v>0.1</v>
      </c>
      <c r="H94" s="18" t="s">
        <v>1063</v>
      </c>
      <c r="I94" s="32">
        <f t="shared" si="10"/>
        <v>307.50904523936521</v>
      </c>
      <c r="J94" s="32">
        <f t="shared" si="11"/>
        <v>1.5375452261968261</v>
      </c>
      <c r="K94" s="33" t="str">
        <f t="shared" si="12"/>
        <v>DEJAR</v>
      </c>
      <c r="L94" s="33" t="str">
        <f t="shared" si="13"/>
        <v>DEJAR</v>
      </c>
      <c r="M94" s="33" t="str">
        <f t="shared" si="14"/>
        <v>DEJAR</v>
      </c>
      <c r="O94" s="2" t="s">
        <v>965</v>
      </c>
      <c r="P94" s="186">
        <f t="shared" si="15"/>
        <v>52.593314864239105</v>
      </c>
      <c r="Q94" s="186">
        <f t="shared" si="16"/>
        <v>435.59048172972979</v>
      </c>
      <c r="T94" s="8" t="s">
        <v>88</v>
      </c>
      <c r="U94" s="310">
        <v>95.759382132440052</v>
      </c>
    </row>
    <row r="95" spans="1:21" x14ac:dyDescent="0.25">
      <c r="A95" s="13" t="s">
        <v>62</v>
      </c>
      <c r="B95" s="18">
        <v>9</v>
      </c>
      <c r="C95" s="35" t="s">
        <v>52</v>
      </c>
      <c r="D95" s="18">
        <v>23.5</v>
      </c>
      <c r="E95" s="18">
        <v>20</v>
      </c>
      <c r="F95" s="304">
        <f t="shared" si="9"/>
        <v>433.73714999999999</v>
      </c>
      <c r="G95" s="18">
        <v>0.1</v>
      </c>
      <c r="H95" s="18" t="s">
        <v>1063</v>
      </c>
      <c r="I95" s="32">
        <f t="shared" si="10"/>
        <v>253.10998017593391</v>
      </c>
      <c r="J95" s="32">
        <f t="shared" si="11"/>
        <v>1.2655499008796693</v>
      </c>
      <c r="K95" s="33" t="str">
        <f t="shared" si="12"/>
        <v>DEJAR</v>
      </c>
      <c r="L95" s="33" t="str">
        <f t="shared" si="13"/>
        <v>DEJAR</v>
      </c>
      <c r="M95" s="33" t="str">
        <f t="shared" si="14"/>
        <v>DEJAR</v>
      </c>
      <c r="O95" s="2" t="s">
        <v>968</v>
      </c>
      <c r="P95" s="186">
        <f t="shared" si="15"/>
        <v>0.51586772981120965</v>
      </c>
      <c r="Q95" s="186">
        <f t="shared" si="16"/>
        <v>113.883</v>
      </c>
      <c r="T95" s="8" t="s">
        <v>175</v>
      </c>
      <c r="U95" s="310">
        <v>86.293016951468559</v>
      </c>
    </row>
    <row r="96" spans="1:21" x14ac:dyDescent="0.25">
      <c r="A96" s="13" t="s">
        <v>62</v>
      </c>
      <c r="B96" s="18">
        <v>10</v>
      </c>
      <c r="C96" s="35" t="s">
        <v>32</v>
      </c>
      <c r="D96" s="18">
        <v>20.3</v>
      </c>
      <c r="E96" s="18">
        <v>10</v>
      </c>
      <c r="F96" s="304">
        <f t="shared" si="9"/>
        <v>323.655486</v>
      </c>
      <c r="G96" s="18">
        <v>0.1</v>
      </c>
      <c r="H96" s="18" t="s">
        <v>1063</v>
      </c>
      <c r="I96" s="32">
        <f t="shared" si="10"/>
        <v>178.56041669147731</v>
      </c>
      <c r="J96" s="32">
        <f t="shared" si="11"/>
        <v>0.89280208345738654</v>
      </c>
      <c r="K96" s="33" t="str">
        <f t="shared" si="12"/>
        <v>DEJAR</v>
      </c>
      <c r="L96" s="33" t="str">
        <f t="shared" si="13"/>
        <v>DEJAR</v>
      </c>
      <c r="M96" s="33" t="str">
        <f t="shared" si="14"/>
        <v>DEJAR</v>
      </c>
      <c r="O96" s="2" t="s">
        <v>969</v>
      </c>
      <c r="P96" s="186">
        <f t="shared" si="15"/>
        <v>114.43083485081223</v>
      </c>
      <c r="Q96" s="186">
        <f t="shared" si="16"/>
        <v>1125.0404905384617</v>
      </c>
      <c r="T96" s="8" t="s">
        <v>178</v>
      </c>
      <c r="U96" s="310">
        <v>33.926396087368794</v>
      </c>
    </row>
    <row r="97" spans="1:21" x14ac:dyDescent="0.25">
      <c r="A97" s="13" t="s">
        <v>62</v>
      </c>
      <c r="B97" s="18">
        <v>11</v>
      </c>
      <c r="C97" s="35" t="s">
        <v>13</v>
      </c>
      <c r="D97" s="18">
        <v>13.5</v>
      </c>
      <c r="E97" s="18">
        <v>10</v>
      </c>
      <c r="F97" s="304">
        <f t="shared" si="9"/>
        <v>143.13915</v>
      </c>
      <c r="G97" s="18">
        <v>0.1</v>
      </c>
      <c r="H97" s="18" t="s">
        <v>1063</v>
      </c>
      <c r="I97" s="32">
        <f t="shared" si="10"/>
        <v>67.533172179763213</v>
      </c>
      <c r="J97" s="32">
        <f t="shared" si="11"/>
        <v>0.33766586089881601</v>
      </c>
      <c r="K97" s="33" t="str">
        <f t="shared" si="12"/>
        <v>DEJAR</v>
      </c>
      <c r="L97" s="33" t="str">
        <f t="shared" si="13"/>
        <v>DEJAR</v>
      </c>
      <c r="M97" s="33" t="str">
        <f t="shared" si="14"/>
        <v>DEJAR</v>
      </c>
      <c r="O97" s="2" t="s">
        <v>972</v>
      </c>
      <c r="P97" s="186">
        <f t="shared" si="15"/>
        <v>49.562453475765331</v>
      </c>
      <c r="Q97" s="186">
        <f t="shared" si="16"/>
        <v>373.28165546341472</v>
      </c>
      <c r="T97" s="8" t="s">
        <v>180</v>
      </c>
      <c r="U97" s="310">
        <v>66.093791330402638</v>
      </c>
    </row>
    <row r="98" spans="1:21" x14ac:dyDescent="0.25">
      <c r="A98" s="13" t="s">
        <v>62</v>
      </c>
      <c r="B98" s="18">
        <v>12</v>
      </c>
      <c r="C98" s="35" t="s">
        <v>105</v>
      </c>
      <c r="D98" s="18">
        <v>22.7</v>
      </c>
      <c r="E98" s="18">
        <v>13</v>
      </c>
      <c r="F98" s="304">
        <f t="shared" si="9"/>
        <v>404.70876599999997</v>
      </c>
      <c r="G98" s="18">
        <v>0.1</v>
      </c>
      <c r="H98" s="18" t="s">
        <v>1063</v>
      </c>
      <c r="I98" s="32">
        <f t="shared" si="10"/>
        <v>233.05396725657332</v>
      </c>
      <c r="J98" s="32">
        <f t="shared" si="11"/>
        <v>1.1652698362828666</v>
      </c>
      <c r="K98" s="33" t="str">
        <f t="shared" si="12"/>
        <v>DEJAR</v>
      </c>
      <c r="L98" s="33" t="str">
        <f t="shared" si="13"/>
        <v>DEJAR</v>
      </c>
      <c r="M98" s="33" t="str">
        <f t="shared" si="14"/>
        <v>DEJAR</v>
      </c>
      <c r="O98" s="2" t="s">
        <v>974</v>
      </c>
      <c r="P98" s="186">
        <f t="shared" si="15"/>
        <v>72.588647414168548</v>
      </c>
      <c r="Q98" s="186">
        <f t="shared" si="16"/>
        <v>623.68137999999999</v>
      </c>
      <c r="T98" s="8" t="s">
        <v>182</v>
      </c>
      <c r="U98" s="310">
        <v>142.58332053135965</v>
      </c>
    </row>
    <row r="99" spans="1:21" x14ac:dyDescent="0.25">
      <c r="A99" s="13" t="s">
        <v>62</v>
      </c>
      <c r="B99" s="18">
        <v>13</v>
      </c>
      <c r="C99" s="35" t="s">
        <v>115</v>
      </c>
      <c r="D99" s="18">
        <v>84.5</v>
      </c>
      <c r="E99" s="18">
        <v>35</v>
      </c>
      <c r="F99" s="304">
        <f t="shared" si="9"/>
        <v>5607.9523499999996</v>
      </c>
      <c r="G99" s="18">
        <v>0.1</v>
      </c>
      <c r="H99" s="18" t="s">
        <v>1063</v>
      </c>
      <c r="I99" s="32">
        <f t="shared" si="10"/>
        <v>5346.1057325185175</v>
      </c>
      <c r="J99" s="32">
        <f t="shared" si="11"/>
        <v>26.730528662592587</v>
      </c>
      <c r="K99" s="33" t="str">
        <f t="shared" si="12"/>
        <v>DEJAR</v>
      </c>
      <c r="L99" s="33" t="str">
        <f t="shared" si="13"/>
        <v>DEJAR</v>
      </c>
      <c r="M99" s="33" t="str">
        <f t="shared" si="14"/>
        <v>DEJAR</v>
      </c>
      <c r="O99" s="2" t="s">
        <v>975</v>
      </c>
      <c r="P99" s="186">
        <f t="shared" si="15"/>
        <v>69.354326809226762</v>
      </c>
      <c r="Q99" s="186">
        <f t="shared" si="16"/>
        <v>774.47269565217391</v>
      </c>
      <c r="T99" s="8" t="s">
        <v>183</v>
      </c>
      <c r="U99" s="310">
        <v>72.675175611583285</v>
      </c>
    </row>
    <row r="100" spans="1:21" x14ac:dyDescent="0.25">
      <c r="A100" s="13" t="s">
        <v>62</v>
      </c>
      <c r="B100" s="18">
        <v>14</v>
      </c>
      <c r="C100" s="35" t="s">
        <v>105</v>
      </c>
      <c r="D100" s="18">
        <v>21.3</v>
      </c>
      <c r="E100" s="18">
        <v>10</v>
      </c>
      <c r="F100" s="304">
        <f t="shared" si="9"/>
        <v>356.32812600000005</v>
      </c>
      <c r="G100" s="18">
        <v>0.1</v>
      </c>
      <c r="H100" s="18" t="s">
        <v>1063</v>
      </c>
      <c r="I100" s="32">
        <f t="shared" si="10"/>
        <v>200.24486037888198</v>
      </c>
      <c r="J100" s="32">
        <f t="shared" si="11"/>
        <v>1.0012243018944098</v>
      </c>
      <c r="K100" s="33" t="str">
        <f t="shared" si="12"/>
        <v>DEJAR</v>
      </c>
      <c r="L100" s="33" t="str">
        <f t="shared" si="13"/>
        <v>DEJAR</v>
      </c>
      <c r="M100" s="33" t="str">
        <f t="shared" si="14"/>
        <v>DEJAR</v>
      </c>
      <c r="O100" s="183" t="s">
        <v>976</v>
      </c>
      <c r="P100" s="186">
        <f t="shared" ref="P100:P144" si="17">SUMIF(A$2:A$9984,O100,J$2:J$9984)</f>
        <v>142.21050522091451</v>
      </c>
      <c r="Q100" s="186">
        <f t="shared" si="16"/>
        <v>580.72196450847457</v>
      </c>
      <c r="T100" s="8" t="s">
        <v>186</v>
      </c>
      <c r="U100" s="310">
        <v>162.59404114247647</v>
      </c>
    </row>
    <row r="101" spans="1:21" x14ac:dyDescent="0.25">
      <c r="A101" s="13" t="s">
        <v>62</v>
      </c>
      <c r="B101" s="18">
        <v>15</v>
      </c>
      <c r="C101" s="35" t="s">
        <v>116</v>
      </c>
      <c r="D101" s="18">
        <v>19.2</v>
      </c>
      <c r="E101" s="18">
        <v>25</v>
      </c>
      <c r="F101" s="304">
        <f t="shared" si="9"/>
        <v>289.529856</v>
      </c>
      <c r="G101" s="18">
        <v>0.1</v>
      </c>
      <c r="H101" s="18" t="s">
        <v>1063</v>
      </c>
      <c r="I101" s="32">
        <f t="shared" si="10"/>
        <v>156.35674508199583</v>
      </c>
      <c r="J101" s="32">
        <f t="shared" si="11"/>
        <v>0.78178372540997909</v>
      </c>
      <c r="K101" s="33" t="str">
        <f t="shared" si="12"/>
        <v>DEJAR</v>
      </c>
      <c r="L101" s="33" t="str">
        <f t="shared" si="13"/>
        <v>DEJAR</v>
      </c>
      <c r="M101" s="33" t="str">
        <f t="shared" si="14"/>
        <v>DEJAR</v>
      </c>
      <c r="O101" s="2" t="s">
        <v>977</v>
      </c>
      <c r="P101" s="186">
        <f t="shared" si="17"/>
        <v>164.9998630844573</v>
      </c>
      <c r="Q101" s="186">
        <f t="shared" si="16"/>
        <v>1169.2860167999997</v>
      </c>
      <c r="T101" s="8" t="s">
        <v>187</v>
      </c>
      <c r="U101" s="310">
        <v>220.68277256464449</v>
      </c>
    </row>
    <row r="102" spans="1:21" x14ac:dyDescent="0.25">
      <c r="A102" s="13" t="s">
        <v>62</v>
      </c>
      <c r="B102" s="18">
        <v>16</v>
      </c>
      <c r="C102" s="35" t="s">
        <v>117</v>
      </c>
      <c r="D102" s="18">
        <v>14.5</v>
      </c>
      <c r="E102" s="18">
        <v>10</v>
      </c>
      <c r="F102" s="304">
        <f t="shared" si="9"/>
        <v>165.13034999999999</v>
      </c>
      <c r="G102" s="18">
        <v>0.1</v>
      </c>
      <c r="H102" s="18" t="s">
        <v>1063</v>
      </c>
      <c r="I102" s="32">
        <f t="shared" si="10"/>
        <v>80.073268525573738</v>
      </c>
      <c r="J102" s="32">
        <f t="shared" si="11"/>
        <v>0.40036634262786869</v>
      </c>
      <c r="K102" s="33" t="str">
        <f t="shared" si="12"/>
        <v>DEJAR</v>
      </c>
      <c r="L102" s="33" t="str">
        <f t="shared" si="13"/>
        <v>DEJAR</v>
      </c>
      <c r="M102" s="33" t="str">
        <f t="shared" si="14"/>
        <v>DEJAR</v>
      </c>
      <c r="O102" s="5" t="s">
        <v>1045</v>
      </c>
      <c r="P102" s="186">
        <f t="shared" si="17"/>
        <v>63.632459032670575</v>
      </c>
      <c r="Q102" s="186">
        <f t="shared" si="16"/>
        <v>651.93989520000002</v>
      </c>
      <c r="T102" s="8" t="s">
        <v>188</v>
      </c>
      <c r="U102" s="310">
        <v>190.21325836039188</v>
      </c>
    </row>
    <row r="103" spans="1:21" x14ac:dyDescent="0.25">
      <c r="A103" s="13" t="s">
        <v>62</v>
      </c>
      <c r="B103" s="18">
        <v>17</v>
      </c>
      <c r="C103" s="35" t="s">
        <v>118</v>
      </c>
      <c r="D103" s="18">
        <v>20</v>
      </c>
      <c r="E103" s="18">
        <v>15</v>
      </c>
      <c r="F103" s="304">
        <f t="shared" si="9"/>
        <v>314.15999999999997</v>
      </c>
      <c r="G103" s="18">
        <v>0.1</v>
      </c>
      <c r="H103" s="18" t="s">
        <v>1063</v>
      </c>
      <c r="I103" s="32">
        <f t="shared" si="10"/>
        <v>172.33493090633354</v>
      </c>
      <c r="J103" s="32">
        <f t="shared" si="11"/>
        <v>0.86167465453166758</v>
      </c>
      <c r="K103" s="33" t="str">
        <f t="shared" si="12"/>
        <v>DEJAR</v>
      </c>
      <c r="L103" s="33" t="str">
        <f t="shared" si="13"/>
        <v>DEJAR</v>
      </c>
      <c r="M103" s="33" t="str">
        <f t="shared" si="14"/>
        <v>DEJAR</v>
      </c>
      <c r="O103" s="5" t="s">
        <v>1048</v>
      </c>
      <c r="P103" s="186">
        <f t="shared" si="17"/>
        <v>113.44551473710868</v>
      </c>
      <c r="Q103" s="186">
        <f t="shared" si="16"/>
        <v>687.12149550000015</v>
      </c>
      <c r="T103" s="8" t="s">
        <v>189</v>
      </c>
      <c r="U103" s="310">
        <v>142.46905489127747</v>
      </c>
    </row>
    <row r="104" spans="1:21" x14ac:dyDescent="0.25">
      <c r="A104" s="13" t="s">
        <v>62</v>
      </c>
      <c r="B104" s="18">
        <v>18</v>
      </c>
      <c r="C104" s="35" t="s">
        <v>119</v>
      </c>
      <c r="D104" s="18">
        <v>11</v>
      </c>
      <c r="E104" s="18">
        <v>15</v>
      </c>
      <c r="F104" s="304">
        <f t="shared" si="9"/>
        <v>95.0334</v>
      </c>
      <c r="G104" s="18">
        <v>0.1</v>
      </c>
      <c r="H104" s="18" t="s">
        <v>1063</v>
      </c>
      <c r="I104" s="32">
        <f t="shared" si="10"/>
        <v>41.450062373780455</v>
      </c>
      <c r="J104" s="32">
        <f t="shared" si="11"/>
        <v>0.20725031186890225</v>
      </c>
      <c r="K104" s="33" t="str">
        <f t="shared" si="12"/>
        <v>DEJAR</v>
      </c>
      <c r="L104" s="33" t="str">
        <f t="shared" si="13"/>
        <v>DEJAR</v>
      </c>
      <c r="M104" s="33" t="str">
        <f t="shared" si="14"/>
        <v>DEJAR</v>
      </c>
      <c r="O104" s="5" t="s">
        <v>1049</v>
      </c>
      <c r="P104" s="186">
        <f t="shared" si="17"/>
        <v>34.83362408759816</v>
      </c>
      <c r="Q104" s="186">
        <f t="shared" si="16"/>
        <v>397.77259316666664</v>
      </c>
      <c r="T104" s="8" t="s">
        <v>61</v>
      </c>
      <c r="U104" s="310">
        <v>107.68743291522824</v>
      </c>
    </row>
    <row r="105" spans="1:21" x14ac:dyDescent="0.25">
      <c r="A105" s="13" t="s">
        <v>62</v>
      </c>
      <c r="B105" s="18">
        <v>19</v>
      </c>
      <c r="C105" s="35" t="s">
        <v>120</v>
      </c>
      <c r="D105" s="18">
        <v>21.5</v>
      </c>
      <c r="E105" s="18">
        <v>23</v>
      </c>
      <c r="F105" s="304">
        <f t="shared" si="9"/>
        <v>363.05115000000001</v>
      </c>
      <c r="G105" s="18">
        <v>0.1</v>
      </c>
      <c r="H105" s="18" t="s">
        <v>1063</v>
      </c>
      <c r="I105" s="32">
        <f t="shared" si="10"/>
        <v>204.75555973317921</v>
      </c>
      <c r="J105" s="32">
        <f t="shared" si="11"/>
        <v>1.023777798665896</v>
      </c>
      <c r="K105" s="33" t="str">
        <f t="shared" si="12"/>
        <v>DEJAR</v>
      </c>
      <c r="L105" s="33" t="str">
        <f t="shared" si="13"/>
        <v>DEJAR</v>
      </c>
      <c r="M105" s="33" t="str">
        <f t="shared" si="14"/>
        <v>DEJAR</v>
      </c>
      <c r="O105" s="5" t="s">
        <v>1050</v>
      </c>
      <c r="P105" s="186">
        <f t="shared" si="17"/>
        <v>144.49256300735331</v>
      </c>
      <c r="Q105" s="186">
        <f t="shared" si="16"/>
        <v>1131.7197950270272</v>
      </c>
      <c r="T105" s="8" t="s">
        <v>190</v>
      </c>
      <c r="U105" s="310">
        <v>275.05453031928641</v>
      </c>
    </row>
    <row r="106" spans="1:21" x14ac:dyDescent="0.25">
      <c r="A106" s="13" t="s">
        <v>62</v>
      </c>
      <c r="B106" s="18">
        <v>20</v>
      </c>
      <c r="C106" s="35" t="s">
        <v>20</v>
      </c>
      <c r="D106" s="18">
        <v>13.5</v>
      </c>
      <c r="E106" s="18">
        <v>10</v>
      </c>
      <c r="F106" s="304">
        <f t="shared" si="9"/>
        <v>143.13915</v>
      </c>
      <c r="G106" s="18">
        <v>0.1</v>
      </c>
      <c r="H106" s="18" t="s">
        <v>1063</v>
      </c>
      <c r="I106" s="32">
        <f t="shared" si="10"/>
        <v>67.533172179763213</v>
      </c>
      <c r="J106" s="32">
        <f t="shared" si="11"/>
        <v>0.33766586089881601</v>
      </c>
      <c r="K106" s="33" t="str">
        <f t="shared" si="12"/>
        <v>DEJAR</v>
      </c>
      <c r="L106" s="33" t="str">
        <f t="shared" si="13"/>
        <v>DEJAR</v>
      </c>
      <c r="M106" s="33" t="str">
        <f t="shared" si="14"/>
        <v>DEJAR</v>
      </c>
      <c r="O106" s="5" t="s">
        <v>1051</v>
      </c>
      <c r="P106" s="186">
        <f t="shared" si="17"/>
        <v>97.292107729493708</v>
      </c>
      <c r="Q106" s="186">
        <f t="shared" si="16"/>
        <v>599.6209022222223</v>
      </c>
      <c r="T106" s="8" t="s">
        <v>191</v>
      </c>
      <c r="U106" s="310">
        <v>169.11330383281273</v>
      </c>
    </row>
    <row r="107" spans="1:21" x14ac:dyDescent="0.25">
      <c r="A107" s="13" t="s">
        <v>62</v>
      </c>
      <c r="B107" s="18">
        <v>21</v>
      </c>
      <c r="C107" s="35" t="s">
        <v>21</v>
      </c>
      <c r="D107" s="18">
        <v>23.4</v>
      </c>
      <c r="E107" s="18">
        <v>30</v>
      </c>
      <c r="F107" s="304">
        <f t="shared" si="9"/>
        <v>430.05362399999996</v>
      </c>
      <c r="G107" s="18">
        <v>0.1</v>
      </c>
      <c r="H107" s="18" t="s">
        <v>1063</v>
      </c>
      <c r="I107" s="32">
        <f t="shared" si="10"/>
        <v>250.55034073982807</v>
      </c>
      <c r="J107" s="32">
        <f t="shared" si="11"/>
        <v>1.2527517036991402</v>
      </c>
      <c r="K107" s="33" t="str">
        <f t="shared" si="12"/>
        <v>DEJAR</v>
      </c>
      <c r="L107" s="33" t="str">
        <f t="shared" si="13"/>
        <v>DEJAR</v>
      </c>
      <c r="M107" s="33" t="str">
        <f t="shared" si="14"/>
        <v>DEJAR</v>
      </c>
      <c r="O107" s="5" t="s">
        <v>1052</v>
      </c>
      <c r="P107" s="186">
        <f t="shared" si="17"/>
        <v>428.24102789505906</v>
      </c>
      <c r="Q107" s="186">
        <f t="shared" si="16"/>
        <v>944.55477599999972</v>
      </c>
      <c r="T107" s="8" t="s">
        <v>192</v>
      </c>
      <c r="U107" s="310">
        <v>183.4595088599003</v>
      </c>
    </row>
    <row r="108" spans="1:21" x14ac:dyDescent="0.25">
      <c r="A108" s="13" t="s">
        <v>62</v>
      </c>
      <c r="B108" s="18">
        <v>22</v>
      </c>
      <c r="C108" s="35" t="s">
        <v>21</v>
      </c>
      <c r="D108" s="18">
        <v>13</v>
      </c>
      <c r="E108" s="18">
        <v>25</v>
      </c>
      <c r="F108" s="304">
        <f t="shared" si="9"/>
        <v>132.73259999999999</v>
      </c>
      <c r="G108" s="18">
        <v>0.1</v>
      </c>
      <c r="H108" s="18" t="s">
        <v>1063</v>
      </c>
      <c r="I108" s="32">
        <f t="shared" si="10"/>
        <v>61.723483588461484</v>
      </c>
      <c r="J108" s="32">
        <f t="shared" si="11"/>
        <v>0.3086174179423074</v>
      </c>
      <c r="K108" s="33" t="str">
        <f t="shared" si="12"/>
        <v>DEJAR</v>
      </c>
      <c r="L108" s="33" t="str">
        <f t="shared" si="13"/>
        <v>DEJAR</v>
      </c>
      <c r="M108" s="33" t="str">
        <f t="shared" si="14"/>
        <v>DEJAR</v>
      </c>
      <c r="O108" s="5" t="s">
        <v>1054</v>
      </c>
      <c r="P108" s="186">
        <f t="shared" si="17"/>
        <v>234.59057365845158</v>
      </c>
      <c r="Q108" s="186">
        <f t="shared" si="16"/>
        <v>920.62276679999991</v>
      </c>
      <c r="T108" s="8" t="s">
        <v>193</v>
      </c>
      <c r="U108" s="310">
        <v>299.6437164029187</v>
      </c>
    </row>
    <row r="109" spans="1:21" x14ac:dyDescent="0.25">
      <c r="A109" s="13" t="s">
        <v>62</v>
      </c>
      <c r="B109" s="18">
        <v>23</v>
      </c>
      <c r="C109" s="35" t="s">
        <v>25</v>
      </c>
      <c r="D109" s="18">
        <v>25.5</v>
      </c>
      <c r="E109" s="18">
        <v>20</v>
      </c>
      <c r="F109" s="304">
        <f t="shared" si="9"/>
        <v>510.70634999999999</v>
      </c>
      <c r="G109" s="18">
        <v>0.1</v>
      </c>
      <c r="H109" s="18" t="s">
        <v>1063</v>
      </c>
      <c r="I109" s="32">
        <f t="shared" si="10"/>
        <v>307.50904523936521</v>
      </c>
      <c r="J109" s="32">
        <f t="shared" si="11"/>
        <v>1.5375452261968261</v>
      </c>
      <c r="K109" s="33" t="str">
        <f t="shared" si="12"/>
        <v>DEJAR</v>
      </c>
      <c r="L109" s="33" t="str">
        <f t="shared" si="13"/>
        <v>DEJAR</v>
      </c>
      <c r="M109" s="33" t="str">
        <f t="shared" si="14"/>
        <v>DEJAR</v>
      </c>
      <c r="O109" s="5" t="s">
        <v>1056</v>
      </c>
      <c r="P109" s="186">
        <f t="shared" si="17"/>
        <v>139.03200286510759</v>
      </c>
      <c r="Q109" s="186">
        <f t="shared" si="16"/>
        <v>638.41926908033247</v>
      </c>
      <c r="T109" s="8" t="s">
        <v>194</v>
      </c>
      <c r="U109" s="310">
        <v>103.11095384699149</v>
      </c>
    </row>
    <row r="110" spans="1:21" x14ac:dyDescent="0.25">
      <c r="A110" s="13" t="s">
        <v>62</v>
      </c>
      <c r="B110" s="18">
        <v>24</v>
      </c>
      <c r="C110" s="35" t="s">
        <v>13</v>
      </c>
      <c r="D110" s="18">
        <v>27.5</v>
      </c>
      <c r="E110" s="18">
        <v>25</v>
      </c>
      <c r="F110" s="304">
        <f t="shared" si="9"/>
        <v>593.95875000000001</v>
      </c>
      <c r="G110" s="18">
        <v>0.1</v>
      </c>
      <c r="H110" s="18" t="s">
        <v>1063</v>
      </c>
      <c r="I110" s="32">
        <f t="shared" si="10"/>
        <v>368.14523060732495</v>
      </c>
      <c r="J110" s="32">
        <f t="shared" si="11"/>
        <v>1.8407261530366248</v>
      </c>
      <c r="K110" s="33" t="str">
        <f t="shared" si="12"/>
        <v>DEJAR</v>
      </c>
      <c r="L110" s="33" t="str">
        <f t="shared" si="13"/>
        <v>DEJAR</v>
      </c>
      <c r="M110" s="33" t="str">
        <f t="shared" si="14"/>
        <v>DEJAR</v>
      </c>
      <c r="O110" s="5" t="s">
        <v>1059</v>
      </c>
      <c r="P110" s="186">
        <f t="shared" si="17"/>
        <v>67.457281671270167</v>
      </c>
      <c r="Q110" s="186">
        <f t="shared" si="16"/>
        <v>330.35598532075466</v>
      </c>
      <c r="T110" s="8" t="s">
        <v>206</v>
      </c>
      <c r="U110" s="310">
        <v>91.160303681416096</v>
      </c>
    </row>
    <row r="111" spans="1:21" x14ac:dyDescent="0.25">
      <c r="A111" s="13" t="s">
        <v>62</v>
      </c>
      <c r="B111" s="18">
        <v>25</v>
      </c>
      <c r="C111" s="35" t="s">
        <v>13</v>
      </c>
      <c r="D111" s="18">
        <v>21.3</v>
      </c>
      <c r="E111" s="18">
        <v>12</v>
      </c>
      <c r="F111" s="304">
        <f t="shared" si="9"/>
        <v>356.32812600000005</v>
      </c>
      <c r="G111" s="18">
        <v>0.1</v>
      </c>
      <c r="H111" s="18" t="s">
        <v>1063</v>
      </c>
      <c r="I111" s="32">
        <f t="shared" si="10"/>
        <v>200.24486037888198</v>
      </c>
      <c r="J111" s="32">
        <f t="shared" si="11"/>
        <v>1.0012243018944098</v>
      </c>
      <c r="K111" s="33" t="str">
        <f t="shared" si="12"/>
        <v>DEJAR</v>
      </c>
      <c r="L111" s="33" t="str">
        <f t="shared" si="13"/>
        <v>DEJAR</v>
      </c>
      <c r="M111" s="33" t="str">
        <f t="shared" si="14"/>
        <v>DEJAR</v>
      </c>
      <c r="O111" s="5" t="s">
        <v>1061</v>
      </c>
      <c r="P111" s="186">
        <f t="shared" si="17"/>
        <v>155.11087922130295</v>
      </c>
      <c r="Q111" s="186">
        <f t="shared" si="16"/>
        <v>537.98706192000009</v>
      </c>
      <c r="T111" s="8" t="s">
        <v>207</v>
      </c>
      <c r="U111" s="310">
        <v>344.06803925541652</v>
      </c>
    </row>
    <row r="112" spans="1:21" x14ac:dyDescent="0.25">
      <c r="A112" s="13" t="s">
        <v>62</v>
      </c>
      <c r="B112" s="18">
        <v>26</v>
      </c>
      <c r="C112" s="35" t="s">
        <v>30</v>
      </c>
      <c r="D112" s="18">
        <v>65.5</v>
      </c>
      <c r="E112" s="18">
        <v>35</v>
      </c>
      <c r="F112" s="304">
        <f t="shared" si="9"/>
        <v>3369.5623500000002</v>
      </c>
      <c r="G112" s="18">
        <v>0.1</v>
      </c>
      <c r="H112" s="18" t="s">
        <v>1063</v>
      </c>
      <c r="I112" s="32">
        <f t="shared" si="10"/>
        <v>2913.2959852612967</v>
      </c>
      <c r="J112" s="32">
        <f t="shared" si="11"/>
        <v>14.566479926306483</v>
      </c>
      <c r="K112" s="33" t="str">
        <f t="shared" si="12"/>
        <v>DEJAR</v>
      </c>
      <c r="L112" s="33" t="str">
        <f t="shared" si="13"/>
        <v>DEJAR</v>
      </c>
      <c r="M112" s="33" t="str">
        <f t="shared" si="14"/>
        <v>DEJAR</v>
      </c>
      <c r="O112" s="1" t="s">
        <v>1101</v>
      </c>
      <c r="P112" s="186">
        <f t="shared" si="17"/>
        <v>85.83705146627166</v>
      </c>
      <c r="Q112" s="186">
        <f t="shared" si="16"/>
        <v>994.14544460000025</v>
      </c>
      <c r="T112" s="8" t="s">
        <v>68</v>
      </c>
      <c r="U112" s="310">
        <v>29.957075038241431</v>
      </c>
    </row>
    <row r="113" spans="1:21" x14ac:dyDescent="0.25">
      <c r="A113" s="13" t="s">
        <v>62</v>
      </c>
      <c r="B113" s="18">
        <v>27</v>
      </c>
      <c r="C113" s="35" t="s">
        <v>13</v>
      </c>
      <c r="D113" s="18">
        <v>19.399999999999999</v>
      </c>
      <c r="E113" s="18">
        <v>20</v>
      </c>
      <c r="F113" s="304">
        <f t="shared" si="9"/>
        <v>295.59314399999994</v>
      </c>
      <c r="G113" s="18">
        <v>0.1</v>
      </c>
      <c r="H113" s="18" t="s">
        <v>1063</v>
      </c>
      <c r="I113" s="32">
        <f t="shared" si="10"/>
        <v>160.26681665423646</v>
      </c>
      <c r="J113" s="32">
        <f t="shared" si="11"/>
        <v>0.80133408327118238</v>
      </c>
      <c r="K113" s="33" t="str">
        <f t="shared" si="12"/>
        <v>DEJAR</v>
      </c>
      <c r="L113" s="33" t="str">
        <f t="shared" si="13"/>
        <v>DEJAR</v>
      </c>
      <c r="M113" s="33" t="str">
        <f t="shared" si="14"/>
        <v>DEJAR</v>
      </c>
      <c r="O113" s="1" t="s">
        <v>1104</v>
      </c>
      <c r="P113" s="186">
        <f t="shared" si="17"/>
        <v>55.723398654530271</v>
      </c>
      <c r="Q113" s="186">
        <f t="shared" si="16"/>
        <v>918.01217199999985</v>
      </c>
      <c r="T113" s="8" t="s">
        <v>62</v>
      </c>
      <c r="U113" s="310">
        <v>86.988054956810302</v>
      </c>
    </row>
    <row r="114" spans="1:21" x14ac:dyDescent="0.25">
      <c r="A114" s="13" t="s">
        <v>62</v>
      </c>
      <c r="B114" s="18">
        <v>28</v>
      </c>
      <c r="C114" s="35" t="s">
        <v>121</v>
      </c>
      <c r="D114" s="18">
        <v>41.3</v>
      </c>
      <c r="E114" s="18">
        <v>30</v>
      </c>
      <c r="F114" s="304">
        <f t="shared" si="9"/>
        <v>1339.6489259999998</v>
      </c>
      <c r="G114" s="18">
        <v>0.1</v>
      </c>
      <c r="H114" s="18" t="s">
        <v>1063</v>
      </c>
      <c r="I114" s="32">
        <f t="shared" si="10"/>
        <v>970.48408334379917</v>
      </c>
      <c r="J114" s="32">
        <f t="shared" si="11"/>
        <v>4.8524204167189957</v>
      </c>
      <c r="K114" s="33" t="str">
        <f t="shared" si="12"/>
        <v>DEJAR</v>
      </c>
      <c r="L114" s="33" t="str">
        <f t="shared" si="13"/>
        <v>DEJAR</v>
      </c>
      <c r="M114" s="33" t="str">
        <f t="shared" si="14"/>
        <v>DEJAR</v>
      </c>
      <c r="O114" s="1" t="s">
        <v>1106</v>
      </c>
      <c r="P114" s="186">
        <f t="shared" si="17"/>
        <v>119.23166200712751</v>
      </c>
      <c r="Q114" s="186">
        <f t="shared" si="16"/>
        <v>1312.08924</v>
      </c>
      <c r="T114" s="8" t="s">
        <v>72</v>
      </c>
      <c r="U114" s="310">
        <v>106.02745822454555</v>
      </c>
    </row>
    <row r="115" spans="1:21" x14ac:dyDescent="0.25">
      <c r="A115" s="13" t="s">
        <v>62</v>
      </c>
      <c r="B115" s="18">
        <v>29</v>
      </c>
      <c r="C115" s="35" t="s">
        <v>120</v>
      </c>
      <c r="D115" s="18">
        <v>30.5</v>
      </c>
      <c r="E115" s="18">
        <v>20</v>
      </c>
      <c r="F115" s="304">
        <f t="shared" si="9"/>
        <v>730.61834999999996</v>
      </c>
      <c r="G115" s="18">
        <v>0.1</v>
      </c>
      <c r="H115" s="18" t="s">
        <v>1063</v>
      </c>
      <c r="I115" s="32">
        <f t="shared" si="10"/>
        <v>471.19298861035389</v>
      </c>
      <c r="J115" s="32">
        <f t="shared" si="11"/>
        <v>2.3559649430517693</v>
      </c>
      <c r="K115" s="33" t="str">
        <f t="shared" si="12"/>
        <v>DEJAR</v>
      </c>
      <c r="L115" s="33" t="str">
        <f t="shared" si="13"/>
        <v>DEJAR</v>
      </c>
      <c r="M115" s="33" t="str">
        <f t="shared" si="14"/>
        <v>DEJAR</v>
      </c>
      <c r="O115" s="1" t="s">
        <v>1109</v>
      </c>
      <c r="P115" s="186">
        <f t="shared" si="17"/>
        <v>74.770527577190848</v>
      </c>
      <c r="Q115" s="186">
        <f t="shared" si="16"/>
        <v>1945.0430999999999</v>
      </c>
      <c r="T115" s="8" t="s">
        <v>73</v>
      </c>
      <c r="U115" s="310">
        <v>220.40987030884469</v>
      </c>
    </row>
    <row r="116" spans="1:21" x14ac:dyDescent="0.25">
      <c r="A116" s="13" t="s">
        <v>62</v>
      </c>
      <c r="B116" s="18">
        <v>30</v>
      </c>
      <c r="C116" s="35" t="s">
        <v>112</v>
      </c>
      <c r="D116" s="18">
        <v>31.4</v>
      </c>
      <c r="E116" s="18">
        <v>40</v>
      </c>
      <c r="F116" s="304">
        <f t="shared" si="9"/>
        <v>774.37298399999997</v>
      </c>
      <c r="G116" s="18">
        <v>0.1</v>
      </c>
      <c r="H116" s="18" t="s">
        <v>1063</v>
      </c>
      <c r="I116" s="32">
        <f t="shared" si="10"/>
        <v>505.01246167150646</v>
      </c>
      <c r="J116" s="32">
        <f t="shared" si="11"/>
        <v>2.5250623083575321</v>
      </c>
      <c r="K116" s="33" t="str">
        <f t="shared" si="12"/>
        <v>DEJAR</v>
      </c>
      <c r="L116" s="33" t="str">
        <f t="shared" si="13"/>
        <v>DEJAR</v>
      </c>
      <c r="M116" s="33" t="str">
        <f t="shared" si="14"/>
        <v>DEJAR</v>
      </c>
      <c r="O116" s="1" t="s">
        <v>1129</v>
      </c>
      <c r="P116" s="186">
        <f t="shared" si="17"/>
        <v>34.464525971644797</v>
      </c>
      <c r="Q116" s="186">
        <f t="shared" si="16"/>
        <v>548.84882975999994</v>
      </c>
      <c r="T116" s="8" t="s">
        <v>80</v>
      </c>
      <c r="U116" s="310">
        <v>281.54026543404945</v>
      </c>
    </row>
    <row r="117" spans="1:21" x14ac:dyDescent="0.25">
      <c r="A117" s="13" t="s">
        <v>62</v>
      </c>
      <c r="B117" s="18">
        <v>31</v>
      </c>
      <c r="C117" s="35" t="s">
        <v>32</v>
      </c>
      <c r="D117" s="18">
        <v>12</v>
      </c>
      <c r="E117" s="18">
        <v>15</v>
      </c>
      <c r="F117" s="304">
        <f t="shared" si="9"/>
        <v>113.0976</v>
      </c>
      <c r="G117" s="18">
        <v>0.1</v>
      </c>
      <c r="H117" s="18" t="s">
        <v>1063</v>
      </c>
      <c r="I117" s="32">
        <f t="shared" si="10"/>
        <v>51.002868362482175</v>
      </c>
      <c r="J117" s="32">
        <f t="shared" si="11"/>
        <v>0.25501434181241084</v>
      </c>
      <c r="K117" s="33" t="str">
        <f t="shared" si="12"/>
        <v>DEJAR</v>
      </c>
      <c r="L117" s="33" t="str">
        <f t="shared" si="13"/>
        <v>DEJAR</v>
      </c>
      <c r="M117" s="33" t="str">
        <f t="shared" si="14"/>
        <v>DEJAR</v>
      </c>
      <c r="O117" s="5" t="s">
        <v>1133</v>
      </c>
      <c r="P117" s="186">
        <f t="shared" si="17"/>
        <v>107.13936603883933</v>
      </c>
      <c r="Q117" s="186">
        <f t="shared" si="16"/>
        <v>321.57208640366963</v>
      </c>
      <c r="T117" s="8" t="s">
        <v>83</v>
      </c>
      <c r="U117" s="310">
        <v>57.662743658231527</v>
      </c>
    </row>
    <row r="118" spans="1:21" x14ac:dyDescent="0.25">
      <c r="A118" s="13" t="s">
        <v>62</v>
      </c>
      <c r="B118" s="18">
        <v>32</v>
      </c>
      <c r="C118" s="35" t="s">
        <v>13</v>
      </c>
      <c r="D118" s="18">
        <v>11</v>
      </c>
      <c r="E118" s="18">
        <v>10</v>
      </c>
      <c r="F118" s="304">
        <f t="shared" si="9"/>
        <v>95.0334</v>
      </c>
      <c r="G118" s="18">
        <v>0.1</v>
      </c>
      <c r="H118" s="18" t="s">
        <v>1063</v>
      </c>
      <c r="I118" s="32">
        <f t="shared" si="10"/>
        <v>41.450062373780455</v>
      </c>
      <c r="J118" s="32">
        <f t="shared" si="11"/>
        <v>0.20725031186890225</v>
      </c>
      <c r="K118" s="33" t="str">
        <f t="shared" si="12"/>
        <v>DEJAR</v>
      </c>
      <c r="L118" s="33" t="str">
        <f t="shared" si="13"/>
        <v>DEJAR</v>
      </c>
      <c r="M118" s="33" t="str">
        <f t="shared" si="14"/>
        <v>DEJAR</v>
      </c>
      <c r="O118" s="5" t="s">
        <v>1135</v>
      </c>
      <c r="P118" s="186">
        <f t="shared" si="17"/>
        <v>60.679566516581694</v>
      </c>
      <c r="Q118" s="186">
        <f t="shared" si="16"/>
        <v>394.98756812307687</v>
      </c>
      <c r="T118" s="8" t="s">
        <v>86</v>
      </c>
      <c r="U118" s="310">
        <v>241.14300584122859</v>
      </c>
    </row>
    <row r="119" spans="1:21" x14ac:dyDescent="0.25">
      <c r="A119" s="13" t="s">
        <v>62</v>
      </c>
      <c r="B119" s="18">
        <v>33</v>
      </c>
      <c r="C119" s="35" t="s">
        <v>122</v>
      </c>
      <c r="D119" s="18">
        <v>27.5</v>
      </c>
      <c r="E119" s="18">
        <v>18</v>
      </c>
      <c r="F119" s="304">
        <f t="shared" si="9"/>
        <v>593.95875000000001</v>
      </c>
      <c r="G119" s="18">
        <v>0.1</v>
      </c>
      <c r="H119" s="18" t="s">
        <v>1063</v>
      </c>
      <c r="I119" s="32">
        <f t="shared" si="10"/>
        <v>368.14523060732495</v>
      </c>
      <c r="J119" s="32">
        <f t="shared" si="11"/>
        <v>1.8407261530366248</v>
      </c>
      <c r="K119" s="33" t="str">
        <f t="shared" si="12"/>
        <v>DEJAR</v>
      </c>
      <c r="L119" s="33" t="str">
        <f t="shared" si="13"/>
        <v>DEJAR</v>
      </c>
      <c r="M119" s="33" t="str">
        <f t="shared" si="14"/>
        <v>DEJAR</v>
      </c>
      <c r="O119" s="5" t="s">
        <v>1137</v>
      </c>
      <c r="P119" s="186">
        <f t="shared" si="17"/>
        <v>52.476228214362628</v>
      </c>
      <c r="Q119" s="186">
        <f t="shared" si="16"/>
        <v>218.88522491379302</v>
      </c>
      <c r="T119" s="8" t="s">
        <v>523</v>
      </c>
      <c r="U119" s="310">
        <v>29.142622791290552</v>
      </c>
    </row>
    <row r="120" spans="1:21" x14ac:dyDescent="0.25">
      <c r="A120" s="13" t="s">
        <v>62</v>
      </c>
      <c r="B120" s="18">
        <v>34</v>
      </c>
      <c r="C120" s="35" t="s">
        <v>28</v>
      </c>
      <c r="D120" s="18">
        <v>33.5</v>
      </c>
      <c r="E120" s="18">
        <v>25</v>
      </c>
      <c r="F120" s="304">
        <f t="shared" si="9"/>
        <v>881.41515000000004</v>
      </c>
      <c r="G120" s="18">
        <v>0.1</v>
      </c>
      <c r="H120" s="18" t="s">
        <v>1063</v>
      </c>
      <c r="I120" s="32">
        <f t="shared" si="10"/>
        <v>589.27071356225565</v>
      </c>
      <c r="J120" s="32">
        <f t="shared" si="11"/>
        <v>2.9463535678112782</v>
      </c>
      <c r="K120" s="33" t="str">
        <f t="shared" si="12"/>
        <v>DEJAR</v>
      </c>
      <c r="L120" s="33" t="str">
        <f t="shared" si="13"/>
        <v>DEJAR</v>
      </c>
      <c r="M120" s="33" t="str">
        <f t="shared" si="14"/>
        <v>DEJAR</v>
      </c>
      <c r="O120" s="5" t="s">
        <v>1139</v>
      </c>
      <c r="P120" s="186">
        <f t="shared" si="17"/>
        <v>89.005285106782225</v>
      </c>
      <c r="Q120" s="186">
        <f t="shared" si="16"/>
        <v>790.29958700000009</v>
      </c>
      <c r="T120" s="8" t="s">
        <v>547</v>
      </c>
      <c r="U120" s="310">
        <v>132.18365742181251</v>
      </c>
    </row>
    <row r="121" spans="1:21" x14ac:dyDescent="0.25">
      <c r="A121" s="13" t="s">
        <v>62</v>
      </c>
      <c r="B121" s="18">
        <v>35</v>
      </c>
      <c r="C121" s="35" t="s">
        <v>13</v>
      </c>
      <c r="D121" s="18">
        <v>17</v>
      </c>
      <c r="E121" s="18">
        <v>12</v>
      </c>
      <c r="F121" s="304">
        <f t="shared" si="9"/>
        <v>226.98060000000001</v>
      </c>
      <c r="G121" s="18">
        <v>0.1</v>
      </c>
      <c r="H121" s="18" t="s">
        <v>1063</v>
      </c>
      <c r="I121" s="32">
        <f t="shared" si="10"/>
        <v>116.98835060940742</v>
      </c>
      <c r="J121" s="32">
        <f t="shared" si="11"/>
        <v>0.58494175304703711</v>
      </c>
      <c r="K121" s="33" t="str">
        <f t="shared" si="12"/>
        <v>DEJAR</v>
      </c>
      <c r="L121" s="33" t="str">
        <f t="shared" si="13"/>
        <v>DEJAR</v>
      </c>
      <c r="M121" s="33" t="str">
        <f t="shared" si="14"/>
        <v>DEJAR</v>
      </c>
      <c r="O121" s="5" t="s">
        <v>1141</v>
      </c>
      <c r="P121" s="186">
        <f t="shared" si="17"/>
        <v>71.499446119671987</v>
      </c>
      <c r="Q121" s="186">
        <f t="shared" si="16"/>
        <v>604.86361123404254</v>
      </c>
      <c r="T121" s="8" t="s">
        <v>550</v>
      </c>
      <c r="U121" s="310">
        <v>154.82474910846793</v>
      </c>
    </row>
    <row r="122" spans="1:21" x14ac:dyDescent="0.25">
      <c r="A122" s="13" t="s">
        <v>62</v>
      </c>
      <c r="B122" s="18">
        <v>36</v>
      </c>
      <c r="C122" s="35" t="s">
        <v>13</v>
      </c>
      <c r="D122" s="18">
        <v>18.5</v>
      </c>
      <c r="E122" s="18">
        <v>15</v>
      </c>
      <c r="F122" s="304">
        <f t="shared" si="9"/>
        <v>268.80315000000002</v>
      </c>
      <c r="G122" s="18">
        <v>0.1</v>
      </c>
      <c r="H122" s="18" t="s">
        <v>1063</v>
      </c>
      <c r="I122" s="32">
        <f t="shared" si="10"/>
        <v>143.11059777395243</v>
      </c>
      <c r="J122" s="32">
        <f t="shared" si="11"/>
        <v>0.71555298886976215</v>
      </c>
      <c r="K122" s="33" t="str">
        <f t="shared" si="12"/>
        <v>DEJAR</v>
      </c>
      <c r="L122" s="33" t="str">
        <f t="shared" si="13"/>
        <v>DEJAR</v>
      </c>
      <c r="M122" s="33" t="str">
        <f t="shared" si="14"/>
        <v>DEJAR</v>
      </c>
      <c r="O122" s="5" t="s">
        <v>1143</v>
      </c>
      <c r="P122" s="186">
        <f t="shared" si="17"/>
        <v>79.587883898593887</v>
      </c>
      <c r="Q122" s="186">
        <f t="shared" si="16"/>
        <v>931.27798706250019</v>
      </c>
      <c r="T122" s="8" t="s">
        <v>552</v>
      </c>
      <c r="U122" s="310">
        <v>172.18703403523747</v>
      </c>
    </row>
    <row r="123" spans="1:21" x14ac:dyDescent="0.25">
      <c r="A123" s="13" t="s">
        <v>62</v>
      </c>
      <c r="B123" s="18">
        <v>37</v>
      </c>
      <c r="C123" s="35" t="s">
        <v>123</v>
      </c>
      <c r="D123" s="18">
        <v>29.5</v>
      </c>
      <c r="E123" s="18">
        <v>35</v>
      </c>
      <c r="F123" s="304">
        <f t="shared" si="9"/>
        <v>683.49434999999994</v>
      </c>
      <c r="G123" s="18">
        <v>0.1</v>
      </c>
      <c r="H123" s="18" t="s">
        <v>1063</v>
      </c>
      <c r="I123" s="32">
        <f t="shared" si="10"/>
        <v>435.20189998017889</v>
      </c>
      <c r="J123" s="32">
        <f t="shared" si="11"/>
        <v>2.1760094999008941</v>
      </c>
      <c r="K123" s="33" t="str">
        <f t="shared" si="12"/>
        <v>DEJAR</v>
      </c>
      <c r="L123" s="33" t="str">
        <f t="shared" si="13"/>
        <v>DEJAR</v>
      </c>
      <c r="M123" s="33" t="str">
        <f t="shared" si="14"/>
        <v>DEJAR</v>
      </c>
      <c r="O123" s="5" t="s">
        <v>1145</v>
      </c>
      <c r="P123" s="186">
        <f t="shared" si="17"/>
        <v>34.64336437910238</v>
      </c>
      <c r="Q123" s="186">
        <f t="shared" si="16"/>
        <v>717.88081547368415</v>
      </c>
      <c r="T123" s="8" t="s">
        <v>554</v>
      </c>
      <c r="U123" s="310">
        <v>84.164995180199526</v>
      </c>
    </row>
    <row r="124" spans="1:21" x14ac:dyDescent="0.25">
      <c r="A124" s="13" t="s">
        <v>62</v>
      </c>
      <c r="B124" s="18">
        <v>38</v>
      </c>
      <c r="C124" s="35" t="s">
        <v>21</v>
      </c>
      <c r="D124" s="18">
        <v>18.5</v>
      </c>
      <c r="E124" s="18">
        <v>25</v>
      </c>
      <c r="F124" s="304">
        <f t="shared" si="9"/>
        <v>268.80315000000002</v>
      </c>
      <c r="G124" s="18">
        <v>0.1</v>
      </c>
      <c r="H124" s="18" t="s">
        <v>1063</v>
      </c>
      <c r="I124" s="32">
        <f t="shared" si="10"/>
        <v>143.11059777395243</v>
      </c>
      <c r="J124" s="32">
        <f t="shared" si="11"/>
        <v>0.71555298886976215</v>
      </c>
      <c r="K124" s="33" t="str">
        <f t="shared" si="12"/>
        <v>DEJAR</v>
      </c>
      <c r="L124" s="33" t="str">
        <f t="shared" si="13"/>
        <v>DEJAR</v>
      </c>
      <c r="M124" s="33" t="str">
        <f t="shared" si="14"/>
        <v>DEJAR</v>
      </c>
      <c r="O124" s="5" t="s">
        <v>1165</v>
      </c>
      <c r="P124" s="186">
        <f t="shared" si="17"/>
        <v>140.26717294614369</v>
      </c>
      <c r="Q124" s="186">
        <f t="shared" si="16"/>
        <v>935.30282999999997</v>
      </c>
      <c r="T124" s="8" t="s">
        <v>557</v>
      </c>
      <c r="U124" s="310">
        <v>96.49286134866756</v>
      </c>
    </row>
    <row r="125" spans="1:21" x14ac:dyDescent="0.25">
      <c r="A125" s="13" t="s">
        <v>62</v>
      </c>
      <c r="B125" s="18">
        <v>39</v>
      </c>
      <c r="C125" s="35" t="s">
        <v>120</v>
      </c>
      <c r="D125" s="18">
        <v>12.5</v>
      </c>
      <c r="E125" s="18">
        <v>10</v>
      </c>
      <c r="F125" s="304">
        <f t="shared" si="9"/>
        <v>122.71875</v>
      </c>
      <c r="G125" s="18">
        <v>0.1</v>
      </c>
      <c r="H125" s="18" t="s">
        <v>1063</v>
      </c>
      <c r="I125" s="32">
        <f t="shared" si="10"/>
        <v>56.214880852526136</v>
      </c>
      <c r="J125" s="32">
        <f t="shared" si="11"/>
        <v>0.28107440426263064</v>
      </c>
      <c r="K125" s="33" t="str">
        <f t="shared" si="12"/>
        <v>DEJAR</v>
      </c>
      <c r="L125" s="33" t="str">
        <f t="shared" si="13"/>
        <v>DEJAR</v>
      </c>
      <c r="M125" s="33" t="str">
        <f t="shared" si="14"/>
        <v>DEJAR</v>
      </c>
      <c r="O125" s="5" t="s">
        <v>1166</v>
      </c>
      <c r="P125" s="186">
        <f t="shared" si="17"/>
        <v>100.50744379901806</v>
      </c>
      <c r="Q125" s="186">
        <f t="shared" si="16"/>
        <v>477.87642680011913</v>
      </c>
      <c r="T125" s="8" t="s">
        <v>559</v>
      </c>
      <c r="U125" s="310">
        <v>72.780081876680867</v>
      </c>
    </row>
    <row r="126" spans="1:21" x14ac:dyDescent="0.25">
      <c r="A126" s="13" t="s">
        <v>72</v>
      </c>
      <c r="B126" s="18">
        <v>1</v>
      </c>
      <c r="C126" s="35" t="s">
        <v>119</v>
      </c>
      <c r="D126" s="18">
        <v>20</v>
      </c>
      <c r="E126" s="18">
        <v>25</v>
      </c>
      <c r="F126" s="304">
        <f t="shared" si="9"/>
        <v>314.15999999999997</v>
      </c>
      <c r="G126" s="18">
        <v>0.1</v>
      </c>
      <c r="H126" s="18" t="s">
        <v>1063</v>
      </c>
      <c r="I126" s="32">
        <f t="shared" si="10"/>
        <v>172.33493090633354</v>
      </c>
      <c r="J126" s="32">
        <f t="shared" si="11"/>
        <v>0.86167465453166758</v>
      </c>
      <c r="K126" s="33" t="str">
        <f t="shared" si="12"/>
        <v>DEJAR</v>
      </c>
      <c r="L126" s="33" t="str">
        <f t="shared" si="13"/>
        <v>DEJAR</v>
      </c>
      <c r="M126" s="33" t="str">
        <f t="shared" si="14"/>
        <v>DEJAR</v>
      </c>
      <c r="O126" s="5" t="s">
        <v>1168</v>
      </c>
      <c r="P126" s="186">
        <f t="shared" si="17"/>
        <v>65.897083457157962</v>
      </c>
      <c r="Q126" s="186">
        <f t="shared" si="16"/>
        <v>264.18788020183496</v>
      </c>
      <c r="T126" s="8" t="s">
        <v>561</v>
      </c>
      <c r="U126" s="310">
        <v>239.6954501842892</v>
      </c>
    </row>
    <row r="127" spans="1:21" x14ac:dyDescent="0.25">
      <c r="A127" s="13" t="s">
        <v>72</v>
      </c>
      <c r="B127" s="18">
        <v>2</v>
      </c>
      <c r="C127" s="35" t="s">
        <v>57</v>
      </c>
      <c r="D127" s="18">
        <v>20</v>
      </c>
      <c r="E127" s="18">
        <v>25</v>
      </c>
      <c r="F127" s="304">
        <f t="shared" si="9"/>
        <v>314.15999999999997</v>
      </c>
      <c r="G127" s="18">
        <v>0.1</v>
      </c>
      <c r="H127" s="18" t="s">
        <v>1063</v>
      </c>
      <c r="I127" s="32">
        <f t="shared" si="10"/>
        <v>172.33493090633354</v>
      </c>
      <c r="J127" s="32">
        <f t="shared" si="11"/>
        <v>0.86167465453166758</v>
      </c>
      <c r="K127" s="33" t="str">
        <f t="shared" si="12"/>
        <v>DEJAR</v>
      </c>
      <c r="L127" s="33" t="str">
        <f t="shared" si="13"/>
        <v>DEJAR</v>
      </c>
      <c r="M127" s="33" t="str">
        <f t="shared" si="14"/>
        <v>DEJAR</v>
      </c>
      <c r="O127" s="5" t="s">
        <v>1183</v>
      </c>
      <c r="P127" s="186">
        <f t="shared" si="17"/>
        <v>205.69328161465847</v>
      </c>
      <c r="Q127" s="186">
        <f t="shared" si="16"/>
        <v>724.85656833333337</v>
      </c>
      <c r="T127" s="8" t="s">
        <v>563</v>
      </c>
      <c r="U127" s="310">
        <v>324.87811154203729</v>
      </c>
    </row>
    <row r="128" spans="1:21" x14ac:dyDescent="0.25">
      <c r="A128" s="13" t="s">
        <v>72</v>
      </c>
      <c r="B128" s="18">
        <v>3</v>
      </c>
      <c r="C128" s="35" t="s">
        <v>124</v>
      </c>
      <c r="D128" s="18">
        <v>34</v>
      </c>
      <c r="E128" s="18">
        <v>44</v>
      </c>
      <c r="F128" s="304">
        <f t="shared" si="9"/>
        <v>907.92240000000004</v>
      </c>
      <c r="G128" s="18">
        <v>0.1</v>
      </c>
      <c r="H128" s="18" t="s">
        <v>1063</v>
      </c>
      <c r="I128" s="32">
        <f t="shared" si="10"/>
        <v>610.45073780325674</v>
      </c>
      <c r="J128" s="32">
        <f t="shared" si="11"/>
        <v>3.0522536890162835</v>
      </c>
      <c r="K128" s="33" t="str">
        <f t="shared" si="12"/>
        <v>DEJAR</v>
      </c>
      <c r="L128" s="33" t="str">
        <f t="shared" si="13"/>
        <v>DEJAR</v>
      </c>
      <c r="M128" s="33" t="str">
        <f t="shared" si="14"/>
        <v>DEJAR</v>
      </c>
      <c r="O128" s="5" t="s">
        <v>1185</v>
      </c>
      <c r="P128" s="186">
        <f t="shared" si="17"/>
        <v>149.3560947275339</v>
      </c>
      <c r="Q128" s="186">
        <f t="shared" si="16"/>
        <v>923.39833299999998</v>
      </c>
      <c r="T128" s="8" t="s">
        <v>565</v>
      </c>
      <c r="U128" s="310">
        <v>209.1694165200841</v>
      </c>
    </row>
    <row r="129" spans="1:21" x14ac:dyDescent="0.25">
      <c r="A129" s="13" t="s">
        <v>72</v>
      </c>
      <c r="B129" s="18">
        <v>4</v>
      </c>
      <c r="C129" s="35" t="s">
        <v>20</v>
      </c>
      <c r="D129" s="18">
        <v>19</v>
      </c>
      <c r="E129" s="18">
        <v>30</v>
      </c>
      <c r="F129" s="304">
        <f t="shared" si="9"/>
        <v>283.52940000000001</v>
      </c>
      <c r="G129" s="18">
        <v>0.1</v>
      </c>
      <c r="H129" s="18" t="s">
        <v>1063</v>
      </c>
      <c r="I129" s="32">
        <f t="shared" si="10"/>
        <v>152.50261995629924</v>
      </c>
      <c r="J129" s="32">
        <f t="shared" si="11"/>
        <v>0.76251309978149617</v>
      </c>
      <c r="K129" s="33" t="str">
        <f t="shared" si="12"/>
        <v>DEJAR</v>
      </c>
      <c r="L129" s="33" t="str">
        <f t="shared" si="13"/>
        <v>DEJAR</v>
      </c>
      <c r="M129" s="33" t="str">
        <f t="shared" si="14"/>
        <v>DEJAR</v>
      </c>
      <c r="O129" s="5" t="s">
        <v>1193</v>
      </c>
      <c r="P129" s="186">
        <f t="shared" si="17"/>
        <v>1354.7351025117425</v>
      </c>
      <c r="Q129" s="186">
        <f t="shared" si="16"/>
        <v>4314.8923999999997</v>
      </c>
      <c r="T129" s="8" t="s">
        <v>567</v>
      </c>
      <c r="U129" s="310">
        <v>119.99462156553558</v>
      </c>
    </row>
    <row r="130" spans="1:21" x14ac:dyDescent="0.25">
      <c r="A130" s="13" t="s">
        <v>72</v>
      </c>
      <c r="B130" s="18">
        <v>5</v>
      </c>
      <c r="C130" s="35" t="s">
        <v>125</v>
      </c>
      <c r="D130" s="18">
        <v>29</v>
      </c>
      <c r="E130" s="18">
        <v>25.2</v>
      </c>
      <c r="F130" s="304">
        <f t="shared" si="9"/>
        <v>660.52139999999997</v>
      </c>
      <c r="G130" s="18">
        <v>0.1</v>
      </c>
      <c r="H130" s="18" t="s">
        <v>1063</v>
      </c>
      <c r="I130" s="32">
        <f t="shared" si="10"/>
        <v>417.82609631752575</v>
      </c>
      <c r="J130" s="32">
        <f t="shared" si="11"/>
        <v>2.0891304815876288</v>
      </c>
      <c r="K130" s="33" t="str">
        <f t="shared" si="12"/>
        <v>DEJAR</v>
      </c>
      <c r="L130" s="33" t="str">
        <f t="shared" si="13"/>
        <v>DEJAR</v>
      </c>
      <c r="M130" s="33" t="str">
        <f t="shared" si="14"/>
        <v>DEJAR</v>
      </c>
      <c r="O130" s="5" t="s">
        <v>1196</v>
      </c>
      <c r="P130" s="186">
        <f t="shared" si="17"/>
        <v>2017.0326494336707</v>
      </c>
      <c r="Q130" s="186">
        <f t="shared" si="16"/>
        <v>11607.426599999999</v>
      </c>
      <c r="T130" s="8" t="s">
        <v>526</v>
      </c>
      <c r="U130" s="310">
        <v>124.241833781411</v>
      </c>
    </row>
    <row r="131" spans="1:21" x14ac:dyDescent="0.25">
      <c r="A131" s="13" t="s">
        <v>72</v>
      </c>
      <c r="B131" s="18">
        <v>6</v>
      </c>
      <c r="C131" s="35" t="s">
        <v>37</v>
      </c>
      <c r="D131" s="18">
        <v>31</v>
      </c>
      <c r="E131" s="18">
        <v>25.2</v>
      </c>
      <c r="F131" s="304">
        <f t="shared" ref="F131:F194" si="18">(3.1416/4)*D131^2</f>
        <v>754.76940000000002</v>
      </c>
      <c r="G131" s="18">
        <v>0.1</v>
      </c>
      <c r="H131" s="18" t="s">
        <v>1063</v>
      </c>
      <c r="I131" s="32">
        <f t="shared" ref="I131:I194" si="19">0.13657*D131^2.38351</f>
        <v>489.81357840055307</v>
      </c>
      <c r="J131" s="32">
        <f t="shared" ref="J131:J194" si="20">(I131/1000)*0.5/G131</f>
        <v>2.4490678920027653</v>
      </c>
      <c r="K131" s="33" t="str">
        <f t="shared" ref="K131:K194" si="21">+IF(D131&gt;=10,"DEJAR","DEPURAR")</f>
        <v>DEJAR</v>
      </c>
      <c r="L131" s="33" t="str">
        <f t="shared" ref="L131:L194" si="22">+IF(E131&gt;=5,"DEJAR","DEPURAR")</f>
        <v>DEJAR</v>
      </c>
      <c r="M131" s="33" t="str">
        <f t="shared" ref="M131:M194" si="23">+IF(AND(K131="DEJAR",L131="DEJAR"),"DEJAR","DEPURAR")</f>
        <v>DEJAR</v>
      </c>
      <c r="O131" s="5" t="s">
        <v>1198</v>
      </c>
      <c r="P131" s="186">
        <f t="shared" si="17"/>
        <v>1061.6175929236538</v>
      </c>
      <c r="Q131" s="186">
        <f t="shared" si="16"/>
        <v>4679.7139914893633</v>
      </c>
      <c r="T131" s="8" t="s">
        <v>569</v>
      </c>
      <c r="U131" s="310">
        <v>72.607933322194597</v>
      </c>
    </row>
    <row r="132" spans="1:21" x14ac:dyDescent="0.25">
      <c r="A132" s="13" t="s">
        <v>72</v>
      </c>
      <c r="B132" s="18">
        <v>7</v>
      </c>
      <c r="C132" s="35" t="s">
        <v>25</v>
      </c>
      <c r="D132" s="18">
        <v>11.3</v>
      </c>
      <c r="E132" s="18">
        <v>8</v>
      </c>
      <c r="F132" s="304">
        <f t="shared" si="18"/>
        <v>100.28772600000001</v>
      </c>
      <c r="G132" s="18">
        <v>0.1</v>
      </c>
      <c r="H132" s="18" t="s">
        <v>1063</v>
      </c>
      <c r="I132" s="32">
        <f t="shared" si="19"/>
        <v>44.195526320155821</v>
      </c>
      <c r="J132" s="32">
        <f t="shared" si="20"/>
        <v>0.2209776316007791</v>
      </c>
      <c r="K132" s="33" t="str">
        <f t="shared" si="21"/>
        <v>DEJAR</v>
      </c>
      <c r="L132" s="33" t="str">
        <f t="shared" si="22"/>
        <v>DEJAR</v>
      </c>
      <c r="M132" s="33" t="str">
        <f t="shared" si="23"/>
        <v>DEJAR</v>
      </c>
      <c r="O132" s="5" t="s">
        <v>1200</v>
      </c>
      <c r="P132" s="186">
        <f t="shared" si="17"/>
        <v>1338.9572521876416</v>
      </c>
      <c r="Q132" s="186">
        <f t="shared" si="16"/>
        <v>10478.618303999998</v>
      </c>
      <c r="T132" s="8" t="s">
        <v>570</v>
      </c>
      <c r="U132" s="310">
        <v>140.66718632399682</v>
      </c>
    </row>
    <row r="133" spans="1:21" x14ac:dyDescent="0.25">
      <c r="A133" s="13" t="s">
        <v>72</v>
      </c>
      <c r="B133" s="18">
        <v>8</v>
      </c>
      <c r="C133" s="35" t="s">
        <v>126</v>
      </c>
      <c r="D133" s="18">
        <v>22</v>
      </c>
      <c r="E133" s="18">
        <v>32</v>
      </c>
      <c r="F133" s="304">
        <f t="shared" si="18"/>
        <v>380.1336</v>
      </c>
      <c r="G133" s="18">
        <v>0.1</v>
      </c>
      <c r="H133" s="18" t="s">
        <v>1063</v>
      </c>
      <c r="I133" s="32">
        <f t="shared" si="19"/>
        <v>216.2883827856152</v>
      </c>
      <c r="J133" s="32">
        <f t="shared" si="20"/>
        <v>1.0814419139280758</v>
      </c>
      <c r="K133" s="33" t="str">
        <f t="shared" si="21"/>
        <v>DEJAR</v>
      </c>
      <c r="L133" s="33" t="str">
        <f t="shared" si="22"/>
        <v>DEJAR</v>
      </c>
      <c r="M133" s="33" t="str">
        <f t="shared" si="23"/>
        <v>DEJAR</v>
      </c>
      <c r="O133" s="5" t="s">
        <v>1202</v>
      </c>
      <c r="P133" s="186">
        <f t="shared" si="17"/>
        <v>125.88457144844959</v>
      </c>
      <c r="Q133" s="186">
        <f t="shared" ref="Q133:Q148" si="24">AVERAGEIF(A$2:A$9984,O133,F$2:F$9984)</f>
        <v>831.24069293023263</v>
      </c>
      <c r="T133" s="8" t="s">
        <v>572</v>
      </c>
      <c r="U133" s="310">
        <v>56.096208764528456</v>
      </c>
    </row>
    <row r="134" spans="1:21" x14ac:dyDescent="0.25">
      <c r="A134" s="13" t="s">
        <v>72</v>
      </c>
      <c r="B134" s="18">
        <v>9</v>
      </c>
      <c r="C134" s="35" t="s">
        <v>127</v>
      </c>
      <c r="D134" s="18">
        <v>19</v>
      </c>
      <c r="E134" s="18">
        <v>25.2</v>
      </c>
      <c r="F134" s="304">
        <f t="shared" si="18"/>
        <v>283.52940000000001</v>
      </c>
      <c r="G134" s="18">
        <v>0.1</v>
      </c>
      <c r="H134" s="18" t="s">
        <v>1063</v>
      </c>
      <c r="I134" s="32">
        <f t="shared" si="19"/>
        <v>152.50261995629924</v>
      </c>
      <c r="J134" s="32">
        <f t="shared" si="20"/>
        <v>0.76251309978149617</v>
      </c>
      <c r="K134" s="33" t="str">
        <f t="shared" si="21"/>
        <v>DEJAR</v>
      </c>
      <c r="L134" s="33" t="str">
        <f t="shared" si="22"/>
        <v>DEJAR</v>
      </c>
      <c r="M134" s="33" t="str">
        <f t="shared" si="23"/>
        <v>DEJAR</v>
      </c>
      <c r="O134" s="5" t="s">
        <v>1205</v>
      </c>
      <c r="P134" s="186">
        <f t="shared" si="17"/>
        <v>81.257048506326754</v>
      </c>
      <c r="Q134" s="186">
        <f t="shared" si="24"/>
        <v>848.90407799999991</v>
      </c>
      <c r="T134" s="8" t="s">
        <v>574</v>
      </c>
      <c r="U134" s="310">
        <v>105.32036990466655</v>
      </c>
    </row>
    <row r="135" spans="1:21" x14ac:dyDescent="0.25">
      <c r="A135" s="13" t="s">
        <v>72</v>
      </c>
      <c r="B135" s="18">
        <v>10</v>
      </c>
      <c r="C135" s="35" t="s">
        <v>128</v>
      </c>
      <c r="D135" s="18">
        <v>14.3</v>
      </c>
      <c r="E135" s="18">
        <v>30</v>
      </c>
      <c r="F135" s="304">
        <f t="shared" si="18"/>
        <v>160.60644600000001</v>
      </c>
      <c r="G135" s="18">
        <v>0.1</v>
      </c>
      <c r="H135" s="18" t="s">
        <v>1063</v>
      </c>
      <c r="I135" s="32">
        <f t="shared" si="19"/>
        <v>77.46585312120348</v>
      </c>
      <c r="J135" s="32">
        <f t="shared" si="20"/>
        <v>0.38732926560601738</v>
      </c>
      <c r="K135" s="33" t="str">
        <f t="shared" si="21"/>
        <v>DEJAR</v>
      </c>
      <c r="L135" s="33" t="str">
        <f t="shared" si="22"/>
        <v>DEJAR</v>
      </c>
      <c r="M135" s="33" t="str">
        <f t="shared" si="23"/>
        <v>DEJAR</v>
      </c>
      <c r="O135" s="5" t="s">
        <v>1208</v>
      </c>
      <c r="P135" s="186">
        <f t="shared" si="17"/>
        <v>144.93195077703609</v>
      </c>
      <c r="Q135" s="186">
        <f t="shared" si="24"/>
        <v>986.18358299999977</v>
      </c>
      <c r="T135" s="8" t="s">
        <v>529</v>
      </c>
      <c r="U135" s="310">
        <v>93.793123053513838</v>
      </c>
    </row>
    <row r="136" spans="1:21" x14ac:dyDescent="0.25">
      <c r="A136" s="13" t="s">
        <v>72</v>
      </c>
      <c r="B136" s="18">
        <v>11</v>
      </c>
      <c r="C136" s="35" t="s">
        <v>129</v>
      </c>
      <c r="D136" s="18">
        <v>13.4</v>
      </c>
      <c r="E136" s="18">
        <v>5</v>
      </c>
      <c r="F136" s="304">
        <f t="shared" si="18"/>
        <v>141.02642399999999</v>
      </c>
      <c r="G136" s="18">
        <v>0.1</v>
      </c>
      <c r="H136" s="18" t="s">
        <v>1063</v>
      </c>
      <c r="I136" s="32">
        <f t="shared" si="19"/>
        <v>66.346935398031491</v>
      </c>
      <c r="J136" s="32">
        <f t="shared" si="20"/>
        <v>0.33173467699015746</v>
      </c>
      <c r="K136" s="33" t="str">
        <f t="shared" si="21"/>
        <v>DEJAR</v>
      </c>
      <c r="L136" s="33" t="str">
        <f t="shared" si="22"/>
        <v>DEJAR</v>
      </c>
      <c r="M136" s="33" t="str">
        <f t="shared" si="23"/>
        <v>DEJAR</v>
      </c>
      <c r="O136" s="5" t="s">
        <v>1210</v>
      </c>
      <c r="P136" s="186">
        <f t="shared" si="17"/>
        <v>273.98552186024085</v>
      </c>
      <c r="Q136" s="186">
        <f t="shared" si="24"/>
        <v>2300.9657268888886</v>
      </c>
      <c r="T136" s="8" t="s">
        <v>533</v>
      </c>
      <c r="U136" s="310">
        <v>257.21016267478564</v>
      </c>
    </row>
    <row r="137" spans="1:21" x14ac:dyDescent="0.25">
      <c r="A137" s="13" t="s">
        <v>72</v>
      </c>
      <c r="B137" s="18">
        <v>12</v>
      </c>
      <c r="C137" s="35" t="s">
        <v>130</v>
      </c>
      <c r="D137" s="18">
        <v>65</v>
      </c>
      <c r="E137" s="18">
        <v>50</v>
      </c>
      <c r="F137" s="304">
        <f t="shared" si="18"/>
        <v>3318.3150000000001</v>
      </c>
      <c r="G137" s="18">
        <v>0.1</v>
      </c>
      <c r="H137" s="18" t="s">
        <v>1063</v>
      </c>
      <c r="I137" s="32">
        <f t="shared" si="19"/>
        <v>2860.5689751200016</v>
      </c>
      <c r="J137" s="32">
        <f t="shared" si="20"/>
        <v>14.302844875600007</v>
      </c>
      <c r="K137" s="33" t="str">
        <f t="shared" si="21"/>
        <v>DEJAR</v>
      </c>
      <c r="L137" s="33" t="str">
        <f t="shared" si="22"/>
        <v>DEJAR</v>
      </c>
      <c r="M137" s="33" t="str">
        <f t="shared" si="23"/>
        <v>DEJAR</v>
      </c>
      <c r="O137" s="5" t="s">
        <v>1212</v>
      </c>
      <c r="P137" s="186">
        <f t="shared" si="17"/>
        <v>69.300236852877475</v>
      </c>
      <c r="Q137" s="186">
        <f t="shared" si="24"/>
        <v>643.67433199999994</v>
      </c>
      <c r="T137" s="8" t="s">
        <v>535</v>
      </c>
      <c r="U137" s="310">
        <v>77.811436035507299</v>
      </c>
    </row>
    <row r="138" spans="1:21" x14ac:dyDescent="0.25">
      <c r="A138" s="13" t="s">
        <v>72</v>
      </c>
      <c r="B138" s="18">
        <v>13</v>
      </c>
      <c r="C138" s="35" t="s">
        <v>131</v>
      </c>
      <c r="D138" s="18">
        <v>38</v>
      </c>
      <c r="E138" s="18">
        <v>18</v>
      </c>
      <c r="F138" s="304">
        <f t="shared" si="18"/>
        <v>1134.1176</v>
      </c>
      <c r="G138" s="18">
        <v>0.1</v>
      </c>
      <c r="H138" s="18" t="s">
        <v>1063</v>
      </c>
      <c r="I138" s="32">
        <f t="shared" si="19"/>
        <v>795.76587227964853</v>
      </c>
      <c r="J138" s="32">
        <f t="shared" si="20"/>
        <v>3.9788293613982426</v>
      </c>
      <c r="K138" s="33" t="str">
        <f t="shared" si="21"/>
        <v>DEJAR</v>
      </c>
      <c r="L138" s="33" t="str">
        <f t="shared" si="22"/>
        <v>DEJAR</v>
      </c>
      <c r="M138" s="33" t="str">
        <f t="shared" si="23"/>
        <v>DEJAR</v>
      </c>
      <c r="O138" s="5" t="s">
        <v>1214</v>
      </c>
      <c r="P138" s="186">
        <f t="shared" si="17"/>
        <v>12.424668436126051</v>
      </c>
      <c r="Q138" s="186">
        <f t="shared" si="24"/>
        <v>221.54862400000002</v>
      </c>
      <c r="T138" s="8" t="s">
        <v>538</v>
      </c>
      <c r="U138" s="310">
        <v>110.32950173267182</v>
      </c>
    </row>
    <row r="139" spans="1:21" x14ac:dyDescent="0.25">
      <c r="A139" s="13" t="s">
        <v>72</v>
      </c>
      <c r="B139" s="18">
        <v>14</v>
      </c>
      <c r="C139" s="35" t="s">
        <v>132</v>
      </c>
      <c r="D139" s="18">
        <v>25</v>
      </c>
      <c r="E139" s="18">
        <v>20</v>
      </c>
      <c r="F139" s="304">
        <f t="shared" si="18"/>
        <v>490.875</v>
      </c>
      <c r="G139" s="18">
        <v>0.1</v>
      </c>
      <c r="H139" s="18" t="s">
        <v>1063</v>
      </c>
      <c r="I139" s="32">
        <f t="shared" si="19"/>
        <v>293.3319028192812</v>
      </c>
      <c r="J139" s="32">
        <f t="shared" si="20"/>
        <v>1.4666595140964058</v>
      </c>
      <c r="K139" s="33" t="str">
        <f t="shared" si="21"/>
        <v>DEJAR</v>
      </c>
      <c r="L139" s="33" t="str">
        <f t="shared" si="22"/>
        <v>DEJAR</v>
      </c>
      <c r="M139" s="33" t="str">
        <f t="shared" si="23"/>
        <v>DEJAR</v>
      </c>
      <c r="O139" s="5" t="s">
        <v>1216</v>
      </c>
      <c r="P139" s="186">
        <f t="shared" si="17"/>
        <v>71.703066178487745</v>
      </c>
      <c r="Q139" s="186">
        <f t="shared" si="24"/>
        <v>827.57074399999999</v>
      </c>
      <c r="T139" s="8" t="s">
        <v>540</v>
      </c>
      <c r="U139" s="310">
        <v>69.203902176711807</v>
      </c>
    </row>
    <row r="140" spans="1:21" x14ac:dyDescent="0.25">
      <c r="A140" s="13" t="s">
        <v>72</v>
      </c>
      <c r="B140" s="18">
        <v>15</v>
      </c>
      <c r="C140" s="35" t="s">
        <v>129</v>
      </c>
      <c r="D140" s="18">
        <v>39</v>
      </c>
      <c r="E140" s="18">
        <v>25</v>
      </c>
      <c r="F140" s="304">
        <f t="shared" si="18"/>
        <v>1194.5934</v>
      </c>
      <c r="G140" s="18">
        <v>0.1</v>
      </c>
      <c r="H140" s="18" t="s">
        <v>1063</v>
      </c>
      <c r="I140" s="32">
        <f t="shared" si="19"/>
        <v>846.59112411251863</v>
      </c>
      <c r="J140" s="32">
        <f t="shared" si="20"/>
        <v>4.2329556205625929</v>
      </c>
      <c r="K140" s="33" t="str">
        <f t="shared" si="21"/>
        <v>DEJAR</v>
      </c>
      <c r="L140" s="33" t="str">
        <f t="shared" si="22"/>
        <v>DEJAR</v>
      </c>
      <c r="M140" s="33" t="str">
        <f t="shared" si="23"/>
        <v>DEJAR</v>
      </c>
      <c r="O140" s="5" t="s">
        <v>1218</v>
      </c>
      <c r="P140" s="186">
        <f t="shared" si="17"/>
        <v>60.621958487577459</v>
      </c>
      <c r="Q140" s="186">
        <f t="shared" si="24"/>
        <v>719.89481255999999</v>
      </c>
      <c r="T140" s="8" t="s">
        <v>542</v>
      </c>
      <c r="U140" s="310">
        <v>100.51806636461072</v>
      </c>
    </row>
    <row r="141" spans="1:21" x14ac:dyDescent="0.25">
      <c r="A141" s="13" t="s">
        <v>72</v>
      </c>
      <c r="B141" s="18">
        <v>16</v>
      </c>
      <c r="C141" s="35" t="s">
        <v>108</v>
      </c>
      <c r="D141" s="18">
        <v>31.2</v>
      </c>
      <c r="E141" s="18">
        <v>25.2</v>
      </c>
      <c r="F141" s="304">
        <f t="shared" si="18"/>
        <v>764.53977599999996</v>
      </c>
      <c r="G141" s="18">
        <v>0.1</v>
      </c>
      <c r="H141" s="18" t="s">
        <v>1063</v>
      </c>
      <c r="I141" s="32">
        <f t="shared" si="19"/>
        <v>497.3793217771194</v>
      </c>
      <c r="J141" s="32">
        <f t="shared" si="20"/>
        <v>2.4868966088855968</v>
      </c>
      <c r="K141" s="33" t="str">
        <f t="shared" si="21"/>
        <v>DEJAR</v>
      </c>
      <c r="L141" s="33" t="str">
        <f t="shared" si="22"/>
        <v>DEJAR</v>
      </c>
      <c r="M141" s="33" t="str">
        <f t="shared" si="23"/>
        <v>DEJAR</v>
      </c>
      <c r="O141" s="5" t="s">
        <v>1221</v>
      </c>
      <c r="P141" s="186">
        <f t="shared" si="17"/>
        <v>143.44542734619353</v>
      </c>
      <c r="Q141" s="186">
        <f t="shared" si="24"/>
        <v>875.68762050000021</v>
      </c>
      <c r="T141" s="8" t="s">
        <v>544</v>
      </c>
      <c r="U141" s="310">
        <v>240.37053077653368</v>
      </c>
    </row>
    <row r="142" spans="1:21" x14ac:dyDescent="0.25">
      <c r="A142" s="13" t="s">
        <v>72</v>
      </c>
      <c r="B142" s="18">
        <v>17</v>
      </c>
      <c r="C142" s="35" t="s">
        <v>123</v>
      </c>
      <c r="D142" s="18">
        <v>19</v>
      </c>
      <c r="E142" s="18">
        <v>25</v>
      </c>
      <c r="F142" s="304">
        <f t="shared" si="18"/>
        <v>283.52940000000001</v>
      </c>
      <c r="G142" s="18">
        <v>0.1</v>
      </c>
      <c r="H142" s="18" t="s">
        <v>1063</v>
      </c>
      <c r="I142" s="32">
        <f t="shared" si="19"/>
        <v>152.50261995629924</v>
      </c>
      <c r="J142" s="32">
        <f t="shared" si="20"/>
        <v>0.76251309978149617</v>
      </c>
      <c r="K142" s="33" t="str">
        <f t="shared" si="21"/>
        <v>DEJAR</v>
      </c>
      <c r="L142" s="33" t="str">
        <f t="shared" si="22"/>
        <v>DEJAR</v>
      </c>
      <c r="M142" s="33" t="str">
        <f t="shared" si="23"/>
        <v>DEJAR</v>
      </c>
      <c r="O142" s="5" t="s">
        <v>1224</v>
      </c>
      <c r="P142" s="186">
        <f t="shared" si="17"/>
        <v>13.639821319543641</v>
      </c>
      <c r="Q142" s="186">
        <f t="shared" si="24"/>
        <v>238.24660200000002</v>
      </c>
      <c r="T142" s="8" t="s">
        <v>1261</v>
      </c>
      <c r="U142" s="310">
        <v>57.496777852059317</v>
      </c>
    </row>
    <row r="143" spans="1:21" x14ac:dyDescent="0.25">
      <c r="A143" s="13" t="s">
        <v>72</v>
      </c>
      <c r="B143" s="18">
        <v>18</v>
      </c>
      <c r="C143" s="35" t="s">
        <v>133</v>
      </c>
      <c r="D143" s="18">
        <v>73</v>
      </c>
      <c r="E143" s="18">
        <v>25.2</v>
      </c>
      <c r="F143" s="304">
        <f t="shared" si="18"/>
        <v>4185.3966</v>
      </c>
      <c r="G143" s="18">
        <v>0.1</v>
      </c>
      <c r="H143" s="18" t="s">
        <v>1063</v>
      </c>
      <c r="I143" s="32">
        <f t="shared" si="19"/>
        <v>3772.2805096514808</v>
      </c>
      <c r="J143" s="32">
        <f t="shared" si="20"/>
        <v>18.861402548257402</v>
      </c>
      <c r="K143" s="33" t="str">
        <f t="shared" si="21"/>
        <v>DEJAR</v>
      </c>
      <c r="L143" s="33" t="str">
        <f t="shared" si="22"/>
        <v>DEJAR</v>
      </c>
      <c r="M143" s="33" t="str">
        <f t="shared" si="23"/>
        <v>DEJAR</v>
      </c>
      <c r="O143" s="5" t="s">
        <v>1261</v>
      </c>
      <c r="P143" s="186">
        <f t="shared" si="17"/>
        <v>57.496777852059317</v>
      </c>
      <c r="Q143" s="186">
        <f t="shared" si="24"/>
        <v>997.45800000000008</v>
      </c>
      <c r="T143" s="8" t="s">
        <v>1264</v>
      </c>
      <c r="U143" s="310">
        <v>112.04351332244006</v>
      </c>
    </row>
    <row r="144" spans="1:21" x14ac:dyDescent="0.25">
      <c r="A144" s="13" t="s">
        <v>72</v>
      </c>
      <c r="B144" s="18">
        <v>19</v>
      </c>
      <c r="C144" s="35" t="s">
        <v>134</v>
      </c>
      <c r="D144" s="18">
        <v>51</v>
      </c>
      <c r="E144" s="18">
        <v>40</v>
      </c>
      <c r="F144" s="304">
        <f t="shared" si="18"/>
        <v>2042.8253999999999</v>
      </c>
      <c r="G144" s="18">
        <v>0.1</v>
      </c>
      <c r="H144" s="18" t="s">
        <v>1063</v>
      </c>
      <c r="I144" s="32">
        <f t="shared" si="19"/>
        <v>1604.5967189869084</v>
      </c>
      <c r="J144" s="32">
        <f t="shared" si="20"/>
        <v>8.0229835949345407</v>
      </c>
      <c r="K144" s="33" t="str">
        <f t="shared" si="21"/>
        <v>DEJAR</v>
      </c>
      <c r="L144" s="33" t="str">
        <f t="shared" si="22"/>
        <v>DEJAR</v>
      </c>
      <c r="M144" s="33" t="str">
        <f t="shared" si="23"/>
        <v>DEJAR</v>
      </c>
      <c r="O144" s="5" t="s">
        <v>1264</v>
      </c>
      <c r="P144" s="186">
        <f t="shared" si="17"/>
        <v>112.04351332244005</v>
      </c>
      <c r="Q144" s="186">
        <f t="shared" si="24"/>
        <v>668.76809999999989</v>
      </c>
      <c r="T144" s="8" t="s">
        <v>1266</v>
      </c>
      <c r="U144" s="310">
        <v>253.67086374751221</v>
      </c>
    </row>
    <row r="145" spans="1:21" x14ac:dyDescent="0.25">
      <c r="A145" s="13" t="s">
        <v>72</v>
      </c>
      <c r="B145" s="18">
        <v>20</v>
      </c>
      <c r="C145" s="35" t="s">
        <v>53</v>
      </c>
      <c r="D145" s="18">
        <v>10.199999999999999</v>
      </c>
      <c r="E145" s="18">
        <v>7</v>
      </c>
      <c r="F145" s="304">
        <f t="shared" si="18"/>
        <v>81.713015999999996</v>
      </c>
      <c r="G145" s="18">
        <v>0.1</v>
      </c>
      <c r="H145" s="18" t="s">
        <v>1063</v>
      </c>
      <c r="I145" s="32">
        <f t="shared" si="19"/>
        <v>34.622936944330348</v>
      </c>
      <c r="J145" s="32">
        <f t="shared" si="20"/>
        <v>0.17311468472165173</v>
      </c>
      <c r="K145" s="33" t="str">
        <f t="shared" si="21"/>
        <v>DEJAR</v>
      </c>
      <c r="L145" s="33" t="str">
        <f t="shared" si="22"/>
        <v>DEJAR</v>
      </c>
      <c r="M145" s="33" t="str">
        <f t="shared" si="23"/>
        <v>DEJAR</v>
      </c>
      <c r="O145" s="5" t="s">
        <v>1266</v>
      </c>
      <c r="P145" s="186">
        <f>SUMIF(A$2:A$9984,O145,J$2:J$9984)</f>
        <v>253.67086374751213</v>
      </c>
      <c r="Q145" s="186">
        <f t="shared" si="24"/>
        <v>1137.5957999999996</v>
      </c>
      <c r="T145" s="8" t="s">
        <v>1268</v>
      </c>
      <c r="U145" s="310">
        <v>159.85275531277878</v>
      </c>
    </row>
    <row r="146" spans="1:21" x14ac:dyDescent="0.25">
      <c r="A146" s="13" t="s">
        <v>72</v>
      </c>
      <c r="B146" s="18">
        <v>21</v>
      </c>
      <c r="C146" s="35" t="s">
        <v>129</v>
      </c>
      <c r="D146" s="18">
        <v>17.399999999999999</v>
      </c>
      <c r="E146" s="18">
        <v>12</v>
      </c>
      <c r="F146" s="304">
        <f t="shared" si="18"/>
        <v>237.78770399999993</v>
      </c>
      <c r="G146" s="18">
        <v>0.1</v>
      </c>
      <c r="H146" s="18" t="s">
        <v>1063</v>
      </c>
      <c r="I146" s="32">
        <f t="shared" si="19"/>
        <v>123.65647101732969</v>
      </c>
      <c r="J146" s="32">
        <f t="shared" si="20"/>
        <v>0.61828235508664842</v>
      </c>
      <c r="K146" s="33" t="str">
        <f t="shared" si="21"/>
        <v>DEJAR</v>
      </c>
      <c r="L146" s="33" t="str">
        <f t="shared" si="22"/>
        <v>DEJAR</v>
      </c>
      <c r="M146" s="33" t="str">
        <f t="shared" si="23"/>
        <v>DEJAR</v>
      </c>
      <c r="O146" s="5" t="s">
        <v>1268</v>
      </c>
      <c r="P146" s="186">
        <f>SUMIF(A$2:A$9984,O146,J$2:J$9984)</f>
        <v>159.85275531277881</v>
      </c>
      <c r="Q146" s="186">
        <f t="shared" si="24"/>
        <v>793.9836810566037</v>
      </c>
      <c r="T146" s="8" t="s">
        <v>1270</v>
      </c>
      <c r="U146" s="310">
        <v>100.96160625078636</v>
      </c>
    </row>
    <row r="147" spans="1:21" x14ac:dyDescent="0.25">
      <c r="A147" s="13" t="s">
        <v>72</v>
      </c>
      <c r="B147" s="18">
        <v>22</v>
      </c>
      <c r="C147" s="35" t="s">
        <v>135</v>
      </c>
      <c r="D147" s="18">
        <v>93</v>
      </c>
      <c r="E147" s="18">
        <v>50</v>
      </c>
      <c r="F147" s="304">
        <f t="shared" si="18"/>
        <v>6792.9246000000003</v>
      </c>
      <c r="G147" s="18">
        <v>0.1</v>
      </c>
      <c r="H147" s="18" t="s">
        <v>1063</v>
      </c>
      <c r="I147" s="32">
        <f t="shared" si="19"/>
        <v>6718.2181535395084</v>
      </c>
      <c r="J147" s="32">
        <f t="shared" si="20"/>
        <v>33.591090767697537</v>
      </c>
      <c r="K147" s="33" t="str">
        <f t="shared" si="21"/>
        <v>DEJAR</v>
      </c>
      <c r="L147" s="33" t="str">
        <f t="shared" si="22"/>
        <v>DEJAR</v>
      </c>
      <c r="M147" s="33" t="str">
        <f t="shared" si="23"/>
        <v>DEJAR</v>
      </c>
      <c r="O147" s="5" t="s">
        <v>1270</v>
      </c>
      <c r="P147" s="186">
        <f>SUMIF(A$2:A$9984,O147,J$2:J$9984)</f>
        <v>100.96160625078639</v>
      </c>
      <c r="Q147" s="186">
        <f t="shared" si="24"/>
        <v>752.54226032432439</v>
      </c>
      <c r="T147" s="8" t="s">
        <v>1272</v>
      </c>
      <c r="U147" s="310">
        <v>60.27944067116902</v>
      </c>
    </row>
    <row r="148" spans="1:21" x14ac:dyDescent="0.25">
      <c r="A148" s="13" t="s">
        <v>72</v>
      </c>
      <c r="B148" s="18">
        <v>23</v>
      </c>
      <c r="C148" s="35" t="s">
        <v>129</v>
      </c>
      <c r="D148" s="18">
        <v>23</v>
      </c>
      <c r="E148" s="18">
        <v>8</v>
      </c>
      <c r="F148" s="304">
        <f t="shared" si="18"/>
        <v>415.47660000000002</v>
      </c>
      <c r="G148" s="18">
        <v>0.1</v>
      </c>
      <c r="H148" s="18" t="s">
        <v>1063</v>
      </c>
      <c r="I148" s="32">
        <f t="shared" si="19"/>
        <v>240.46242571758225</v>
      </c>
      <c r="J148" s="32">
        <f t="shared" si="20"/>
        <v>1.2023121285879113</v>
      </c>
      <c r="K148" s="33" t="str">
        <f t="shared" si="21"/>
        <v>DEJAR</v>
      </c>
      <c r="L148" s="33" t="str">
        <f t="shared" si="22"/>
        <v>DEJAR</v>
      </c>
      <c r="M148" s="33" t="str">
        <f t="shared" si="23"/>
        <v>DEJAR</v>
      </c>
      <c r="O148" s="5" t="s">
        <v>1272</v>
      </c>
      <c r="P148" s="186">
        <f>SUMIF(A$2:A$9984,O148,J$2:J$9984)</f>
        <v>60.279440671169006</v>
      </c>
      <c r="Q148" s="186">
        <f t="shared" si="24"/>
        <v>590.37707264516109</v>
      </c>
      <c r="T148" s="8" t="s">
        <v>1354</v>
      </c>
      <c r="U148" s="310">
        <v>21912.288634056848</v>
      </c>
    </row>
    <row r="149" spans="1:21" x14ac:dyDescent="0.25">
      <c r="A149" s="13" t="s">
        <v>72</v>
      </c>
      <c r="B149" s="18">
        <v>24</v>
      </c>
      <c r="C149" s="35" t="s">
        <v>123</v>
      </c>
      <c r="D149" s="18">
        <v>30</v>
      </c>
      <c r="E149" s="18">
        <v>40</v>
      </c>
      <c r="F149" s="304">
        <f t="shared" si="18"/>
        <v>706.86</v>
      </c>
      <c r="G149" s="18">
        <v>0.1</v>
      </c>
      <c r="H149" s="18" t="s">
        <v>1063</v>
      </c>
      <c r="I149" s="32">
        <f t="shared" si="19"/>
        <v>452.98997539791907</v>
      </c>
      <c r="J149" s="32">
        <f t="shared" si="20"/>
        <v>2.2649498769895953</v>
      </c>
      <c r="K149" s="33" t="str">
        <f t="shared" si="21"/>
        <v>DEJAR</v>
      </c>
      <c r="L149" s="33" t="str">
        <f t="shared" si="22"/>
        <v>DEJAR</v>
      </c>
      <c r="M149" s="33" t="str">
        <f t="shared" si="23"/>
        <v>DEJAR</v>
      </c>
    </row>
    <row r="150" spans="1:21" x14ac:dyDescent="0.25">
      <c r="A150" s="13" t="s">
        <v>72</v>
      </c>
      <c r="B150" s="18">
        <v>25</v>
      </c>
      <c r="C150" s="35" t="s">
        <v>136</v>
      </c>
      <c r="D150" s="18">
        <v>23</v>
      </c>
      <c r="E150" s="18">
        <v>10</v>
      </c>
      <c r="F150" s="304">
        <f t="shared" si="18"/>
        <v>415.47660000000002</v>
      </c>
      <c r="G150" s="18">
        <v>0.1</v>
      </c>
      <c r="H150" s="18" t="s">
        <v>1063</v>
      </c>
      <c r="I150" s="32">
        <f t="shared" si="19"/>
        <v>240.46242571758225</v>
      </c>
      <c r="J150" s="32">
        <f t="shared" si="20"/>
        <v>1.2023121285879113</v>
      </c>
      <c r="K150" s="33" t="str">
        <f t="shared" si="21"/>
        <v>DEJAR</v>
      </c>
      <c r="L150" s="33" t="str">
        <f t="shared" si="22"/>
        <v>DEJAR</v>
      </c>
      <c r="M150" s="33" t="str">
        <f t="shared" si="23"/>
        <v>DEJAR</v>
      </c>
    </row>
    <row r="151" spans="1:21" x14ac:dyDescent="0.25">
      <c r="A151" s="13" t="s">
        <v>73</v>
      </c>
      <c r="B151" s="18">
        <v>1</v>
      </c>
      <c r="C151" s="35" t="s">
        <v>137</v>
      </c>
      <c r="D151" s="18">
        <v>29</v>
      </c>
      <c r="E151" s="18">
        <v>19</v>
      </c>
      <c r="F151" s="304">
        <f t="shared" si="18"/>
        <v>660.52139999999997</v>
      </c>
      <c r="G151" s="18">
        <v>0.1</v>
      </c>
      <c r="H151" s="18" t="s">
        <v>1063</v>
      </c>
      <c r="I151" s="32">
        <f t="shared" si="19"/>
        <v>417.82609631752575</v>
      </c>
      <c r="J151" s="32">
        <f t="shared" si="20"/>
        <v>2.0891304815876288</v>
      </c>
      <c r="K151" s="33" t="str">
        <f t="shared" si="21"/>
        <v>DEJAR</v>
      </c>
      <c r="L151" s="33" t="str">
        <f t="shared" si="22"/>
        <v>DEJAR</v>
      </c>
      <c r="M151" s="33" t="str">
        <f t="shared" si="23"/>
        <v>DEJAR</v>
      </c>
    </row>
    <row r="152" spans="1:21" x14ac:dyDescent="0.25">
      <c r="A152" s="13" t="s">
        <v>73</v>
      </c>
      <c r="B152" s="18">
        <v>2</v>
      </c>
      <c r="C152" s="35" t="s">
        <v>138</v>
      </c>
      <c r="D152" s="18">
        <v>21</v>
      </c>
      <c r="E152" s="18">
        <v>13</v>
      </c>
      <c r="F152" s="304">
        <f t="shared" si="18"/>
        <v>346.3614</v>
      </c>
      <c r="G152" s="18">
        <v>0.1</v>
      </c>
      <c r="H152" s="18" t="s">
        <v>1063</v>
      </c>
      <c r="I152" s="32">
        <f t="shared" si="19"/>
        <v>193.587905296</v>
      </c>
      <c r="J152" s="32">
        <f t="shared" si="20"/>
        <v>0.96793952648000003</v>
      </c>
      <c r="K152" s="33" t="str">
        <f t="shared" si="21"/>
        <v>DEJAR</v>
      </c>
      <c r="L152" s="33" t="str">
        <f t="shared" si="22"/>
        <v>DEJAR</v>
      </c>
      <c r="M152" s="33" t="str">
        <f t="shared" si="23"/>
        <v>DEJAR</v>
      </c>
    </row>
    <row r="153" spans="1:21" x14ac:dyDescent="0.25">
      <c r="A153" s="13" t="s">
        <v>73</v>
      </c>
      <c r="B153" s="18">
        <v>3</v>
      </c>
      <c r="C153" s="35" t="s">
        <v>131</v>
      </c>
      <c r="D153" s="18">
        <v>16.8</v>
      </c>
      <c r="E153" s="18">
        <v>25.6</v>
      </c>
      <c r="F153" s="304">
        <f t="shared" si="18"/>
        <v>221.67129600000001</v>
      </c>
      <c r="G153" s="18">
        <v>0.1</v>
      </c>
      <c r="H153" s="18" t="s">
        <v>1063</v>
      </c>
      <c r="I153" s="32">
        <f t="shared" si="19"/>
        <v>113.734503348727</v>
      </c>
      <c r="J153" s="32">
        <f t="shared" si="20"/>
        <v>0.56867251674363495</v>
      </c>
      <c r="K153" s="33" t="str">
        <f t="shared" si="21"/>
        <v>DEJAR</v>
      </c>
      <c r="L153" s="33" t="str">
        <f t="shared" si="22"/>
        <v>DEJAR</v>
      </c>
      <c r="M153" s="33" t="str">
        <f t="shared" si="23"/>
        <v>DEJAR</v>
      </c>
    </row>
    <row r="154" spans="1:21" x14ac:dyDescent="0.25">
      <c r="A154" s="13" t="s">
        <v>73</v>
      </c>
      <c r="B154" s="18">
        <v>5</v>
      </c>
      <c r="C154" s="35"/>
      <c r="D154" s="18">
        <v>20</v>
      </c>
      <c r="E154" s="18">
        <v>14</v>
      </c>
      <c r="F154" s="304">
        <f t="shared" si="18"/>
        <v>314.15999999999997</v>
      </c>
      <c r="G154" s="18">
        <v>0.1</v>
      </c>
      <c r="H154" s="18" t="s">
        <v>1063</v>
      </c>
      <c r="I154" s="32">
        <f t="shared" si="19"/>
        <v>172.33493090633354</v>
      </c>
      <c r="J154" s="32">
        <f t="shared" si="20"/>
        <v>0.86167465453166758</v>
      </c>
      <c r="K154" s="33" t="str">
        <f t="shared" si="21"/>
        <v>DEJAR</v>
      </c>
      <c r="L154" s="33" t="str">
        <f t="shared" si="22"/>
        <v>DEJAR</v>
      </c>
      <c r="M154" s="33" t="str">
        <f t="shared" si="23"/>
        <v>DEJAR</v>
      </c>
    </row>
    <row r="155" spans="1:21" x14ac:dyDescent="0.25">
      <c r="A155" s="13" t="s">
        <v>73</v>
      </c>
      <c r="B155" s="18">
        <v>6</v>
      </c>
      <c r="C155" s="35" t="s">
        <v>140</v>
      </c>
      <c r="D155" s="18">
        <v>25</v>
      </c>
      <c r="E155" s="18">
        <v>20</v>
      </c>
      <c r="F155" s="304">
        <f t="shared" si="18"/>
        <v>490.875</v>
      </c>
      <c r="G155" s="18">
        <v>0.1</v>
      </c>
      <c r="H155" s="18" t="s">
        <v>1063</v>
      </c>
      <c r="I155" s="32">
        <f t="shared" si="19"/>
        <v>293.3319028192812</v>
      </c>
      <c r="J155" s="32">
        <f t="shared" si="20"/>
        <v>1.4666595140964058</v>
      </c>
      <c r="K155" s="33" t="str">
        <f t="shared" si="21"/>
        <v>DEJAR</v>
      </c>
      <c r="L155" s="33" t="str">
        <f t="shared" si="22"/>
        <v>DEJAR</v>
      </c>
      <c r="M155" s="33" t="str">
        <f t="shared" si="23"/>
        <v>DEJAR</v>
      </c>
    </row>
    <row r="156" spans="1:21" x14ac:dyDescent="0.25">
      <c r="A156" s="13" t="s">
        <v>73</v>
      </c>
      <c r="B156" s="18">
        <v>7</v>
      </c>
      <c r="C156" s="35" t="s">
        <v>141</v>
      </c>
      <c r="D156" s="18">
        <v>14</v>
      </c>
      <c r="E156" s="18">
        <v>6</v>
      </c>
      <c r="F156" s="304">
        <f t="shared" si="18"/>
        <v>153.9384</v>
      </c>
      <c r="G156" s="18">
        <v>0.1</v>
      </c>
      <c r="H156" s="18" t="s">
        <v>1063</v>
      </c>
      <c r="I156" s="32">
        <f t="shared" si="19"/>
        <v>73.64833681845144</v>
      </c>
      <c r="J156" s="32">
        <f t="shared" si="20"/>
        <v>0.36824168409225716</v>
      </c>
      <c r="K156" s="33" t="str">
        <f t="shared" si="21"/>
        <v>DEJAR</v>
      </c>
      <c r="L156" s="33" t="str">
        <f t="shared" si="22"/>
        <v>DEJAR</v>
      </c>
      <c r="M156" s="33" t="str">
        <f t="shared" si="23"/>
        <v>DEJAR</v>
      </c>
    </row>
    <row r="157" spans="1:21" x14ac:dyDescent="0.25">
      <c r="A157" s="13" t="s">
        <v>73</v>
      </c>
      <c r="B157" s="18">
        <v>8</v>
      </c>
      <c r="C157" s="35"/>
      <c r="D157" s="18">
        <v>19</v>
      </c>
      <c r="E157" s="18">
        <v>25.6</v>
      </c>
      <c r="F157" s="304">
        <f t="shared" si="18"/>
        <v>283.52940000000001</v>
      </c>
      <c r="G157" s="18">
        <v>0.1</v>
      </c>
      <c r="H157" s="18" t="s">
        <v>1063</v>
      </c>
      <c r="I157" s="32">
        <f t="shared" si="19"/>
        <v>152.50261995629924</v>
      </c>
      <c r="J157" s="32">
        <f t="shared" si="20"/>
        <v>0.76251309978149617</v>
      </c>
      <c r="K157" s="33" t="str">
        <f t="shared" si="21"/>
        <v>DEJAR</v>
      </c>
      <c r="L157" s="33" t="str">
        <f t="shared" si="22"/>
        <v>DEJAR</v>
      </c>
      <c r="M157" s="33" t="str">
        <f t="shared" si="23"/>
        <v>DEJAR</v>
      </c>
    </row>
    <row r="158" spans="1:21" x14ac:dyDescent="0.25">
      <c r="A158" s="13" t="s">
        <v>73</v>
      </c>
      <c r="B158" s="18">
        <v>9</v>
      </c>
      <c r="C158" s="35" t="s">
        <v>142</v>
      </c>
      <c r="D158" s="18">
        <v>24</v>
      </c>
      <c r="E158" s="18">
        <v>7</v>
      </c>
      <c r="F158" s="304">
        <f t="shared" si="18"/>
        <v>452.3904</v>
      </c>
      <c r="G158" s="18">
        <v>0.1</v>
      </c>
      <c r="H158" s="18" t="s">
        <v>1063</v>
      </c>
      <c r="I158" s="32">
        <f t="shared" si="19"/>
        <v>266.13537552905672</v>
      </c>
      <c r="J158" s="32">
        <f t="shared" si="20"/>
        <v>1.3306768776452833</v>
      </c>
      <c r="K158" s="33" t="str">
        <f t="shared" si="21"/>
        <v>DEJAR</v>
      </c>
      <c r="L158" s="33" t="str">
        <f t="shared" si="22"/>
        <v>DEJAR</v>
      </c>
      <c r="M158" s="33" t="str">
        <f t="shared" si="23"/>
        <v>DEJAR</v>
      </c>
    </row>
    <row r="159" spans="1:21" x14ac:dyDescent="0.25">
      <c r="A159" s="13" t="s">
        <v>73</v>
      </c>
      <c r="B159" s="18">
        <v>10</v>
      </c>
      <c r="C159" s="35" t="s">
        <v>142</v>
      </c>
      <c r="D159" s="18">
        <v>12</v>
      </c>
      <c r="E159" s="18">
        <v>7</v>
      </c>
      <c r="F159" s="304">
        <f t="shared" si="18"/>
        <v>113.0976</v>
      </c>
      <c r="G159" s="18">
        <v>0.1</v>
      </c>
      <c r="H159" s="18" t="s">
        <v>1063</v>
      </c>
      <c r="I159" s="32">
        <f t="shared" si="19"/>
        <v>51.002868362482175</v>
      </c>
      <c r="J159" s="32">
        <f t="shared" si="20"/>
        <v>0.25501434181241084</v>
      </c>
      <c r="K159" s="33" t="str">
        <f t="shared" si="21"/>
        <v>DEJAR</v>
      </c>
      <c r="L159" s="33" t="str">
        <f t="shared" si="22"/>
        <v>DEJAR</v>
      </c>
      <c r="M159" s="33" t="str">
        <f t="shared" si="23"/>
        <v>DEJAR</v>
      </c>
    </row>
    <row r="160" spans="1:21" x14ac:dyDescent="0.25">
      <c r="A160" s="13" t="s">
        <v>73</v>
      </c>
      <c r="B160" s="18">
        <v>11</v>
      </c>
      <c r="C160" s="35" t="s">
        <v>143</v>
      </c>
      <c r="D160" s="18">
        <v>22</v>
      </c>
      <c r="E160" s="18">
        <v>10</v>
      </c>
      <c r="F160" s="304">
        <f t="shared" si="18"/>
        <v>380.1336</v>
      </c>
      <c r="G160" s="18">
        <v>0.1</v>
      </c>
      <c r="H160" s="18" t="s">
        <v>1063</v>
      </c>
      <c r="I160" s="32">
        <f t="shared" si="19"/>
        <v>216.2883827856152</v>
      </c>
      <c r="J160" s="32">
        <f t="shared" si="20"/>
        <v>1.0814419139280758</v>
      </c>
      <c r="K160" s="33" t="str">
        <f t="shared" si="21"/>
        <v>DEJAR</v>
      </c>
      <c r="L160" s="33" t="str">
        <f t="shared" si="22"/>
        <v>DEJAR</v>
      </c>
      <c r="M160" s="33" t="str">
        <f t="shared" si="23"/>
        <v>DEJAR</v>
      </c>
    </row>
    <row r="161" spans="1:13" x14ac:dyDescent="0.25">
      <c r="A161" s="13" t="s">
        <v>73</v>
      </c>
      <c r="B161" s="18">
        <v>12</v>
      </c>
      <c r="C161" s="35" t="s">
        <v>125</v>
      </c>
      <c r="D161" s="18">
        <v>105</v>
      </c>
      <c r="E161" s="18">
        <v>43</v>
      </c>
      <c r="F161" s="304">
        <f t="shared" si="18"/>
        <v>8659.0349999999999</v>
      </c>
      <c r="G161" s="18">
        <v>0.1</v>
      </c>
      <c r="H161" s="18" t="s">
        <v>1063</v>
      </c>
      <c r="I161" s="32">
        <f t="shared" si="19"/>
        <v>8971.8130548245354</v>
      </c>
      <c r="J161" s="32">
        <f t="shared" si="20"/>
        <v>44.859065274122671</v>
      </c>
      <c r="K161" s="33" t="str">
        <f t="shared" si="21"/>
        <v>DEJAR</v>
      </c>
      <c r="L161" s="33" t="str">
        <f t="shared" si="22"/>
        <v>DEJAR</v>
      </c>
      <c r="M161" s="33" t="str">
        <f t="shared" si="23"/>
        <v>DEJAR</v>
      </c>
    </row>
    <row r="162" spans="1:13" x14ac:dyDescent="0.25">
      <c r="A162" s="13" t="s">
        <v>73</v>
      </c>
      <c r="B162" s="18">
        <v>14</v>
      </c>
      <c r="C162" s="35" t="s">
        <v>111</v>
      </c>
      <c r="D162" s="18">
        <v>17</v>
      </c>
      <c r="E162" s="18">
        <v>10</v>
      </c>
      <c r="F162" s="304">
        <f t="shared" si="18"/>
        <v>226.98060000000001</v>
      </c>
      <c r="G162" s="18">
        <v>0.1</v>
      </c>
      <c r="H162" s="18" t="s">
        <v>1063</v>
      </c>
      <c r="I162" s="32">
        <f t="shared" si="19"/>
        <v>116.98835060940742</v>
      </c>
      <c r="J162" s="32">
        <f t="shared" si="20"/>
        <v>0.58494175304703711</v>
      </c>
      <c r="K162" s="33" t="str">
        <f t="shared" si="21"/>
        <v>DEJAR</v>
      </c>
      <c r="L162" s="33" t="str">
        <f t="shared" si="22"/>
        <v>DEJAR</v>
      </c>
      <c r="M162" s="33" t="str">
        <f t="shared" si="23"/>
        <v>DEJAR</v>
      </c>
    </row>
    <row r="163" spans="1:13" x14ac:dyDescent="0.25">
      <c r="A163" s="13" t="s">
        <v>73</v>
      </c>
      <c r="B163" s="18">
        <v>15</v>
      </c>
      <c r="C163" s="35" t="s">
        <v>131</v>
      </c>
      <c r="D163" s="18">
        <v>25</v>
      </c>
      <c r="E163" s="18">
        <v>32</v>
      </c>
      <c r="F163" s="304">
        <f t="shared" si="18"/>
        <v>490.875</v>
      </c>
      <c r="G163" s="18">
        <v>0.1</v>
      </c>
      <c r="H163" s="18" t="s">
        <v>1063</v>
      </c>
      <c r="I163" s="32">
        <f t="shared" si="19"/>
        <v>293.3319028192812</v>
      </c>
      <c r="J163" s="32">
        <f t="shared" si="20"/>
        <v>1.4666595140964058</v>
      </c>
      <c r="K163" s="33" t="str">
        <f t="shared" si="21"/>
        <v>DEJAR</v>
      </c>
      <c r="L163" s="33" t="str">
        <f t="shared" si="22"/>
        <v>DEJAR</v>
      </c>
      <c r="M163" s="33" t="str">
        <f t="shared" si="23"/>
        <v>DEJAR</v>
      </c>
    </row>
    <row r="164" spans="1:13" x14ac:dyDescent="0.25">
      <c r="A164" s="13" t="s">
        <v>73</v>
      </c>
      <c r="B164" s="18">
        <v>16</v>
      </c>
      <c r="C164" s="35" t="s">
        <v>117</v>
      </c>
      <c r="D164" s="18">
        <v>17</v>
      </c>
      <c r="E164" s="18">
        <v>11</v>
      </c>
      <c r="F164" s="304">
        <f t="shared" si="18"/>
        <v>226.98060000000001</v>
      </c>
      <c r="G164" s="18">
        <v>0.1</v>
      </c>
      <c r="H164" s="18" t="s">
        <v>1063</v>
      </c>
      <c r="I164" s="32">
        <f t="shared" si="19"/>
        <v>116.98835060940742</v>
      </c>
      <c r="J164" s="32">
        <f t="shared" si="20"/>
        <v>0.58494175304703711</v>
      </c>
      <c r="K164" s="33" t="str">
        <f t="shared" si="21"/>
        <v>DEJAR</v>
      </c>
      <c r="L164" s="33" t="str">
        <f t="shared" si="22"/>
        <v>DEJAR</v>
      </c>
      <c r="M164" s="33" t="str">
        <f t="shared" si="23"/>
        <v>DEJAR</v>
      </c>
    </row>
    <row r="165" spans="1:13" x14ac:dyDescent="0.25">
      <c r="A165" s="13" t="s">
        <v>73</v>
      </c>
      <c r="B165" s="18">
        <v>17</v>
      </c>
      <c r="C165" s="35"/>
      <c r="D165" s="18">
        <v>21</v>
      </c>
      <c r="E165" s="18">
        <v>25.6</v>
      </c>
      <c r="F165" s="304">
        <f t="shared" si="18"/>
        <v>346.3614</v>
      </c>
      <c r="G165" s="18">
        <v>0.1</v>
      </c>
      <c r="H165" s="18" t="s">
        <v>1063</v>
      </c>
      <c r="I165" s="32">
        <f t="shared" si="19"/>
        <v>193.587905296</v>
      </c>
      <c r="J165" s="32">
        <f t="shared" si="20"/>
        <v>0.96793952648000003</v>
      </c>
      <c r="K165" s="33" t="str">
        <f t="shared" si="21"/>
        <v>DEJAR</v>
      </c>
      <c r="L165" s="33" t="str">
        <f t="shared" si="22"/>
        <v>DEJAR</v>
      </c>
      <c r="M165" s="33" t="str">
        <f t="shared" si="23"/>
        <v>DEJAR</v>
      </c>
    </row>
    <row r="166" spans="1:13" x14ac:dyDescent="0.25">
      <c r="A166" s="13" t="s">
        <v>73</v>
      </c>
      <c r="B166" s="18">
        <v>18</v>
      </c>
      <c r="C166" s="35" t="s">
        <v>144</v>
      </c>
      <c r="D166" s="18">
        <v>32</v>
      </c>
      <c r="E166" s="18">
        <v>23</v>
      </c>
      <c r="F166" s="304">
        <f t="shared" si="18"/>
        <v>804.24959999999999</v>
      </c>
      <c r="G166" s="18">
        <v>0.1</v>
      </c>
      <c r="H166" s="18" t="s">
        <v>1063</v>
      </c>
      <c r="I166" s="32">
        <f t="shared" si="19"/>
        <v>528.31791084648671</v>
      </c>
      <c r="J166" s="32">
        <f t="shared" si="20"/>
        <v>2.6415895542324335</v>
      </c>
      <c r="K166" s="33" t="str">
        <f t="shared" si="21"/>
        <v>DEJAR</v>
      </c>
      <c r="L166" s="33" t="str">
        <f t="shared" si="22"/>
        <v>DEJAR</v>
      </c>
      <c r="M166" s="33" t="str">
        <f t="shared" si="23"/>
        <v>DEJAR</v>
      </c>
    </row>
    <row r="167" spans="1:13" x14ac:dyDescent="0.25">
      <c r="A167" s="13" t="s">
        <v>73</v>
      </c>
      <c r="B167" s="18">
        <v>19</v>
      </c>
      <c r="C167" s="35" t="s">
        <v>124</v>
      </c>
      <c r="D167" s="18"/>
      <c r="E167" s="18">
        <v>11</v>
      </c>
      <c r="F167" s="304">
        <f t="shared" si="18"/>
        <v>0</v>
      </c>
      <c r="G167" s="18">
        <v>0.1</v>
      </c>
      <c r="H167" s="18" t="s">
        <v>1063</v>
      </c>
      <c r="I167" s="32">
        <f t="shared" si="19"/>
        <v>0</v>
      </c>
      <c r="J167" s="32">
        <f t="shared" si="20"/>
        <v>0</v>
      </c>
      <c r="K167" s="33" t="str">
        <f t="shared" si="21"/>
        <v>DEPURAR</v>
      </c>
      <c r="L167" s="33" t="str">
        <f t="shared" si="22"/>
        <v>DEJAR</v>
      </c>
      <c r="M167" s="33" t="str">
        <f t="shared" si="23"/>
        <v>DEPURAR</v>
      </c>
    </row>
    <row r="168" spans="1:13" x14ac:dyDescent="0.25">
      <c r="A168" s="13" t="s">
        <v>73</v>
      </c>
      <c r="B168" s="18">
        <v>20</v>
      </c>
      <c r="C168" s="35" t="s">
        <v>145</v>
      </c>
      <c r="D168" s="18">
        <v>39</v>
      </c>
      <c r="E168" s="18">
        <v>20</v>
      </c>
      <c r="F168" s="304">
        <f t="shared" si="18"/>
        <v>1194.5934</v>
      </c>
      <c r="G168" s="18">
        <v>0.1</v>
      </c>
      <c r="H168" s="18" t="s">
        <v>1063</v>
      </c>
      <c r="I168" s="32">
        <f t="shared" si="19"/>
        <v>846.59112411251863</v>
      </c>
      <c r="J168" s="32">
        <f t="shared" si="20"/>
        <v>4.2329556205625929</v>
      </c>
      <c r="K168" s="33" t="str">
        <f t="shared" si="21"/>
        <v>DEJAR</v>
      </c>
      <c r="L168" s="33" t="str">
        <f t="shared" si="22"/>
        <v>DEJAR</v>
      </c>
      <c r="M168" s="33" t="str">
        <f t="shared" si="23"/>
        <v>DEJAR</v>
      </c>
    </row>
    <row r="169" spans="1:13" x14ac:dyDescent="0.25">
      <c r="A169" s="13" t="s">
        <v>73</v>
      </c>
      <c r="B169" s="18">
        <v>21</v>
      </c>
      <c r="C169" s="35" t="s">
        <v>146</v>
      </c>
      <c r="D169" s="18">
        <v>28</v>
      </c>
      <c r="E169" s="18">
        <v>25</v>
      </c>
      <c r="F169" s="304">
        <f t="shared" si="18"/>
        <v>615.75360000000001</v>
      </c>
      <c r="G169" s="18">
        <v>0.1</v>
      </c>
      <c r="H169" s="18" t="s">
        <v>1063</v>
      </c>
      <c r="I169" s="32">
        <f t="shared" si="19"/>
        <v>384.30049927715726</v>
      </c>
      <c r="J169" s="32">
        <f t="shared" si="20"/>
        <v>1.9215024963857863</v>
      </c>
      <c r="K169" s="33" t="str">
        <f t="shared" si="21"/>
        <v>DEJAR</v>
      </c>
      <c r="L169" s="33" t="str">
        <f t="shared" si="22"/>
        <v>DEJAR</v>
      </c>
      <c r="M169" s="33" t="str">
        <f t="shared" si="23"/>
        <v>DEJAR</v>
      </c>
    </row>
    <row r="170" spans="1:13" x14ac:dyDescent="0.25">
      <c r="A170" s="13" t="s">
        <v>73</v>
      </c>
      <c r="B170" s="18">
        <v>22</v>
      </c>
      <c r="C170" s="35" t="s">
        <v>147</v>
      </c>
      <c r="D170" s="18">
        <v>21</v>
      </c>
      <c r="E170" s="18">
        <v>20</v>
      </c>
      <c r="F170" s="304">
        <f t="shared" si="18"/>
        <v>346.3614</v>
      </c>
      <c r="G170" s="18">
        <v>0.1</v>
      </c>
      <c r="H170" s="18" t="s">
        <v>1063</v>
      </c>
      <c r="I170" s="32">
        <f t="shared" si="19"/>
        <v>193.587905296</v>
      </c>
      <c r="J170" s="32">
        <f t="shared" si="20"/>
        <v>0.96793952648000003</v>
      </c>
      <c r="K170" s="33" t="str">
        <f t="shared" si="21"/>
        <v>DEJAR</v>
      </c>
      <c r="L170" s="33" t="str">
        <f t="shared" si="22"/>
        <v>DEJAR</v>
      </c>
      <c r="M170" s="33" t="str">
        <f t="shared" si="23"/>
        <v>DEJAR</v>
      </c>
    </row>
    <row r="171" spans="1:13" x14ac:dyDescent="0.25">
      <c r="A171" s="13" t="s">
        <v>73</v>
      </c>
      <c r="B171" s="18">
        <v>23</v>
      </c>
      <c r="C171" s="35" t="s">
        <v>148</v>
      </c>
      <c r="D171" s="18">
        <v>30</v>
      </c>
      <c r="E171" s="18">
        <v>25</v>
      </c>
      <c r="F171" s="304">
        <f t="shared" si="18"/>
        <v>706.86</v>
      </c>
      <c r="G171" s="18">
        <v>0.1</v>
      </c>
      <c r="H171" s="18" t="s">
        <v>1063</v>
      </c>
      <c r="I171" s="32">
        <f t="shared" si="19"/>
        <v>452.98997539791907</v>
      </c>
      <c r="J171" s="32">
        <f t="shared" si="20"/>
        <v>2.2649498769895953</v>
      </c>
      <c r="K171" s="33" t="str">
        <f t="shared" si="21"/>
        <v>DEJAR</v>
      </c>
      <c r="L171" s="33" t="str">
        <f t="shared" si="22"/>
        <v>DEJAR</v>
      </c>
      <c r="M171" s="33" t="str">
        <f t="shared" si="23"/>
        <v>DEJAR</v>
      </c>
    </row>
    <row r="172" spans="1:13" x14ac:dyDescent="0.25">
      <c r="A172" s="13" t="s">
        <v>73</v>
      </c>
      <c r="B172" s="18">
        <v>24</v>
      </c>
      <c r="C172" s="35" t="s">
        <v>149</v>
      </c>
      <c r="D172" s="18">
        <v>45</v>
      </c>
      <c r="E172" s="18">
        <v>30</v>
      </c>
      <c r="F172" s="304">
        <f t="shared" si="18"/>
        <v>1590.4349999999999</v>
      </c>
      <c r="G172" s="18">
        <v>0.1</v>
      </c>
      <c r="H172" s="18" t="s">
        <v>1063</v>
      </c>
      <c r="I172" s="32">
        <f t="shared" si="19"/>
        <v>1190.7041522680991</v>
      </c>
      <c r="J172" s="32">
        <f t="shared" si="20"/>
        <v>5.9535207613404948</v>
      </c>
      <c r="K172" s="33" t="str">
        <f t="shared" si="21"/>
        <v>DEJAR</v>
      </c>
      <c r="L172" s="33" t="str">
        <f t="shared" si="22"/>
        <v>DEJAR</v>
      </c>
      <c r="M172" s="33" t="str">
        <f t="shared" si="23"/>
        <v>DEJAR</v>
      </c>
    </row>
    <row r="173" spans="1:13" x14ac:dyDescent="0.25">
      <c r="A173" s="13" t="s">
        <v>73</v>
      </c>
      <c r="B173" s="18">
        <v>25</v>
      </c>
      <c r="C173" s="35" t="s">
        <v>148</v>
      </c>
      <c r="D173" s="18">
        <v>30</v>
      </c>
      <c r="E173" s="18">
        <v>29</v>
      </c>
      <c r="F173" s="304">
        <f t="shared" si="18"/>
        <v>706.86</v>
      </c>
      <c r="G173" s="18">
        <v>0.1</v>
      </c>
      <c r="H173" s="18" t="s">
        <v>1063</v>
      </c>
      <c r="I173" s="32">
        <f t="shared" si="19"/>
        <v>452.98997539791907</v>
      </c>
      <c r="J173" s="32">
        <f t="shared" si="20"/>
        <v>2.2649498769895953</v>
      </c>
      <c r="K173" s="33" t="str">
        <f t="shared" si="21"/>
        <v>DEJAR</v>
      </c>
      <c r="L173" s="33" t="str">
        <f t="shared" si="22"/>
        <v>DEJAR</v>
      </c>
      <c r="M173" s="33" t="str">
        <f t="shared" si="23"/>
        <v>DEJAR</v>
      </c>
    </row>
    <row r="174" spans="1:13" x14ac:dyDescent="0.25">
      <c r="A174" s="13" t="s">
        <v>73</v>
      </c>
      <c r="B174" s="18">
        <v>26</v>
      </c>
      <c r="C174" s="35" t="s">
        <v>148</v>
      </c>
      <c r="D174" s="18">
        <v>30</v>
      </c>
      <c r="E174" s="18">
        <v>12</v>
      </c>
      <c r="F174" s="304">
        <f t="shared" si="18"/>
        <v>706.86</v>
      </c>
      <c r="G174" s="18">
        <v>0.1</v>
      </c>
      <c r="H174" s="18" t="s">
        <v>1063</v>
      </c>
      <c r="I174" s="32">
        <f t="shared" si="19"/>
        <v>452.98997539791907</v>
      </c>
      <c r="J174" s="32">
        <f t="shared" si="20"/>
        <v>2.2649498769895953</v>
      </c>
      <c r="K174" s="33" t="str">
        <f t="shared" si="21"/>
        <v>DEJAR</v>
      </c>
      <c r="L174" s="33" t="str">
        <f t="shared" si="22"/>
        <v>DEJAR</v>
      </c>
      <c r="M174" s="33" t="str">
        <f t="shared" si="23"/>
        <v>DEJAR</v>
      </c>
    </row>
    <row r="175" spans="1:13" x14ac:dyDescent="0.25">
      <c r="A175" s="13" t="s">
        <v>73</v>
      </c>
      <c r="B175" s="18">
        <v>27</v>
      </c>
      <c r="C175" s="35" t="s">
        <v>30</v>
      </c>
      <c r="D175" s="18">
        <v>30</v>
      </c>
      <c r="E175" s="18">
        <v>10</v>
      </c>
      <c r="F175" s="304">
        <f t="shared" si="18"/>
        <v>706.86</v>
      </c>
      <c r="G175" s="18">
        <v>0.1</v>
      </c>
      <c r="H175" s="18" t="s">
        <v>1063</v>
      </c>
      <c r="I175" s="32">
        <f t="shared" si="19"/>
        <v>452.98997539791907</v>
      </c>
      <c r="J175" s="32">
        <f t="shared" si="20"/>
        <v>2.2649498769895953</v>
      </c>
      <c r="K175" s="33" t="str">
        <f t="shared" si="21"/>
        <v>DEJAR</v>
      </c>
      <c r="L175" s="33" t="str">
        <f t="shared" si="22"/>
        <v>DEJAR</v>
      </c>
      <c r="M175" s="33" t="str">
        <f t="shared" si="23"/>
        <v>DEJAR</v>
      </c>
    </row>
    <row r="176" spans="1:13" x14ac:dyDescent="0.25">
      <c r="A176" s="13" t="s">
        <v>73</v>
      </c>
      <c r="B176" s="18">
        <v>28</v>
      </c>
      <c r="C176" s="35" t="s">
        <v>150</v>
      </c>
      <c r="D176" s="18">
        <v>13</v>
      </c>
      <c r="E176" s="18">
        <v>7</v>
      </c>
      <c r="F176" s="304">
        <f t="shared" si="18"/>
        <v>132.73259999999999</v>
      </c>
      <c r="G176" s="18">
        <v>0.1</v>
      </c>
      <c r="H176" s="18" t="s">
        <v>1063</v>
      </c>
      <c r="I176" s="32">
        <f t="shared" si="19"/>
        <v>61.723483588461484</v>
      </c>
      <c r="J176" s="32">
        <f t="shared" si="20"/>
        <v>0.3086174179423074</v>
      </c>
      <c r="K176" s="33" t="str">
        <f t="shared" si="21"/>
        <v>DEJAR</v>
      </c>
      <c r="L176" s="33" t="str">
        <f t="shared" si="22"/>
        <v>DEJAR</v>
      </c>
      <c r="M176" s="33" t="str">
        <f t="shared" si="23"/>
        <v>DEJAR</v>
      </c>
    </row>
    <row r="177" spans="1:13" x14ac:dyDescent="0.25">
      <c r="A177" s="13" t="s">
        <v>73</v>
      </c>
      <c r="B177" s="18">
        <v>29</v>
      </c>
      <c r="C177" s="35" t="s">
        <v>30</v>
      </c>
      <c r="D177" s="18">
        <v>164</v>
      </c>
      <c r="E177" s="18">
        <v>44</v>
      </c>
      <c r="F177" s="304">
        <f t="shared" si="18"/>
        <v>21124.118399999999</v>
      </c>
      <c r="G177" s="18">
        <v>0.1</v>
      </c>
      <c r="H177" s="18" t="s">
        <v>1063</v>
      </c>
      <c r="I177" s="32">
        <f t="shared" si="19"/>
        <v>25969.152078660689</v>
      </c>
      <c r="J177" s="32">
        <f t="shared" si="20"/>
        <v>129.84576039330344</v>
      </c>
      <c r="K177" s="33" t="str">
        <f t="shared" si="21"/>
        <v>DEJAR</v>
      </c>
      <c r="L177" s="33" t="str">
        <f t="shared" si="22"/>
        <v>DEJAR</v>
      </c>
      <c r="M177" s="33" t="str">
        <f t="shared" si="23"/>
        <v>DEJAR</v>
      </c>
    </row>
    <row r="178" spans="1:13" x14ac:dyDescent="0.25">
      <c r="A178" s="13" t="s">
        <v>73</v>
      </c>
      <c r="B178" s="18">
        <v>30</v>
      </c>
      <c r="C178" s="35" t="s">
        <v>151</v>
      </c>
      <c r="D178" s="18">
        <v>28</v>
      </c>
      <c r="E178" s="18">
        <v>7</v>
      </c>
      <c r="F178" s="304">
        <f t="shared" si="18"/>
        <v>615.75360000000001</v>
      </c>
      <c r="G178" s="18">
        <v>0.1</v>
      </c>
      <c r="H178" s="18" t="s">
        <v>1063</v>
      </c>
      <c r="I178" s="32">
        <f t="shared" si="19"/>
        <v>384.30049927715726</v>
      </c>
      <c r="J178" s="32">
        <f t="shared" si="20"/>
        <v>1.9215024963857863</v>
      </c>
      <c r="K178" s="33" t="str">
        <f t="shared" si="21"/>
        <v>DEJAR</v>
      </c>
      <c r="L178" s="33" t="str">
        <f t="shared" si="22"/>
        <v>DEJAR</v>
      </c>
      <c r="M178" s="33" t="str">
        <f t="shared" si="23"/>
        <v>DEJAR</v>
      </c>
    </row>
    <row r="179" spans="1:13" x14ac:dyDescent="0.25">
      <c r="A179" s="13" t="s">
        <v>73</v>
      </c>
      <c r="B179" s="18">
        <v>31</v>
      </c>
      <c r="C179" s="35" t="s">
        <v>151</v>
      </c>
      <c r="D179" s="18">
        <v>27</v>
      </c>
      <c r="E179" s="18">
        <v>20</v>
      </c>
      <c r="F179" s="304">
        <f t="shared" si="18"/>
        <v>572.5566</v>
      </c>
      <c r="G179" s="18">
        <v>0.1</v>
      </c>
      <c r="H179" s="18" t="s">
        <v>1063</v>
      </c>
      <c r="I179" s="32">
        <f t="shared" si="19"/>
        <v>352.39128142743209</v>
      </c>
      <c r="J179" s="32">
        <f t="shared" si="20"/>
        <v>1.7619564071371603</v>
      </c>
      <c r="K179" s="33" t="str">
        <f t="shared" si="21"/>
        <v>DEJAR</v>
      </c>
      <c r="L179" s="33" t="str">
        <f t="shared" si="22"/>
        <v>DEJAR</v>
      </c>
      <c r="M179" s="33" t="str">
        <f t="shared" si="23"/>
        <v>DEJAR</v>
      </c>
    </row>
    <row r="180" spans="1:13" x14ac:dyDescent="0.25">
      <c r="A180" s="13" t="s">
        <v>73</v>
      </c>
      <c r="B180" s="18">
        <v>32</v>
      </c>
      <c r="C180" s="35" t="s">
        <v>20</v>
      </c>
      <c r="D180" s="18">
        <v>13</v>
      </c>
      <c r="E180" s="18">
        <v>7</v>
      </c>
      <c r="F180" s="304">
        <f t="shared" si="18"/>
        <v>132.73259999999999</v>
      </c>
      <c r="G180" s="18">
        <v>0.1</v>
      </c>
      <c r="H180" s="18" t="s">
        <v>1063</v>
      </c>
      <c r="I180" s="32">
        <f t="shared" si="19"/>
        <v>61.723483588461484</v>
      </c>
      <c r="J180" s="32">
        <f t="shared" si="20"/>
        <v>0.3086174179423074</v>
      </c>
      <c r="K180" s="33" t="str">
        <f t="shared" si="21"/>
        <v>DEJAR</v>
      </c>
      <c r="L180" s="33" t="str">
        <f t="shared" si="22"/>
        <v>DEJAR</v>
      </c>
      <c r="M180" s="33" t="str">
        <f t="shared" si="23"/>
        <v>DEJAR</v>
      </c>
    </row>
    <row r="181" spans="1:13" x14ac:dyDescent="0.25">
      <c r="A181" s="13" t="s">
        <v>73</v>
      </c>
      <c r="B181" s="18">
        <v>33</v>
      </c>
      <c r="C181" s="35" t="s">
        <v>152</v>
      </c>
      <c r="D181" s="18">
        <v>35</v>
      </c>
      <c r="E181" s="18">
        <v>20</v>
      </c>
      <c r="F181" s="304">
        <f t="shared" si="18"/>
        <v>962.11500000000001</v>
      </c>
      <c r="G181" s="18">
        <v>0.1</v>
      </c>
      <c r="H181" s="18" t="s">
        <v>1063</v>
      </c>
      <c r="I181" s="32">
        <f t="shared" si="19"/>
        <v>654.11925553640299</v>
      </c>
      <c r="J181" s="32">
        <f t="shared" si="20"/>
        <v>3.270596277682015</v>
      </c>
      <c r="K181" s="33" t="str">
        <f t="shared" si="21"/>
        <v>DEJAR</v>
      </c>
      <c r="L181" s="33" t="str">
        <f t="shared" si="22"/>
        <v>DEJAR</v>
      </c>
      <c r="M181" s="33" t="str">
        <f t="shared" si="23"/>
        <v>DEJAR</v>
      </c>
    </row>
    <row r="182" spans="1:13" x14ac:dyDescent="0.25">
      <c r="A182" s="13" t="s">
        <v>80</v>
      </c>
      <c r="B182" s="18">
        <v>1</v>
      </c>
      <c r="C182" s="35" t="s">
        <v>153</v>
      </c>
      <c r="D182" s="18">
        <v>19</v>
      </c>
      <c r="E182" s="18">
        <v>8</v>
      </c>
      <c r="F182" s="304">
        <f t="shared" si="18"/>
        <v>283.52940000000001</v>
      </c>
      <c r="G182" s="18">
        <v>0.1</v>
      </c>
      <c r="H182" s="18" t="s">
        <v>1063</v>
      </c>
      <c r="I182" s="32">
        <f t="shared" si="19"/>
        <v>152.50261995629924</v>
      </c>
      <c r="J182" s="32">
        <f t="shared" si="20"/>
        <v>0.76251309978149617</v>
      </c>
      <c r="K182" s="33" t="str">
        <f t="shared" si="21"/>
        <v>DEJAR</v>
      </c>
      <c r="L182" s="33" t="str">
        <f t="shared" si="22"/>
        <v>DEJAR</v>
      </c>
      <c r="M182" s="33" t="str">
        <f t="shared" si="23"/>
        <v>DEJAR</v>
      </c>
    </row>
    <row r="183" spans="1:13" x14ac:dyDescent="0.25">
      <c r="A183" s="13" t="s">
        <v>80</v>
      </c>
      <c r="B183" s="18">
        <v>2</v>
      </c>
      <c r="C183" s="35" t="s">
        <v>27</v>
      </c>
      <c r="D183" s="18">
        <v>23</v>
      </c>
      <c r="E183" s="18">
        <v>25</v>
      </c>
      <c r="F183" s="304">
        <f t="shared" si="18"/>
        <v>415.47660000000002</v>
      </c>
      <c r="G183" s="18">
        <v>0.1</v>
      </c>
      <c r="H183" s="18" t="s">
        <v>1063</v>
      </c>
      <c r="I183" s="32">
        <f t="shared" si="19"/>
        <v>240.46242571758225</v>
      </c>
      <c r="J183" s="32">
        <f t="shared" si="20"/>
        <v>1.2023121285879113</v>
      </c>
      <c r="K183" s="33" t="str">
        <f t="shared" si="21"/>
        <v>DEJAR</v>
      </c>
      <c r="L183" s="33" t="str">
        <f t="shared" si="22"/>
        <v>DEJAR</v>
      </c>
      <c r="M183" s="33" t="str">
        <f t="shared" si="23"/>
        <v>DEJAR</v>
      </c>
    </row>
    <row r="184" spans="1:13" x14ac:dyDescent="0.25">
      <c r="A184" s="13" t="s">
        <v>80</v>
      </c>
      <c r="B184" s="18">
        <v>3</v>
      </c>
      <c r="C184" s="35" t="s">
        <v>154</v>
      </c>
      <c r="D184" s="18">
        <v>15</v>
      </c>
      <c r="E184" s="18">
        <v>12</v>
      </c>
      <c r="F184" s="304">
        <f t="shared" si="18"/>
        <v>176.715</v>
      </c>
      <c r="G184" s="18">
        <v>0.1</v>
      </c>
      <c r="H184" s="18" t="s">
        <v>1063</v>
      </c>
      <c r="I184" s="32">
        <f t="shared" si="19"/>
        <v>86.812164819560579</v>
      </c>
      <c r="J184" s="32">
        <f t="shared" si="20"/>
        <v>0.43406082409780289</v>
      </c>
      <c r="K184" s="33" t="str">
        <f t="shared" si="21"/>
        <v>DEJAR</v>
      </c>
      <c r="L184" s="33" t="str">
        <f t="shared" si="22"/>
        <v>DEJAR</v>
      </c>
      <c r="M184" s="33" t="str">
        <f t="shared" si="23"/>
        <v>DEJAR</v>
      </c>
    </row>
    <row r="185" spans="1:13" x14ac:dyDescent="0.25">
      <c r="A185" s="13" t="s">
        <v>80</v>
      </c>
      <c r="B185" s="18">
        <v>4</v>
      </c>
      <c r="C185" s="35" t="s">
        <v>131</v>
      </c>
      <c r="D185" s="18">
        <v>33</v>
      </c>
      <c r="E185" s="18">
        <v>25</v>
      </c>
      <c r="F185" s="304">
        <f t="shared" si="18"/>
        <v>855.30060000000003</v>
      </c>
      <c r="G185" s="18">
        <v>0.1</v>
      </c>
      <c r="H185" s="18" t="s">
        <v>1063</v>
      </c>
      <c r="I185" s="32">
        <f t="shared" si="19"/>
        <v>568.52356444302654</v>
      </c>
      <c r="J185" s="32">
        <f t="shared" si="20"/>
        <v>2.8426178222151326</v>
      </c>
      <c r="K185" s="33" t="str">
        <f t="shared" si="21"/>
        <v>DEJAR</v>
      </c>
      <c r="L185" s="33" t="str">
        <f t="shared" si="22"/>
        <v>DEJAR</v>
      </c>
      <c r="M185" s="33" t="str">
        <f t="shared" si="23"/>
        <v>DEJAR</v>
      </c>
    </row>
    <row r="186" spans="1:13" x14ac:dyDescent="0.25">
      <c r="A186" s="13" t="s">
        <v>80</v>
      </c>
      <c r="B186" s="18">
        <v>5</v>
      </c>
      <c r="C186" s="35" t="s">
        <v>153</v>
      </c>
      <c r="D186" s="18">
        <v>17</v>
      </c>
      <c r="E186" s="18">
        <v>18</v>
      </c>
      <c r="F186" s="304">
        <f t="shared" si="18"/>
        <v>226.98060000000001</v>
      </c>
      <c r="G186" s="18">
        <v>0.1</v>
      </c>
      <c r="H186" s="18" t="s">
        <v>1063</v>
      </c>
      <c r="I186" s="32">
        <f t="shared" si="19"/>
        <v>116.98835060940742</v>
      </c>
      <c r="J186" s="32">
        <f t="shared" si="20"/>
        <v>0.58494175304703711</v>
      </c>
      <c r="K186" s="33" t="str">
        <f t="shared" si="21"/>
        <v>DEJAR</v>
      </c>
      <c r="L186" s="33" t="str">
        <f t="shared" si="22"/>
        <v>DEJAR</v>
      </c>
      <c r="M186" s="33" t="str">
        <f t="shared" si="23"/>
        <v>DEJAR</v>
      </c>
    </row>
    <row r="187" spans="1:13" x14ac:dyDescent="0.25">
      <c r="A187" s="13" t="s">
        <v>80</v>
      </c>
      <c r="B187" s="18">
        <v>6</v>
      </c>
      <c r="C187" s="35" t="s">
        <v>155</v>
      </c>
      <c r="D187" s="18">
        <v>68</v>
      </c>
      <c r="E187" s="18">
        <v>35</v>
      </c>
      <c r="F187" s="304">
        <f t="shared" si="18"/>
        <v>3631.6896000000002</v>
      </c>
      <c r="G187" s="18">
        <v>0.1</v>
      </c>
      <c r="H187" s="18" t="s">
        <v>1063</v>
      </c>
      <c r="I187" s="32">
        <f t="shared" si="19"/>
        <v>3185.3607760375917</v>
      </c>
      <c r="J187" s="32">
        <f t="shared" si="20"/>
        <v>15.926803880187958</v>
      </c>
      <c r="K187" s="33" t="str">
        <f t="shared" si="21"/>
        <v>DEJAR</v>
      </c>
      <c r="L187" s="33" t="str">
        <f t="shared" si="22"/>
        <v>DEJAR</v>
      </c>
      <c r="M187" s="33" t="str">
        <f t="shared" si="23"/>
        <v>DEJAR</v>
      </c>
    </row>
    <row r="188" spans="1:13" x14ac:dyDescent="0.25">
      <c r="A188" s="13" t="s">
        <v>80</v>
      </c>
      <c r="B188" s="18">
        <v>7</v>
      </c>
      <c r="C188" s="35" t="s">
        <v>150</v>
      </c>
      <c r="D188" s="18">
        <v>13</v>
      </c>
      <c r="E188" s="18">
        <v>18</v>
      </c>
      <c r="F188" s="304">
        <f t="shared" si="18"/>
        <v>132.73259999999999</v>
      </c>
      <c r="G188" s="18">
        <v>0.1</v>
      </c>
      <c r="H188" s="18" t="s">
        <v>1063</v>
      </c>
      <c r="I188" s="32">
        <f t="shared" si="19"/>
        <v>61.723483588461484</v>
      </c>
      <c r="J188" s="32">
        <f t="shared" si="20"/>
        <v>0.3086174179423074</v>
      </c>
      <c r="K188" s="33" t="str">
        <f t="shared" si="21"/>
        <v>DEJAR</v>
      </c>
      <c r="L188" s="33" t="str">
        <f t="shared" si="22"/>
        <v>DEJAR</v>
      </c>
      <c r="M188" s="33" t="str">
        <f t="shared" si="23"/>
        <v>DEJAR</v>
      </c>
    </row>
    <row r="189" spans="1:13" x14ac:dyDescent="0.25">
      <c r="A189" s="13" t="s">
        <v>80</v>
      </c>
      <c r="B189" s="18">
        <v>8</v>
      </c>
      <c r="C189" s="35" t="s">
        <v>156</v>
      </c>
      <c r="D189" s="18">
        <v>10</v>
      </c>
      <c r="E189" s="18">
        <v>6</v>
      </c>
      <c r="F189" s="304">
        <f t="shared" si="18"/>
        <v>78.539999999999992</v>
      </c>
      <c r="G189" s="18">
        <v>0.1</v>
      </c>
      <c r="H189" s="18" t="s">
        <v>1063</v>
      </c>
      <c r="I189" s="32">
        <f t="shared" si="19"/>
        <v>33.026709725455305</v>
      </c>
      <c r="J189" s="32">
        <f t="shared" si="20"/>
        <v>0.16513354862727653</v>
      </c>
      <c r="K189" s="33" t="str">
        <f t="shared" si="21"/>
        <v>DEJAR</v>
      </c>
      <c r="L189" s="33" t="str">
        <f t="shared" si="22"/>
        <v>DEJAR</v>
      </c>
      <c r="M189" s="33" t="str">
        <f t="shared" si="23"/>
        <v>DEJAR</v>
      </c>
    </row>
    <row r="190" spans="1:13" x14ac:dyDescent="0.25">
      <c r="A190" s="13" t="s">
        <v>80</v>
      </c>
      <c r="B190" s="18">
        <v>9</v>
      </c>
      <c r="C190" s="35" t="s">
        <v>157</v>
      </c>
      <c r="D190" s="18">
        <v>57</v>
      </c>
      <c r="E190" s="18">
        <v>25</v>
      </c>
      <c r="F190" s="304">
        <f t="shared" si="18"/>
        <v>2551.7646</v>
      </c>
      <c r="G190" s="18">
        <v>0.1</v>
      </c>
      <c r="H190" s="18" t="s">
        <v>1063</v>
      </c>
      <c r="I190" s="32">
        <f t="shared" si="19"/>
        <v>2091.7057326142717</v>
      </c>
      <c r="J190" s="32">
        <f t="shared" si="20"/>
        <v>10.458528663071357</v>
      </c>
      <c r="K190" s="33" t="str">
        <f t="shared" si="21"/>
        <v>DEJAR</v>
      </c>
      <c r="L190" s="33" t="str">
        <f t="shared" si="22"/>
        <v>DEJAR</v>
      </c>
      <c r="M190" s="33" t="str">
        <f t="shared" si="23"/>
        <v>DEJAR</v>
      </c>
    </row>
    <row r="191" spans="1:13" x14ac:dyDescent="0.25">
      <c r="A191" s="13" t="s">
        <v>80</v>
      </c>
      <c r="B191" s="18">
        <v>10</v>
      </c>
      <c r="C191" s="35" t="s">
        <v>156</v>
      </c>
      <c r="D191" s="18">
        <v>15</v>
      </c>
      <c r="E191" s="18">
        <v>7</v>
      </c>
      <c r="F191" s="304">
        <f t="shared" si="18"/>
        <v>176.715</v>
      </c>
      <c r="G191" s="18">
        <v>0.1</v>
      </c>
      <c r="H191" s="18" t="s">
        <v>1063</v>
      </c>
      <c r="I191" s="32">
        <f t="shared" si="19"/>
        <v>86.812164819560579</v>
      </c>
      <c r="J191" s="32">
        <f t="shared" si="20"/>
        <v>0.43406082409780289</v>
      </c>
      <c r="K191" s="33" t="str">
        <f t="shared" si="21"/>
        <v>DEJAR</v>
      </c>
      <c r="L191" s="33" t="str">
        <f t="shared" si="22"/>
        <v>DEJAR</v>
      </c>
      <c r="M191" s="33" t="str">
        <f t="shared" si="23"/>
        <v>DEJAR</v>
      </c>
    </row>
    <row r="192" spans="1:13" x14ac:dyDescent="0.25">
      <c r="A192" s="13" t="s">
        <v>80</v>
      </c>
      <c r="B192" s="18">
        <v>11</v>
      </c>
      <c r="C192" s="35" t="s">
        <v>156</v>
      </c>
      <c r="D192" s="18">
        <v>11</v>
      </c>
      <c r="E192" s="18">
        <v>5</v>
      </c>
      <c r="F192" s="304">
        <f t="shared" si="18"/>
        <v>95.0334</v>
      </c>
      <c r="G192" s="18">
        <v>0.1</v>
      </c>
      <c r="H192" s="18" t="s">
        <v>1063</v>
      </c>
      <c r="I192" s="32">
        <f t="shared" si="19"/>
        <v>41.450062373780455</v>
      </c>
      <c r="J192" s="32">
        <f t="shared" si="20"/>
        <v>0.20725031186890225</v>
      </c>
      <c r="K192" s="33" t="str">
        <f t="shared" si="21"/>
        <v>DEJAR</v>
      </c>
      <c r="L192" s="33" t="str">
        <f t="shared" si="22"/>
        <v>DEJAR</v>
      </c>
      <c r="M192" s="33" t="str">
        <f t="shared" si="23"/>
        <v>DEJAR</v>
      </c>
    </row>
    <row r="193" spans="1:13" x14ac:dyDescent="0.25">
      <c r="A193" s="13" t="s">
        <v>80</v>
      </c>
      <c r="B193" s="18">
        <v>12</v>
      </c>
      <c r="C193" s="35" t="s">
        <v>158</v>
      </c>
      <c r="D193" s="18">
        <v>100</v>
      </c>
      <c r="E193" s="18">
        <v>42</v>
      </c>
      <c r="F193" s="304">
        <f t="shared" si="18"/>
        <v>7854</v>
      </c>
      <c r="G193" s="18">
        <v>0.1</v>
      </c>
      <c r="H193" s="18" t="s">
        <v>1063</v>
      </c>
      <c r="I193" s="32">
        <f t="shared" si="19"/>
        <v>7986.8459785420209</v>
      </c>
      <c r="J193" s="32">
        <f t="shared" si="20"/>
        <v>39.9342298927101</v>
      </c>
      <c r="K193" s="33" t="str">
        <f t="shared" si="21"/>
        <v>DEJAR</v>
      </c>
      <c r="L193" s="33" t="str">
        <f t="shared" si="22"/>
        <v>DEJAR</v>
      </c>
      <c r="M193" s="33" t="str">
        <f t="shared" si="23"/>
        <v>DEJAR</v>
      </c>
    </row>
    <row r="194" spans="1:13" x14ac:dyDescent="0.25">
      <c r="A194" s="13" t="s">
        <v>80</v>
      </c>
      <c r="B194" s="18">
        <v>13</v>
      </c>
      <c r="C194" s="35" t="s">
        <v>100</v>
      </c>
      <c r="D194" s="18">
        <v>62</v>
      </c>
      <c r="E194" s="18">
        <v>25</v>
      </c>
      <c r="F194" s="304">
        <f t="shared" si="18"/>
        <v>3019.0776000000001</v>
      </c>
      <c r="G194" s="18">
        <v>0.1</v>
      </c>
      <c r="H194" s="18" t="s">
        <v>1063</v>
      </c>
      <c r="I194" s="32">
        <f t="shared" si="19"/>
        <v>2555.8703816500024</v>
      </c>
      <c r="J194" s="32">
        <f t="shared" si="20"/>
        <v>12.77935190825001</v>
      </c>
      <c r="K194" s="33" t="str">
        <f t="shared" si="21"/>
        <v>DEJAR</v>
      </c>
      <c r="L194" s="33" t="str">
        <f t="shared" si="22"/>
        <v>DEJAR</v>
      </c>
      <c r="M194" s="33" t="str">
        <f t="shared" si="23"/>
        <v>DEJAR</v>
      </c>
    </row>
    <row r="195" spans="1:13" x14ac:dyDescent="0.25">
      <c r="A195" s="13" t="s">
        <v>80</v>
      </c>
      <c r="B195" s="18">
        <v>14</v>
      </c>
      <c r="C195" s="35" t="s">
        <v>20</v>
      </c>
      <c r="D195" s="18">
        <v>19</v>
      </c>
      <c r="E195" s="18">
        <v>12</v>
      </c>
      <c r="F195" s="304">
        <f t="shared" ref="F195:F258" si="25">(3.1416/4)*D195^2</f>
        <v>283.52940000000001</v>
      </c>
      <c r="G195" s="18">
        <v>0.1</v>
      </c>
      <c r="H195" s="18" t="s">
        <v>1063</v>
      </c>
      <c r="I195" s="32">
        <f t="shared" ref="I195:I258" si="26">0.13657*D195^2.38351</f>
        <v>152.50261995629924</v>
      </c>
      <c r="J195" s="32">
        <f t="shared" ref="J195:J258" si="27">(I195/1000)*0.5/G195</f>
        <v>0.76251309978149617</v>
      </c>
      <c r="K195" s="33" t="str">
        <f t="shared" ref="K195:K258" si="28">+IF(D195&gt;=10,"DEJAR","DEPURAR")</f>
        <v>DEJAR</v>
      </c>
      <c r="L195" s="33" t="str">
        <f t="shared" ref="L195:L258" si="29">+IF(E195&gt;=5,"DEJAR","DEPURAR")</f>
        <v>DEJAR</v>
      </c>
      <c r="M195" s="33" t="str">
        <f t="shared" ref="M195:M258" si="30">+IF(AND(K195="DEJAR",L195="DEJAR"),"DEJAR","DEPURAR")</f>
        <v>DEJAR</v>
      </c>
    </row>
    <row r="196" spans="1:13" x14ac:dyDescent="0.25">
      <c r="A196" s="13" t="s">
        <v>80</v>
      </c>
      <c r="B196" s="18">
        <v>15</v>
      </c>
      <c r="C196" s="35" t="s">
        <v>150</v>
      </c>
      <c r="D196" s="18">
        <v>19</v>
      </c>
      <c r="E196" s="18">
        <v>8</v>
      </c>
      <c r="F196" s="304">
        <f t="shared" si="25"/>
        <v>283.52940000000001</v>
      </c>
      <c r="G196" s="18">
        <v>0.1</v>
      </c>
      <c r="H196" s="18" t="s">
        <v>1063</v>
      </c>
      <c r="I196" s="32">
        <f t="shared" si="26"/>
        <v>152.50261995629924</v>
      </c>
      <c r="J196" s="32">
        <f t="shared" si="27"/>
        <v>0.76251309978149617</v>
      </c>
      <c r="K196" s="33" t="str">
        <f t="shared" si="28"/>
        <v>DEJAR</v>
      </c>
      <c r="L196" s="33" t="str">
        <f t="shared" si="29"/>
        <v>DEJAR</v>
      </c>
      <c r="M196" s="33" t="str">
        <f t="shared" si="30"/>
        <v>DEJAR</v>
      </c>
    </row>
    <row r="197" spans="1:13" x14ac:dyDescent="0.25">
      <c r="A197" s="13" t="s">
        <v>80</v>
      </c>
      <c r="B197" s="18">
        <v>16</v>
      </c>
      <c r="C197" s="35" t="s">
        <v>158</v>
      </c>
      <c r="D197" s="18">
        <v>14.5</v>
      </c>
      <c r="E197" s="18">
        <v>6</v>
      </c>
      <c r="F197" s="304">
        <f t="shared" si="25"/>
        <v>165.13034999999999</v>
      </c>
      <c r="G197" s="18">
        <v>0.1</v>
      </c>
      <c r="H197" s="18" t="s">
        <v>1063</v>
      </c>
      <c r="I197" s="32">
        <f t="shared" si="26"/>
        <v>80.073268525573738</v>
      </c>
      <c r="J197" s="32">
        <f t="shared" si="27"/>
        <v>0.40036634262786869</v>
      </c>
      <c r="K197" s="33" t="str">
        <f t="shared" si="28"/>
        <v>DEJAR</v>
      </c>
      <c r="L197" s="33" t="str">
        <f t="shared" si="29"/>
        <v>DEJAR</v>
      </c>
      <c r="M197" s="33" t="str">
        <f t="shared" si="30"/>
        <v>DEJAR</v>
      </c>
    </row>
    <row r="198" spans="1:13" x14ac:dyDescent="0.25">
      <c r="A198" s="13" t="s">
        <v>80</v>
      </c>
      <c r="B198" s="18">
        <v>17</v>
      </c>
      <c r="C198" s="35" t="s">
        <v>154</v>
      </c>
      <c r="D198" s="18">
        <v>50</v>
      </c>
      <c r="E198" s="18">
        <v>48</v>
      </c>
      <c r="F198" s="304">
        <f t="shared" si="25"/>
        <v>1963.5</v>
      </c>
      <c r="G198" s="18">
        <v>0.1</v>
      </c>
      <c r="H198" s="18" t="s">
        <v>1063</v>
      </c>
      <c r="I198" s="32">
        <f t="shared" si="26"/>
        <v>1530.6197203780737</v>
      </c>
      <c r="J198" s="32">
        <f t="shared" si="27"/>
        <v>7.6530986018903677</v>
      </c>
      <c r="K198" s="33" t="str">
        <f t="shared" si="28"/>
        <v>DEJAR</v>
      </c>
      <c r="L198" s="33" t="str">
        <f t="shared" si="29"/>
        <v>DEJAR</v>
      </c>
      <c r="M198" s="33" t="str">
        <f t="shared" si="30"/>
        <v>DEJAR</v>
      </c>
    </row>
    <row r="199" spans="1:13" x14ac:dyDescent="0.25">
      <c r="A199" s="13" t="s">
        <v>80</v>
      </c>
      <c r="B199" s="18">
        <v>18</v>
      </c>
      <c r="C199" s="35" t="s">
        <v>156</v>
      </c>
      <c r="D199" s="18">
        <v>11</v>
      </c>
      <c r="E199" s="18">
        <v>6</v>
      </c>
      <c r="F199" s="304">
        <f t="shared" si="25"/>
        <v>95.0334</v>
      </c>
      <c r="G199" s="18">
        <v>0.1</v>
      </c>
      <c r="H199" s="18" t="s">
        <v>1063</v>
      </c>
      <c r="I199" s="32">
        <f t="shared" si="26"/>
        <v>41.450062373780455</v>
      </c>
      <c r="J199" s="32">
        <f t="shared" si="27"/>
        <v>0.20725031186890225</v>
      </c>
      <c r="K199" s="33" t="str">
        <f t="shared" si="28"/>
        <v>DEJAR</v>
      </c>
      <c r="L199" s="33" t="str">
        <f t="shared" si="29"/>
        <v>DEJAR</v>
      </c>
      <c r="M199" s="33" t="str">
        <f t="shared" si="30"/>
        <v>DEJAR</v>
      </c>
    </row>
    <row r="200" spans="1:13" x14ac:dyDescent="0.25">
      <c r="A200" s="13" t="s">
        <v>80</v>
      </c>
      <c r="B200" s="18">
        <v>19</v>
      </c>
      <c r="C200" s="35" t="s">
        <v>159</v>
      </c>
      <c r="D200" s="18">
        <v>18</v>
      </c>
      <c r="E200" s="18">
        <v>12</v>
      </c>
      <c r="F200" s="304">
        <f t="shared" si="25"/>
        <v>254.46959999999999</v>
      </c>
      <c r="G200" s="18">
        <v>0.1</v>
      </c>
      <c r="H200" s="18" t="s">
        <v>1063</v>
      </c>
      <c r="I200" s="32">
        <f t="shared" si="26"/>
        <v>134.06329154071116</v>
      </c>
      <c r="J200" s="32">
        <f t="shared" si="27"/>
        <v>0.67031645770355586</v>
      </c>
      <c r="K200" s="33" t="str">
        <f t="shared" si="28"/>
        <v>DEJAR</v>
      </c>
      <c r="L200" s="33" t="str">
        <f t="shared" si="29"/>
        <v>DEJAR</v>
      </c>
      <c r="M200" s="33" t="str">
        <f t="shared" si="30"/>
        <v>DEJAR</v>
      </c>
    </row>
    <row r="201" spans="1:13" x14ac:dyDescent="0.25">
      <c r="A201" s="13" t="s">
        <v>80</v>
      </c>
      <c r="B201" s="18">
        <v>20</v>
      </c>
      <c r="C201" s="35" t="s">
        <v>154</v>
      </c>
      <c r="D201" s="18">
        <v>28</v>
      </c>
      <c r="E201" s="18">
        <v>25</v>
      </c>
      <c r="F201" s="304">
        <f t="shared" si="25"/>
        <v>615.75360000000001</v>
      </c>
      <c r="G201" s="18">
        <v>0.1</v>
      </c>
      <c r="H201" s="18" t="s">
        <v>1063</v>
      </c>
      <c r="I201" s="32">
        <f t="shared" si="26"/>
        <v>384.30049927715726</v>
      </c>
      <c r="J201" s="32">
        <f t="shared" si="27"/>
        <v>1.9215024963857863</v>
      </c>
      <c r="K201" s="33" t="str">
        <f t="shared" si="28"/>
        <v>DEJAR</v>
      </c>
      <c r="L201" s="33" t="str">
        <f t="shared" si="29"/>
        <v>DEJAR</v>
      </c>
      <c r="M201" s="33" t="str">
        <f t="shared" si="30"/>
        <v>DEJAR</v>
      </c>
    </row>
    <row r="202" spans="1:13" x14ac:dyDescent="0.25">
      <c r="A202" s="13" t="s">
        <v>80</v>
      </c>
      <c r="B202" s="18">
        <v>21</v>
      </c>
      <c r="C202" s="35" t="s">
        <v>18</v>
      </c>
      <c r="D202" s="18">
        <v>11</v>
      </c>
      <c r="E202" s="18">
        <v>5</v>
      </c>
      <c r="F202" s="304">
        <f t="shared" si="25"/>
        <v>95.0334</v>
      </c>
      <c r="G202" s="18">
        <v>0.1</v>
      </c>
      <c r="H202" s="18" t="s">
        <v>1063</v>
      </c>
      <c r="I202" s="32">
        <f t="shared" si="26"/>
        <v>41.450062373780455</v>
      </c>
      <c r="J202" s="32">
        <f t="shared" si="27"/>
        <v>0.20725031186890225</v>
      </c>
      <c r="K202" s="33" t="str">
        <f t="shared" si="28"/>
        <v>DEJAR</v>
      </c>
      <c r="L202" s="33" t="str">
        <f t="shared" si="29"/>
        <v>DEJAR</v>
      </c>
      <c r="M202" s="33" t="str">
        <f t="shared" si="30"/>
        <v>DEJAR</v>
      </c>
    </row>
    <row r="203" spans="1:13" x14ac:dyDescent="0.25">
      <c r="A203" s="13" t="s">
        <v>80</v>
      </c>
      <c r="B203" s="18">
        <v>22</v>
      </c>
      <c r="C203" s="35" t="s">
        <v>146</v>
      </c>
      <c r="D203" s="18">
        <v>76</v>
      </c>
      <c r="E203" s="18">
        <v>32</v>
      </c>
      <c r="F203" s="304">
        <f t="shared" si="25"/>
        <v>4536.4704000000002</v>
      </c>
      <c r="G203" s="18">
        <v>0.1</v>
      </c>
      <c r="H203" s="18" t="s">
        <v>1063</v>
      </c>
      <c r="I203" s="32">
        <f t="shared" si="26"/>
        <v>4152.3438985274488</v>
      </c>
      <c r="J203" s="32">
        <f t="shared" si="27"/>
        <v>20.761719492637244</v>
      </c>
      <c r="K203" s="33" t="str">
        <f t="shared" si="28"/>
        <v>DEJAR</v>
      </c>
      <c r="L203" s="33" t="str">
        <f t="shared" si="29"/>
        <v>DEJAR</v>
      </c>
      <c r="M203" s="33" t="str">
        <f t="shared" si="30"/>
        <v>DEJAR</v>
      </c>
    </row>
    <row r="204" spans="1:13" x14ac:dyDescent="0.25">
      <c r="A204" s="13" t="s">
        <v>80</v>
      </c>
      <c r="B204" s="18">
        <v>23</v>
      </c>
      <c r="C204" s="35" t="s">
        <v>159</v>
      </c>
      <c r="D204" s="18">
        <v>30.5</v>
      </c>
      <c r="E204" s="18">
        <v>12</v>
      </c>
      <c r="F204" s="304">
        <f t="shared" si="25"/>
        <v>730.61834999999996</v>
      </c>
      <c r="G204" s="18">
        <v>0.1</v>
      </c>
      <c r="H204" s="18" t="s">
        <v>1063</v>
      </c>
      <c r="I204" s="32">
        <f t="shared" si="26"/>
        <v>471.19298861035389</v>
      </c>
      <c r="J204" s="32">
        <f t="shared" si="27"/>
        <v>2.3559649430517693</v>
      </c>
      <c r="K204" s="33" t="str">
        <f t="shared" si="28"/>
        <v>DEJAR</v>
      </c>
      <c r="L204" s="33" t="str">
        <f t="shared" si="29"/>
        <v>DEJAR</v>
      </c>
      <c r="M204" s="33" t="str">
        <f t="shared" si="30"/>
        <v>DEJAR</v>
      </c>
    </row>
    <row r="205" spans="1:13" x14ac:dyDescent="0.25">
      <c r="A205" s="13" t="s">
        <v>80</v>
      </c>
      <c r="B205" s="18">
        <v>24</v>
      </c>
      <c r="C205" s="35" t="s">
        <v>160</v>
      </c>
      <c r="D205" s="18">
        <v>20</v>
      </c>
      <c r="E205" s="18">
        <v>15</v>
      </c>
      <c r="F205" s="304">
        <f t="shared" si="25"/>
        <v>314.15999999999997</v>
      </c>
      <c r="G205" s="18">
        <v>0.1</v>
      </c>
      <c r="H205" s="18" t="s">
        <v>1063</v>
      </c>
      <c r="I205" s="32">
        <f t="shared" si="26"/>
        <v>172.33493090633354</v>
      </c>
      <c r="J205" s="32">
        <f t="shared" si="27"/>
        <v>0.86167465453166758</v>
      </c>
      <c r="K205" s="33" t="str">
        <f t="shared" si="28"/>
        <v>DEJAR</v>
      </c>
      <c r="L205" s="33" t="str">
        <f t="shared" si="29"/>
        <v>DEJAR</v>
      </c>
      <c r="M205" s="33" t="str">
        <f t="shared" si="30"/>
        <v>DEJAR</v>
      </c>
    </row>
    <row r="206" spans="1:13" x14ac:dyDescent="0.25">
      <c r="A206" s="13" t="s">
        <v>80</v>
      </c>
      <c r="B206" s="18">
        <v>25</v>
      </c>
      <c r="C206" s="35" t="s">
        <v>125</v>
      </c>
      <c r="D206" s="18">
        <v>35</v>
      </c>
      <c r="E206" s="18">
        <v>20</v>
      </c>
      <c r="F206" s="304">
        <f t="shared" si="25"/>
        <v>962.11500000000001</v>
      </c>
      <c r="G206" s="18">
        <v>0.1</v>
      </c>
      <c r="H206" s="18" t="s">
        <v>1063</v>
      </c>
      <c r="I206" s="32">
        <f t="shared" si="26"/>
        <v>654.11925553640299</v>
      </c>
      <c r="J206" s="32">
        <f t="shared" si="27"/>
        <v>3.270596277682015</v>
      </c>
      <c r="K206" s="33" t="str">
        <f t="shared" si="28"/>
        <v>DEJAR</v>
      </c>
      <c r="L206" s="33" t="str">
        <f t="shared" si="29"/>
        <v>DEJAR</v>
      </c>
      <c r="M206" s="33" t="str">
        <f t="shared" si="30"/>
        <v>DEJAR</v>
      </c>
    </row>
    <row r="207" spans="1:13" x14ac:dyDescent="0.25">
      <c r="A207" s="13" t="s">
        <v>80</v>
      </c>
      <c r="B207" s="18">
        <v>26</v>
      </c>
      <c r="C207" s="35" t="s">
        <v>161</v>
      </c>
      <c r="D207" s="18">
        <v>27</v>
      </c>
      <c r="E207" s="18">
        <v>20</v>
      </c>
      <c r="F207" s="304">
        <f t="shared" si="25"/>
        <v>572.5566</v>
      </c>
      <c r="G207" s="18">
        <v>0.1</v>
      </c>
      <c r="H207" s="18" t="s">
        <v>1063</v>
      </c>
      <c r="I207" s="32">
        <f t="shared" si="26"/>
        <v>352.39128142743209</v>
      </c>
      <c r="J207" s="32">
        <f t="shared" si="27"/>
        <v>1.7619564071371603</v>
      </c>
      <c r="K207" s="33" t="str">
        <f t="shared" si="28"/>
        <v>DEJAR</v>
      </c>
      <c r="L207" s="33" t="str">
        <f t="shared" si="29"/>
        <v>DEJAR</v>
      </c>
      <c r="M207" s="33" t="str">
        <f t="shared" si="30"/>
        <v>DEJAR</v>
      </c>
    </row>
    <row r="208" spans="1:13" x14ac:dyDescent="0.25">
      <c r="A208" s="13" t="s">
        <v>80</v>
      </c>
      <c r="B208" s="18">
        <v>27</v>
      </c>
      <c r="C208" s="35" t="s">
        <v>141</v>
      </c>
      <c r="D208" s="18">
        <v>12</v>
      </c>
      <c r="E208" s="18">
        <v>15</v>
      </c>
      <c r="F208" s="304">
        <f t="shared" si="25"/>
        <v>113.0976</v>
      </c>
      <c r="G208" s="18">
        <v>0.1</v>
      </c>
      <c r="H208" s="18" t="s">
        <v>1063</v>
      </c>
      <c r="I208" s="32">
        <f t="shared" si="26"/>
        <v>51.002868362482175</v>
      </c>
      <c r="J208" s="32">
        <f t="shared" si="27"/>
        <v>0.25501434181241084</v>
      </c>
      <c r="K208" s="33" t="str">
        <f t="shared" si="28"/>
        <v>DEJAR</v>
      </c>
      <c r="L208" s="33" t="str">
        <f t="shared" si="29"/>
        <v>DEJAR</v>
      </c>
      <c r="M208" s="33" t="str">
        <f t="shared" si="30"/>
        <v>DEJAR</v>
      </c>
    </row>
    <row r="209" spans="1:13" x14ac:dyDescent="0.25">
      <c r="A209" s="13" t="s">
        <v>80</v>
      </c>
      <c r="B209" s="18">
        <v>28</v>
      </c>
      <c r="C209" s="35" t="s">
        <v>106</v>
      </c>
      <c r="D209" s="18">
        <v>176</v>
      </c>
      <c r="E209" s="18">
        <v>65</v>
      </c>
      <c r="F209" s="304">
        <f t="shared" si="25"/>
        <v>24328.5504</v>
      </c>
      <c r="G209" s="18">
        <v>0.1</v>
      </c>
      <c r="H209" s="18" t="s">
        <v>1063</v>
      </c>
      <c r="I209" s="32">
        <f t="shared" si="26"/>
        <v>30729.621304160744</v>
      </c>
      <c r="J209" s="32">
        <f t="shared" si="27"/>
        <v>153.64810652080371</v>
      </c>
      <c r="K209" s="33" t="str">
        <f t="shared" si="28"/>
        <v>DEJAR</v>
      </c>
      <c r="L209" s="33" t="str">
        <f t="shared" si="29"/>
        <v>DEJAR</v>
      </c>
      <c r="M209" s="33" t="str">
        <f t="shared" si="30"/>
        <v>DEJAR</v>
      </c>
    </row>
    <row r="210" spans="1:13" x14ac:dyDescent="0.25">
      <c r="A210" s="13" t="s">
        <v>83</v>
      </c>
      <c r="B210" s="18">
        <v>1</v>
      </c>
      <c r="C210" s="35" t="s">
        <v>144</v>
      </c>
      <c r="D210" s="18">
        <v>34</v>
      </c>
      <c r="E210" s="18">
        <v>15</v>
      </c>
      <c r="F210" s="304">
        <f t="shared" si="25"/>
        <v>907.92240000000004</v>
      </c>
      <c r="G210" s="18">
        <v>0.1</v>
      </c>
      <c r="H210" s="18" t="s">
        <v>1063</v>
      </c>
      <c r="I210" s="32">
        <f t="shared" si="26"/>
        <v>610.45073780325674</v>
      </c>
      <c r="J210" s="32">
        <f t="shared" si="27"/>
        <v>3.0522536890162835</v>
      </c>
      <c r="K210" s="33" t="str">
        <f t="shared" si="28"/>
        <v>DEJAR</v>
      </c>
      <c r="L210" s="33" t="str">
        <f t="shared" si="29"/>
        <v>DEJAR</v>
      </c>
      <c r="M210" s="33" t="str">
        <f t="shared" si="30"/>
        <v>DEJAR</v>
      </c>
    </row>
    <row r="211" spans="1:13" x14ac:dyDescent="0.25">
      <c r="A211" s="13" t="s">
        <v>83</v>
      </c>
      <c r="B211" s="18">
        <v>2</v>
      </c>
      <c r="C211" s="35" t="s">
        <v>125</v>
      </c>
      <c r="D211" s="18">
        <v>12</v>
      </c>
      <c r="E211" s="18">
        <v>11</v>
      </c>
      <c r="F211" s="304">
        <f t="shared" si="25"/>
        <v>113.0976</v>
      </c>
      <c r="G211" s="18">
        <v>0.1</v>
      </c>
      <c r="H211" s="18" t="s">
        <v>1063</v>
      </c>
      <c r="I211" s="32">
        <f t="shared" si="26"/>
        <v>51.002868362482175</v>
      </c>
      <c r="J211" s="32">
        <f t="shared" si="27"/>
        <v>0.25501434181241084</v>
      </c>
      <c r="K211" s="33" t="str">
        <f t="shared" si="28"/>
        <v>DEJAR</v>
      </c>
      <c r="L211" s="33" t="str">
        <f t="shared" si="29"/>
        <v>DEJAR</v>
      </c>
      <c r="M211" s="33" t="str">
        <f t="shared" si="30"/>
        <v>DEJAR</v>
      </c>
    </row>
    <row r="212" spans="1:13" x14ac:dyDescent="0.25">
      <c r="A212" s="13" t="s">
        <v>83</v>
      </c>
      <c r="B212" s="18">
        <v>3</v>
      </c>
      <c r="C212" s="35" t="s">
        <v>150</v>
      </c>
      <c r="D212" s="18">
        <v>13</v>
      </c>
      <c r="E212" s="18">
        <v>7</v>
      </c>
      <c r="F212" s="304">
        <f t="shared" si="25"/>
        <v>132.73259999999999</v>
      </c>
      <c r="G212" s="18">
        <v>0.1</v>
      </c>
      <c r="H212" s="18" t="s">
        <v>1063</v>
      </c>
      <c r="I212" s="32">
        <f t="shared" si="26"/>
        <v>61.723483588461484</v>
      </c>
      <c r="J212" s="32">
        <f t="shared" si="27"/>
        <v>0.3086174179423074</v>
      </c>
      <c r="K212" s="33" t="str">
        <f t="shared" si="28"/>
        <v>DEJAR</v>
      </c>
      <c r="L212" s="33" t="str">
        <f t="shared" si="29"/>
        <v>DEJAR</v>
      </c>
      <c r="M212" s="33" t="str">
        <f t="shared" si="30"/>
        <v>DEJAR</v>
      </c>
    </row>
    <row r="213" spans="1:13" x14ac:dyDescent="0.25">
      <c r="A213" s="13" t="s">
        <v>83</v>
      </c>
      <c r="B213" s="18">
        <v>4</v>
      </c>
      <c r="C213" s="35" t="s">
        <v>150</v>
      </c>
      <c r="D213" s="18">
        <v>18</v>
      </c>
      <c r="E213" s="18">
        <v>9</v>
      </c>
      <c r="F213" s="304">
        <f t="shared" si="25"/>
        <v>254.46959999999999</v>
      </c>
      <c r="G213" s="18">
        <v>0.1</v>
      </c>
      <c r="H213" s="18" t="s">
        <v>1063</v>
      </c>
      <c r="I213" s="32">
        <f t="shared" si="26"/>
        <v>134.06329154071116</v>
      </c>
      <c r="J213" s="32">
        <f t="shared" si="27"/>
        <v>0.67031645770355586</v>
      </c>
      <c r="K213" s="33" t="str">
        <f t="shared" si="28"/>
        <v>DEJAR</v>
      </c>
      <c r="L213" s="33" t="str">
        <f t="shared" si="29"/>
        <v>DEJAR</v>
      </c>
      <c r="M213" s="33" t="str">
        <f t="shared" si="30"/>
        <v>DEJAR</v>
      </c>
    </row>
    <row r="214" spans="1:13" x14ac:dyDescent="0.25">
      <c r="A214" s="13" t="s">
        <v>83</v>
      </c>
      <c r="B214" s="18">
        <v>5</v>
      </c>
      <c r="C214" s="35" t="s">
        <v>150</v>
      </c>
      <c r="D214" s="18">
        <v>30</v>
      </c>
      <c r="E214" s="18">
        <v>14</v>
      </c>
      <c r="F214" s="304">
        <f t="shared" si="25"/>
        <v>706.86</v>
      </c>
      <c r="G214" s="18">
        <v>0.1</v>
      </c>
      <c r="H214" s="18" t="s">
        <v>1063</v>
      </c>
      <c r="I214" s="32">
        <f t="shared" si="26"/>
        <v>452.98997539791907</v>
      </c>
      <c r="J214" s="32">
        <f t="shared" si="27"/>
        <v>2.2649498769895953</v>
      </c>
      <c r="K214" s="33" t="str">
        <f t="shared" si="28"/>
        <v>DEJAR</v>
      </c>
      <c r="L214" s="33" t="str">
        <f t="shared" si="29"/>
        <v>DEJAR</v>
      </c>
      <c r="M214" s="33" t="str">
        <f t="shared" si="30"/>
        <v>DEJAR</v>
      </c>
    </row>
    <row r="215" spans="1:13" x14ac:dyDescent="0.25">
      <c r="A215" s="13" t="s">
        <v>83</v>
      </c>
      <c r="B215" s="18">
        <v>6</v>
      </c>
      <c r="C215" s="35" t="s">
        <v>140</v>
      </c>
      <c r="D215" s="18">
        <v>32</v>
      </c>
      <c r="E215" s="18">
        <v>14</v>
      </c>
      <c r="F215" s="304">
        <f t="shared" si="25"/>
        <v>804.24959999999999</v>
      </c>
      <c r="G215" s="18">
        <v>0.1</v>
      </c>
      <c r="H215" s="18" t="s">
        <v>1063</v>
      </c>
      <c r="I215" s="32">
        <f t="shared" si="26"/>
        <v>528.31791084648671</v>
      </c>
      <c r="J215" s="32">
        <f t="shared" si="27"/>
        <v>2.6415895542324335</v>
      </c>
      <c r="K215" s="33" t="str">
        <f t="shared" si="28"/>
        <v>DEJAR</v>
      </c>
      <c r="L215" s="33" t="str">
        <f t="shared" si="29"/>
        <v>DEJAR</v>
      </c>
      <c r="M215" s="33" t="str">
        <f t="shared" si="30"/>
        <v>DEJAR</v>
      </c>
    </row>
    <row r="216" spans="1:13" x14ac:dyDescent="0.25">
      <c r="A216" s="13" t="s">
        <v>83</v>
      </c>
      <c r="B216" s="18">
        <v>7</v>
      </c>
      <c r="C216" s="35" t="s">
        <v>125</v>
      </c>
      <c r="D216" s="18">
        <v>12</v>
      </c>
      <c r="E216" s="18">
        <v>12</v>
      </c>
      <c r="F216" s="304">
        <f t="shared" si="25"/>
        <v>113.0976</v>
      </c>
      <c r="G216" s="18">
        <v>0.1</v>
      </c>
      <c r="H216" s="18" t="s">
        <v>1063</v>
      </c>
      <c r="I216" s="32">
        <f t="shared" si="26"/>
        <v>51.002868362482175</v>
      </c>
      <c r="J216" s="32">
        <f t="shared" si="27"/>
        <v>0.25501434181241084</v>
      </c>
      <c r="K216" s="33" t="str">
        <f t="shared" si="28"/>
        <v>DEJAR</v>
      </c>
      <c r="L216" s="33" t="str">
        <f t="shared" si="29"/>
        <v>DEJAR</v>
      </c>
      <c r="M216" s="33" t="str">
        <f t="shared" si="30"/>
        <v>DEJAR</v>
      </c>
    </row>
    <row r="217" spans="1:13" x14ac:dyDescent="0.25">
      <c r="A217" s="13" t="s">
        <v>83</v>
      </c>
      <c r="B217" s="18">
        <v>8</v>
      </c>
      <c r="C217" s="35" t="s">
        <v>150</v>
      </c>
      <c r="D217" s="18">
        <v>16</v>
      </c>
      <c r="E217" s="18">
        <v>9</v>
      </c>
      <c r="F217" s="304">
        <f t="shared" si="25"/>
        <v>201.0624</v>
      </c>
      <c r="G217" s="18">
        <v>0.1</v>
      </c>
      <c r="H217" s="18" t="s">
        <v>1063</v>
      </c>
      <c r="I217" s="32">
        <f t="shared" si="26"/>
        <v>101.24820425273758</v>
      </c>
      <c r="J217" s="32">
        <f t="shared" si="27"/>
        <v>0.50624102126368786</v>
      </c>
      <c r="K217" s="33" t="str">
        <f t="shared" si="28"/>
        <v>DEJAR</v>
      </c>
      <c r="L217" s="33" t="str">
        <f t="shared" si="29"/>
        <v>DEJAR</v>
      </c>
      <c r="M217" s="33" t="str">
        <f t="shared" si="30"/>
        <v>DEJAR</v>
      </c>
    </row>
    <row r="218" spans="1:13" x14ac:dyDescent="0.25">
      <c r="A218" s="13" t="s">
        <v>83</v>
      </c>
      <c r="B218" s="18">
        <v>9</v>
      </c>
      <c r="C218" s="35" t="s">
        <v>162</v>
      </c>
      <c r="D218" s="18">
        <v>14</v>
      </c>
      <c r="E218" s="18">
        <v>12</v>
      </c>
      <c r="F218" s="304">
        <f t="shared" si="25"/>
        <v>153.9384</v>
      </c>
      <c r="G218" s="18">
        <v>0.1</v>
      </c>
      <c r="H218" s="18" t="s">
        <v>1063</v>
      </c>
      <c r="I218" s="32">
        <f t="shared" si="26"/>
        <v>73.64833681845144</v>
      </c>
      <c r="J218" s="32">
        <f t="shared" si="27"/>
        <v>0.36824168409225716</v>
      </c>
      <c r="K218" s="33" t="str">
        <f t="shared" si="28"/>
        <v>DEJAR</v>
      </c>
      <c r="L218" s="33" t="str">
        <f t="shared" si="29"/>
        <v>DEJAR</v>
      </c>
      <c r="M218" s="33" t="str">
        <f t="shared" si="30"/>
        <v>DEJAR</v>
      </c>
    </row>
    <row r="219" spans="1:13" x14ac:dyDescent="0.25">
      <c r="A219" s="13" t="s">
        <v>83</v>
      </c>
      <c r="B219" s="18">
        <v>10</v>
      </c>
      <c r="C219" s="35" t="s">
        <v>163</v>
      </c>
      <c r="D219" s="18">
        <v>14</v>
      </c>
      <c r="E219" s="18">
        <v>25</v>
      </c>
      <c r="F219" s="304">
        <f t="shared" si="25"/>
        <v>153.9384</v>
      </c>
      <c r="G219" s="18">
        <v>0.1</v>
      </c>
      <c r="H219" s="18" t="s">
        <v>1063</v>
      </c>
      <c r="I219" s="32">
        <f t="shared" si="26"/>
        <v>73.64833681845144</v>
      </c>
      <c r="J219" s="32">
        <f t="shared" si="27"/>
        <v>0.36824168409225716</v>
      </c>
      <c r="K219" s="33" t="str">
        <f t="shared" si="28"/>
        <v>DEJAR</v>
      </c>
      <c r="L219" s="33" t="str">
        <f t="shared" si="29"/>
        <v>DEJAR</v>
      </c>
      <c r="M219" s="33" t="str">
        <f t="shared" si="30"/>
        <v>DEJAR</v>
      </c>
    </row>
    <row r="220" spans="1:13" x14ac:dyDescent="0.25">
      <c r="A220" s="13" t="s">
        <v>83</v>
      </c>
      <c r="B220" s="18">
        <v>11</v>
      </c>
      <c r="C220" s="35" t="s">
        <v>150</v>
      </c>
      <c r="D220" s="18">
        <v>27</v>
      </c>
      <c r="E220" s="18">
        <v>14</v>
      </c>
      <c r="F220" s="304">
        <f t="shared" si="25"/>
        <v>572.5566</v>
      </c>
      <c r="G220" s="18">
        <v>0.1</v>
      </c>
      <c r="H220" s="18" t="s">
        <v>1063</v>
      </c>
      <c r="I220" s="32">
        <f t="shared" si="26"/>
        <v>352.39128142743209</v>
      </c>
      <c r="J220" s="32">
        <f t="shared" si="27"/>
        <v>1.7619564071371603</v>
      </c>
      <c r="K220" s="33" t="str">
        <f t="shared" si="28"/>
        <v>DEJAR</v>
      </c>
      <c r="L220" s="33" t="str">
        <f t="shared" si="29"/>
        <v>DEJAR</v>
      </c>
      <c r="M220" s="33" t="str">
        <f t="shared" si="30"/>
        <v>DEJAR</v>
      </c>
    </row>
    <row r="221" spans="1:13" x14ac:dyDescent="0.25">
      <c r="A221" s="13" t="s">
        <v>83</v>
      </c>
      <c r="B221" s="18">
        <v>12</v>
      </c>
      <c r="C221" s="35" t="s">
        <v>164</v>
      </c>
      <c r="D221" s="18">
        <v>34</v>
      </c>
      <c r="E221" s="18">
        <v>6</v>
      </c>
      <c r="F221" s="304">
        <f t="shared" si="25"/>
        <v>907.92240000000004</v>
      </c>
      <c r="G221" s="18">
        <v>0.1</v>
      </c>
      <c r="H221" s="18" t="s">
        <v>1063</v>
      </c>
      <c r="I221" s="32">
        <f t="shared" si="26"/>
        <v>610.45073780325674</v>
      </c>
      <c r="J221" s="32">
        <f t="shared" si="27"/>
        <v>3.0522536890162835</v>
      </c>
      <c r="K221" s="33" t="str">
        <f t="shared" si="28"/>
        <v>DEJAR</v>
      </c>
      <c r="L221" s="33" t="str">
        <f t="shared" si="29"/>
        <v>DEJAR</v>
      </c>
      <c r="M221" s="33" t="str">
        <f t="shared" si="30"/>
        <v>DEJAR</v>
      </c>
    </row>
    <row r="222" spans="1:13" x14ac:dyDescent="0.25">
      <c r="A222" s="13" t="s">
        <v>83</v>
      </c>
      <c r="B222" s="18">
        <v>13</v>
      </c>
      <c r="C222" s="35" t="s">
        <v>165</v>
      </c>
      <c r="D222" s="18">
        <v>70</v>
      </c>
      <c r="E222" s="18">
        <v>35</v>
      </c>
      <c r="F222" s="304">
        <f t="shared" si="25"/>
        <v>3848.46</v>
      </c>
      <c r="G222" s="18">
        <v>0.1</v>
      </c>
      <c r="H222" s="18" t="s">
        <v>1063</v>
      </c>
      <c r="I222" s="32">
        <f t="shared" si="26"/>
        <v>3413.2251636463757</v>
      </c>
      <c r="J222" s="32">
        <f t="shared" si="27"/>
        <v>17.066125818231878</v>
      </c>
      <c r="K222" s="33" t="str">
        <f t="shared" si="28"/>
        <v>DEJAR</v>
      </c>
      <c r="L222" s="33" t="str">
        <f t="shared" si="29"/>
        <v>DEJAR</v>
      </c>
      <c r="M222" s="33" t="str">
        <f t="shared" si="30"/>
        <v>DEJAR</v>
      </c>
    </row>
    <row r="223" spans="1:13" x14ac:dyDescent="0.25">
      <c r="A223" s="13" t="s">
        <v>83</v>
      </c>
      <c r="B223" s="18">
        <v>14</v>
      </c>
      <c r="C223" s="35" t="s">
        <v>125</v>
      </c>
      <c r="D223" s="18">
        <v>56</v>
      </c>
      <c r="E223" s="18">
        <v>30</v>
      </c>
      <c r="F223" s="304">
        <f t="shared" si="25"/>
        <v>2463.0144</v>
      </c>
      <c r="G223" s="18">
        <v>0.1</v>
      </c>
      <c r="H223" s="18" t="s">
        <v>1063</v>
      </c>
      <c r="I223" s="32">
        <f t="shared" si="26"/>
        <v>2005.2981523361668</v>
      </c>
      <c r="J223" s="32">
        <f t="shared" si="27"/>
        <v>10.026490761680835</v>
      </c>
      <c r="K223" s="33" t="str">
        <f t="shared" si="28"/>
        <v>DEJAR</v>
      </c>
      <c r="L223" s="33" t="str">
        <f t="shared" si="29"/>
        <v>DEJAR</v>
      </c>
      <c r="M223" s="33" t="str">
        <f t="shared" si="30"/>
        <v>DEJAR</v>
      </c>
    </row>
    <row r="224" spans="1:13" x14ac:dyDescent="0.25">
      <c r="A224" s="13" t="s">
        <v>83</v>
      </c>
      <c r="B224" s="18">
        <v>15</v>
      </c>
      <c r="C224" s="35" t="s">
        <v>166</v>
      </c>
      <c r="D224" s="18">
        <v>18</v>
      </c>
      <c r="E224" s="18">
        <v>7</v>
      </c>
      <c r="F224" s="304">
        <f t="shared" si="25"/>
        <v>254.46959999999999</v>
      </c>
      <c r="G224" s="18">
        <v>0.1</v>
      </c>
      <c r="H224" s="18" t="s">
        <v>1063</v>
      </c>
      <c r="I224" s="32">
        <f t="shared" si="26"/>
        <v>134.06329154071116</v>
      </c>
      <c r="J224" s="32">
        <f t="shared" si="27"/>
        <v>0.67031645770355586</v>
      </c>
      <c r="K224" s="33" t="str">
        <f t="shared" si="28"/>
        <v>DEJAR</v>
      </c>
      <c r="L224" s="33" t="str">
        <f t="shared" si="29"/>
        <v>DEJAR</v>
      </c>
      <c r="M224" s="33" t="str">
        <f t="shared" si="30"/>
        <v>DEJAR</v>
      </c>
    </row>
    <row r="225" spans="1:13" x14ac:dyDescent="0.25">
      <c r="A225" s="13" t="s">
        <v>83</v>
      </c>
      <c r="B225" s="18">
        <v>16</v>
      </c>
      <c r="C225" s="35" t="s">
        <v>30</v>
      </c>
      <c r="D225" s="18">
        <v>18</v>
      </c>
      <c r="E225" s="18">
        <v>25</v>
      </c>
      <c r="F225" s="304">
        <f t="shared" si="25"/>
        <v>254.46959999999999</v>
      </c>
      <c r="G225" s="18">
        <v>0.1</v>
      </c>
      <c r="H225" s="18" t="s">
        <v>1063</v>
      </c>
      <c r="I225" s="32">
        <f t="shared" si="26"/>
        <v>134.06329154071116</v>
      </c>
      <c r="J225" s="32">
        <f t="shared" si="27"/>
        <v>0.67031645770355586</v>
      </c>
      <c r="K225" s="33" t="str">
        <f t="shared" si="28"/>
        <v>DEJAR</v>
      </c>
      <c r="L225" s="33" t="str">
        <f t="shared" si="29"/>
        <v>DEJAR</v>
      </c>
      <c r="M225" s="33" t="str">
        <f t="shared" si="30"/>
        <v>DEJAR</v>
      </c>
    </row>
    <row r="226" spans="1:13" x14ac:dyDescent="0.25">
      <c r="A226" s="13" t="s">
        <v>83</v>
      </c>
      <c r="B226" s="18">
        <v>17</v>
      </c>
      <c r="C226" s="35" t="s">
        <v>167</v>
      </c>
      <c r="D226" s="18">
        <v>18</v>
      </c>
      <c r="E226" s="18">
        <v>11</v>
      </c>
      <c r="F226" s="304">
        <f t="shared" si="25"/>
        <v>254.46959999999999</v>
      </c>
      <c r="G226" s="18">
        <v>0.1</v>
      </c>
      <c r="H226" s="18" t="s">
        <v>1063</v>
      </c>
      <c r="I226" s="32">
        <f t="shared" si="26"/>
        <v>134.06329154071116</v>
      </c>
      <c r="J226" s="32">
        <f t="shared" si="27"/>
        <v>0.67031645770355586</v>
      </c>
      <c r="K226" s="33" t="str">
        <f t="shared" si="28"/>
        <v>DEJAR</v>
      </c>
      <c r="L226" s="33" t="str">
        <f t="shared" si="29"/>
        <v>DEJAR</v>
      </c>
      <c r="M226" s="33" t="str">
        <f t="shared" si="30"/>
        <v>DEJAR</v>
      </c>
    </row>
    <row r="227" spans="1:13" x14ac:dyDescent="0.25">
      <c r="A227" s="13" t="s">
        <v>83</v>
      </c>
      <c r="B227" s="18">
        <v>18</v>
      </c>
      <c r="C227" s="35" t="s">
        <v>167</v>
      </c>
      <c r="D227" s="18">
        <v>11</v>
      </c>
      <c r="E227" s="18">
        <v>11</v>
      </c>
      <c r="F227" s="304">
        <f t="shared" si="25"/>
        <v>95.0334</v>
      </c>
      <c r="G227" s="18">
        <v>0.1</v>
      </c>
      <c r="H227" s="18" t="s">
        <v>1063</v>
      </c>
      <c r="I227" s="32">
        <f t="shared" si="26"/>
        <v>41.450062373780455</v>
      </c>
      <c r="J227" s="32">
        <f t="shared" si="27"/>
        <v>0.20725031186890225</v>
      </c>
      <c r="K227" s="33" t="str">
        <f t="shared" si="28"/>
        <v>DEJAR</v>
      </c>
      <c r="L227" s="33" t="str">
        <f t="shared" si="29"/>
        <v>DEJAR</v>
      </c>
      <c r="M227" s="33" t="str">
        <f t="shared" si="30"/>
        <v>DEJAR</v>
      </c>
    </row>
    <row r="228" spans="1:13" x14ac:dyDescent="0.25">
      <c r="A228" s="13" t="s">
        <v>83</v>
      </c>
      <c r="B228" s="18">
        <v>19</v>
      </c>
      <c r="C228" s="35" t="s">
        <v>125</v>
      </c>
      <c r="D228" s="18">
        <v>51</v>
      </c>
      <c r="E228" s="18">
        <v>14</v>
      </c>
      <c r="F228" s="304">
        <f t="shared" si="25"/>
        <v>2042.8253999999999</v>
      </c>
      <c r="G228" s="18">
        <v>0.1</v>
      </c>
      <c r="H228" s="18" t="s">
        <v>1063</v>
      </c>
      <c r="I228" s="32">
        <f t="shared" si="26"/>
        <v>1604.5967189869084</v>
      </c>
      <c r="J228" s="32">
        <f t="shared" si="27"/>
        <v>8.0229835949345407</v>
      </c>
      <c r="K228" s="33" t="str">
        <f t="shared" si="28"/>
        <v>DEJAR</v>
      </c>
      <c r="L228" s="33" t="str">
        <f t="shared" si="29"/>
        <v>DEJAR</v>
      </c>
      <c r="M228" s="33" t="str">
        <f t="shared" si="30"/>
        <v>DEJAR</v>
      </c>
    </row>
    <row r="229" spans="1:13" x14ac:dyDescent="0.25">
      <c r="A229" s="13" t="s">
        <v>83</v>
      </c>
      <c r="B229" s="18">
        <v>20</v>
      </c>
      <c r="C229" s="35" t="s">
        <v>168</v>
      </c>
      <c r="D229" s="18">
        <v>18</v>
      </c>
      <c r="E229" s="18">
        <v>12</v>
      </c>
      <c r="F229" s="304">
        <f t="shared" si="25"/>
        <v>254.46959999999999</v>
      </c>
      <c r="G229" s="18">
        <v>0.1</v>
      </c>
      <c r="H229" s="18" t="s">
        <v>1063</v>
      </c>
      <c r="I229" s="32">
        <f t="shared" si="26"/>
        <v>134.06329154071116</v>
      </c>
      <c r="J229" s="32">
        <f t="shared" si="27"/>
        <v>0.67031645770355586</v>
      </c>
      <c r="K229" s="33" t="str">
        <f t="shared" si="28"/>
        <v>DEJAR</v>
      </c>
      <c r="L229" s="33" t="str">
        <f t="shared" si="29"/>
        <v>DEJAR</v>
      </c>
      <c r="M229" s="33" t="str">
        <f t="shared" si="30"/>
        <v>DEJAR</v>
      </c>
    </row>
    <row r="230" spans="1:13" x14ac:dyDescent="0.25">
      <c r="A230" s="13" t="s">
        <v>83</v>
      </c>
      <c r="B230" s="18">
        <v>21</v>
      </c>
      <c r="C230" s="35" t="s">
        <v>125</v>
      </c>
      <c r="D230" s="18">
        <v>12</v>
      </c>
      <c r="E230" s="18">
        <v>7</v>
      </c>
      <c r="F230" s="304">
        <f t="shared" si="25"/>
        <v>113.0976</v>
      </c>
      <c r="G230" s="18">
        <v>0.1</v>
      </c>
      <c r="H230" s="18" t="s">
        <v>1063</v>
      </c>
      <c r="I230" s="32">
        <f t="shared" si="26"/>
        <v>51.002868362482175</v>
      </c>
      <c r="J230" s="32">
        <f t="shared" si="27"/>
        <v>0.25501434181241084</v>
      </c>
      <c r="K230" s="33" t="str">
        <f t="shared" si="28"/>
        <v>DEJAR</v>
      </c>
      <c r="L230" s="33" t="str">
        <f t="shared" si="29"/>
        <v>DEJAR</v>
      </c>
      <c r="M230" s="33" t="str">
        <f t="shared" si="30"/>
        <v>DEJAR</v>
      </c>
    </row>
    <row r="231" spans="1:13" x14ac:dyDescent="0.25">
      <c r="A231" s="13" t="s">
        <v>83</v>
      </c>
      <c r="B231" s="18">
        <v>22</v>
      </c>
      <c r="C231" s="35" t="s">
        <v>156</v>
      </c>
      <c r="D231" s="18">
        <v>10</v>
      </c>
      <c r="E231" s="18">
        <v>8</v>
      </c>
      <c r="F231" s="304">
        <f t="shared" si="25"/>
        <v>78.539999999999992</v>
      </c>
      <c r="G231" s="18">
        <v>0.1</v>
      </c>
      <c r="H231" s="18" t="s">
        <v>1063</v>
      </c>
      <c r="I231" s="32">
        <f t="shared" si="26"/>
        <v>33.026709725455305</v>
      </c>
      <c r="J231" s="32">
        <f t="shared" si="27"/>
        <v>0.16513354862727653</v>
      </c>
      <c r="K231" s="33" t="str">
        <f t="shared" si="28"/>
        <v>DEJAR</v>
      </c>
      <c r="L231" s="33" t="str">
        <f t="shared" si="29"/>
        <v>DEJAR</v>
      </c>
      <c r="M231" s="33" t="str">
        <f t="shared" si="30"/>
        <v>DEJAR</v>
      </c>
    </row>
    <row r="232" spans="1:13" x14ac:dyDescent="0.25">
      <c r="A232" s="13" t="s">
        <v>83</v>
      </c>
      <c r="B232" s="18">
        <v>23</v>
      </c>
      <c r="C232" s="35" t="s">
        <v>146</v>
      </c>
      <c r="D232" s="18">
        <v>37</v>
      </c>
      <c r="E232" s="18">
        <v>11</v>
      </c>
      <c r="F232" s="304">
        <f t="shared" si="25"/>
        <v>1075.2126000000001</v>
      </c>
      <c r="G232" s="18">
        <v>0.1</v>
      </c>
      <c r="H232" s="18" t="s">
        <v>1063</v>
      </c>
      <c r="I232" s="32">
        <f t="shared" si="26"/>
        <v>746.75785703016243</v>
      </c>
      <c r="J232" s="32">
        <f t="shared" si="27"/>
        <v>3.7337892851508117</v>
      </c>
      <c r="K232" s="33" t="str">
        <f t="shared" si="28"/>
        <v>DEJAR</v>
      </c>
      <c r="L232" s="33" t="str">
        <f t="shared" si="29"/>
        <v>DEJAR</v>
      </c>
      <c r="M232" s="33" t="str">
        <f t="shared" si="30"/>
        <v>DEJAR</v>
      </c>
    </row>
    <row r="233" spans="1:13" x14ac:dyDescent="0.25">
      <c r="A233" s="13" t="s">
        <v>86</v>
      </c>
      <c r="B233" s="18">
        <v>1</v>
      </c>
      <c r="C233" s="35" t="s">
        <v>20</v>
      </c>
      <c r="D233" s="18">
        <v>11.5</v>
      </c>
      <c r="E233" s="18">
        <v>6</v>
      </c>
      <c r="F233" s="304">
        <f t="shared" si="25"/>
        <v>103.86915</v>
      </c>
      <c r="G233" s="18">
        <v>0.1</v>
      </c>
      <c r="H233" s="18" t="s">
        <v>1063</v>
      </c>
      <c r="I233" s="32">
        <f t="shared" si="26"/>
        <v>46.082838181946165</v>
      </c>
      <c r="J233" s="32">
        <f t="shared" si="27"/>
        <v>0.23041419090973084</v>
      </c>
      <c r="K233" s="33" t="str">
        <f t="shared" si="28"/>
        <v>DEJAR</v>
      </c>
      <c r="L233" s="33" t="str">
        <f t="shared" si="29"/>
        <v>DEJAR</v>
      </c>
      <c r="M233" s="33" t="str">
        <f t="shared" si="30"/>
        <v>DEJAR</v>
      </c>
    </row>
    <row r="234" spans="1:13" x14ac:dyDescent="0.25">
      <c r="A234" s="13" t="s">
        <v>86</v>
      </c>
      <c r="B234" s="18">
        <v>2</v>
      </c>
      <c r="C234" s="35" t="s">
        <v>133</v>
      </c>
      <c r="D234" s="18">
        <v>20</v>
      </c>
      <c r="E234" s="18">
        <v>9</v>
      </c>
      <c r="F234" s="304">
        <f t="shared" si="25"/>
        <v>314.15999999999997</v>
      </c>
      <c r="G234" s="18">
        <v>0.1</v>
      </c>
      <c r="H234" s="18" t="s">
        <v>1063</v>
      </c>
      <c r="I234" s="32">
        <f t="shared" si="26"/>
        <v>172.33493090633354</v>
      </c>
      <c r="J234" s="32">
        <f t="shared" si="27"/>
        <v>0.86167465453166758</v>
      </c>
      <c r="K234" s="33" t="str">
        <f t="shared" si="28"/>
        <v>DEJAR</v>
      </c>
      <c r="L234" s="33" t="str">
        <f t="shared" si="29"/>
        <v>DEJAR</v>
      </c>
      <c r="M234" s="33" t="str">
        <f t="shared" si="30"/>
        <v>DEJAR</v>
      </c>
    </row>
    <row r="235" spans="1:13" x14ac:dyDescent="0.25">
      <c r="A235" s="13" t="s">
        <v>86</v>
      </c>
      <c r="B235" s="18">
        <v>3</v>
      </c>
      <c r="C235" s="35" t="s">
        <v>135</v>
      </c>
      <c r="D235" s="18">
        <v>34</v>
      </c>
      <c r="E235" s="18">
        <v>30</v>
      </c>
      <c r="F235" s="304">
        <f t="shared" si="25"/>
        <v>907.92240000000004</v>
      </c>
      <c r="G235" s="18">
        <v>0.1</v>
      </c>
      <c r="H235" s="18" t="s">
        <v>1063</v>
      </c>
      <c r="I235" s="32">
        <f t="shared" si="26"/>
        <v>610.45073780325674</v>
      </c>
      <c r="J235" s="32">
        <f t="shared" si="27"/>
        <v>3.0522536890162835</v>
      </c>
      <c r="K235" s="33" t="str">
        <f t="shared" si="28"/>
        <v>DEJAR</v>
      </c>
      <c r="L235" s="33" t="str">
        <f t="shared" si="29"/>
        <v>DEJAR</v>
      </c>
      <c r="M235" s="33" t="str">
        <f t="shared" si="30"/>
        <v>DEJAR</v>
      </c>
    </row>
    <row r="236" spans="1:13" x14ac:dyDescent="0.25">
      <c r="A236" s="13" t="s">
        <v>86</v>
      </c>
      <c r="B236" s="18">
        <v>4</v>
      </c>
      <c r="C236" s="35" t="s">
        <v>134</v>
      </c>
      <c r="D236" s="18">
        <v>56</v>
      </c>
      <c r="E236" s="18">
        <v>45</v>
      </c>
      <c r="F236" s="304">
        <f t="shared" si="25"/>
        <v>2463.0144</v>
      </c>
      <c r="G236" s="18">
        <v>0.1</v>
      </c>
      <c r="H236" s="18" t="s">
        <v>1063</v>
      </c>
      <c r="I236" s="32">
        <f t="shared" si="26"/>
        <v>2005.2981523361668</v>
      </c>
      <c r="J236" s="32">
        <f t="shared" si="27"/>
        <v>10.026490761680835</v>
      </c>
      <c r="K236" s="33" t="str">
        <f t="shared" si="28"/>
        <v>DEJAR</v>
      </c>
      <c r="L236" s="33" t="str">
        <f t="shared" si="29"/>
        <v>DEJAR</v>
      </c>
      <c r="M236" s="33" t="str">
        <f t="shared" si="30"/>
        <v>DEJAR</v>
      </c>
    </row>
    <row r="237" spans="1:13" x14ac:dyDescent="0.25">
      <c r="A237" s="13" t="s">
        <v>86</v>
      </c>
      <c r="B237" s="18">
        <v>5</v>
      </c>
      <c r="C237" s="35" t="s">
        <v>154</v>
      </c>
      <c r="D237" s="18">
        <v>130</v>
      </c>
      <c r="E237" s="18">
        <v>25</v>
      </c>
      <c r="F237" s="304">
        <f t="shared" si="25"/>
        <v>13273.26</v>
      </c>
      <c r="G237" s="18">
        <v>0.1</v>
      </c>
      <c r="H237" s="18" t="s">
        <v>1063</v>
      </c>
      <c r="I237" s="32">
        <f t="shared" si="26"/>
        <v>14926.583991506332</v>
      </c>
      <c r="J237" s="32">
        <f t="shared" si="27"/>
        <v>74.632919957531655</v>
      </c>
      <c r="K237" s="33" t="str">
        <f t="shared" si="28"/>
        <v>DEJAR</v>
      </c>
      <c r="L237" s="33" t="str">
        <f t="shared" si="29"/>
        <v>DEJAR</v>
      </c>
      <c r="M237" s="33" t="str">
        <f t="shared" si="30"/>
        <v>DEJAR</v>
      </c>
    </row>
    <row r="238" spans="1:13" x14ac:dyDescent="0.25">
      <c r="A238" s="13" t="s">
        <v>86</v>
      </c>
      <c r="B238" s="18">
        <v>6</v>
      </c>
      <c r="C238" s="35" t="s">
        <v>169</v>
      </c>
      <c r="D238" s="18">
        <v>22</v>
      </c>
      <c r="E238" s="18">
        <v>22</v>
      </c>
      <c r="F238" s="304">
        <f t="shared" si="25"/>
        <v>380.1336</v>
      </c>
      <c r="G238" s="18">
        <v>0.1</v>
      </c>
      <c r="H238" s="18" t="s">
        <v>1063</v>
      </c>
      <c r="I238" s="32">
        <f t="shared" si="26"/>
        <v>216.2883827856152</v>
      </c>
      <c r="J238" s="32">
        <f t="shared" si="27"/>
        <v>1.0814419139280758</v>
      </c>
      <c r="K238" s="33" t="str">
        <f t="shared" si="28"/>
        <v>DEJAR</v>
      </c>
      <c r="L238" s="33" t="str">
        <f t="shared" si="29"/>
        <v>DEJAR</v>
      </c>
      <c r="M238" s="33" t="str">
        <f t="shared" si="30"/>
        <v>DEJAR</v>
      </c>
    </row>
    <row r="239" spans="1:13" x14ac:dyDescent="0.25">
      <c r="A239" s="13" t="s">
        <v>86</v>
      </c>
      <c r="B239" s="18">
        <v>7</v>
      </c>
      <c r="C239" s="35" t="s">
        <v>18</v>
      </c>
      <c r="D239" s="18">
        <v>12</v>
      </c>
      <c r="E239" s="18">
        <v>5</v>
      </c>
      <c r="F239" s="304">
        <f t="shared" si="25"/>
        <v>113.0976</v>
      </c>
      <c r="G239" s="18">
        <v>0.1</v>
      </c>
      <c r="H239" s="18" t="s">
        <v>1063</v>
      </c>
      <c r="I239" s="32">
        <f t="shared" si="26"/>
        <v>51.002868362482175</v>
      </c>
      <c r="J239" s="32">
        <f t="shared" si="27"/>
        <v>0.25501434181241084</v>
      </c>
      <c r="K239" s="33" t="str">
        <f t="shared" si="28"/>
        <v>DEJAR</v>
      </c>
      <c r="L239" s="33" t="str">
        <f t="shared" si="29"/>
        <v>DEJAR</v>
      </c>
      <c r="M239" s="33" t="str">
        <f t="shared" si="30"/>
        <v>DEJAR</v>
      </c>
    </row>
    <row r="240" spans="1:13" x14ac:dyDescent="0.25">
      <c r="A240" s="13" t="s">
        <v>86</v>
      </c>
      <c r="B240" s="18">
        <v>8</v>
      </c>
      <c r="C240" s="35" t="s">
        <v>100</v>
      </c>
      <c r="D240" s="18">
        <v>13</v>
      </c>
      <c r="E240" s="18">
        <v>7</v>
      </c>
      <c r="F240" s="304">
        <f t="shared" si="25"/>
        <v>132.73259999999999</v>
      </c>
      <c r="G240" s="18">
        <v>0.1</v>
      </c>
      <c r="H240" s="18" t="s">
        <v>1063</v>
      </c>
      <c r="I240" s="32">
        <f t="shared" si="26"/>
        <v>61.723483588461484</v>
      </c>
      <c r="J240" s="32">
        <f t="shared" si="27"/>
        <v>0.3086174179423074</v>
      </c>
      <c r="K240" s="33" t="str">
        <f t="shared" si="28"/>
        <v>DEJAR</v>
      </c>
      <c r="L240" s="33" t="str">
        <f t="shared" si="29"/>
        <v>DEJAR</v>
      </c>
      <c r="M240" s="33" t="str">
        <f t="shared" si="30"/>
        <v>DEJAR</v>
      </c>
    </row>
    <row r="241" spans="1:13" x14ac:dyDescent="0.25">
      <c r="A241" s="13" t="s">
        <v>86</v>
      </c>
      <c r="B241" s="18">
        <v>9</v>
      </c>
      <c r="C241" s="35" t="s">
        <v>122</v>
      </c>
      <c r="D241" s="18">
        <v>82</v>
      </c>
      <c r="E241" s="18">
        <v>40</v>
      </c>
      <c r="F241" s="304">
        <f t="shared" si="25"/>
        <v>5281.0295999999998</v>
      </c>
      <c r="G241" s="18">
        <v>0.1</v>
      </c>
      <c r="H241" s="18" t="s">
        <v>1063</v>
      </c>
      <c r="I241" s="32">
        <f t="shared" si="26"/>
        <v>4976.7951454037375</v>
      </c>
      <c r="J241" s="32">
        <f t="shared" si="27"/>
        <v>24.883975727018683</v>
      </c>
      <c r="K241" s="33" t="str">
        <f t="shared" si="28"/>
        <v>DEJAR</v>
      </c>
      <c r="L241" s="33" t="str">
        <f t="shared" si="29"/>
        <v>DEJAR</v>
      </c>
      <c r="M241" s="33" t="str">
        <f t="shared" si="30"/>
        <v>DEJAR</v>
      </c>
    </row>
    <row r="242" spans="1:13" x14ac:dyDescent="0.25">
      <c r="A242" s="13" t="s">
        <v>86</v>
      </c>
      <c r="B242" s="18">
        <v>10</v>
      </c>
      <c r="C242" s="35" t="s">
        <v>100</v>
      </c>
      <c r="D242" s="18">
        <v>16</v>
      </c>
      <c r="E242" s="18">
        <v>14</v>
      </c>
      <c r="F242" s="304">
        <f t="shared" si="25"/>
        <v>201.0624</v>
      </c>
      <c r="G242" s="18">
        <v>0.1</v>
      </c>
      <c r="H242" s="18" t="s">
        <v>1063</v>
      </c>
      <c r="I242" s="32">
        <f t="shared" si="26"/>
        <v>101.24820425273758</v>
      </c>
      <c r="J242" s="32">
        <f t="shared" si="27"/>
        <v>0.50624102126368786</v>
      </c>
      <c r="K242" s="33" t="str">
        <f t="shared" si="28"/>
        <v>DEJAR</v>
      </c>
      <c r="L242" s="33" t="str">
        <f t="shared" si="29"/>
        <v>DEJAR</v>
      </c>
      <c r="M242" s="33" t="str">
        <f t="shared" si="30"/>
        <v>DEJAR</v>
      </c>
    </row>
    <row r="243" spans="1:13" x14ac:dyDescent="0.25">
      <c r="A243" s="13" t="s">
        <v>86</v>
      </c>
      <c r="B243" s="18">
        <v>11</v>
      </c>
      <c r="C243" s="35" t="s">
        <v>100</v>
      </c>
      <c r="D243" s="18">
        <v>13</v>
      </c>
      <c r="E243" s="18">
        <v>8</v>
      </c>
      <c r="F243" s="304">
        <f t="shared" si="25"/>
        <v>132.73259999999999</v>
      </c>
      <c r="G243" s="18">
        <v>0.1</v>
      </c>
      <c r="H243" s="18" t="s">
        <v>1063</v>
      </c>
      <c r="I243" s="32">
        <f t="shared" si="26"/>
        <v>61.723483588461484</v>
      </c>
      <c r="J243" s="32">
        <f t="shared" si="27"/>
        <v>0.3086174179423074</v>
      </c>
      <c r="K243" s="33" t="str">
        <f t="shared" si="28"/>
        <v>DEJAR</v>
      </c>
      <c r="L243" s="33" t="str">
        <f t="shared" si="29"/>
        <v>DEJAR</v>
      </c>
      <c r="M243" s="33" t="str">
        <f t="shared" si="30"/>
        <v>DEJAR</v>
      </c>
    </row>
    <row r="244" spans="1:13" x14ac:dyDescent="0.25">
      <c r="A244" s="13" t="s">
        <v>86</v>
      </c>
      <c r="B244" s="18">
        <v>12</v>
      </c>
      <c r="C244" s="35" t="s">
        <v>20</v>
      </c>
      <c r="D244" s="18">
        <v>23.5</v>
      </c>
      <c r="E244" s="18">
        <v>14</v>
      </c>
      <c r="F244" s="304">
        <f t="shared" si="25"/>
        <v>433.73714999999999</v>
      </c>
      <c r="G244" s="18">
        <v>0.1</v>
      </c>
      <c r="H244" s="18" t="s">
        <v>1063</v>
      </c>
      <c r="I244" s="32">
        <f t="shared" si="26"/>
        <v>253.10998017593391</v>
      </c>
      <c r="J244" s="32">
        <f t="shared" si="27"/>
        <v>1.2655499008796693</v>
      </c>
      <c r="K244" s="33" t="str">
        <f t="shared" si="28"/>
        <v>DEJAR</v>
      </c>
      <c r="L244" s="33" t="str">
        <f t="shared" si="29"/>
        <v>DEJAR</v>
      </c>
      <c r="M244" s="33" t="str">
        <f t="shared" si="30"/>
        <v>DEJAR</v>
      </c>
    </row>
    <row r="245" spans="1:13" x14ac:dyDescent="0.25">
      <c r="A245" s="13" t="s">
        <v>86</v>
      </c>
      <c r="B245" s="18">
        <v>13</v>
      </c>
      <c r="C245" s="35" t="s">
        <v>55</v>
      </c>
      <c r="D245" s="18">
        <v>26</v>
      </c>
      <c r="E245" s="18">
        <v>7</v>
      </c>
      <c r="F245" s="304">
        <f t="shared" si="25"/>
        <v>530.93039999999996</v>
      </c>
      <c r="G245" s="18">
        <v>0.1</v>
      </c>
      <c r="H245" s="18" t="s">
        <v>1063</v>
      </c>
      <c r="I245" s="32">
        <f t="shared" si="26"/>
        <v>322.0760520178971</v>
      </c>
      <c r="J245" s="32">
        <f t="shared" si="27"/>
        <v>1.6103802600894852</v>
      </c>
      <c r="K245" s="33" t="str">
        <f t="shared" si="28"/>
        <v>DEJAR</v>
      </c>
      <c r="L245" s="33" t="str">
        <f t="shared" si="29"/>
        <v>DEJAR</v>
      </c>
      <c r="M245" s="33" t="str">
        <f t="shared" si="30"/>
        <v>DEJAR</v>
      </c>
    </row>
    <row r="246" spans="1:13" x14ac:dyDescent="0.25">
      <c r="A246" s="13" t="s">
        <v>86</v>
      </c>
      <c r="B246" s="18">
        <v>14</v>
      </c>
      <c r="C246" s="35" t="s">
        <v>150</v>
      </c>
      <c r="D246" s="18">
        <v>25</v>
      </c>
      <c r="E246" s="18">
        <v>23</v>
      </c>
      <c r="F246" s="304">
        <f t="shared" si="25"/>
        <v>490.875</v>
      </c>
      <c r="G246" s="18">
        <v>0.1</v>
      </c>
      <c r="H246" s="18" t="s">
        <v>1063</v>
      </c>
      <c r="I246" s="32">
        <f t="shared" si="26"/>
        <v>293.3319028192812</v>
      </c>
      <c r="J246" s="32">
        <f t="shared" si="27"/>
        <v>1.4666595140964058</v>
      </c>
      <c r="K246" s="33" t="str">
        <f t="shared" si="28"/>
        <v>DEJAR</v>
      </c>
      <c r="L246" s="33" t="str">
        <f t="shared" si="29"/>
        <v>DEJAR</v>
      </c>
      <c r="M246" s="33" t="str">
        <f t="shared" si="30"/>
        <v>DEJAR</v>
      </c>
    </row>
    <row r="247" spans="1:13" x14ac:dyDescent="0.25">
      <c r="A247" s="13" t="s">
        <v>86</v>
      </c>
      <c r="B247" s="18">
        <v>15</v>
      </c>
      <c r="C247" s="35" t="s">
        <v>18</v>
      </c>
      <c r="D247" s="18">
        <v>14</v>
      </c>
      <c r="E247" s="18">
        <v>9</v>
      </c>
      <c r="F247" s="304">
        <f t="shared" si="25"/>
        <v>153.9384</v>
      </c>
      <c r="G247" s="18">
        <v>0.1</v>
      </c>
      <c r="H247" s="18" t="s">
        <v>1063</v>
      </c>
      <c r="I247" s="32">
        <f t="shared" si="26"/>
        <v>73.64833681845144</v>
      </c>
      <c r="J247" s="32">
        <f t="shared" si="27"/>
        <v>0.36824168409225716</v>
      </c>
      <c r="K247" s="33" t="str">
        <f t="shared" si="28"/>
        <v>DEJAR</v>
      </c>
      <c r="L247" s="33" t="str">
        <f t="shared" si="29"/>
        <v>DEJAR</v>
      </c>
      <c r="M247" s="33" t="str">
        <f t="shared" si="30"/>
        <v>DEJAR</v>
      </c>
    </row>
    <row r="248" spans="1:13" x14ac:dyDescent="0.25">
      <c r="A248" s="13" t="s">
        <v>86</v>
      </c>
      <c r="B248" s="18">
        <v>16</v>
      </c>
      <c r="C248" s="35" t="s">
        <v>134</v>
      </c>
      <c r="D248" s="18">
        <v>85</v>
      </c>
      <c r="E248" s="18">
        <v>30</v>
      </c>
      <c r="F248" s="304">
        <f t="shared" si="25"/>
        <v>5674.5150000000003</v>
      </c>
      <c r="G248" s="18">
        <v>0.1</v>
      </c>
      <c r="H248" s="18" t="s">
        <v>1063</v>
      </c>
      <c r="I248" s="32">
        <f t="shared" si="26"/>
        <v>5421.813979830069</v>
      </c>
      <c r="J248" s="32">
        <f t="shared" si="27"/>
        <v>27.109069899150342</v>
      </c>
      <c r="K248" s="33" t="str">
        <f t="shared" si="28"/>
        <v>DEJAR</v>
      </c>
      <c r="L248" s="33" t="str">
        <f t="shared" si="29"/>
        <v>DEJAR</v>
      </c>
      <c r="M248" s="33" t="str">
        <f t="shared" si="30"/>
        <v>DEJAR</v>
      </c>
    </row>
    <row r="249" spans="1:13" x14ac:dyDescent="0.25">
      <c r="A249" s="13" t="s">
        <v>86</v>
      </c>
      <c r="B249" s="18">
        <v>17</v>
      </c>
      <c r="C249" s="35" t="s">
        <v>133</v>
      </c>
      <c r="D249" s="18">
        <v>12</v>
      </c>
      <c r="E249" s="18">
        <v>9</v>
      </c>
      <c r="F249" s="304">
        <f t="shared" si="25"/>
        <v>113.0976</v>
      </c>
      <c r="G249" s="18">
        <v>0.1</v>
      </c>
      <c r="H249" s="18" t="s">
        <v>1063</v>
      </c>
      <c r="I249" s="32">
        <f t="shared" si="26"/>
        <v>51.002868362482175</v>
      </c>
      <c r="J249" s="32">
        <f t="shared" si="27"/>
        <v>0.25501434181241084</v>
      </c>
      <c r="K249" s="33" t="str">
        <f t="shared" si="28"/>
        <v>DEJAR</v>
      </c>
      <c r="L249" s="33" t="str">
        <f t="shared" si="29"/>
        <v>DEJAR</v>
      </c>
      <c r="M249" s="33" t="str">
        <f t="shared" si="30"/>
        <v>DEJAR</v>
      </c>
    </row>
    <row r="250" spans="1:13" x14ac:dyDescent="0.25">
      <c r="A250" s="13" t="s">
        <v>86</v>
      </c>
      <c r="B250" s="18">
        <v>18</v>
      </c>
      <c r="C250" s="35" t="s">
        <v>133</v>
      </c>
      <c r="D250" s="18">
        <v>25</v>
      </c>
      <c r="E250" s="18">
        <v>10</v>
      </c>
      <c r="F250" s="304">
        <f t="shared" si="25"/>
        <v>490.875</v>
      </c>
      <c r="G250" s="18">
        <v>0.1</v>
      </c>
      <c r="H250" s="18" t="s">
        <v>1063</v>
      </c>
      <c r="I250" s="32">
        <f t="shared" si="26"/>
        <v>293.3319028192812</v>
      </c>
      <c r="J250" s="32">
        <f t="shared" si="27"/>
        <v>1.4666595140964058</v>
      </c>
      <c r="K250" s="33" t="str">
        <f t="shared" si="28"/>
        <v>DEJAR</v>
      </c>
      <c r="L250" s="33" t="str">
        <f t="shared" si="29"/>
        <v>DEJAR</v>
      </c>
      <c r="M250" s="33" t="str">
        <f t="shared" si="30"/>
        <v>DEJAR</v>
      </c>
    </row>
    <row r="251" spans="1:13" x14ac:dyDescent="0.25">
      <c r="A251" s="13" t="s">
        <v>86</v>
      </c>
      <c r="B251" s="18">
        <v>19</v>
      </c>
      <c r="C251" s="35" t="s">
        <v>134</v>
      </c>
      <c r="D251" s="18">
        <v>120</v>
      </c>
      <c r="E251" s="18">
        <v>35</v>
      </c>
      <c r="F251" s="304">
        <f t="shared" si="25"/>
        <v>11309.76</v>
      </c>
      <c r="G251" s="18">
        <v>0.1</v>
      </c>
      <c r="H251" s="18" t="s">
        <v>1063</v>
      </c>
      <c r="I251" s="32">
        <f t="shared" si="26"/>
        <v>12334.018661296808</v>
      </c>
      <c r="J251" s="32">
        <f t="shared" si="27"/>
        <v>61.670093306484034</v>
      </c>
      <c r="K251" s="33" t="str">
        <f t="shared" si="28"/>
        <v>DEJAR</v>
      </c>
      <c r="L251" s="33" t="str">
        <f t="shared" si="29"/>
        <v>DEJAR</v>
      </c>
      <c r="M251" s="33" t="str">
        <f t="shared" si="30"/>
        <v>DEJAR</v>
      </c>
    </row>
    <row r="252" spans="1:13" x14ac:dyDescent="0.25">
      <c r="A252" s="13" t="s">
        <v>86</v>
      </c>
      <c r="B252" s="18">
        <v>20</v>
      </c>
      <c r="C252" s="35" t="s">
        <v>20</v>
      </c>
      <c r="D252" s="18">
        <v>21</v>
      </c>
      <c r="E252" s="18">
        <v>6</v>
      </c>
      <c r="F252" s="304">
        <f t="shared" si="25"/>
        <v>346.3614</v>
      </c>
      <c r="G252" s="18">
        <v>0.1</v>
      </c>
      <c r="H252" s="18" t="s">
        <v>1063</v>
      </c>
      <c r="I252" s="32">
        <f t="shared" si="26"/>
        <v>193.587905296</v>
      </c>
      <c r="J252" s="32">
        <f t="shared" si="27"/>
        <v>0.96793952648000003</v>
      </c>
      <c r="K252" s="33" t="str">
        <f t="shared" si="28"/>
        <v>DEJAR</v>
      </c>
      <c r="L252" s="33" t="str">
        <f t="shared" si="29"/>
        <v>DEJAR</v>
      </c>
      <c r="M252" s="33" t="str">
        <f t="shared" si="30"/>
        <v>DEJAR</v>
      </c>
    </row>
    <row r="253" spans="1:13" x14ac:dyDescent="0.25">
      <c r="A253" s="13" t="s">
        <v>86</v>
      </c>
      <c r="B253" s="18">
        <v>21</v>
      </c>
      <c r="C253" s="35" t="s">
        <v>155</v>
      </c>
      <c r="D253" s="18">
        <v>22</v>
      </c>
      <c r="E253" s="18">
        <v>25</v>
      </c>
      <c r="F253" s="304">
        <f t="shared" si="25"/>
        <v>380.1336</v>
      </c>
      <c r="G253" s="18">
        <v>0.1</v>
      </c>
      <c r="H253" s="18" t="s">
        <v>1063</v>
      </c>
      <c r="I253" s="32">
        <f t="shared" si="26"/>
        <v>216.2883827856152</v>
      </c>
      <c r="J253" s="32">
        <f t="shared" si="27"/>
        <v>1.0814419139280758</v>
      </c>
      <c r="K253" s="33" t="str">
        <f t="shared" si="28"/>
        <v>DEJAR</v>
      </c>
      <c r="L253" s="33" t="str">
        <f t="shared" si="29"/>
        <v>DEJAR</v>
      </c>
      <c r="M253" s="33" t="str">
        <f t="shared" si="30"/>
        <v>DEJAR</v>
      </c>
    </row>
    <row r="254" spans="1:13" x14ac:dyDescent="0.25">
      <c r="A254" s="13" t="s">
        <v>86</v>
      </c>
      <c r="B254" s="18">
        <v>22</v>
      </c>
      <c r="C254" s="35" t="s">
        <v>155</v>
      </c>
      <c r="D254" s="18">
        <v>44</v>
      </c>
      <c r="E254" s="18">
        <v>42</v>
      </c>
      <c r="F254" s="304">
        <f t="shared" si="25"/>
        <v>1520.5344</v>
      </c>
      <c r="G254" s="18">
        <v>0.1</v>
      </c>
      <c r="H254" s="18" t="s">
        <v>1063</v>
      </c>
      <c r="I254" s="32">
        <f t="shared" si="26"/>
        <v>1128.6029947595007</v>
      </c>
      <c r="J254" s="32">
        <f t="shared" si="27"/>
        <v>5.6430149737975031</v>
      </c>
      <c r="K254" s="33" t="str">
        <f t="shared" si="28"/>
        <v>DEJAR</v>
      </c>
      <c r="L254" s="33" t="str">
        <f t="shared" si="29"/>
        <v>DEJAR</v>
      </c>
      <c r="M254" s="33" t="str">
        <f t="shared" si="30"/>
        <v>DEJAR</v>
      </c>
    </row>
    <row r="255" spans="1:13" x14ac:dyDescent="0.25">
      <c r="A255" s="13" t="s">
        <v>86</v>
      </c>
      <c r="B255" s="18">
        <v>23</v>
      </c>
      <c r="C255" s="35" t="s">
        <v>155</v>
      </c>
      <c r="D255" s="18">
        <v>44</v>
      </c>
      <c r="E255" s="18">
        <v>40</v>
      </c>
      <c r="F255" s="304">
        <f t="shared" si="25"/>
        <v>1520.5344</v>
      </c>
      <c r="G255" s="18">
        <v>0.1</v>
      </c>
      <c r="H255" s="18" t="s">
        <v>1063</v>
      </c>
      <c r="I255" s="32">
        <f t="shared" si="26"/>
        <v>1128.6029947595007</v>
      </c>
      <c r="J255" s="32">
        <f t="shared" si="27"/>
        <v>5.6430149737975031</v>
      </c>
      <c r="K255" s="33" t="str">
        <f t="shared" si="28"/>
        <v>DEJAR</v>
      </c>
      <c r="L255" s="33" t="str">
        <f t="shared" si="29"/>
        <v>DEJAR</v>
      </c>
      <c r="M255" s="33" t="str">
        <f t="shared" si="30"/>
        <v>DEJAR</v>
      </c>
    </row>
    <row r="256" spans="1:13" x14ac:dyDescent="0.25">
      <c r="A256" s="13" t="s">
        <v>86</v>
      </c>
      <c r="B256" s="18">
        <v>24</v>
      </c>
      <c r="C256" s="35" t="s">
        <v>170</v>
      </c>
      <c r="D256" s="18">
        <v>18</v>
      </c>
      <c r="E256" s="18">
        <v>14</v>
      </c>
      <c r="F256" s="304">
        <f t="shared" si="25"/>
        <v>254.46959999999999</v>
      </c>
      <c r="G256" s="18">
        <v>0.1</v>
      </c>
      <c r="H256" s="18" t="s">
        <v>1063</v>
      </c>
      <c r="I256" s="32">
        <f t="shared" si="26"/>
        <v>134.06329154071116</v>
      </c>
      <c r="J256" s="32">
        <f t="shared" si="27"/>
        <v>0.67031645770355586</v>
      </c>
      <c r="K256" s="33" t="str">
        <f t="shared" si="28"/>
        <v>DEJAR</v>
      </c>
      <c r="L256" s="33" t="str">
        <f t="shared" si="29"/>
        <v>DEJAR</v>
      </c>
      <c r="M256" s="33" t="str">
        <f t="shared" si="30"/>
        <v>DEJAR</v>
      </c>
    </row>
    <row r="257" spans="1:13" x14ac:dyDescent="0.25">
      <c r="A257" s="13" t="s">
        <v>86</v>
      </c>
      <c r="B257" s="18">
        <v>25</v>
      </c>
      <c r="C257" s="35" t="s">
        <v>41</v>
      </c>
      <c r="D257" s="18">
        <v>16</v>
      </c>
      <c r="E257" s="18">
        <v>14</v>
      </c>
      <c r="F257" s="304">
        <f t="shared" si="25"/>
        <v>201.0624</v>
      </c>
      <c r="G257" s="18">
        <v>0.1</v>
      </c>
      <c r="H257" s="18" t="s">
        <v>1063</v>
      </c>
      <c r="I257" s="32">
        <f t="shared" si="26"/>
        <v>101.24820425273758</v>
      </c>
      <c r="J257" s="32">
        <f t="shared" si="27"/>
        <v>0.50624102126368786</v>
      </c>
      <c r="K257" s="33" t="str">
        <f t="shared" si="28"/>
        <v>DEJAR</v>
      </c>
      <c r="L257" s="33" t="str">
        <f t="shared" si="29"/>
        <v>DEJAR</v>
      </c>
      <c r="M257" s="33" t="str">
        <f t="shared" si="30"/>
        <v>DEJAR</v>
      </c>
    </row>
    <row r="258" spans="1:13" x14ac:dyDescent="0.25">
      <c r="A258" s="13" t="s">
        <v>86</v>
      </c>
      <c r="B258" s="18">
        <v>26</v>
      </c>
      <c r="C258" s="35" t="s">
        <v>155</v>
      </c>
      <c r="D258" s="18">
        <v>50</v>
      </c>
      <c r="E258" s="18">
        <v>18</v>
      </c>
      <c r="F258" s="304">
        <f t="shared" si="25"/>
        <v>1963.5</v>
      </c>
      <c r="G258" s="18">
        <v>0.1</v>
      </c>
      <c r="H258" s="18" t="s">
        <v>1063</v>
      </c>
      <c r="I258" s="32">
        <f t="shared" si="26"/>
        <v>1530.6197203780737</v>
      </c>
      <c r="J258" s="32">
        <f t="shared" si="27"/>
        <v>7.6530986018903677</v>
      </c>
      <c r="K258" s="33" t="str">
        <f t="shared" si="28"/>
        <v>DEJAR</v>
      </c>
      <c r="L258" s="33" t="str">
        <f t="shared" si="29"/>
        <v>DEJAR</v>
      </c>
      <c r="M258" s="33" t="str">
        <f t="shared" si="30"/>
        <v>DEJAR</v>
      </c>
    </row>
    <row r="259" spans="1:13" x14ac:dyDescent="0.25">
      <c r="A259" s="13" t="s">
        <v>86</v>
      </c>
      <c r="B259" s="18">
        <v>27</v>
      </c>
      <c r="C259" s="35" t="s">
        <v>129</v>
      </c>
      <c r="D259" s="18">
        <v>11</v>
      </c>
      <c r="E259" s="18">
        <v>5</v>
      </c>
      <c r="F259" s="304">
        <f t="shared" ref="F259:F322" si="31">(3.1416/4)*D259^2</f>
        <v>95.0334</v>
      </c>
      <c r="G259" s="18">
        <v>0.1</v>
      </c>
      <c r="H259" s="18" t="s">
        <v>1063</v>
      </c>
      <c r="I259" s="32">
        <f t="shared" ref="I259:I322" si="32">0.13657*D259^2.38351</f>
        <v>41.450062373780455</v>
      </c>
      <c r="J259" s="32">
        <f t="shared" ref="J259:J322" si="33">(I259/1000)*0.5/G259</f>
        <v>0.20725031186890225</v>
      </c>
      <c r="K259" s="33" t="str">
        <f t="shared" ref="K259:K322" si="34">+IF(D259&gt;=10,"DEJAR","DEPURAR")</f>
        <v>DEJAR</v>
      </c>
      <c r="L259" s="33" t="str">
        <f t="shared" ref="L259:L322" si="35">+IF(E259&gt;=5,"DEJAR","DEPURAR")</f>
        <v>DEJAR</v>
      </c>
      <c r="M259" s="33" t="str">
        <f t="shared" ref="M259:M322" si="36">+IF(AND(K259="DEJAR",L259="DEJAR"),"DEJAR","DEPURAR")</f>
        <v>DEJAR</v>
      </c>
    </row>
    <row r="260" spans="1:13" x14ac:dyDescent="0.25">
      <c r="A260" s="13" t="s">
        <v>86</v>
      </c>
      <c r="B260" s="18">
        <v>28</v>
      </c>
      <c r="C260" s="35" t="s">
        <v>20</v>
      </c>
      <c r="D260" s="18">
        <v>18</v>
      </c>
      <c r="E260" s="18">
        <v>15</v>
      </c>
      <c r="F260" s="304">
        <f t="shared" si="31"/>
        <v>254.46959999999999</v>
      </c>
      <c r="G260" s="18">
        <v>0.1</v>
      </c>
      <c r="H260" s="18" t="s">
        <v>1063</v>
      </c>
      <c r="I260" s="32">
        <f t="shared" si="32"/>
        <v>134.06329154071116</v>
      </c>
      <c r="J260" s="32">
        <f t="shared" si="33"/>
        <v>0.67031645770355586</v>
      </c>
      <c r="K260" s="33" t="str">
        <f t="shared" si="34"/>
        <v>DEJAR</v>
      </c>
      <c r="L260" s="33" t="str">
        <f t="shared" si="35"/>
        <v>DEJAR</v>
      </c>
      <c r="M260" s="33" t="str">
        <f t="shared" si="36"/>
        <v>DEJAR</v>
      </c>
    </row>
    <row r="261" spans="1:13" x14ac:dyDescent="0.25">
      <c r="A261" s="13" t="s">
        <v>86</v>
      </c>
      <c r="B261" s="18">
        <v>29</v>
      </c>
      <c r="C261" s="35" t="s">
        <v>53</v>
      </c>
      <c r="D261" s="18">
        <v>16</v>
      </c>
      <c r="E261" s="18">
        <v>6</v>
      </c>
      <c r="F261" s="304">
        <f t="shared" si="31"/>
        <v>201.0624</v>
      </c>
      <c r="G261" s="18">
        <v>0.1</v>
      </c>
      <c r="H261" s="18" t="s">
        <v>1063</v>
      </c>
      <c r="I261" s="32">
        <f t="shared" si="32"/>
        <v>101.24820425273758</v>
      </c>
      <c r="J261" s="32">
        <f t="shared" si="33"/>
        <v>0.50624102126368786</v>
      </c>
      <c r="K261" s="33" t="str">
        <f t="shared" si="34"/>
        <v>DEJAR</v>
      </c>
      <c r="L261" s="33" t="str">
        <f t="shared" si="35"/>
        <v>DEJAR</v>
      </c>
      <c r="M261" s="33" t="str">
        <f t="shared" si="36"/>
        <v>DEJAR</v>
      </c>
    </row>
    <row r="262" spans="1:13" x14ac:dyDescent="0.25">
      <c r="A262" s="13" t="s">
        <v>86</v>
      </c>
      <c r="B262" s="18">
        <v>30</v>
      </c>
      <c r="C262" s="35" t="s">
        <v>20</v>
      </c>
      <c r="D262" s="18">
        <v>25</v>
      </c>
      <c r="E262" s="18">
        <v>16.41</v>
      </c>
      <c r="F262" s="304">
        <f t="shared" si="31"/>
        <v>490.875</v>
      </c>
      <c r="G262" s="18">
        <v>0.1</v>
      </c>
      <c r="H262" s="18" t="s">
        <v>1063</v>
      </c>
      <c r="I262" s="32">
        <f t="shared" si="32"/>
        <v>293.3319028192812</v>
      </c>
      <c r="J262" s="32">
        <f t="shared" si="33"/>
        <v>1.4666595140964058</v>
      </c>
      <c r="K262" s="33" t="str">
        <f t="shared" si="34"/>
        <v>DEJAR</v>
      </c>
      <c r="L262" s="33" t="str">
        <f t="shared" si="35"/>
        <v>DEJAR</v>
      </c>
      <c r="M262" s="33" t="str">
        <f t="shared" si="36"/>
        <v>DEJAR</v>
      </c>
    </row>
    <row r="263" spans="1:13" x14ac:dyDescent="0.25">
      <c r="A263" s="13" t="s">
        <v>86</v>
      </c>
      <c r="B263" s="18">
        <v>31</v>
      </c>
      <c r="C263" s="35" t="s">
        <v>171</v>
      </c>
      <c r="D263" s="18">
        <v>22</v>
      </c>
      <c r="E263" s="18">
        <v>15</v>
      </c>
      <c r="F263" s="304">
        <f t="shared" si="31"/>
        <v>380.1336</v>
      </c>
      <c r="G263" s="18">
        <v>0.1</v>
      </c>
      <c r="H263" s="18" t="s">
        <v>1063</v>
      </c>
      <c r="I263" s="32">
        <f t="shared" si="32"/>
        <v>216.2883827856152</v>
      </c>
      <c r="J263" s="32">
        <f t="shared" si="33"/>
        <v>1.0814419139280758</v>
      </c>
      <c r="K263" s="33" t="str">
        <f t="shared" si="34"/>
        <v>DEJAR</v>
      </c>
      <c r="L263" s="33" t="str">
        <f t="shared" si="35"/>
        <v>DEJAR</v>
      </c>
      <c r="M263" s="33" t="str">
        <f t="shared" si="36"/>
        <v>DEJAR</v>
      </c>
    </row>
    <row r="264" spans="1:13" x14ac:dyDescent="0.25">
      <c r="A264" s="13" t="s">
        <v>86</v>
      </c>
      <c r="B264" s="18">
        <v>32</v>
      </c>
      <c r="C264" s="35" t="s">
        <v>155</v>
      </c>
      <c r="D264" s="18">
        <v>30.5</v>
      </c>
      <c r="E264" s="18">
        <v>22</v>
      </c>
      <c r="F264" s="304">
        <f t="shared" si="31"/>
        <v>730.61834999999996</v>
      </c>
      <c r="G264" s="18">
        <v>0.1</v>
      </c>
      <c r="H264" s="18" t="s">
        <v>1063</v>
      </c>
      <c r="I264" s="32">
        <f t="shared" si="32"/>
        <v>471.19298861035389</v>
      </c>
      <c r="J264" s="32">
        <f t="shared" si="33"/>
        <v>2.3559649430517693</v>
      </c>
      <c r="K264" s="33" t="str">
        <f t="shared" si="34"/>
        <v>DEJAR</v>
      </c>
      <c r="L264" s="33" t="str">
        <f t="shared" si="35"/>
        <v>DEJAR</v>
      </c>
      <c r="M264" s="33" t="str">
        <f t="shared" si="36"/>
        <v>DEJAR</v>
      </c>
    </row>
    <row r="265" spans="1:13" x14ac:dyDescent="0.25">
      <c r="A265" s="13" t="s">
        <v>86</v>
      </c>
      <c r="B265" s="18">
        <v>33</v>
      </c>
      <c r="C265" s="35" t="s">
        <v>18</v>
      </c>
      <c r="D265" s="18">
        <v>13</v>
      </c>
      <c r="E265" s="18">
        <v>10</v>
      </c>
      <c r="F265" s="304">
        <f t="shared" si="31"/>
        <v>132.73259999999999</v>
      </c>
      <c r="G265" s="18">
        <v>0.1</v>
      </c>
      <c r="H265" s="18" t="s">
        <v>1063</v>
      </c>
      <c r="I265" s="32">
        <f t="shared" si="32"/>
        <v>61.723483588461484</v>
      </c>
      <c r="J265" s="32">
        <f t="shared" si="33"/>
        <v>0.3086174179423074</v>
      </c>
      <c r="K265" s="33" t="str">
        <f t="shared" si="34"/>
        <v>DEJAR</v>
      </c>
      <c r="L265" s="33" t="str">
        <f t="shared" si="35"/>
        <v>DEJAR</v>
      </c>
      <c r="M265" s="33" t="str">
        <f t="shared" si="36"/>
        <v>DEJAR</v>
      </c>
    </row>
    <row r="266" spans="1:13" x14ac:dyDescent="0.25">
      <c r="A266" s="13" t="s">
        <v>86</v>
      </c>
      <c r="B266" s="18">
        <v>34</v>
      </c>
      <c r="C266" s="35" t="s">
        <v>18</v>
      </c>
      <c r="D266" s="18">
        <v>14.5</v>
      </c>
      <c r="E266" s="18">
        <v>7</v>
      </c>
      <c r="F266" s="304">
        <f t="shared" si="31"/>
        <v>165.13034999999999</v>
      </c>
      <c r="G266" s="18">
        <v>0.1</v>
      </c>
      <c r="H266" s="18" t="s">
        <v>1063</v>
      </c>
      <c r="I266" s="32">
        <f t="shared" si="32"/>
        <v>80.073268525573738</v>
      </c>
      <c r="J266" s="32">
        <f t="shared" si="33"/>
        <v>0.40036634262786869</v>
      </c>
      <c r="K266" s="33" t="str">
        <f t="shared" si="34"/>
        <v>DEJAR</v>
      </c>
      <c r="L266" s="33" t="str">
        <f t="shared" si="35"/>
        <v>DEJAR</v>
      </c>
      <c r="M266" s="33" t="str">
        <f t="shared" si="36"/>
        <v>DEJAR</v>
      </c>
    </row>
    <row r="267" spans="1:13" x14ac:dyDescent="0.25">
      <c r="A267" s="13" t="s">
        <v>86</v>
      </c>
      <c r="B267" s="18">
        <v>35</v>
      </c>
      <c r="C267" s="35" t="s">
        <v>18</v>
      </c>
      <c r="D267" s="18">
        <v>11</v>
      </c>
      <c r="E267" s="18">
        <v>3</v>
      </c>
      <c r="F267" s="304">
        <f t="shared" si="31"/>
        <v>95.0334</v>
      </c>
      <c r="G267" s="18">
        <v>0.1</v>
      </c>
      <c r="H267" s="18" t="s">
        <v>1063</v>
      </c>
      <c r="I267" s="32">
        <f t="shared" si="32"/>
        <v>41.450062373780455</v>
      </c>
      <c r="J267" s="32">
        <f t="shared" si="33"/>
        <v>0.20725031186890225</v>
      </c>
      <c r="K267" s="33" t="str">
        <f t="shared" si="34"/>
        <v>DEJAR</v>
      </c>
      <c r="L267" s="33" t="str">
        <f t="shared" si="35"/>
        <v>DEPURAR</v>
      </c>
      <c r="M267" s="33" t="str">
        <f t="shared" si="36"/>
        <v>DEPURAR</v>
      </c>
    </row>
    <row r="268" spans="1:13" x14ac:dyDescent="0.25">
      <c r="A268" s="13" t="s">
        <v>86</v>
      </c>
      <c r="B268" s="18">
        <v>36</v>
      </c>
      <c r="C268" s="35" t="s">
        <v>125</v>
      </c>
      <c r="D268" s="18">
        <v>11</v>
      </c>
      <c r="E268" s="18">
        <v>7</v>
      </c>
      <c r="F268" s="304">
        <f t="shared" si="31"/>
        <v>95.0334</v>
      </c>
      <c r="G268" s="18">
        <v>0.1</v>
      </c>
      <c r="H268" s="18" t="s">
        <v>1063</v>
      </c>
      <c r="I268" s="32">
        <f t="shared" si="32"/>
        <v>41.450062373780455</v>
      </c>
      <c r="J268" s="32">
        <f t="shared" si="33"/>
        <v>0.20725031186890225</v>
      </c>
      <c r="K268" s="33" t="str">
        <f t="shared" si="34"/>
        <v>DEJAR</v>
      </c>
      <c r="L268" s="33" t="str">
        <f t="shared" si="35"/>
        <v>DEJAR</v>
      </c>
      <c r="M268" s="33" t="str">
        <f t="shared" si="36"/>
        <v>DEJAR</v>
      </c>
    </row>
    <row r="269" spans="1:13" x14ac:dyDescent="0.25">
      <c r="A269" s="13" t="s">
        <v>86</v>
      </c>
      <c r="B269" s="18">
        <v>37</v>
      </c>
      <c r="C269" s="35" t="s">
        <v>172</v>
      </c>
      <c r="D269" s="18">
        <v>11</v>
      </c>
      <c r="E269" s="18">
        <v>6</v>
      </c>
      <c r="F269" s="304">
        <f t="shared" si="31"/>
        <v>95.0334</v>
      </c>
      <c r="G269" s="18">
        <v>0.1</v>
      </c>
      <c r="H269" s="18" t="s">
        <v>1063</v>
      </c>
      <c r="I269" s="32">
        <f t="shared" si="32"/>
        <v>41.450062373780455</v>
      </c>
      <c r="J269" s="32">
        <f t="shared" si="33"/>
        <v>0.20725031186890225</v>
      </c>
      <c r="K269" s="33" t="str">
        <f t="shared" si="34"/>
        <v>DEJAR</v>
      </c>
      <c r="L269" s="33" t="str">
        <f t="shared" si="35"/>
        <v>DEJAR</v>
      </c>
      <c r="M269" s="33" t="str">
        <f t="shared" si="36"/>
        <v>DEJAR</v>
      </c>
    </row>
    <row r="270" spans="1:13" x14ac:dyDescent="0.25">
      <c r="A270" s="13" t="s">
        <v>86</v>
      </c>
      <c r="B270" s="18">
        <v>38</v>
      </c>
      <c r="C270" s="35" t="s">
        <v>18</v>
      </c>
      <c r="D270" s="18">
        <v>11</v>
      </c>
      <c r="E270" s="18">
        <v>5</v>
      </c>
      <c r="F270" s="304">
        <f t="shared" si="31"/>
        <v>95.0334</v>
      </c>
      <c r="G270" s="18">
        <v>0.1</v>
      </c>
      <c r="H270" s="18" t="s">
        <v>1063</v>
      </c>
      <c r="I270" s="32">
        <f t="shared" si="32"/>
        <v>41.450062373780455</v>
      </c>
      <c r="J270" s="32">
        <f t="shared" si="33"/>
        <v>0.20725031186890225</v>
      </c>
      <c r="K270" s="33" t="str">
        <f t="shared" si="34"/>
        <v>DEJAR</v>
      </c>
      <c r="L270" s="33" t="str">
        <f t="shared" si="35"/>
        <v>DEJAR</v>
      </c>
      <c r="M270" s="33" t="str">
        <f t="shared" si="36"/>
        <v>DEJAR</v>
      </c>
    </row>
    <row r="271" spans="1:13" x14ac:dyDescent="0.25">
      <c r="A271" s="13" t="s">
        <v>88</v>
      </c>
      <c r="B271" s="18">
        <v>1</v>
      </c>
      <c r="C271" s="35" t="s">
        <v>18</v>
      </c>
      <c r="D271" s="18">
        <v>10</v>
      </c>
      <c r="E271" s="18">
        <v>6</v>
      </c>
      <c r="F271" s="304">
        <f t="shared" si="31"/>
        <v>78.539999999999992</v>
      </c>
      <c r="G271" s="18">
        <v>0.1</v>
      </c>
      <c r="H271" s="18" t="s">
        <v>1063</v>
      </c>
      <c r="I271" s="32">
        <f t="shared" si="32"/>
        <v>33.026709725455305</v>
      </c>
      <c r="J271" s="32">
        <f t="shared" si="33"/>
        <v>0.16513354862727653</v>
      </c>
      <c r="K271" s="33" t="str">
        <f t="shared" si="34"/>
        <v>DEJAR</v>
      </c>
      <c r="L271" s="33" t="str">
        <f t="shared" si="35"/>
        <v>DEJAR</v>
      </c>
      <c r="M271" s="33" t="str">
        <f t="shared" si="36"/>
        <v>DEJAR</v>
      </c>
    </row>
    <row r="272" spans="1:13" x14ac:dyDescent="0.25">
      <c r="A272" s="13" t="s">
        <v>88</v>
      </c>
      <c r="B272" s="18">
        <v>2</v>
      </c>
      <c r="C272" s="35" t="s">
        <v>27</v>
      </c>
      <c r="D272" s="18">
        <v>33</v>
      </c>
      <c r="E272" s="18">
        <v>30</v>
      </c>
      <c r="F272" s="304">
        <f t="shared" si="31"/>
        <v>855.30060000000003</v>
      </c>
      <c r="G272" s="18">
        <v>0.1</v>
      </c>
      <c r="H272" s="18" t="s">
        <v>1063</v>
      </c>
      <c r="I272" s="32">
        <f t="shared" si="32"/>
        <v>568.52356444302654</v>
      </c>
      <c r="J272" s="32">
        <f t="shared" si="33"/>
        <v>2.8426178222151326</v>
      </c>
      <c r="K272" s="33" t="str">
        <f t="shared" si="34"/>
        <v>DEJAR</v>
      </c>
      <c r="L272" s="33" t="str">
        <f t="shared" si="35"/>
        <v>DEJAR</v>
      </c>
      <c r="M272" s="33" t="str">
        <f t="shared" si="36"/>
        <v>DEJAR</v>
      </c>
    </row>
    <row r="273" spans="1:13" x14ac:dyDescent="0.25">
      <c r="A273" s="13" t="s">
        <v>88</v>
      </c>
      <c r="B273" s="18">
        <v>3</v>
      </c>
      <c r="C273" s="35" t="s">
        <v>20</v>
      </c>
      <c r="D273" s="18">
        <v>11</v>
      </c>
      <c r="E273" s="18">
        <v>6</v>
      </c>
      <c r="F273" s="304">
        <f t="shared" si="31"/>
        <v>95.0334</v>
      </c>
      <c r="G273" s="18">
        <v>0.1</v>
      </c>
      <c r="H273" s="18" t="s">
        <v>1063</v>
      </c>
      <c r="I273" s="32">
        <f t="shared" si="32"/>
        <v>41.450062373780455</v>
      </c>
      <c r="J273" s="32">
        <f t="shared" si="33"/>
        <v>0.20725031186890225</v>
      </c>
      <c r="K273" s="33" t="str">
        <f t="shared" si="34"/>
        <v>DEJAR</v>
      </c>
      <c r="L273" s="33" t="str">
        <f t="shared" si="35"/>
        <v>DEJAR</v>
      </c>
      <c r="M273" s="33" t="str">
        <f t="shared" si="36"/>
        <v>DEJAR</v>
      </c>
    </row>
    <row r="274" spans="1:13" x14ac:dyDescent="0.25">
      <c r="A274" s="13" t="s">
        <v>88</v>
      </c>
      <c r="B274" s="18">
        <v>4</v>
      </c>
      <c r="C274" s="35" t="s">
        <v>20</v>
      </c>
      <c r="D274" s="18">
        <v>13.5</v>
      </c>
      <c r="E274" s="18">
        <v>7</v>
      </c>
      <c r="F274" s="304">
        <f t="shared" si="31"/>
        <v>143.13915</v>
      </c>
      <c r="G274" s="18">
        <v>0.1</v>
      </c>
      <c r="H274" s="18" t="s">
        <v>1063</v>
      </c>
      <c r="I274" s="32">
        <f t="shared" si="32"/>
        <v>67.533172179763213</v>
      </c>
      <c r="J274" s="32">
        <f t="shared" si="33"/>
        <v>0.33766586089881601</v>
      </c>
      <c r="K274" s="33" t="str">
        <f t="shared" si="34"/>
        <v>DEJAR</v>
      </c>
      <c r="L274" s="33" t="str">
        <f t="shared" si="35"/>
        <v>DEJAR</v>
      </c>
      <c r="M274" s="33" t="str">
        <f t="shared" si="36"/>
        <v>DEJAR</v>
      </c>
    </row>
    <row r="275" spans="1:13" x14ac:dyDescent="0.25">
      <c r="A275" s="13" t="s">
        <v>88</v>
      </c>
      <c r="B275" s="18">
        <v>5</v>
      </c>
      <c r="C275" s="35" t="s">
        <v>20</v>
      </c>
      <c r="D275" s="18">
        <v>11</v>
      </c>
      <c r="E275" s="18">
        <v>5</v>
      </c>
      <c r="F275" s="304">
        <f t="shared" si="31"/>
        <v>95.0334</v>
      </c>
      <c r="G275" s="18">
        <v>0.1</v>
      </c>
      <c r="H275" s="18" t="s">
        <v>1063</v>
      </c>
      <c r="I275" s="32">
        <f t="shared" si="32"/>
        <v>41.450062373780455</v>
      </c>
      <c r="J275" s="32">
        <f t="shared" si="33"/>
        <v>0.20725031186890225</v>
      </c>
      <c r="K275" s="33" t="str">
        <f t="shared" si="34"/>
        <v>DEJAR</v>
      </c>
      <c r="L275" s="33" t="str">
        <f t="shared" si="35"/>
        <v>DEJAR</v>
      </c>
      <c r="M275" s="33" t="str">
        <f t="shared" si="36"/>
        <v>DEJAR</v>
      </c>
    </row>
    <row r="276" spans="1:13" x14ac:dyDescent="0.25">
      <c r="A276" s="13" t="s">
        <v>88</v>
      </c>
      <c r="B276" s="18">
        <v>6</v>
      </c>
      <c r="C276" s="35" t="s">
        <v>20</v>
      </c>
      <c r="D276" s="18">
        <v>13</v>
      </c>
      <c r="E276" s="18">
        <v>6</v>
      </c>
      <c r="F276" s="304">
        <f t="shared" si="31"/>
        <v>132.73259999999999</v>
      </c>
      <c r="G276" s="18">
        <v>0.1</v>
      </c>
      <c r="H276" s="18" t="s">
        <v>1063</v>
      </c>
      <c r="I276" s="32">
        <f t="shared" si="32"/>
        <v>61.723483588461484</v>
      </c>
      <c r="J276" s="32">
        <f t="shared" si="33"/>
        <v>0.3086174179423074</v>
      </c>
      <c r="K276" s="33" t="str">
        <f t="shared" si="34"/>
        <v>DEJAR</v>
      </c>
      <c r="L276" s="33" t="str">
        <f t="shared" si="35"/>
        <v>DEJAR</v>
      </c>
      <c r="M276" s="33" t="str">
        <f t="shared" si="36"/>
        <v>DEJAR</v>
      </c>
    </row>
    <row r="277" spans="1:13" x14ac:dyDescent="0.25">
      <c r="A277" s="13" t="s">
        <v>88</v>
      </c>
      <c r="B277" s="18">
        <v>7</v>
      </c>
      <c r="C277" s="35" t="s">
        <v>20</v>
      </c>
      <c r="D277" s="18">
        <v>15</v>
      </c>
      <c r="E277" s="18">
        <v>7</v>
      </c>
      <c r="F277" s="304">
        <f t="shared" si="31"/>
        <v>176.715</v>
      </c>
      <c r="G277" s="18">
        <v>0.1</v>
      </c>
      <c r="H277" s="18" t="s">
        <v>1063</v>
      </c>
      <c r="I277" s="32">
        <f t="shared" si="32"/>
        <v>86.812164819560579</v>
      </c>
      <c r="J277" s="32">
        <f t="shared" si="33"/>
        <v>0.43406082409780289</v>
      </c>
      <c r="K277" s="33" t="str">
        <f t="shared" si="34"/>
        <v>DEJAR</v>
      </c>
      <c r="L277" s="33" t="str">
        <f t="shared" si="35"/>
        <v>DEJAR</v>
      </c>
      <c r="M277" s="33" t="str">
        <f t="shared" si="36"/>
        <v>DEJAR</v>
      </c>
    </row>
    <row r="278" spans="1:13" x14ac:dyDescent="0.25">
      <c r="A278" s="13" t="s">
        <v>88</v>
      </c>
      <c r="B278" s="18">
        <v>8</v>
      </c>
      <c r="C278" s="35" t="s">
        <v>100</v>
      </c>
      <c r="D278" s="18">
        <v>17</v>
      </c>
      <c r="E278" s="18">
        <v>17</v>
      </c>
      <c r="F278" s="304">
        <f t="shared" si="31"/>
        <v>226.98060000000001</v>
      </c>
      <c r="G278" s="18">
        <v>0.1</v>
      </c>
      <c r="H278" s="18" t="s">
        <v>1063</v>
      </c>
      <c r="I278" s="32">
        <f t="shared" si="32"/>
        <v>116.98835060940742</v>
      </c>
      <c r="J278" s="32">
        <f t="shared" si="33"/>
        <v>0.58494175304703711</v>
      </c>
      <c r="K278" s="33" t="str">
        <f t="shared" si="34"/>
        <v>DEJAR</v>
      </c>
      <c r="L278" s="33" t="str">
        <f t="shared" si="35"/>
        <v>DEJAR</v>
      </c>
      <c r="M278" s="33" t="str">
        <f t="shared" si="36"/>
        <v>DEJAR</v>
      </c>
    </row>
    <row r="279" spans="1:13" x14ac:dyDescent="0.25">
      <c r="A279" s="13" t="s">
        <v>88</v>
      </c>
      <c r="B279" s="18">
        <v>9</v>
      </c>
      <c r="C279" s="35" t="s">
        <v>20</v>
      </c>
      <c r="D279" s="18">
        <v>11</v>
      </c>
      <c r="E279" s="18">
        <v>5</v>
      </c>
      <c r="F279" s="304">
        <f t="shared" si="31"/>
        <v>95.0334</v>
      </c>
      <c r="G279" s="18">
        <v>0.1</v>
      </c>
      <c r="H279" s="18" t="s">
        <v>1063</v>
      </c>
      <c r="I279" s="32">
        <f t="shared" si="32"/>
        <v>41.450062373780455</v>
      </c>
      <c r="J279" s="32">
        <f t="shared" si="33"/>
        <v>0.20725031186890225</v>
      </c>
      <c r="K279" s="33" t="str">
        <f t="shared" si="34"/>
        <v>DEJAR</v>
      </c>
      <c r="L279" s="33" t="str">
        <f t="shared" si="35"/>
        <v>DEJAR</v>
      </c>
      <c r="M279" s="33" t="str">
        <f t="shared" si="36"/>
        <v>DEJAR</v>
      </c>
    </row>
    <row r="280" spans="1:13" x14ac:dyDescent="0.25">
      <c r="A280" s="13" t="s">
        <v>88</v>
      </c>
      <c r="B280" s="18">
        <v>10</v>
      </c>
      <c r="C280" s="35" t="s">
        <v>20</v>
      </c>
      <c r="D280" s="18">
        <v>12.5</v>
      </c>
      <c r="E280" s="18">
        <v>10</v>
      </c>
      <c r="F280" s="304">
        <f t="shared" si="31"/>
        <v>122.71875</v>
      </c>
      <c r="G280" s="18">
        <v>0.1</v>
      </c>
      <c r="H280" s="18" t="s">
        <v>1063</v>
      </c>
      <c r="I280" s="32">
        <f t="shared" si="32"/>
        <v>56.214880852526136</v>
      </c>
      <c r="J280" s="32">
        <f t="shared" si="33"/>
        <v>0.28107440426263064</v>
      </c>
      <c r="K280" s="33" t="str">
        <f t="shared" si="34"/>
        <v>DEJAR</v>
      </c>
      <c r="L280" s="33" t="str">
        <f t="shared" si="35"/>
        <v>DEJAR</v>
      </c>
      <c r="M280" s="33" t="str">
        <f t="shared" si="36"/>
        <v>DEJAR</v>
      </c>
    </row>
    <row r="281" spans="1:13" x14ac:dyDescent="0.25">
      <c r="A281" s="13" t="s">
        <v>88</v>
      </c>
      <c r="B281" s="18">
        <v>11</v>
      </c>
      <c r="C281" s="35" t="s">
        <v>20</v>
      </c>
      <c r="D281" s="18">
        <v>11</v>
      </c>
      <c r="E281" s="18">
        <v>5</v>
      </c>
      <c r="F281" s="304">
        <f t="shared" si="31"/>
        <v>95.0334</v>
      </c>
      <c r="G281" s="18">
        <v>0.1</v>
      </c>
      <c r="H281" s="18" t="s">
        <v>1063</v>
      </c>
      <c r="I281" s="32">
        <f t="shared" si="32"/>
        <v>41.450062373780455</v>
      </c>
      <c r="J281" s="32">
        <f t="shared" si="33"/>
        <v>0.20725031186890225</v>
      </c>
      <c r="K281" s="33" t="str">
        <f t="shared" si="34"/>
        <v>DEJAR</v>
      </c>
      <c r="L281" s="33" t="str">
        <f t="shared" si="35"/>
        <v>DEJAR</v>
      </c>
      <c r="M281" s="33" t="str">
        <f t="shared" si="36"/>
        <v>DEJAR</v>
      </c>
    </row>
    <row r="282" spans="1:13" x14ac:dyDescent="0.25">
      <c r="A282" s="13" t="s">
        <v>88</v>
      </c>
      <c r="B282" s="18">
        <v>12</v>
      </c>
      <c r="C282" s="35" t="s">
        <v>20</v>
      </c>
      <c r="D282" s="18">
        <v>12</v>
      </c>
      <c r="E282" s="18">
        <v>6</v>
      </c>
      <c r="F282" s="304">
        <f t="shared" si="31"/>
        <v>113.0976</v>
      </c>
      <c r="G282" s="18">
        <v>0.1</v>
      </c>
      <c r="H282" s="18" t="s">
        <v>1063</v>
      </c>
      <c r="I282" s="32">
        <f t="shared" si="32"/>
        <v>51.002868362482175</v>
      </c>
      <c r="J282" s="32">
        <f t="shared" si="33"/>
        <v>0.25501434181241084</v>
      </c>
      <c r="K282" s="33" t="str">
        <f t="shared" si="34"/>
        <v>DEJAR</v>
      </c>
      <c r="L282" s="33" t="str">
        <f t="shared" si="35"/>
        <v>DEJAR</v>
      </c>
      <c r="M282" s="33" t="str">
        <f t="shared" si="36"/>
        <v>DEJAR</v>
      </c>
    </row>
    <row r="283" spans="1:13" x14ac:dyDescent="0.25">
      <c r="A283" s="13" t="s">
        <v>88</v>
      </c>
      <c r="B283" s="18">
        <v>13</v>
      </c>
      <c r="C283" s="35" t="s">
        <v>20</v>
      </c>
      <c r="D283" s="18">
        <v>11</v>
      </c>
      <c r="E283" s="18">
        <v>6</v>
      </c>
      <c r="F283" s="304">
        <f t="shared" si="31"/>
        <v>95.0334</v>
      </c>
      <c r="G283" s="18">
        <v>0.1</v>
      </c>
      <c r="H283" s="18" t="s">
        <v>1063</v>
      </c>
      <c r="I283" s="32">
        <f t="shared" si="32"/>
        <v>41.450062373780455</v>
      </c>
      <c r="J283" s="32">
        <f t="shared" si="33"/>
        <v>0.20725031186890225</v>
      </c>
      <c r="K283" s="33" t="str">
        <f t="shared" si="34"/>
        <v>DEJAR</v>
      </c>
      <c r="L283" s="33" t="str">
        <f t="shared" si="35"/>
        <v>DEJAR</v>
      </c>
      <c r="M283" s="33" t="str">
        <f t="shared" si="36"/>
        <v>DEJAR</v>
      </c>
    </row>
    <row r="284" spans="1:13" x14ac:dyDescent="0.25">
      <c r="A284" s="13" t="s">
        <v>88</v>
      </c>
      <c r="B284" s="18">
        <v>14</v>
      </c>
      <c r="C284" s="35" t="s">
        <v>20</v>
      </c>
      <c r="D284" s="18">
        <v>13</v>
      </c>
      <c r="E284" s="18">
        <v>5</v>
      </c>
      <c r="F284" s="304">
        <f t="shared" si="31"/>
        <v>132.73259999999999</v>
      </c>
      <c r="G284" s="18">
        <v>0.1</v>
      </c>
      <c r="H284" s="18" t="s">
        <v>1063</v>
      </c>
      <c r="I284" s="32">
        <f t="shared" si="32"/>
        <v>61.723483588461484</v>
      </c>
      <c r="J284" s="32">
        <f t="shared" si="33"/>
        <v>0.3086174179423074</v>
      </c>
      <c r="K284" s="33" t="str">
        <f t="shared" si="34"/>
        <v>DEJAR</v>
      </c>
      <c r="L284" s="33" t="str">
        <f t="shared" si="35"/>
        <v>DEJAR</v>
      </c>
      <c r="M284" s="33" t="str">
        <f t="shared" si="36"/>
        <v>DEJAR</v>
      </c>
    </row>
    <row r="285" spans="1:13" x14ac:dyDescent="0.25">
      <c r="A285" s="13" t="s">
        <v>88</v>
      </c>
      <c r="B285" s="18">
        <v>15</v>
      </c>
      <c r="C285" s="35" t="s">
        <v>112</v>
      </c>
      <c r="D285" s="18">
        <v>45</v>
      </c>
      <c r="E285" s="18">
        <v>25</v>
      </c>
      <c r="F285" s="304">
        <f t="shared" si="31"/>
        <v>1590.4349999999999</v>
      </c>
      <c r="G285" s="18">
        <v>0.1</v>
      </c>
      <c r="H285" s="18" t="s">
        <v>1063</v>
      </c>
      <c r="I285" s="32">
        <f t="shared" si="32"/>
        <v>1190.7041522680991</v>
      </c>
      <c r="J285" s="32">
        <f t="shared" si="33"/>
        <v>5.9535207613404948</v>
      </c>
      <c r="K285" s="33" t="str">
        <f t="shared" si="34"/>
        <v>DEJAR</v>
      </c>
      <c r="L285" s="33" t="str">
        <f t="shared" si="35"/>
        <v>DEJAR</v>
      </c>
      <c r="M285" s="33" t="str">
        <f t="shared" si="36"/>
        <v>DEJAR</v>
      </c>
    </row>
    <row r="286" spans="1:13" x14ac:dyDescent="0.25">
      <c r="A286" s="13" t="s">
        <v>88</v>
      </c>
      <c r="B286" s="18">
        <v>16</v>
      </c>
      <c r="C286" s="35" t="s">
        <v>100</v>
      </c>
      <c r="D286" s="18">
        <v>41.8</v>
      </c>
      <c r="E286" s="18">
        <v>23</v>
      </c>
      <c r="F286" s="304">
        <f t="shared" si="31"/>
        <v>1372.2822959999999</v>
      </c>
      <c r="G286" s="18">
        <v>0.1</v>
      </c>
      <c r="H286" s="18" t="s">
        <v>1063</v>
      </c>
      <c r="I286" s="32">
        <f t="shared" si="32"/>
        <v>998.72331561670649</v>
      </c>
      <c r="J286" s="32">
        <f t="shared" si="33"/>
        <v>4.9936165780835324</v>
      </c>
      <c r="K286" s="33" t="str">
        <f t="shared" si="34"/>
        <v>DEJAR</v>
      </c>
      <c r="L286" s="33" t="str">
        <f t="shared" si="35"/>
        <v>DEJAR</v>
      </c>
      <c r="M286" s="33" t="str">
        <f t="shared" si="36"/>
        <v>DEJAR</v>
      </c>
    </row>
    <row r="287" spans="1:13" x14ac:dyDescent="0.25">
      <c r="A287" s="13" t="s">
        <v>88</v>
      </c>
      <c r="B287" s="18">
        <v>17</v>
      </c>
      <c r="C287" s="35" t="s">
        <v>156</v>
      </c>
      <c r="D287" s="18">
        <v>21</v>
      </c>
      <c r="E287" s="18">
        <v>10</v>
      </c>
      <c r="F287" s="304">
        <f t="shared" si="31"/>
        <v>346.3614</v>
      </c>
      <c r="G287" s="18">
        <v>0.1</v>
      </c>
      <c r="H287" s="18" t="s">
        <v>1063</v>
      </c>
      <c r="I287" s="32">
        <f t="shared" si="32"/>
        <v>193.587905296</v>
      </c>
      <c r="J287" s="32">
        <f t="shared" si="33"/>
        <v>0.96793952648000003</v>
      </c>
      <c r="K287" s="33" t="str">
        <f t="shared" si="34"/>
        <v>DEJAR</v>
      </c>
      <c r="L287" s="33" t="str">
        <f t="shared" si="35"/>
        <v>DEJAR</v>
      </c>
      <c r="M287" s="33" t="str">
        <f t="shared" si="36"/>
        <v>DEJAR</v>
      </c>
    </row>
    <row r="288" spans="1:13" x14ac:dyDescent="0.25">
      <c r="A288" s="13" t="s">
        <v>88</v>
      </c>
      <c r="B288" s="18">
        <v>18</v>
      </c>
      <c r="C288" s="35" t="s">
        <v>100</v>
      </c>
      <c r="D288" s="18">
        <v>27</v>
      </c>
      <c r="E288" s="18">
        <v>23</v>
      </c>
      <c r="F288" s="304">
        <f t="shared" si="31"/>
        <v>572.5566</v>
      </c>
      <c r="G288" s="18">
        <v>0.1</v>
      </c>
      <c r="H288" s="18" t="s">
        <v>1063</v>
      </c>
      <c r="I288" s="32">
        <f t="shared" si="32"/>
        <v>352.39128142743209</v>
      </c>
      <c r="J288" s="32">
        <f t="shared" si="33"/>
        <v>1.7619564071371603</v>
      </c>
      <c r="K288" s="33" t="str">
        <f t="shared" si="34"/>
        <v>DEJAR</v>
      </c>
      <c r="L288" s="33" t="str">
        <f t="shared" si="35"/>
        <v>DEJAR</v>
      </c>
      <c r="M288" s="33" t="str">
        <f t="shared" si="36"/>
        <v>DEJAR</v>
      </c>
    </row>
    <row r="289" spans="1:13" x14ac:dyDescent="0.25">
      <c r="A289" s="13" t="s">
        <v>88</v>
      </c>
      <c r="B289" s="18">
        <v>19</v>
      </c>
      <c r="C289" s="35" t="s">
        <v>20</v>
      </c>
      <c r="D289" s="18">
        <v>15</v>
      </c>
      <c r="E289" s="18">
        <v>10</v>
      </c>
      <c r="F289" s="304">
        <f t="shared" si="31"/>
        <v>176.715</v>
      </c>
      <c r="G289" s="18">
        <v>0.1</v>
      </c>
      <c r="H289" s="18" t="s">
        <v>1063</v>
      </c>
      <c r="I289" s="32">
        <f t="shared" si="32"/>
        <v>86.812164819560579</v>
      </c>
      <c r="J289" s="32">
        <f t="shared" si="33"/>
        <v>0.43406082409780289</v>
      </c>
      <c r="K289" s="33" t="str">
        <f t="shared" si="34"/>
        <v>DEJAR</v>
      </c>
      <c r="L289" s="33" t="str">
        <f t="shared" si="35"/>
        <v>DEJAR</v>
      </c>
      <c r="M289" s="33" t="str">
        <f t="shared" si="36"/>
        <v>DEJAR</v>
      </c>
    </row>
    <row r="290" spans="1:13" x14ac:dyDescent="0.25">
      <c r="A290" s="13" t="s">
        <v>88</v>
      </c>
      <c r="B290" s="18">
        <v>20</v>
      </c>
      <c r="C290" s="35" t="s">
        <v>133</v>
      </c>
      <c r="D290" s="18">
        <v>22</v>
      </c>
      <c r="E290" s="18">
        <v>13</v>
      </c>
      <c r="F290" s="304">
        <f t="shared" si="31"/>
        <v>380.1336</v>
      </c>
      <c r="G290" s="18">
        <v>0.1</v>
      </c>
      <c r="H290" s="18" t="s">
        <v>1063</v>
      </c>
      <c r="I290" s="32">
        <f t="shared" si="32"/>
        <v>216.2883827856152</v>
      </c>
      <c r="J290" s="32">
        <f t="shared" si="33"/>
        <v>1.0814419139280758</v>
      </c>
      <c r="K290" s="33" t="str">
        <f t="shared" si="34"/>
        <v>DEJAR</v>
      </c>
      <c r="L290" s="33" t="str">
        <f t="shared" si="35"/>
        <v>DEJAR</v>
      </c>
      <c r="M290" s="33" t="str">
        <f t="shared" si="36"/>
        <v>DEJAR</v>
      </c>
    </row>
    <row r="291" spans="1:13" x14ac:dyDescent="0.25">
      <c r="A291" s="13" t="s">
        <v>88</v>
      </c>
      <c r="B291" s="18">
        <v>21</v>
      </c>
      <c r="C291" s="35" t="s">
        <v>134</v>
      </c>
      <c r="D291" s="18">
        <v>13</v>
      </c>
      <c r="E291" s="18">
        <v>12</v>
      </c>
      <c r="F291" s="304">
        <f t="shared" si="31"/>
        <v>132.73259999999999</v>
      </c>
      <c r="G291" s="18">
        <v>0.1</v>
      </c>
      <c r="H291" s="18" t="s">
        <v>1063</v>
      </c>
      <c r="I291" s="32">
        <f t="shared" si="32"/>
        <v>61.723483588461484</v>
      </c>
      <c r="J291" s="32">
        <f t="shared" si="33"/>
        <v>0.3086174179423074</v>
      </c>
      <c r="K291" s="33" t="str">
        <f t="shared" si="34"/>
        <v>DEJAR</v>
      </c>
      <c r="L291" s="33" t="str">
        <f t="shared" si="35"/>
        <v>DEJAR</v>
      </c>
      <c r="M291" s="33" t="str">
        <f t="shared" si="36"/>
        <v>DEJAR</v>
      </c>
    </row>
    <row r="292" spans="1:13" x14ac:dyDescent="0.25">
      <c r="A292" s="13" t="s">
        <v>88</v>
      </c>
      <c r="B292" s="18">
        <v>22</v>
      </c>
      <c r="C292" s="35" t="s">
        <v>30</v>
      </c>
      <c r="D292" s="18">
        <v>62.5</v>
      </c>
      <c r="E292" s="18">
        <v>42</v>
      </c>
      <c r="F292" s="304">
        <f t="shared" si="31"/>
        <v>3067.96875</v>
      </c>
      <c r="G292" s="18">
        <v>0.1</v>
      </c>
      <c r="H292" s="18" t="s">
        <v>1063</v>
      </c>
      <c r="I292" s="32">
        <f t="shared" si="32"/>
        <v>2605.2733053593388</v>
      </c>
      <c r="J292" s="32">
        <f t="shared" si="33"/>
        <v>13.026366526796693</v>
      </c>
      <c r="K292" s="33" t="str">
        <f t="shared" si="34"/>
        <v>DEJAR</v>
      </c>
      <c r="L292" s="33" t="str">
        <f t="shared" si="35"/>
        <v>DEJAR</v>
      </c>
      <c r="M292" s="33" t="str">
        <f t="shared" si="36"/>
        <v>DEJAR</v>
      </c>
    </row>
    <row r="293" spans="1:13" x14ac:dyDescent="0.25">
      <c r="A293" s="13" t="s">
        <v>88</v>
      </c>
      <c r="B293" s="18">
        <v>23</v>
      </c>
      <c r="C293" s="35" t="s">
        <v>20</v>
      </c>
      <c r="D293" s="18">
        <v>16</v>
      </c>
      <c r="E293" s="18">
        <v>9</v>
      </c>
      <c r="F293" s="304">
        <f t="shared" si="31"/>
        <v>201.0624</v>
      </c>
      <c r="G293" s="18">
        <v>0.1</v>
      </c>
      <c r="H293" s="18" t="s">
        <v>1063</v>
      </c>
      <c r="I293" s="32">
        <f t="shared" si="32"/>
        <v>101.24820425273758</v>
      </c>
      <c r="J293" s="32">
        <f t="shared" si="33"/>
        <v>0.50624102126368786</v>
      </c>
      <c r="K293" s="33" t="str">
        <f t="shared" si="34"/>
        <v>DEJAR</v>
      </c>
      <c r="L293" s="33" t="str">
        <f t="shared" si="35"/>
        <v>DEJAR</v>
      </c>
      <c r="M293" s="33" t="str">
        <f t="shared" si="36"/>
        <v>DEJAR</v>
      </c>
    </row>
    <row r="294" spans="1:13" x14ac:dyDescent="0.25">
      <c r="A294" s="13" t="s">
        <v>88</v>
      </c>
      <c r="B294" s="18">
        <v>24</v>
      </c>
      <c r="C294" s="35" t="s">
        <v>161</v>
      </c>
      <c r="D294" s="18">
        <v>27</v>
      </c>
      <c r="E294" s="18">
        <v>25</v>
      </c>
      <c r="F294" s="304">
        <f t="shared" si="31"/>
        <v>572.5566</v>
      </c>
      <c r="G294" s="18">
        <v>0.1</v>
      </c>
      <c r="H294" s="18" t="s">
        <v>1063</v>
      </c>
      <c r="I294" s="32">
        <f t="shared" si="32"/>
        <v>352.39128142743209</v>
      </c>
      <c r="J294" s="32">
        <f t="shared" si="33"/>
        <v>1.7619564071371603</v>
      </c>
      <c r="K294" s="33" t="str">
        <f t="shared" si="34"/>
        <v>DEJAR</v>
      </c>
      <c r="L294" s="33" t="str">
        <f t="shared" si="35"/>
        <v>DEJAR</v>
      </c>
      <c r="M294" s="33" t="str">
        <f t="shared" si="36"/>
        <v>DEJAR</v>
      </c>
    </row>
    <row r="295" spans="1:13" x14ac:dyDescent="0.25">
      <c r="A295" s="13" t="s">
        <v>88</v>
      </c>
      <c r="B295" s="18">
        <v>25</v>
      </c>
      <c r="C295" s="35" t="s">
        <v>20</v>
      </c>
      <c r="D295" s="18">
        <v>25</v>
      </c>
      <c r="E295" s="18">
        <v>11</v>
      </c>
      <c r="F295" s="304">
        <f t="shared" si="31"/>
        <v>490.875</v>
      </c>
      <c r="G295" s="18">
        <v>0.1</v>
      </c>
      <c r="H295" s="18" t="s">
        <v>1063</v>
      </c>
      <c r="I295" s="32">
        <f t="shared" si="32"/>
        <v>293.3319028192812</v>
      </c>
      <c r="J295" s="32">
        <f t="shared" si="33"/>
        <v>1.4666595140964058</v>
      </c>
      <c r="K295" s="33" t="str">
        <f t="shared" si="34"/>
        <v>DEJAR</v>
      </c>
      <c r="L295" s="33" t="str">
        <f t="shared" si="35"/>
        <v>DEJAR</v>
      </c>
      <c r="M295" s="33" t="str">
        <f t="shared" si="36"/>
        <v>DEJAR</v>
      </c>
    </row>
    <row r="296" spans="1:13" x14ac:dyDescent="0.25">
      <c r="A296" s="13" t="s">
        <v>88</v>
      </c>
      <c r="B296" s="18">
        <v>26</v>
      </c>
      <c r="C296" s="35" t="s">
        <v>173</v>
      </c>
      <c r="D296" s="18">
        <v>13</v>
      </c>
      <c r="E296" s="18">
        <v>12</v>
      </c>
      <c r="F296" s="304">
        <f t="shared" si="31"/>
        <v>132.73259999999999</v>
      </c>
      <c r="G296" s="18">
        <v>0.1</v>
      </c>
      <c r="H296" s="18" t="s">
        <v>1063</v>
      </c>
      <c r="I296" s="32">
        <f t="shared" si="32"/>
        <v>61.723483588461484</v>
      </c>
      <c r="J296" s="32">
        <f t="shared" si="33"/>
        <v>0.3086174179423074</v>
      </c>
      <c r="K296" s="33" t="str">
        <f t="shared" si="34"/>
        <v>DEJAR</v>
      </c>
      <c r="L296" s="33" t="str">
        <f t="shared" si="35"/>
        <v>DEJAR</v>
      </c>
      <c r="M296" s="33" t="str">
        <f t="shared" si="36"/>
        <v>DEJAR</v>
      </c>
    </row>
    <row r="297" spans="1:13" x14ac:dyDescent="0.25">
      <c r="A297" s="13" t="s">
        <v>88</v>
      </c>
      <c r="B297" s="18">
        <v>27</v>
      </c>
      <c r="C297" s="35" t="s">
        <v>159</v>
      </c>
      <c r="D297" s="18">
        <v>17</v>
      </c>
      <c r="E297" s="18">
        <v>20</v>
      </c>
      <c r="F297" s="304">
        <f t="shared" si="31"/>
        <v>226.98060000000001</v>
      </c>
      <c r="G297" s="18">
        <v>0.1</v>
      </c>
      <c r="H297" s="18" t="s">
        <v>1063</v>
      </c>
      <c r="I297" s="32">
        <f t="shared" si="32"/>
        <v>116.98835060940742</v>
      </c>
      <c r="J297" s="32">
        <f t="shared" si="33"/>
        <v>0.58494175304703711</v>
      </c>
      <c r="K297" s="33" t="str">
        <f t="shared" si="34"/>
        <v>DEJAR</v>
      </c>
      <c r="L297" s="33" t="str">
        <f t="shared" si="35"/>
        <v>DEJAR</v>
      </c>
      <c r="M297" s="33" t="str">
        <f t="shared" si="36"/>
        <v>DEJAR</v>
      </c>
    </row>
    <row r="298" spans="1:13" x14ac:dyDescent="0.25">
      <c r="A298" s="13" t="s">
        <v>88</v>
      </c>
      <c r="B298" s="18">
        <v>28</v>
      </c>
      <c r="C298" s="35" t="s">
        <v>20</v>
      </c>
      <c r="D298" s="18">
        <v>12</v>
      </c>
      <c r="E298" s="18">
        <v>5</v>
      </c>
      <c r="F298" s="304">
        <f t="shared" si="31"/>
        <v>113.0976</v>
      </c>
      <c r="G298" s="18">
        <v>0.1</v>
      </c>
      <c r="H298" s="18" t="s">
        <v>1063</v>
      </c>
      <c r="I298" s="32">
        <f t="shared" si="32"/>
        <v>51.002868362482175</v>
      </c>
      <c r="J298" s="32">
        <f t="shared" si="33"/>
        <v>0.25501434181241084</v>
      </c>
      <c r="K298" s="33" t="str">
        <f t="shared" si="34"/>
        <v>DEJAR</v>
      </c>
      <c r="L298" s="33" t="str">
        <f t="shared" si="35"/>
        <v>DEJAR</v>
      </c>
      <c r="M298" s="33" t="str">
        <f t="shared" si="36"/>
        <v>DEJAR</v>
      </c>
    </row>
    <row r="299" spans="1:13" x14ac:dyDescent="0.25">
      <c r="A299" s="13" t="s">
        <v>88</v>
      </c>
      <c r="B299" s="18">
        <v>29</v>
      </c>
      <c r="C299" s="35" t="s">
        <v>57</v>
      </c>
      <c r="D299" s="18">
        <v>26</v>
      </c>
      <c r="E299" s="18">
        <v>12</v>
      </c>
      <c r="F299" s="304">
        <f t="shared" si="31"/>
        <v>530.93039999999996</v>
      </c>
      <c r="G299" s="18">
        <v>0.1</v>
      </c>
      <c r="H299" s="18" t="s">
        <v>1063</v>
      </c>
      <c r="I299" s="32">
        <f t="shared" si="32"/>
        <v>322.0760520178971</v>
      </c>
      <c r="J299" s="32">
        <f t="shared" si="33"/>
        <v>1.6103802600894852</v>
      </c>
      <c r="K299" s="33" t="str">
        <f t="shared" si="34"/>
        <v>DEJAR</v>
      </c>
      <c r="L299" s="33" t="str">
        <f t="shared" si="35"/>
        <v>DEJAR</v>
      </c>
      <c r="M299" s="33" t="str">
        <f t="shared" si="36"/>
        <v>DEJAR</v>
      </c>
    </row>
    <row r="300" spans="1:13" x14ac:dyDescent="0.25">
      <c r="A300" s="13" t="s">
        <v>88</v>
      </c>
      <c r="B300" s="18">
        <v>30</v>
      </c>
      <c r="C300" s="35" t="s">
        <v>146</v>
      </c>
      <c r="D300" s="18">
        <v>16</v>
      </c>
      <c r="E300" s="18">
        <v>12.87</v>
      </c>
      <c r="F300" s="304">
        <f t="shared" si="31"/>
        <v>201.0624</v>
      </c>
      <c r="G300" s="18">
        <v>0.1</v>
      </c>
      <c r="H300" s="18" t="s">
        <v>1063</v>
      </c>
      <c r="I300" s="32">
        <f t="shared" si="32"/>
        <v>101.24820425273758</v>
      </c>
      <c r="J300" s="32">
        <f t="shared" si="33"/>
        <v>0.50624102126368786</v>
      </c>
      <c r="K300" s="33" t="str">
        <f t="shared" si="34"/>
        <v>DEJAR</v>
      </c>
      <c r="L300" s="33" t="str">
        <f t="shared" si="35"/>
        <v>DEJAR</v>
      </c>
      <c r="M300" s="33" t="str">
        <f t="shared" si="36"/>
        <v>DEJAR</v>
      </c>
    </row>
    <row r="301" spans="1:13" x14ac:dyDescent="0.25">
      <c r="A301" s="13" t="s">
        <v>88</v>
      </c>
      <c r="B301" s="18">
        <v>31</v>
      </c>
      <c r="C301" s="35" t="s">
        <v>161</v>
      </c>
      <c r="D301" s="18">
        <v>27</v>
      </c>
      <c r="E301" s="18">
        <v>12.87</v>
      </c>
      <c r="F301" s="304">
        <f t="shared" si="31"/>
        <v>572.5566</v>
      </c>
      <c r="G301" s="18">
        <v>0.1</v>
      </c>
      <c r="H301" s="18" t="s">
        <v>1063</v>
      </c>
      <c r="I301" s="32">
        <f t="shared" si="32"/>
        <v>352.39128142743209</v>
      </c>
      <c r="J301" s="32">
        <f t="shared" si="33"/>
        <v>1.7619564071371603</v>
      </c>
      <c r="K301" s="33" t="str">
        <f t="shared" si="34"/>
        <v>DEJAR</v>
      </c>
      <c r="L301" s="33" t="str">
        <f t="shared" si="35"/>
        <v>DEJAR</v>
      </c>
      <c r="M301" s="33" t="str">
        <f t="shared" si="36"/>
        <v>DEJAR</v>
      </c>
    </row>
    <row r="302" spans="1:13" x14ac:dyDescent="0.25">
      <c r="A302" s="13" t="s">
        <v>88</v>
      </c>
      <c r="B302" s="18">
        <v>32</v>
      </c>
      <c r="C302" s="35" t="s">
        <v>108</v>
      </c>
      <c r="D302" s="18">
        <v>85</v>
      </c>
      <c r="E302" s="18">
        <v>12.87</v>
      </c>
      <c r="F302" s="304">
        <f t="shared" si="31"/>
        <v>5674.5150000000003</v>
      </c>
      <c r="G302" s="18">
        <v>0.1</v>
      </c>
      <c r="H302" s="18" t="s">
        <v>1063</v>
      </c>
      <c r="I302" s="32">
        <f t="shared" si="32"/>
        <v>5421.813979830069</v>
      </c>
      <c r="J302" s="32">
        <f t="shared" si="33"/>
        <v>27.109069899150342</v>
      </c>
      <c r="K302" s="33" t="str">
        <f t="shared" si="34"/>
        <v>DEJAR</v>
      </c>
      <c r="L302" s="33" t="str">
        <f t="shared" si="35"/>
        <v>DEJAR</v>
      </c>
      <c r="M302" s="33" t="str">
        <f t="shared" si="36"/>
        <v>DEJAR</v>
      </c>
    </row>
    <row r="303" spans="1:13" x14ac:dyDescent="0.25">
      <c r="A303" s="13" t="s">
        <v>88</v>
      </c>
      <c r="B303" s="18">
        <v>33</v>
      </c>
      <c r="C303" s="35" t="s">
        <v>161</v>
      </c>
      <c r="D303" s="18">
        <v>18</v>
      </c>
      <c r="E303" s="18">
        <v>15</v>
      </c>
      <c r="F303" s="304">
        <f t="shared" si="31"/>
        <v>254.46959999999999</v>
      </c>
      <c r="G303" s="18">
        <v>0.1</v>
      </c>
      <c r="H303" s="18" t="s">
        <v>1063</v>
      </c>
      <c r="I303" s="32">
        <f t="shared" si="32"/>
        <v>134.06329154071116</v>
      </c>
      <c r="J303" s="32">
        <f t="shared" si="33"/>
        <v>0.67031645770355586</v>
      </c>
      <c r="K303" s="33" t="str">
        <f t="shared" si="34"/>
        <v>DEJAR</v>
      </c>
      <c r="L303" s="33" t="str">
        <f t="shared" si="35"/>
        <v>DEJAR</v>
      </c>
      <c r="M303" s="33" t="str">
        <f t="shared" si="36"/>
        <v>DEJAR</v>
      </c>
    </row>
    <row r="304" spans="1:13" x14ac:dyDescent="0.25">
      <c r="A304" s="13" t="s">
        <v>88</v>
      </c>
      <c r="B304" s="18">
        <v>34</v>
      </c>
      <c r="C304" s="35" t="s">
        <v>125</v>
      </c>
      <c r="D304" s="18">
        <v>16</v>
      </c>
      <c r="E304" s="18">
        <v>12</v>
      </c>
      <c r="F304" s="304">
        <f t="shared" si="31"/>
        <v>201.0624</v>
      </c>
      <c r="G304" s="18">
        <v>0.1</v>
      </c>
      <c r="H304" s="18" t="s">
        <v>1063</v>
      </c>
      <c r="I304" s="32">
        <f t="shared" si="32"/>
        <v>101.24820425273758</v>
      </c>
      <c r="J304" s="32">
        <f t="shared" si="33"/>
        <v>0.50624102126368786</v>
      </c>
      <c r="K304" s="33" t="str">
        <f t="shared" si="34"/>
        <v>DEJAR</v>
      </c>
      <c r="L304" s="33" t="str">
        <f t="shared" si="35"/>
        <v>DEJAR</v>
      </c>
      <c r="M304" s="33" t="str">
        <f t="shared" si="36"/>
        <v>DEJAR</v>
      </c>
    </row>
    <row r="305" spans="1:13" x14ac:dyDescent="0.25">
      <c r="A305" s="13" t="s">
        <v>88</v>
      </c>
      <c r="B305" s="18">
        <v>35</v>
      </c>
      <c r="C305" s="35" t="s">
        <v>125</v>
      </c>
      <c r="D305" s="18">
        <v>41</v>
      </c>
      <c r="E305" s="18">
        <v>12</v>
      </c>
      <c r="F305" s="304">
        <f t="shared" si="31"/>
        <v>1320.2574</v>
      </c>
      <c r="G305" s="18">
        <v>0.1</v>
      </c>
      <c r="H305" s="18" t="s">
        <v>1063</v>
      </c>
      <c r="I305" s="32">
        <f t="shared" si="32"/>
        <v>953.76583125588297</v>
      </c>
      <c r="J305" s="32">
        <f t="shared" si="33"/>
        <v>4.7688291562794145</v>
      </c>
      <c r="K305" s="33" t="str">
        <f t="shared" si="34"/>
        <v>DEJAR</v>
      </c>
      <c r="L305" s="33" t="str">
        <f t="shared" si="35"/>
        <v>DEJAR</v>
      </c>
      <c r="M305" s="33" t="str">
        <f t="shared" si="36"/>
        <v>DEJAR</v>
      </c>
    </row>
    <row r="306" spans="1:13" x14ac:dyDescent="0.25">
      <c r="A306" s="13" t="s">
        <v>88</v>
      </c>
      <c r="B306" s="18">
        <v>36</v>
      </c>
      <c r="C306" s="35" t="s">
        <v>174</v>
      </c>
      <c r="D306" s="18">
        <v>73</v>
      </c>
      <c r="E306" s="18">
        <v>12.87</v>
      </c>
      <c r="F306" s="304">
        <f t="shared" si="31"/>
        <v>4185.3966</v>
      </c>
      <c r="G306" s="18">
        <v>0.1</v>
      </c>
      <c r="H306" s="18" t="s">
        <v>1063</v>
      </c>
      <c r="I306" s="32">
        <f t="shared" si="32"/>
        <v>3772.2805096514808</v>
      </c>
      <c r="J306" s="32">
        <f t="shared" si="33"/>
        <v>18.861402548257402</v>
      </c>
      <c r="K306" s="33" t="str">
        <f t="shared" si="34"/>
        <v>DEJAR</v>
      </c>
      <c r="L306" s="33" t="str">
        <f t="shared" si="35"/>
        <v>DEJAR</v>
      </c>
      <c r="M306" s="33" t="str">
        <f t="shared" si="36"/>
        <v>DEJAR</v>
      </c>
    </row>
    <row r="307" spans="1:13" x14ac:dyDescent="0.25">
      <c r="A307" s="13" t="s">
        <v>175</v>
      </c>
      <c r="B307" s="18">
        <v>1</v>
      </c>
      <c r="C307" s="35" t="s">
        <v>209</v>
      </c>
      <c r="D307" s="18">
        <v>32</v>
      </c>
      <c r="E307" s="18">
        <v>20</v>
      </c>
      <c r="F307" s="304">
        <f t="shared" si="31"/>
        <v>804.24959999999999</v>
      </c>
      <c r="G307" s="18">
        <v>0.1</v>
      </c>
      <c r="H307" s="18" t="s">
        <v>1063</v>
      </c>
      <c r="I307" s="32">
        <f t="shared" si="32"/>
        <v>528.31791084648671</v>
      </c>
      <c r="J307" s="32">
        <f t="shared" si="33"/>
        <v>2.6415895542324335</v>
      </c>
      <c r="K307" s="33" t="str">
        <f t="shared" si="34"/>
        <v>DEJAR</v>
      </c>
      <c r="L307" s="33" t="str">
        <f t="shared" si="35"/>
        <v>DEJAR</v>
      </c>
      <c r="M307" s="33" t="str">
        <f t="shared" si="36"/>
        <v>DEJAR</v>
      </c>
    </row>
    <row r="308" spans="1:13" x14ac:dyDescent="0.25">
      <c r="A308" s="13" t="s">
        <v>175</v>
      </c>
      <c r="B308" s="18">
        <v>2</v>
      </c>
      <c r="C308" s="35" t="s">
        <v>140</v>
      </c>
      <c r="D308" s="18">
        <v>32</v>
      </c>
      <c r="E308" s="18">
        <v>18</v>
      </c>
      <c r="F308" s="304">
        <f t="shared" si="31"/>
        <v>804.24959999999999</v>
      </c>
      <c r="G308" s="18">
        <v>0.1</v>
      </c>
      <c r="H308" s="18" t="s">
        <v>1063</v>
      </c>
      <c r="I308" s="32">
        <f t="shared" si="32"/>
        <v>528.31791084648671</v>
      </c>
      <c r="J308" s="32">
        <f t="shared" si="33"/>
        <v>2.6415895542324335</v>
      </c>
      <c r="K308" s="33" t="str">
        <f t="shared" si="34"/>
        <v>DEJAR</v>
      </c>
      <c r="L308" s="33" t="str">
        <f t="shared" si="35"/>
        <v>DEJAR</v>
      </c>
      <c r="M308" s="33" t="str">
        <f t="shared" si="36"/>
        <v>DEJAR</v>
      </c>
    </row>
    <row r="309" spans="1:13" x14ac:dyDescent="0.25">
      <c r="A309" s="13" t="s">
        <v>175</v>
      </c>
      <c r="B309" s="18">
        <v>3</v>
      </c>
      <c r="C309" s="35" t="s">
        <v>131</v>
      </c>
      <c r="D309" s="18">
        <v>32</v>
      </c>
      <c r="E309" s="18">
        <v>15</v>
      </c>
      <c r="F309" s="304">
        <f t="shared" si="31"/>
        <v>804.24959999999999</v>
      </c>
      <c r="G309" s="18">
        <v>0.1</v>
      </c>
      <c r="H309" s="18" t="s">
        <v>1063</v>
      </c>
      <c r="I309" s="32">
        <f t="shared" si="32"/>
        <v>528.31791084648671</v>
      </c>
      <c r="J309" s="32">
        <f t="shared" si="33"/>
        <v>2.6415895542324335</v>
      </c>
      <c r="K309" s="33" t="str">
        <f t="shared" si="34"/>
        <v>DEJAR</v>
      </c>
      <c r="L309" s="33" t="str">
        <f t="shared" si="35"/>
        <v>DEJAR</v>
      </c>
      <c r="M309" s="33" t="str">
        <f t="shared" si="36"/>
        <v>DEJAR</v>
      </c>
    </row>
    <row r="310" spans="1:13" x14ac:dyDescent="0.25">
      <c r="A310" s="13" t="s">
        <v>175</v>
      </c>
      <c r="B310" s="18">
        <v>4</v>
      </c>
      <c r="C310" s="35" t="s">
        <v>150</v>
      </c>
      <c r="D310" s="18">
        <v>21</v>
      </c>
      <c r="E310" s="18">
        <v>8</v>
      </c>
      <c r="F310" s="304">
        <f t="shared" si="31"/>
        <v>346.3614</v>
      </c>
      <c r="G310" s="18">
        <v>0.1</v>
      </c>
      <c r="H310" s="18" t="s">
        <v>1063</v>
      </c>
      <c r="I310" s="32">
        <f t="shared" si="32"/>
        <v>193.587905296</v>
      </c>
      <c r="J310" s="32">
        <f t="shared" si="33"/>
        <v>0.96793952648000003</v>
      </c>
      <c r="K310" s="33" t="str">
        <f t="shared" si="34"/>
        <v>DEJAR</v>
      </c>
      <c r="L310" s="33" t="str">
        <f t="shared" si="35"/>
        <v>DEJAR</v>
      </c>
      <c r="M310" s="33" t="str">
        <f t="shared" si="36"/>
        <v>DEJAR</v>
      </c>
    </row>
    <row r="311" spans="1:13" x14ac:dyDescent="0.25">
      <c r="A311" s="13" t="s">
        <v>175</v>
      </c>
      <c r="B311" s="18">
        <v>5</v>
      </c>
      <c r="C311" s="35" t="s">
        <v>53</v>
      </c>
      <c r="D311" s="18">
        <v>17</v>
      </c>
      <c r="E311" s="18">
        <v>22</v>
      </c>
      <c r="F311" s="304">
        <f t="shared" si="31"/>
        <v>226.98060000000001</v>
      </c>
      <c r="G311" s="18">
        <v>0.1</v>
      </c>
      <c r="H311" s="18" t="s">
        <v>1063</v>
      </c>
      <c r="I311" s="32">
        <f t="shared" si="32"/>
        <v>116.98835060940742</v>
      </c>
      <c r="J311" s="32">
        <f t="shared" si="33"/>
        <v>0.58494175304703711</v>
      </c>
      <c r="K311" s="33" t="str">
        <f t="shared" si="34"/>
        <v>DEJAR</v>
      </c>
      <c r="L311" s="33" t="str">
        <f t="shared" si="35"/>
        <v>DEJAR</v>
      </c>
      <c r="M311" s="33" t="str">
        <f t="shared" si="36"/>
        <v>DEJAR</v>
      </c>
    </row>
    <row r="312" spans="1:13" x14ac:dyDescent="0.25">
      <c r="A312" s="13" t="s">
        <v>175</v>
      </c>
      <c r="B312" s="18">
        <v>6</v>
      </c>
      <c r="C312" s="35" t="s">
        <v>100</v>
      </c>
      <c r="D312" s="18">
        <v>26</v>
      </c>
      <c r="E312" s="18">
        <v>12</v>
      </c>
      <c r="F312" s="304">
        <f t="shared" si="31"/>
        <v>530.93039999999996</v>
      </c>
      <c r="G312" s="18">
        <v>0.1</v>
      </c>
      <c r="H312" s="18" t="s">
        <v>1063</v>
      </c>
      <c r="I312" s="32">
        <f t="shared" si="32"/>
        <v>322.0760520178971</v>
      </c>
      <c r="J312" s="32">
        <f t="shared" si="33"/>
        <v>1.6103802600894852</v>
      </c>
      <c r="K312" s="33" t="str">
        <f t="shared" si="34"/>
        <v>DEJAR</v>
      </c>
      <c r="L312" s="33" t="str">
        <f t="shared" si="35"/>
        <v>DEJAR</v>
      </c>
      <c r="M312" s="33" t="str">
        <f t="shared" si="36"/>
        <v>DEJAR</v>
      </c>
    </row>
    <row r="313" spans="1:13" x14ac:dyDescent="0.25">
      <c r="A313" s="13" t="s">
        <v>175</v>
      </c>
      <c r="B313" s="18">
        <v>7</v>
      </c>
      <c r="C313" s="35" t="s">
        <v>210</v>
      </c>
      <c r="D313" s="18">
        <v>95</v>
      </c>
      <c r="E313" s="18">
        <v>40</v>
      </c>
      <c r="F313" s="304">
        <f t="shared" si="31"/>
        <v>7088.2349999999997</v>
      </c>
      <c r="G313" s="18">
        <v>0.1</v>
      </c>
      <c r="H313" s="18" t="s">
        <v>1063</v>
      </c>
      <c r="I313" s="32">
        <f t="shared" si="32"/>
        <v>7067.7194142207773</v>
      </c>
      <c r="J313" s="32">
        <f t="shared" si="33"/>
        <v>35.338597071103884</v>
      </c>
      <c r="K313" s="33" t="str">
        <f t="shared" si="34"/>
        <v>DEJAR</v>
      </c>
      <c r="L313" s="33" t="str">
        <f t="shared" si="35"/>
        <v>DEJAR</v>
      </c>
      <c r="M313" s="33" t="str">
        <f t="shared" si="36"/>
        <v>DEJAR</v>
      </c>
    </row>
    <row r="314" spans="1:13" x14ac:dyDescent="0.25">
      <c r="A314" s="13" t="s">
        <v>175</v>
      </c>
      <c r="B314" s="18">
        <v>8</v>
      </c>
      <c r="C314" s="35" t="s">
        <v>100</v>
      </c>
      <c r="D314" s="18">
        <v>29</v>
      </c>
      <c r="E314" s="18">
        <v>13</v>
      </c>
      <c r="F314" s="304">
        <f t="shared" si="31"/>
        <v>660.52139999999997</v>
      </c>
      <c r="G314" s="18">
        <v>0.1</v>
      </c>
      <c r="H314" s="18" t="s">
        <v>1063</v>
      </c>
      <c r="I314" s="32">
        <f t="shared" si="32"/>
        <v>417.82609631752575</v>
      </c>
      <c r="J314" s="32">
        <f t="shared" si="33"/>
        <v>2.0891304815876288</v>
      </c>
      <c r="K314" s="33" t="str">
        <f t="shared" si="34"/>
        <v>DEJAR</v>
      </c>
      <c r="L314" s="33" t="str">
        <f t="shared" si="35"/>
        <v>DEJAR</v>
      </c>
      <c r="M314" s="33" t="str">
        <f t="shared" si="36"/>
        <v>DEJAR</v>
      </c>
    </row>
    <row r="315" spans="1:13" x14ac:dyDescent="0.25">
      <c r="A315" s="13" t="s">
        <v>175</v>
      </c>
      <c r="B315" s="18">
        <v>9</v>
      </c>
      <c r="C315" s="35" t="s">
        <v>31</v>
      </c>
      <c r="D315" s="18">
        <v>13</v>
      </c>
      <c r="E315" s="18">
        <v>11</v>
      </c>
      <c r="F315" s="304">
        <f t="shared" si="31"/>
        <v>132.73259999999999</v>
      </c>
      <c r="G315" s="18">
        <v>0.1</v>
      </c>
      <c r="H315" s="18" t="s">
        <v>1063</v>
      </c>
      <c r="I315" s="32">
        <f t="shared" si="32"/>
        <v>61.723483588461484</v>
      </c>
      <c r="J315" s="32">
        <f t="shared" si="33"/>
        <v>0.3086174179423074</v>
      </c>
      <c r="K315" s="33" t="str">
        <f t="shared" si="34"/>
        <v>DEJAR</v>
      </c>
      <c r="L315" s="33" t="str">
        <f t="shared" si="35"/>
        <v>DEJAR</v>
      </c>
      <c r="M315" s="33" t="str">
        <f t="shared" si="36"/>
        <v>DEJAR</v>
      </c>
    </row>
    <row r="316" spans="1:13" x14ac:dyDescent="0.25">
      <c r="A316" s="13" t="s">
        <v>175</v>
      </c>
      <c r="B316" s="18">
        <v>10</v>
      </c>
      <c r="C316" s="35" t="s">
        <v>161</v>
      </c>
      <c r="D316" s="18">
        <v>19</v>
      </c>
      <c r="E316" s="18">
        <v>25</v>
      </c>
      <c r="F316" s="304">
        <f t="shared" si="31"/>
        <v>283.52940000000001</v>
      </c>
      <c r="G316" s="18">
        <v>0.1</v>
      </c>
      <c r="H316" s="18" t="s">
        <v>1063</v>
      </c>
      <c r="I316" s="32">
        <f t="shared" si="32"/>
        <v>152.50261995629924</v>
      </c>
      <c r="J316" s="32">
        <f t="shared" si="33"/>
        <v>0.76251309978149617</v>
      </c>
      <c r="K316" s="33" t="str">
        <f t="shared" si="34"/>
        <v>DEJAR</v>
      </c>
      <c r="L316" s="33" t="str">
        <f t="shared" si="35"/>
        <v>DEJAR</v>
      </c>
      <c r="M316" s="33" t="str">
        <f t="shared" si="36"/>
        <v>DEJAR</v>
      </c>
    </row>
    <row r="317" spans="1:13" x14ac:dyDescent="0.25">
      <c r="A317" s="13" t="s">
        <v>175</v>
      </c>
      <c r="B317" s="18">
        <v>11</v>
      </c>
      <c r="C317" s="35" t="s">
        <v>211</v>
      </c>
      <c r="D317" s="18">
        <v>63</v>
      </c>
      <c r="E317" s="18">
        <v>50</v>
      </c>
      <c r="F317" s="304">
        <f t="shared" si="31"/>
        <v>3117.2525999999998</v>
      </c>
      <c r="G317" s="18">
        <v>0.1</v>
      </c>
      <c r="H317" s="18" t="s">
        <v>1063</v>
      </c>
      <c r="I317" s="32">
        <f t="shared" si="32"/>
        <v>2655.2260635815082</v>
      </c>
      <c r="J317" s="32">
        <f t="shared" si="33"/>
        <v>13.276130317907541</v>
      </c>
      <c r="K317" s="33" t="str">
        <f t="shared" si="34"/>
        <v>DEJAR</v>
      </c>
      <c r="L317" s="33" t="str">
        <f t="shared" si="35"/>
        <v>DEJAR</v>
      </c>
      <c r="M317" s="33" t="str">
        <f t="shared" si="36"/>
        <v>DEJAR</v>
      </c>
    </row>
    <row r="318" spans="1:13" x14ac:dyDescent="0.25">
      <c r="A318" s="13" t="s">
        <v>175</v>
      </c>
      <c r="B318" s="18">
        <v>12</v>
      </c>
      <c r="C318" s="35" t="s">
        <v>31</v>
      </c>
      <c r="D318" s="18">
        <v>13.5</v>
      </c>
      <c r="E318" s="18">
        <v>12</v>
      </c>
      <c r="F318" s="304">
        <f t="shared" si="31"/>
        <v>143.13915</v>
      </c>
      <c r="G318" s="18">
        <v>0.1</v>
      </c>
      <c r="H318" s="18" t="s">
        <v>1063</v>
      </c>
      <c r="I318" s="32">
        <f t="shared" si="32"/>
        <v>67.533172179763213</v>
      </c>
      <c r="J318" s="32">
        <f t="shared" si="33"/>
        <v>0.33766586089881601</v>
      </c>
      <c r="K318" s="33" t="str">
        <f t="shared" si="34"/>
        <v>DEJAR</v>
      </c>
      <c r="L318" s="33" t="str">
        <f t="shared" si="35"/>
        <v>DEJAR</v>
      </c>
      <c r="M318" s="33" t="str">
        <f t="shared" si="36"/>
        <v>DEJAR</v>
      </c>
    </row>
    <row r="319" spans="1:13" x14ac:dyDescent="0.25">
      <c r="A319" s="13" t="s">
        <v>175</v>
      </c>
      <c r="B319" s="18">
        <v>13</v>
      </c>
      <c r="C319" s="35" t="s">
        <v>30</v>
      </c>
      <c r="D319" s="18">
        <v>65</v>
      </c>
      <c r="E319" s="18">
        <v>48</v>
      </c>
      <c r="F319" s="304">
        <f t="shared" si="31"/>
        <v>3318.3150000000001</v>
      </c>
      <c r="G319" s="18">
        <v>0.1</v>
      </c>
      <c r="H319" s="18" t="s">
        <v>1063</v>
      </c>
      <c r="I319" s="32">
        <f t="shared" si="32"/>
        <v>2860.5689751200016</v>
      </c>
      <c r="J319" s="32">
        <f t="shared" si="33"/>
        <v>14.302844875600007</v>
      </c>
      <c r="K319" s="33" t="str">
        <f t="shared" si="34"/>
        <v>DEJAR</v>
      </c>
      <c r="L319" s="33" t="str">
        <f t="shared" si="35"/>
        <v>DEJAR</v>
      </c>
      <c r="M319" s="33" t="str">
        <f t="shared" si="36"/>
        <v>DEJAR</v>
      </c>
    </row>
    <row r="320" spans="1:13" x14ac:dyDescent="0.25">
      <c r="A320" s="13" t="s">
        <v>175</v>
      </c>
      <c r="B320" s="18">
        <v>14</v>
      </c>
      <c r="C320" s="35" t="s">
        <v>100</v>
      </c>
      <c r="D320" s="18">
        <v>13</v>
      </c>
      <c r="E320" s="18">
        <v>8</v>
      </c>
      <c r="F320" s="304">
        <f t="shared" si="31"/>
        <v>132.73259999999999</v>
      </c>
      <c r="G320" s="18">
        <v>0.1</v>
      </c>
      <c r="H320" s="18" t="s">
        <v>1063</v>
      </c>
      <c r="I320" s="32">
        <f t="shared" si="32"/>
        <v>61.723483588461484</v>
      </c>
      <c r="J320" s="32">
        <f t="shared" si="33"/>
        <v>0.3086174179423074</v>
      </c>
      <c r="K320" s="33" t="str">
        <f t="shared" si="34"/>
        <v>DEJAR</v>
      </c>
      <c r="L320" s="33" t="str">
        <f t="shared" si="35"/>
        <v>DEJAR</v>
      </c>
      <c r="M320" s="33" t="str">
        <f t="shared" si="36"/>
        <v>DEJAR</v>
      </c>
    </row>
    <row r="321" spans="1:13" x14ac:dyDescent="0.25">
      <c r="A321" s="13" t="s">
        <v>175</v>
      </c>
      <c r="B321" s="18">
        <v>15</v>
      </c>
      <c r="C321" s="35" t="s">
        <v>18</v>
      </c>
      <c r="D321" s="18">
        <v>16.5</v>
      </c>
      <c r="E321" s="18">
        <v>7</v>
      </c>
      <c r="F321" s="304">
        <f t="shared" si="31"/>
        <v>213.82515000000001</v>
      </c>
      <c r="G321" s="18">
        <v>0.1</v>
      </c>
      <c r="H321" s="18" t="s">
        <v>1063</v>
      </c>
      <c r="I321" s="32">
        <f t="shared" si="32"/>
        <v>108.95331919183752</v>
      </c>
      <c r="J321" s="32">
        <f t="shared" si="33"/>
        <v>0.54476659595918764</v>
      </c>
      <c r="K321" s="33" t="str">
        <f t="shared" si="34"/>
        <v>DEJAR</v>
      </c>
      <c r="L321" s="33" t="str">
        <f t="shared" si="35"/>
        <v>DEJAR</v>
      </c>
      <c r="M321" s="33" t="str">
        <f t="shared" si="36"/>
        <v>DEJAR</v>
      </c>
    </row>
    <row r="322" spans="1:13" x14ac:dyDescent="0.25">
      <c r="A322" s="13" t="s">
        <v>175</v>
      </c>
      <c r="B322" s="18">
        <v>16</v>
      </c>
      <c r="C322" s="35" t="s">
        <v>100</v>
      </c>
      <c r="D322" s="18">
        <v>12.5</v>
      </c>
      <c r="E322" s="18">
        <v>9</v>
      </c>
      <c r="F322" s="304">
        <f t="shared" si="31"/>
        <v>122.71875</v>
      </c>
      <c r="G322" s="18">
        <v>0.1</v>
      </c>
      <c r="H322" s="18" t="s">
        <v>1063</v>
      </c>
      <c r="I322" s="32">
        <f t="shared" si="32"/>
        <v>56.214880852526136</v>
      </c>
      <c r="J322" s="32">
        <f t="shared" si="33"/>
        <v>0.28107440426263064</v>
      </c>
      <c r="K322" s="33" t="str">
        <f t="shared" si="34"/>
        <v>DEJAR</v>
      </c>
      <c r="L322" s="33" t="str">
        <f t="shared" si="35"/>
        <v>DEJAR</v>
      </c>
      <c r="M322" s="33" t="str">
        <f t="shared" si="36"/>
        <v>DEJAR</v>
      </c>
    </row>
    <row r="323" spans="1:13" x14ac:dyDescent="0.25">
      <c r="A323" s="13" t="s">
        <v>175</v>
      </c>
      <c r="B323" s="18">
        <v>17</v>
      </c>
      <c r="C323" s="35" t="s">
        <v>212</v>
      </c>
      <c r="D323" s="18">
        <v>31</v>
      </c>
      <c r="E323" s="18">
        <v>18</v>
      </c>
      <c r="F323" s="304">
        <f t="shared" ref="F323:F386" si="37">(3.1416/4)*D323^2</f>
        <v>754.76940000000002</v>
      </c>
      <c r="G323" s="18">
        <v>0.1</v>
      </c>
      <c r="H323" s="18" t="s">
        <v>1063</v>
      </c>
      <c r="I323" s="32">
        <f t="shared" ref="I323:I386" si="38">0.13657*D323^2.38351</f>
        <v>489.81357840055307</v>
      </c>
      <c r="J323" s="32">
        <f t="shared" ref="J323:J386" si="39">(I323/1000)*0.5/G323</f>
        <v>2.4490678920027653</v>
      </c>
      <c r="K323" s="33" t="str">
        <f t="shared" ref="K323:K386" si="40">+IF(D323&gt;=10,"DEJAR","DEPURAR")</f>
        <v>DEJAR</v>
      </c>
      <c r="L323" s="33" t="str">
        <f t="shared" ref="L323:L386" si="41">+IF(E323&gt;=5,"DEJAR","DEPURAR")</f>
        <v>DEJAR</v>
      </c>
      <c r="M323" s="33" t="str">
        <f t="shared" ref="M323:M386" si="42">+IF(AND(K323="DEJAR",L323="DEJAR"),"DEJAR","DEPURAR")</f>
        <v>DEJAR</v>
      </c>
    </row>
    <row r="324" spans="1:13" x14ac:dyDescent="0.25">
      <c r="A324" s="13" t="s">
        <v>175</v>
      </c>
      <c r="B324" s="18">
        <v>18</v>
      </c>
      <c r="C324" s="35" t="s">
        <v>211</v>
      </c>
      <c r="D324" s="18">
        <v>18</v>
      </c>
      <c r="E324" s="18">
        <v>18</v>
      </c>
      <c r="F324" s="304">
        <f t="shared" si="37"/>
        <v>254.46959999999999</v>
      </c>
      <c r="G324" s="18">
        <v>0.1</v>
      </c>
      <c r="H324" s="18" t="s">
        <v>1063</v>
      </c>
      <c r="I324" s="32">
        <f t="shared" si="38"/>
        <v>134.06329154071116</v>
      </c>
      <c r="J324" s="32">
        <f t="shared" si="39"/>
        <v>0.67031645770355586</v>
      </c>
      <c r="K324" s="33" t="str">
        <f t="shared" si="40"/>
        <v>DEJAR</v>
      </c>
      <c r="L324" s="33" t="str">
        <f t="shared" si="41"/>
        <v>DEJAR</v>
      </c>
      <c r="M324" s="33" t="str">
        <f t="shared" si="42"/>
        <v>DEJAR</v>
      </c>
    </row>
    <row r="325" spans="1:13" x14ac:dyDescent="0.25">
      <c r="A325" s="13" t="s">
        <v>175</v>
      </c>
      <c r="B325" s="18">
        <v>19</v>
      </c>
      <c r="C325" s="35" t="s">
        <v>152</v>
      </c>
      <c r="D325" s="18">
        <v>16</v>
      </c>
      <c r="E325" s="18">
        <v>14</v>
      </c>
      <c r="F325" s="304">
        <f t="shared" si="37"/>
        <v>201.0624</v>
      </c>
      <c r="G325" s="18">
        <v>0.1</v>
      </c>
      <c r="H325" s="18" t="s">
        <v>1063</v>
      </c>
      <c r="I325" s="32">
        <f t="shared" si="38"/>
        <v>101.24820425273758</v>
      </c>
      <c r="J325" s="32">
        <f t="shared" si="39"/>
        <v>0.50624102126368786</v>
      </c>
      <c r="K325" s="33" t="str">
        <f t="shared" si="40"/>
        <v>DEJAR</v>
      </c>
      <c r="L325" s="33" t="str">
        <f t="shared" si="41"/>
        <v>DEJAR</v>
      </c>
      <c r="M325" s="33" t="str">
        <f t="shared" si="42"/>
        <v>DEJAR</v>
      </c>
    </row>
    <row r="326" spans="1:13" x14ac:dyDescent="0.25">
      <c r="A326" s="13" t="s">
        <v>175</v>
      </c>
      <c r="B326" s="18">
        <v>20</v>
      </c>
      <c r="C326" s="35" t="s">
        <v>141</v>
      </c>
      <c r="D326" s="18">
        <v>18</v>
      </c>
      <c r="E326" s="18">
        <v>16</v>
      </c>
      <c r="F326" s="304">
        <f t="shared" si="37"/>
        <v>254.46959999999999</v>
      </c>
      <c r="G326" s="18">
        <v>0.1</v>
      </c>
      <c r="H326" s="18" t="s">
        <v>1063</v>
      </c>
      <c r="I326" s="32">
        <f t="shared" si="38"/>
        <v>134.06329154071116</v>
      </c>
      <c r="J326" s="32">
        <f t="shared" si="39"/>
        <v>0.67031645770355586</v>
      </c>
      <c r="K326" s="33" t="str">
        <f t="shared" si="40"/>
        <v>DEJAR</v>
      </c>
      <c r="L326" s="33" t="str">
        <f t="shared" si="41"/>
        <v>DEJAR</v>
      </c>
      <c r="M326" s="33" t="str">
        <f t="shared" si="42"/>
        <v>DEJAR</v>
      </c>
    </row>
    <row r="327" spans="1:13" x14ac:dyDescent="0.25">
      <c r="A327" s="13" t="s">
        <v>175</v>
      </c>
      <c r="B327" s="18">
        <v>21</v>
      </c>
      <c r="C327" s="35"/>
      <c r="D327" s="18">
        <v>20</v>
      </c>
      <c r="E327" s="18">
        <v>14</v>
      </c>
      <c r="F327" s="304">
        <f t="shared" si="37"/>
        <v>314.15999999999997</v>
      </c>
      <c r="G327" s="18">
        <v>0.1</v>
      </c>
      <c r="H327" s="18" t="s">
        <v>1063</v>
      </c>
      <c r="I327" s="32">
        <f t="shared" si="38"/>
        <v>172.33493090633354</v>
      </c>
      <c r="J327" s="32">
        <f t="shared" si="39"/>
        <v>0.86167465453166758</v>
      </c>
      <c r="K327" s="33" t="str">
        <f t="shared" si="40"/>
        <v>DEJAR</v>
      </c>
      <c r="L327" s="33" t="str">
        <f t="shared" si="41"/>
        <v>DEJAR</v>
      </c>
      <c r="M327" s="33" t="str">
        <f t="shared" si="42"/>
        <v>DEJAR</v>
      </c>
    </row>
    <row r="328" spans="1:13" x14ac:dyDescent="0.25">
      <c r="A328" s="13" t="s">
        <v>175</v>
      </c>
      <c r="B328" s="18">
        <v>22</v>
      </c>
      <c r="C328" s="35" t="s">
        <v>161</v>
      </c>
      <c r="D328" s="18">
        <v>20</v>
      </c>
      <c r="E328" s="18">
        <v>22</v>
      </c>
      <c r="F328" s="304">
        <f t="shared" si="37"/>
        <v>314.15999999999997</v>
      </c>
      <c r="G328" s="18">
        <v>0.1</v>
      </c>
      <c r="H328" s="18" t="s">
        <v>1063</v>
      </c>
      <c r="I328" s="32">
        <f t="shared" si="38"/>
        <v>172.33493090633354</v>
      </c>
      <c r="J328" s="32">
        <f t="shared" si="39"/>
        <v>0.86167465453166758</v>
      </c>
      <c r="K328" s="33" t="str">
        <f t="shared" si="40"/>
        <v>DEJAR</v>
      </c>
      <c r="L328" s="33" t="str">
        <f t="shared" si="41"/>
        <v>DEJAR</v>
      </c>
      <c r="M328" s="33" t="str">
        <f t="shared" si="42"/>
        <v>DEJAR</v>
      </c>
    </row>
    <row r="329" spans="1:13" x14ac:dyDescent="0.25">
      <c r="A329" s="13" t="s">
        <v>175</v>
      </c>
      <c r="B329" s="18">
        <v>23</v>
      </c>
      <c r="C329" s="35" t="s">
        <v>152</v>
      </c>
      <c r="D329" s="18">
        <v>14</v>
      </c>
      <c r="E329" s="18">
        <v>7</v>
      </c>
      <c r="F329" s="304">
        <f t="shared" si="37"/>
        <v>153.9384</v>
      </c>
      <c r="G329" s="18">
        <v>0.1</v>
      </c>
      <c r="H329" s="18" t="s">
        <v>1063</v>
      </c>
      <c r="I329" s="32">
        <f t="shared" si="38"/>
        <v>73.64833681845144</v>
      </c>
      <c r="J329" s="32">
        <f t="shared" si="39"/>
        <v>0.36824168409225716</v>
      </c>
      <c r="K329" s="33" t="str">
        <f t="shared" si="40"/>
        <v>DEJAR</v>
      </c>
      <c r="L329" s="33" t="str">
        <f t="shared" si="41"/>
        <v>DEJAR</v>
      </c>
      <c r="M329" s="33" t="str">
        <f t="shared" si="42"/>
        <v>DEJAR</v>
      </c>
    </row>
    <row r="330" spans="1:13" x14ac:dyDescent="0.25">
      <c r="A330" s="13" t="s">
        <v>175</v>
      </c>
      <c r="B330" s="18">
        <v>24</v>
      </c>
      <c r="C330" s="35" t="s">
        <v>118</v>
      </c>
      <c r="D330" s="18">
        <v>16</v>
      </c>
      <c r="E330" s="18">
        <v>9</v>
      </c>
      <c r="F330" s="304">
        <f t="shared" si="37"/>
        <v>201.0624</v>
      </c>
      <c r="G330" s="18">
        <v>0.1</v>
      </c>
      <c r="H330" s="18" t="s">
        <v>1063</v>
      </c>
      <c r="I330" s="32">
        <f t="shared" si="38"/>
        <v>101.24820425273758</v>
      </c>
      <c r="J330" s="32">
        <f t="shared" si="39"/>
        <v>0.50624102126368786</v>
      </c>
      <c r="K330" s="33" t="str">
        <f t="shared" si="40"/>
        <v>DEJAR</v>
      </c>
      <c r="L330" s="33" t="str">
        <f t="shared" si="41"/>
        <v>DEJAR</v>
      </c>
      <c r="M330" s="33" t="str">
        <f t="shared" si="42"/>
        <v>DEJAR</v>
      </c>
    </row>
    <row r="331" spans="1:13" x14ac:dyDescent="0.25">
      <c r="A331" s="13" t="s">
        <v>175</v>
      </c>
      <c r="B331" s="18">
        <v>25</v>
      </c>
      <c r="C331" s="35" t="s">
        <v>125</v>
      </c>
      <c r="D331" s="18">
        <v>16</v>
      </c>
      <c r="E331" s="18">
        <v>8</v>
      </c>
      <c r="F331" s="304">
        <f t="shared" si="37"/>
        <v>201.0624</v>
      </c>
      <c r="G331" s="18">
        <v>0.1</v>
      </c>
      <c r="H331" s="18" t="s">
        <v>1063</v>
      </c>
      <c r="I331" s="32">
        <f t="shared" si="38"/>
        <v>101.24820425273758</v>
      </c>
      <c r="J331" s="32">
        <f t="shared" si="39"/>
        <v>0.50624102126368786</v>
      </c>
      <c r="K331" s="33" t="str">
        <f t="shared" si="40"/>
        <v>DEJAR</v>
      </c>
      <c r="L331" s="33" t="str">
        <f t="shared" si="41"/>
        <v>DEJAR</v>
      </c>
      <c r="M331" s="33" t="str">
        <f t="shared" si="42"/>
        <v>DEJAR</v>
      </c>
    </row>
    <row r="332" spans="1:13" x14ac:dyDescent="0.25">
      <c r="A332" s="14" t="str">
        <f>+A331</f>
        <v>SC11</v>
      </c>
      <c r="B332" s="18">
        <v>26</v>
      </c>
      <c r="C332" s="35" t="s">
        <v>125</v>
      </c>
      <c r="D332" s="18">
        <v>12</v>
      </c>
      <c r="E332" s="18">
        <v>7</v>
      </c>
      <c r="F332" s="304">
        <f t="shared" si="37"/>
        <v>113.0976</v>
      </c>
      <c r="G332" s="18">
        <v>0.1</v>
      </c>
      <c r="H332" s="18" t="s">
        <v>1063</v>
      </c>
      <c r="I332" s="32">
        <f t="shared" si="38"/>
        <v>51.002868362482175</v>
      </c>
      <c r="J332" s="32">
        <f t="shared" si="39"/>
        <v>0.25501434181241084</v>
      </c>
      <c r="K332" s="33" t="str">
        <f t="shared" si="40"/>
        <v>DEJAR</v>
      </c>
      <c r="L332" s="33" t="str">
        <f t="shared" si="41"/>
        <v>DEJAR</v>
      </c>
      <c r="M332" s="33" t="str">
        <f t="shared" si="42"/>
        <v>DEJAR</v>
      </c>
    </row>
    <row r="333" spans="1:13" x14ac:dyDescent="0.25">
      <c r="A333" s="13" t="s">
        <v>178</v>
      </c>
      <c r="B333" s="18">
        <v>1</v>
      </c>
      <c r="C333" s="35" t="s">
        <v>213</v>
      </c>
      <c r="D333" s="18">
        <v>21</v>
      </c>
      <c r="E333" s="18">
        <v>15</v>
      </c>
      <c r="F333" s="304">
        <f t="shared" si="37"/>
        <v>346.3614</v>
      </c>
      <c r="G333" s="18">
        <v>0.1</v>
      </c>
      <c r="H333" s="18" t="s">
        <v>1063</v>
      </c>
      <c r="I333" s="32">
        <f t="shared" si="38"/>
        <v>193.587905296</v>
      </c>
      <c r="J333" s="32">
        <f t="shared" si="39"/>
        <v>0.96793952648000003</v>
      </c>
      <c r="K333" s="33" t="str">
        <f t="shared" si="40"/>
        <v>DEJAR</v>
      </c>
      <c r="L333" s="33" t="str">
        <f t="shared" si="41"/>
        <v>DEJAR</v>
      </c>
      <c r="M333" s="33" t="str">
        <f t="shared" si="42"/>
        <v>DEJAR</v>
      </c>
    </row>
    <row r="334" spans="1:13" x14ac:dyDescent="0.25">
      <c r="A334" s="13" t="s">
        <v>178</v>
      </c>
      <c r="B334" s="18">
        <v>2</v>
      </c>
      <c r="C334" s="35" t="s">
        <v>213</v>
      </c>
      <c r="D334" s="18">
        <v>14</v>
      </c>
      <c r="E334" s="18">
        <v>12</v>
      </c>
      <c r="F334" s="304">
        <f t="shared" si="37"/>
        <v>153.9384</v>
      </c>
      <c r="G334" s="18">
        <v>0.1</v>
      </c>
      <c r="H334" s="18" t="s">
        <v>1063</v>
      </c>
      <c r="I334" s="32">
        <f t="shared" si="38"/>
        <v>73.64833681845144</v>
      </c>
      <c r="J334" s="32">
        <f t="shared" si="39"/>
        <v>0.36824168409225716</v>
      </c>
      <c r="K334" s="33" t="str">
        <f t="shared" si="40"/>
        <v>DEJAR</v>
      </c>
      <c r="L334" s="33" t="str">
        <f t="shared" si="41"/>
        <v>DEJAR</v>
      </c>
      <c r="M334" s="33" t="str">
        <f t="shared" si="42"/>
        <v>DEJAR</v>
      </c>
    </row>
    <row r="335" spans="1:13" x14ac:dyDescent="0.25">
      <c r="A335" s="13" t="s">
        <v>178</v>
      </c>
      <c r="B335" s="18">
        <v>3</v>
      </c>
      <c r="C335" s="35" t="s">
        <v>213</v>
      </c>
      <c r="D335" s="18">
        <v>18</v>
      </c>
      <c r="E335" s="18">
        <v>13</v>
      </c>
      <c r="F335" s="304">
        <f t="shared" si="37"/>
        <v>254.46959999999999</v>
      </c>
      <c r="G335" s="18">
        <v>0.1</v>
      </c>
      <c r="H335" s="18" t="s">
        <v>1063</v>
      </c>
      <c r="I335" s="32">
        <f t="shared" si="38"/>
        <v>134.06329154071116</v>
      </c>
      <c r="J335" s="32">
        <f t="shared" si="39"/>
        <v>0.67031645770355586</v>
      </c>
      <c r="K335" s="33" t="str">
        <f t="shared" si="40"/>
        <v>DEJAR</v>
      </c>
      <c r="L335" s="33" t="str">
        <f t="shared" si="41"/>
        <v>DEJAR</v>
      </c>
      <c r="M335" s="33" t="str">
        <f t="shared" si="42"/>
        <v>DEJAR</v>
      </c>
    </row>
    <row r="336" spans="1:13" x14ac:dyDescent="0.25">
      <c r="A336" s="13" t="s">
        <v>178</v>
      </c>
      <c r="B336" s="18">
        <v>4</v>
      </c>
      <c r="C336" s="35" t="s">
        <v>213</v>
      </c>
      <c r="D336" s="18">
        <v>19</v>
      </c>
      <c r="E336" s="18">
        <v>7</v>
      </c>
      <c r="F336" s="304">
        <f t="shared" si="37"/>
        <v>283.52940000000001</v>
      </c>
      <c r="G336" s="18">
        <v>0.1</v>
      </c>
      <c r="H336" s="18" t="s">
        <v>1063</v>
      </c>
      <c r="I336" s="32">
        <f t="shared" si="38"/>
        <v>152.50261995629924</v>
      </c>
      <c r="J336" s="32">
        <f t="shared" si="39"/>
        <v>0.76251309978149617</v>
      </c>
      <c r="K336" s="33" t="str">
        <f t="shared" si="40"/>
        <v>DEJAR</v>
      </c>
      <c r="L336" s="33" t="str">
        <f t="shared" si="41"/>
        <v>DEJAR</v>
      </c>
      <c r="M336" s="33" t="str">
        <f t="shared" si="42"/>
        <v>DEJAR</v>
      </c>
    </row>
    <row r="337" spans="1:13" x14ac:dyDescent="0.25">
      <c r="A337" s="13" t="s">
        <v>178</v>
      </c>
      <c r="B337" s="18">
        <v>5</v>
      </c>
      <c r="C337" s="35" t="s">
        <v>213</v>
      </c>
      <c r="D337" s="18">
        <v>17</v>
      </c>
      <c r="E337" s="18">
        <v>8</v>
      </c>
      <c r="F337" s="304">
        <f t="shared" si="37"/>
        <v>226.98060000000001</v>
      </c>
      <c r="G337" s="18">
        <v>0.1</v>
      </c>
      <c r="H337" s="18" t="s">
        <v>1063</v>
      </c>
      <c r="I337" s="32">
        <f t="shared" si="38"/>
        <v>116.98835060940742</v>
      </c>
      <c r="J337" s="32">
        <f t="shared" si="39"/>
        <v>0.58494175304703711</v>
      </c>
      <c r="K337" s="33" t="str">
        <f t="shared" si="40"/>
        <v>DEJAR</v>
      </c>
      <c r="L337" s="33" t="str">
        <f t="shared" si="41"/>
        <v>DEJAR</v>
      </c>
      <c r="M337" s="33" t="str">
        <f t="shared" si="42"/>
        <v>DEJAR</v>
      </c>
    </row>
    <row r="338" spans="1:13" x14ac:dyDescent="0.25">
      <c r="A338" s="13" t="s">
        <v>178</v>
      </c>
      <c r="B338" s="18">
        <v>6</v>
      </c>
      <c r="C338" s="35" t="s">
        <v>213</v>
      </c>
      <c r="D338" s="18">
        <v>18</v>
      </c>
      <c r="E338" s="18">
        <v>16</v>
      </c>
      <c r="F338" s="304">
        <f t="shared" si="37"/>
        <v>254.46959999999999</v>
      </c>
      <c r="G338" s="18">
        <v>0.1</v>
      </c>
      <c r="H338" s="18" t="s">
        <v>1063</v>
      </c>
      <c r="I338" s="32">
        <f t="shared" si="38"/>
        <v>134.06329154071116</v>
      </c>
      <c r="J338" s="32">
        <f t="shared" si="39"/>
        <v>0.67031645770355586</v>
      </c>
      <c r="K338" s="33" t="str">
        <f t="shared" si="40"/>
        <v>DEJAR</v>
      </c>
      <c r="L338" s="33" t="str">
        <f t="shared" si="41"/>
        <v>DEJAR</v>
      </c>
      <c r="M338" s="33" t="str">
        <f t="shared" si="42"/>
        <v>DEJAR</v>
      </c>
    </row>
    <row r="339" spans="1:13" x14ac:dyDescent="0.25">
      <c r="A339" s="13" t="s">
        <v>178</v>
      </c>
      <c r="B339" s="18">
        <v>7</v>
      </c>
      <c r="C339" s="35" t="s">
        <v>213</v>
      </c>
      <c r="D339" s="18">
        <v>13</v>
      </c>
      <c r="E339" s="18">
        <v>9</v>
      </c>
      <c r="F339" s="304">
        <f t="shared" si="37"/>
        <v>132.73259999999999</v>
      </c>
      <c r="G339" s="18">
        <v>0.1</v>
      </c>
      <c r="H339" s="18" t="s">
        <v>1063</v>
      </c>
      <c r="I339" s="32">
        <f t="shared" si="38"/>
        <v>61.723483588461484</v>
      </c>
      <c r="J339" s="32">
        <f t="shared" si="39"/>
        <v>0.3086174179423074</v>
      </c>
      <c r="K339" s="33" t="str">
        <f t="shared" si="40"/>
        <v>DEJAR</v>
      </c>
      <c r="L339" s="33" t="str">
        <f t="shared" si="41"/>
        <v>DEJAR</v>
      </c>
      <c r="M339" s="33" t="str">
        <f t="shared" si="42"/>
        <v>DEJAR</v>
      </c>
    </row>
    <row r="340" spans="1:13" x14ac:dyDescent="0.25">
      <c r="A340" s="13" t="s">
        <v>178</v>
      </c>
      <c r="B340" s="18">
        <v>8</v>
      </c>
      <c r="C340" s="35" t="s">
        <v>213</v>
      </c>
      <c r="D340" s="18">
        <v>25</v>
      </c>
      <c r="E340" s="18">
        <v>15</v>
      </c>
      <c r="F340" s="304">
        <f t="shared" si="37"/>
        <v>490.875</v>
      </c>
      <c r="G340" s="18">
        <v>0.1</v>
      </c>
      <c r="H340" s="18" t="s">
        <v>1063</v>
      </c>
      <c r="I340" s="32">
        <f t="shared" si="38"/>
        <v>293.3319028192812</v>
      </c>
      <c r="J340" s="32">
        <f t="shared" si="39"/>
        <v>1.4666595140964058</v>
      </c>
      <c r="K340" s="33" t="str">
        <f t="shared" si="40"/>
        <v>DEJAR</v>
      </c>
      <c r="L340" s="33" t="str">
        <f t="shared" si="41"/>
        <v>DEJAR</v>
      </c>
      <c r="M340" s="33" t="str">
        <f t="shared" si="42"/>
        <v>DEJAR</v>
      </c>
    </row>
    <row r="341" spans="1:13" x14ac:dyDescent="0.25">
      <c r="A341" s="13" t="s">
        <v>178</v>
      </c>
      <c r="B341" s="18">
        <v>9</v>
      </c>
      <c r="C341" s="35" t="s">
        <v>213</v>
      </c>
      <c r="D341" s="18">
        <v>22</v>
      </c>
      <c r="E341" s="18">
        <v>15</v>
      </c>
      <c r="F341" s="304">
        <f t="shared" si="37"/>
        <v>380.1336</v>
      </c>
      <c r="G341" s="18">
        <v>0.1</v>
      </c>
      <c r="H341" s="18" t="s">
        <v>1063</v>
      </c>
      <c r="I341" s="32">
        <f t="shared" si="38"/>
        <v>216.2883827856152</v>
      </c>
      <c r="J341" s="32">
        <f t="shared" si="39"/>
        <v>1.0814419139280758</v>
      </c>
      <c r="K341" s="33" t="str">
        <f t="shared" si="40"/>
        <v>DEJAR</v>
      </c>
      <c r="L341" s="33" t="str">
        <f t="shared" si="41"/>
        <v>DEJAR</v>
      </c>
      <c r="M341" s="33" t="str">
        <f t="shared" si="42"/>
        <v>DEJAR</v>
      </c>
    </row>
    <row r="342" spans="1:13" x14ac:dyDescent="0.25">
      <c r="A342" s="13" t="s">
        <v>178</v>
      </c>
      <c r="B342" s="18">
        <v>10</v>
      </c>
      <c r="C342" s="35" t="s">
        <v>213</v>
      </c>
      <c r="D342" s="18">
        <v>21</v>
      </c>
      <c r="E342" s="18">
        <v>16</v>
      </c>
      <c r="F342" s="304">
        <f t="shared" si="37"/>
        <v>346.3614</v>
      </c>
      <c r="G342" s="18">
        <v>0.1</v>
      </c>
      <c r="H342" s="18" t="s">
        <v>1063</v>
      </c>
      <c r="I342" s="32">
        <f t="shared" si="38"/>
        <v>193.587905296</v>
      </c>
      <c r="J342" s="32">
        <f t="shared" si="39"/>
        <v>0.96793952648000003</v>
      </c>
      <c r="K342" s="33" t="str">
        <f t="shared" si="40"/>
        <v>DEJAR</v>
      </c>
      <c r="L342" s="33" t="str">
        <f t="shared" si="41"/>
        <v>DEJAR</v>
      </c>
      <c r="M342" s="33" t="str">
        <f t="shared" si="42"/>
        <v>DEJAR</v>
      </c>
    </row>
    <row r="343" spans="1:13" x14ac:dyDescent="0.25">
      <c r="A343" s="13" t="s">
        <v>178</v>
      </c>
      <c r="B343" s="18">
        <v>11</v>
      </c>
      <c r="C343" s="35" t="s">
        <v>213</v>
      </c>
      <c r="D343" s="18">
        <v>11</v>
      </c>
      <c r="E343" s="18">
        <v>8</v>
      </c>
      <c r="F343" s="304">
        <f t="shared" si="37"/>
        <v>95.0334</v>
      </c>
      <c r="G343" s="18">
        <v>0.1</v>
      </c>
      <c r="H343" s="18" t="s">
        <v>1063</v>
      </c>
      <c r="I343" s="32">
        <f t="shared" si="38"/>
        <v>41.450062373780455</v>
      </c>
      <c r="J343" s="32">
        <f t="shared" si="39"/>
        <v>0.20725031186890225</v>
      </c>
      <c r="K343" s="33" t="str">
        <f t="shared" si="40"/>
        <v>DEJAR</v>
      </c>
      <c r="L343" s="33" t="str">
        <f t="shared" si="41"/>
        <v>DEJAR</v>
      </c>
      <c r="M343" s="33" t="str">
        <f t="shared" si="42"/>
        <v>DEJAR</v>
      </c>
    </row>
    <row r="344" spans="1:13" x14ac:dyDescent="0.25">
      <c r="A344" s="13" t="s">
        <v>178</v>
      </c>
      <c r="B344" s="18">
        <v>12</v>
      </c>
      <c r="C344" s="35" t="s">
        <v>213</v>
      </c>
      <c r="D344" s="18">
        <v>11</v>
      </c>
      <c r="E344" s="18">
        <v>6</v>
      </c>
      <c r="F344" s="304">
        <f t="shared" si="37"/>
        <v>95.0334</v>
      </c>
      <c r="G344" s="18">
        <v>0.1</v>
      </c>
      <c r="H344" s="18" t="s">
        <v>1063</v>
      </c>
      <c r="I344" s="32">
        <f t="shared" si="38"/>
        <v>41.450062373780455</v>
      </c>
      <c r="J344" s="32">
        <f t="shared" si="39"/>
        <v>0.20725031186890225</v>
      </c>
      <c r="K344" s="33" t="str">
        <f t="shared" si="40"/>
        <v>DEJAR</v>
      </c>
      <c r="L344" s="33" t="str">
        <f t="shared" si="41"/>
        <v>DEJAR</v>
      </c>
      <c r="M344" s="33" t="str">
        <f t="shared" si="42"/>
        <v>DEJAR</v>
      </c>
    </row>
    <row r="345" spans="1:13" x14ac:dyDescent="0.25">
      <c r="A345" s="13" t="s">
        <v>178</v>
      </c>
      <c r="B345" s="18">
        <v>13</v>
      </c>
      <c r="C345" s="35" t="s">
        <v>213</v>
      </c>
      <c r="D345" s="18">
        <v>23</v>
      </c>
      <c r="E345" s="18">
        <v>12</v>
      </c>
      <c r="F345" s="304">
        <f t="shared" si="37"/>
        <v>415.47660000000002</v>
      </c>
      <c r="G345" s="18">
        <v>0.1</v>
      </c>
      <c r="H345" s="18" t="s">
        <v>1063</v>
      </c>
      <c r="I345" s="32">
        <f t="shared" si="38"/>
        <v>240.46242571758225</v>
      </c>
      <c r="J345" s="32">
        <f t="shared" si="39"/>
        <v>1.2023121285879113</v>
      </c>
      <c r="K345" s="33" t="str">
        <f t="shared" si="40"/>
        <v>DEJAR</v>
      </c>
      <c r="L345" s="33" t="str">
        <f t="shared" si="41"/>
        <v>DEJAR</v>
      </c>
      <c r="M345" s="33" t="str">
        <f t="shared" si="42"/>
        <v>DEJAR</v>
      </c>
    </row>
    <row r="346" spans="1:13" x14ac:dyDescent="0.25">
      <c r="A346" s="13" t="s">
        <v>178</v>
      </c>
      <c r="B346" s="18">
        <v>14</v>
      </c>
      <c r="C346" s="35" t="s">
        <v>213</v>
      </c>
      <c r="D346" s="18">
        <v>24</v>
      </c>
      <c r="E346" s="18">
        <v>15</v>
      </c>
      <c r="F346" s="304">
        <f t="shared" si="37"/>
        <v>452.3904</v>
      </c>
      <c r="G346" s="18">
        <v>0.1</v>
      </c>
      <c r="H346" s="18" t="s">
        <v>1063</v>
      </c>
      <c r="I346" s="32">
        <f t="shared" si="38"/>
        <v>266.13537552905672</v>
      </c>
      <c r="J346" s="32">
        <f t="shared" si="39"/>
        <v>1.3306768776452833</v>
      </c>
      <c r="K346" s="33" t="str">
        <f t="shared" si="40"/>
        <v>DEJAR</v>
      </c>
      <c r="L346" s="33" t="str">
        <f t="shared" si="41"/>
        <v>DEJAR</v>
      </c>
      <c r="M346" s="33" t="str">
        <f t="shared" si="42"/>
        <v>DEJAR</v>
      </c>
    </row>
    <row r="347" spans="1:13" x14ac:dyDescent="0.25">
      <c r="A347" s="13" t="s">
        <v>178</v>
      </c>
      <c r="B347" s="18">
        <v>15</v>
      </c>
      <c r="C347" s="35" t="s">
        <v>213</v>
      </c>
      <c r="D347" s="18">
        <v>19</v>
      </c>
      <c r="E347" s="18">
        <v>8</v>
      </c>
      <c r="F347" s="304">
        <f t="shared" si="37"/>
        <v>283.52940000000001</v>
      </c>
      <c r="G347" s="18">
        <v>0.1</v>
      </c>
      <c r="H347" s="18" t="s">
        <v>1063</v>
      </c>
      <c r="I347" s="32">
        <f t="shared" si="38"/>
        <v>152.50261995629924</v>
      </c>
      <c r="J347" s="32">
        <f t="shared" si="39"/>
        <v>0.76251309978149617</v>
      </c>
      <c r="K347" s="33" t="str">
        <f t="shared" si="40"/>
        <v>DEJAR</v>
      </c>
      <c r="L347" s="33" t="str">
        <f t="shared" si="41"/>
        <v>DEJAR</v>
      </c>
      <c r="M347" s="33" t="str">
        <f t="shared" si="42"/>
        <v>DEJAR</v>
      </c>
    </row>
    <row r="348" spans="1:13" x14ac:dyDescent="0.25">
      <c r="A348" s="13" t="s">
        <v>178</v>
      </c>
      <c r="B348" s="18">
        <v>16</v>
      </c>
      <c r="C348" s="35" t="s">
        <v>213</v>
      </c>
      <c r="D348" s="18">
        <v>18</v>
      </c>
      <c r="E348" s="18">
        <v>15</v>
      </c>
      <c r="F348" s="304">
        <f t="shared" si="37"/>
        <v>254.46959999999999</v>
      </c>
      <c r="G348" s="18">
        <v>0.1</v>
      </c>
      <c r="H348" s="18" t="s">
        <v>1063</v>
      </c>
      <c r="I348" s="32">
        <f t="shared" si="38"/>
        <v>134.06329154071116</v>
      </c>
      <c r="J348" s="32">
        <f t="shared" si="39"/>
        <v>0.67031645770355586</v>
      </c>
      <c r="K348" s="33" t="str">
        <f t="shared" si="40"/>
        <v>DEJAR</v>
      </c>
      <c r="L348" s="33" t="str">
        <f t="shared" si="41"/>
        <v>DEJAR</v>
      </c>
      <c r="M348" s="33" t="str">
        <f t="shared" si="42"/>
        <v>DEJAR</v>
      </c>
    </row>
    <row r="349" spans="1:13" x14ac:dyDescent="0.25">
      <c r="A349" s="13" t="s">
        <v>178</v>
      </c>
      <c r="B349" s="18">
        <v>17</v>
      </c>
      <c r="C349" s="35" t="s">
        <v>213</v>
      </c>
      <c r="D349" s="18">
        <v>25</v>
      </c>
      <c r="E349" s="18">
        <v>12</v>
      </c>
      <c r="F349" s="304">
        <f t="shared" si="37"/>
        <v>490.875</v>
      </c>
      <c r="G349" s="18">
        <v>0.1</v>
      </c>
      <c r="H349" s="18" t="s">
        <v>1063</v>
      </c>
      <c r="I349" s="32">
        <f t="shared" si="38"/>
        <v>293.3319028192812</v>
      </c>
      <c r="J349" s="32">
        <f t="shared" si="39"/>
        <v>1.4666595140964058</v>
      </c>
      <c r="K349" s="33" t="str">
        <f t="shared" si="40"/>
        <v>DEJAR</v>
      </c>
      <c r="L349" s="33" t="str">
        <f t="shared" si="41"/>
        <v>DEJAR</v>
      </c>
      <c r="M349" s="33" t="str">
        <f t="shared" si="42"/>
        <v>DEJAR</v>
      </c>
    </row>
    <row r="350" spans="1:13" x14ac:dyDescent="0.25">
      <c r="A350" s="13" t="s">
        <v>178</v>
      </c>
      <c r="B350" s="18">
        <v>18</v>
      </c>
      <c r="C350" s="35" t="s">
        <v>213</v>
      </c>
      <c r="D350" s="18">
        <v>28</v>
      </c>
      <c r="E350" s="18">
        <v>16</v>
      </c>
      <c r="F350" s="304">
        <f t="shared" si="37"/>
        <v>615.75360000000001</v>
      </c>
      <c r="G350" s="18">
        <v>0.1</v>
      </c>
      <c r="H350" s="18" t="s">
        <v>1063</v>
      </c>
      <c r="I350" s="32">
        <f t="shared" si="38"/>
        <v>384.30049927715726</v>
      </c>
      <c r="J350" s="32">
        <f t="shared" si="39"/>
        <v>1.9215024963857863</v>
      </c>
      <c r="K350" s="33" t="str">
        <f t="shared" si="40"/>
        <v>DEJAR</v>
      </c>
      <c r="L350" s="33" t="str">
        <f t="shared" si="41"/>
        <v>DEJAR</v>
      </c>
      <c r="M350" s="33" t="str">
        <f t="shared" si="42"/>
        <v>DEJAR</v>
      </c>
    </row>
    <row r="351" spans="1:13" x14ac:dyDescent="0.25">
      <c r="A351" s="13" t="s">
        <v>178</v>
      </c>
      <c r="B351" s="18">
        <v>19</v>
      </c>
      <c r="C351" s="35" t="s">
        <v>213</v>
      </c>
      <c r="D351" s="18">
        <v>23</v>
      </c>
      <c r="E351" s="18">
        <v>12</v>
      </c>
      <c r="F351" s="304">
        <f t="shared" si="37"/>
        <v>415.47660000000002</v>
      </c>
      <c r="G351" s="18">
        <v>0.1</v>
      </c>
      <c r="H351" s="18" t="s">
        <v>1063</v>
      </c>
      <c r="I351" s="32">
        <f t="shared" si="38"/>
        <v>240.46242571758225</v>
      </c>
      <c r="J351" s="32">
        <f t="shared" si="39"/>
        <v>1.2023121285879113</v>
      </c>
      <c r="K351" s="33" t="str">
        <f t="shared" si="40"/>
        <v>DEJAR</v>
      </c>
      <c r="L351" s="33" t="str">
        <f t="shared" si="41"/>
        <v>DEJAR</v>
      </c>
      <c r="M351" s="33" t="str">
        <f t="shared" si="42"/>
        <v>DEJAR</v>
      </c>
    </row>
    <row r="352" spans="1:13" x14ac:dyDescent="0.25">
      <c r="A352" s="13" t="s">
        <v>178</v>
      </c>
      <c r="B352" s="18">
        <v>20</v>
      </c>
      <c r="C352" s="35" t="s">
        <v>213</v>
      </c>
      <c r="D352" s="18">
        <v>20</v>
      </c>
      <c r="E352" s="18">
        <v>14</v>
      </c>
      <c r="F352" s="304">
        <f t="shared" si="37"/>
        <v>314.15999999999997</v>
      </c>
      <c r="G352" s="18">
        <v>0.1</v>
      </c>
      <c r="H352" s="18" t="s">
        <v>1063</v>
      </c>
      <c r="I352" s="32">
        <f t="shared" si="38"/>
        <v>172.33493090633354</v>
      </c>
      <c r="J352" s="32">
        <f t="shared" si="39"/>
        <v>0.86167465453166758</v>
      </c>
      <c r="K352" s="33" t="str">
        <f t="shared" si="40"/>
        <v>DEJAR</v>
      </c>
      <c r="L352" s="33" t="str">
        <f t="shared" si="41"/>
        <v>DEJAR</v>
      </c>
      <c r="M352" s="33" t="str">
        <f t="shared" si="42"/>
        <v>DEJAR</v>
      </c>
    </row>
    <row r="353" spans="1:13" x14ac:dyDescent="0.25">
      <c r="A353" s="13" t="s">
        <v>178</v>
      </c>
      <c r="B353" s="18">
        <v>21</v>
      </c>
      <c r="C353" s="35" t="s">
        <v>213</v>
      </c>
      <c r="D353" s="18">
        <v>16</v>
      </c>
      <c r="E353" s="18">
        <v>12</v>
      </c>
      <c r="F353" s="304">
        <f t="shared" si="37"/>
        <v>201.0624</v>
      </c>
      <c r="G353" s="18">
        <v>0.1</v>
      </c>
      <c r="H353" s="18" t="s">
        <v>1063</v>
      </c>
      <c r="I353" s="32">
        <f t="shared" si="38"/>
        <v>101.24820425273758</v>
      </c>
      <c r="J353" s="32">
        <f t="shared" si="39"/>
        <v>0.50624102126368786</v>
      </c>
      <c r="K353" s="33" t="str">
        <f t="shared" si="40"/>
        <v>DEJAR</v>
      </c>
      <c r="L353" s="33" t="str">
        <f t="shared" si="41"/>
        <v>DEJAR</v>
      </c>
      <c r="M353" s="33" t="str">
        <f t="shared" si="42"/>
        <v>DEJAR</v>
      </c>
    </row>
    <row r="354" spans="1:13" x14ac:dyDescent="0.25">
      <c r="A354" s="13" t="s">
        <v>178</v>
      </c>
      <c r="B354" s="18">
        <v>22</v>
      </c>
      <c r="C354" s="35" t="s">
        <v>213</v>
      </c>
      <c r="D354" s="18">
        <v>12</v>
      </c>
      <c r="E354" s="18">
        <v>9</v>
      </c>
      <c r="F354" s="304">
        <f t="shared" si="37"/>
        <v>113.0976</v>
      </c>
      <c r="G354" s="18">
        <v>0.1</v>
      </c>
      <c r="H354" s="18" t="s">
        <v>1063</v>
      </c>
      <c r="I354" s="32">
        <f t="shared" si="38"/>
        <v>51.002868362482175</v>
      </c>
      <c r="J354" s="32">
        <f t="shared" si="39"/>
        <v>0.25501434181241084</v>
      </c>
      <c r="K354" s="33" t="str">
        <f t="shared" si="40"/>
        <v>DEJAR</v>
      </c>
      <c r="L354" s="33" t="str">
        <f t="shared" si="41"/>
        <v>DEJAR</v>
      </c>
      <c r="M354" s="33" t="str">
        <f t="shared" si="42"/>
        <v>DEJAR</v>
      </c>
    </row>
    <row r="355" spans="1:13" x14ac:dyDescent="0.25">
      <c r="A355" s="13" t="s">
        <v>178</v>
      </c>
      <c r="B355" s="18">
        <v>23</v>
      </c>
      <c r="C355" s="35" t="s">
        <v>213</v>
      </c>
      <c r="D355" s="18">
        <v>20</v>
      </c>
      <c r="E355" s="18">
        <v>11</v>
      </c>
      <c r="F355" s="304">
        <f t="shared" si="37"/>
        <v>314.15999999999997</v>
      </c>
      <c r="G355" s="18">
        <v>0.1</v>
      </c>
      <c r="H355" s="18" t="s">
        <v>1063</v>
      </c>
      <c r="I355" s="32">
        <f t="shared" si="38"/>
        <v>172.33493090633354</v>
      </c>
      <c r="J355" s="32">
        <f t="shared" si="39"/>
        <v>0.86167465453166758</v>
      </c>
      <c r="K355" s="33" t="str">
        <f t="shared" si="40"/>
        <v>DEJAR</v>
      </c>
      <c r="L355" s="33" t="str">
        <f t="shared" si="41"/>
        <v>DEJAR</v>
      </c>
      <c r="M355" s="33" t="str">
        <f t="shared" si="42"/>
        <v>DEJAR</v>
      </c>
    </row>
    <row r="356" spans="1:13" x14ac:dyDescent="0.25">
      <c r="A356" s="13" t="s">
        <v>178</v>
      </c>
      <c r="B356" s="18">
        <v>24</v>
      </c>
      <c r="C356" s="35" t="s">
        <v>213</v>
      </c>
      <c r="D356" s="18">
        <v>22</v>
      </c>
      <c r="E356" s="18">
        <v>6</v>
      </c>
      <c r="F356" s="304">
        <f t="shared" si="37"/>
        <v>380.1336</v>
      </c>
      <c r="G356" s="18">
        <v>0.1</v>
      </c>
      <c r="H356" s="18" t="s">
        <v>1063</v>
      </c>
      <c r="I356" s="32">
        <f t="shared" si="38"/>
        <v>216.2883827856152</v>
      </c>
      <c r="J356" s="32">
        <f t="shared" si="39"/>
        <v>1.0814419139280758</v>
      </c>
      <c r="K356" s="33" t="str">
        <f t="shared" si="40"/>
        <v>DEJAR</v>
      </c>
      <c r="L356" s="33" t="str">
        <f t="shared" si="41"/>
        <v>DEJAR</v>
      </c>
      <c r="M356" s="33" t="str">
        <f t="shared" si="42"/>
        <v>DEJAR</v>
      </c>
    </row>
    <row r="357" spans="1:13" x14ac:dyDescent="0.25">
      <c r="A357" s="13" t="s">
        <v>178</v>
      </c>
      <c r="B357" s="18">
        <v>25</v>
      </c>
      <c r="C357" s="35" t="s">
        <v>213</v>
      </c>
      <c r="D357" s="18">
        <v>22</v>
      </c>
      <c r="E357" s="18">
        <v>19</v>
      </c>
      <c r="F357" s="304">
        <f t="shared" si="37"/>
        <v>380.1336</v>
      </c>
      <c r="G357" s="18">
        <v>0.1</v>
      </c>
      <c r="H357" s="18" t="s">
        <v>1063</v>
      </c>
      <c r="I357" s="32">
        <f t="shared" si="38"/>
        <v>216.2883827856152</v>
      </c>
      <c r="J357" s="32">
        <f t="shared" si="39"/>
        <v>1.0814419139280758</v>
      </c>
      <c r="K357" s="33" t="str">
        <f t="shared" si="40"/>
        <v>DEJAR</v>
      </c>
      <c r="L357" s="33" t="str">
        <f t="shared" si="41"/>
        <v>DEJAR</v>
      </c>
      <c r="M357" s="33" t="str">
        <f t="shared" si="42"/>
        <v>DEJAR</v>
      </c>
    </row>
    <row r="358" spans="1:13" x14ac:dyDescent="0.25">
      <c r="A358" s="13" t="s">
        <v>178</v>
      </c>
      <c r="B358" s="18">
        <v>26</v>
      </c>
      <c r="C358" s="35" t="s">
        <v>213</v>
      </c>
      <c r="D358" s="18">
        <v>19</v>
      </c>
      <c r="E358" s="18">
        <v>7</v>
      </c>
      <c r="F358" s="304">
        <f t="shared" si="37"/>
        <v>283.52940000000001</v>
      </c>
      <c r="G358" s="18">
        <v>0.1</v>
      </c>
      <c r="H358" s="18" t="s">
        <v>1063</v>
      </c>
      <c r="I358" s="32">
        <f t="shared" si="38"/>
        <v>152.50261995629924</v>
      </c>
      <c r="J358" s="32">
        <f t="shared" si="39"/>
        <v>0.76251309978149617</v>
      </c>
      <c r="K358" s="33" t="str">
        <f t="shared" si="40"/>
        <v>DEJAR</v>
      </c>
      <c r="L358" s="33" t="str">
        <f t="shared" si="41"/>
        <v>DEJAR</v>
      </c>
      <c r="M358" s="33" t="str">
        <f t="shared" si="42"/>
        <v>DEJAR</v>
      </c>
    </row>
    <row r="359" spans="1:13" x14ac:dyDescent="0.25">
      <c r="A359" s="13" t="s">
        <v>178</v>
      </c>
      <c r="B359" s="18">
        <v>27</v>
      </c>
      <c r="C359" s="35" t="s">
        <v>213</v>
      </c>
      <c r="D359" s="18">
        <v>11</v>
      </c>
      <c r="E359" s="18">
        <v>5</v>
      </c>
      <c r="F359" s="304">
        <f t="shared" si="37"/>
        <v>95.0334</v>
      </c>
      <c r="G359" s="18">
        <v>0.1</v>
      </c>
      <c r="H359" s="18" t="s">
        <v>1063</v>
      </c>
      <c r="I359" s="32">
        <f t="shared" si="38"/>
        <v>41.450062373780455</v>
      </c>
      <c r="J359" s="32">
        <f t="shared" si="39"/>
        <v>0.20725031186890225</v>
      </c>
      <c r="K359" s="33" t="str">
        <f t="shared" si="40"/>
        <v>DEJAR</v>
      </c>
      <c r="L359" s="33" t="str">
        <f t="shared" si="41"/>
        <v>DEJAR</v>
      </c>
      <c r="M359" s="33" t="str">
        <f t="shared" si="42"/>
        <v>DEJAR</v>
      </c>
    </row>
    <row r="360" spans="1:13" x14ac:dyDescent="0.25">
      <c r="A360" s="13" t="s">
        <v>178</v>
      </c>
      <c r="B360" s="18">
        <v>28</v>
      </c>
      <c r="C360" s="35" t="s">
        <v>213</v>
      </c>
      <c r="D360" s="18">
        <v>12</v>
      </c>
      <c r="E360" s="18">
        <v>9</v>
      </c>
      <c r="F360" s="304">
        <f t="shared" si="37"/>
        <v>113.0976</v>
      </c>
      <c r="G360" s="18">
        <v>0.1</v>
      </c>
      <c r="H360" s="18" t="s">
        <v>1063</v>
      </c>
      <c r="I360" s="32">
        <f t="shared" si="38"/>
        <v>51.002868362482175</v>
      </c>
      <c r="J360" s="32">
        <f t="shared" si="39"/>
        <v>0.25501434181241084</v>
      </c>
      <c r="K360" s="33" t="str">
        <f t="shared" si="40"/>
        <v>DEJAR</v>
      </c>
      <c r="L360" s="33" t="str">
        <f t="shared" si="41"/>
        <v>DEJAR</v>
      </c>
      <c r="M360" s="33" t="str">
        <f t="shared" si="42"/>
        <v>DEJAR</v>
      </c>
    </row>
    <row r="361" spans="1:13" x14ac:dyDescent="0.25">
      <c r="A361" s="13" t="s">
        <v>178</v>
      </c>
      <c r="B361" s="18">
        <v>29</v>
      </c>
      <c r="C361" s="35" t="s">
        <v>213</v>
      </c>
      <c r="D361" s="18">
        <v>29</v>
      </c>
      <c r="E361" s="18">
        <v>11</v>
      </c>
      <c r="F361" s="304">
        <f t="shared" si="37"/>
        <v>660.52139999999997</v>
      </c>
      <c r="G361" s="18">
        <v>0.1</v>
      </c>
      <c r="H361" s="18" t="s">
        <v>1063</v>
      </c>
      <c r="I361" s="32">
        <f t="shared" si="38"/>
        <v>417.82609631752575</v>
      </c>
      <c r="J361" s="32">
        <f t="shared" si="39"/>
        <v>2.0891304815876288</v>
      </c>
      <c r="K361" s="33" t="str">
        <f t="shared" si="40"/>
        <v>DEJAR</v>
      </c>
      <c r="L361" s="33" t="str">
        <f t="shared" si="41"/>
        <v>DEJAR</v>
      </c>
      <c r="M361" s="33" t="str">
        <f t="shared" si="42"/>
        <v>DEJAR</v>
      </c>
    </row>
    <row r="362" spans="1:13" x14ac:dyDescent="0.25">
      <c r="A362" s="13" t="s">
        <v>178</v>
      </c>
      <c r="B362" s="18">
        <v>30</v>
      </c>
      <c r="C362" s="35" t="s">
        <v>213</v>
      </c>
      <c r="D362" s="18">
        <v>17</v>
      </c>
      <c r="E362" s="18">
        <v>12</v>
      </c>
      <c r="F362" s="304">
        <f t="shared" si="37"/>
        <v>226.98060000000001</v>
      </c>
      <c r="G362" s="18">
        <v>0.1</v>
      </c>
      <c r="H362" s="18" t="s">
        <v>1063</v>
      </c>
      <c r="I362" s="32">
        <f t="shared" si="38"/>
        <v>116.98835060940742</v>
      </c>
      <c r="J362" s="32">
        <f t="shared" si="39"/>
        <v>0.58494175304703711</v>
      </c>
      <c r="K362" s="33" t="str">
        <f t="shared" si="40"/>
        <v>DEJAR</v>
      </c>
      <c r="L362" s="33" t="str">
        <f t="shared" si="41"/>
        <v>DEJAR</v>
      </c>
      <c r="M362" s="33" t="str">
        <f t="shared" si="42"/>
        <v>DEJAR</v>
      </c>
    </row>
    <row r="363" spans="1:13" x14ac:dyDescent="0.25">
      <c r="A363" s="13" t="s">
        <v>178</v>
      </c>
      <c r="B363" s="18">
        <v>31</v>
      </c>
      <c r="C363" s="35" t="s">
        <v>213</v>
      </c>
      <c r="D363" s="18">
        <v>10</v>
      </c>
      <c r="E363" s="18">
        <v>9</v>
      </c>
      <c r="F363" s="304">
        <f t="shared" si="37"/>
        <v>78.539999999999992</v>
      </c>
      <c r="G363" s="18">
        <v>0.1</v>
      </c>
      <c r="H363" s="18" t="s">
        <v>1063</v>
      </c>
      <c r="I363" s="32">
        <f t="shared" si="38"/>
        <v>33.026709725455305</v>
      </c>
      <c r="J363" s="32">
        <f t="shared" si="39"/>
        <v>0.16513354862727653</v>
      </c>
      <c r="K363" s="33" t="str">
        <f t="shared" si="40"/>
        <v>DEJAR</v>
      </c>
      <c r="L363" s="33" t="str">
        <f t="shared" si="41"/>
        <v>DEJAR</v>
      </c>
      <c r="M363" s="33" t="str">
        <f t="shared" si="42"/>
        <v>DEJAR</v>
      </c>
    </row>
    <row r="364" spans="1:13" x14ac:dyDescent="0.25">
      <c r="A364" s="13" t="s">
        <v>178</v>
      </c>
      <c r="B364" s="18">
        <v>32</v>
      </c>
      <c r="C364" s="35" t="s">
        <v>213</v>
      </c>
      <c r="D364" s="18">
        <v>22</v>
      </c>
      <c r="E364" s="18">
        <v>12</v>
      </c>
      <c r="F364" s="304">
        <f t="shared" si="37"/>
        <v>380.1336</v>
      </c>
      <c r="G364" s="18">
        <v>0.1</v>
      </c>
      <c r="H364" s="18" t="s">
        <v>1063</v>
      </c>
      <c r="I364" s="32">
        <f t="shared" si="38"/>
        <v>216.2883827856152</v>
      </c>
      <c r="J364" s="32">
        <f t="shared" si="39"/>
        <v>1.0814419139280758</v>
      </c>
      <c r="K364" s="33" t="str">
        <f t="shared" si="40"/>
        <v>DEJAR</v>
      </c>
      <c r="L364" s="33" t="str">
        <f t="shared" si="41"/>
        <v>DEJAR</v>
      </c>
      <c r="M364" s="33" t="str">
        <f t="shared" si="42"/>
        <v>DEJAR</v>
      </c>
    </row>
    <row r="365" spans="1:13" x14ac:dyDescent="0.25">
      <c r="A365" s="13" t="s">
        <v>178</v>
      </c>
      <c r="B365" s="18">
        <v>33</v>
      </c>
      <c r="C365" s="35" t="s">
        <v>140</v>
      </c>
      <c r="D365" s="18">
        <v>36</v>
      </c>
      <c r="E365" s="18">
        <v>15</v>
      </c>
      <c r="F365" s="304">
        <f t="shared" si="37"/>
        <v>1017.8783999999999</v>
      </c>
      <c r="G365" s="18">
        <v>0.1</v>
      </c>
      <c r="H365" s="18" t="s">
        <v>1063</v>
      </c>
      <c r="I365" s="32">
        <f t="shared" si="38"/>
        <v>699.54858588098784</v>
      </c>
      <c r="J365" s="32">
        <f t="shared" si="39"/>
        <v>3.4977429294049394</v>
      </c>
      <c r="K365" s="33" t="str">
        <f t="shared" si="40"/>
        <v>DEJAR</v>
      </c>
      <c r="L365" s="33" t="str">
        <f t="shared" si="41"/>
        <v>DEJAR</v>
      </c>
      <c r="M365" s="33" t="str">
        <f t="shared" si="42"/>
        <v>DEJAR</v>
      </c>
    </row>
    <row r="366" spans="1:13" x14ac:dyDescent="0.25">
      <c r="A366" s="13" t="s">
        <v>178</v>
      </c>
      <c r="B366" s="18">
        <v>34</v>
      </c>
      <c r="C366" s="35" t="s">
        <v>213</v>
      </c>
      <c r="D366" s="18">
        <v>20</v>
      </c>
      <c r="E366" s="18">
        <v>14</v>
      </c>
      <c r="F366" s="304">
        <f t="shared" si="37"/>
        <v>314.15999999999997</v>
      </c>
      <c r="G366" s="18">
        <v>0.1</v>
      </c>
      <c r="H366" s="18" t="s">
        <v>1063</v>
      </c>
      <c r="I366" s="32">
        <f t="shared" si="38"/>
        <v>172.33493090633354</v>
      </c>
      <c r="J366" s="32">
        <f t="shared" si="39"/>
        <v>0.86167465453166758</v>
      </c>
      <c r="K366" s="33" t="str">
        <f t="shared" si="40"/>
        <v>DEJAR</v>
      </c>
      <c r="L366" s="33" t="str">
        <f t="shared" si="41"/>
        <v>DEJAR</v>
      </c>
      <c r="M366" s="33" t="str">
        <f t="shared" si="42"/>
        <v>DEJAR</v>
      </c>
    </row>
    <row r="367" spans="1:13" x14ac:dyDescent="0.25">
      <c r="A367" s="13" t="s">
        <v>178</v>
      </c>
      <c r="B367" s="18">
        <v>35</v>
      </c>
      <c r="C367" s="35" t="s">
        <v>213</v>
      </c>
      <c r="D367" s="18">
        <v>21</v>
      </c>
      <c r="E367" s="18">
        <v>7</v>
      </c>
      <c r="F367" s="304">
        <f t="shared" si="37"/>
        <v>346.3614</v>
      </c>
      <c r="G367" s="18">
        <v>0.1</v>
      </c>
      <c r="H367" s="18" t="s">
        <v>1063</v>
      </c>
      <c r="I367" s="32">
        <f t="shared" si="38"/>
        <v>193.587905296</v>
      </c>
      <c r="J367" s="32">
        <f t="shared" si="39"/>
        <v>0.96793952648000003</v>
      </c>
      <c r="K367" s="33" t="str">
        <f t="shared" si="40"/>
        <v>DEJAR</v>
      </c>
      <c r="L367" s="33" t="str">
        <f t="shared" si="41"/>
        <v>DEJAR</v>
      </c>
      <c r="M367" s="33" t="str">
        <f t="shared" si="42"/>
        <v>DEJAR</v>
      </c>
    </row>
    <row r="368" spans="1:13" x14ac:dyDescent="0.25">
      <c r="A368" s="13" t="s">
        <v>178</v>
      </c>
      <c r="B368" s="18">
        <v>36</v>
      </c>
      <c r="C368" s="35" t="s">
        <v>213</v>
      </c>
      <c r="D368" s="18">
        <v>19.5</v>
      </c>
      <c r="E368" s="18">
        <v>14</v>
      </c>
      <c r="F368" s="304">
        <f t="shared" si="37"/>
        <v>298.64834999999999</v>
      </c>
      <c r="G368" s="18">
        <v>0.1</v>
      </c>
      <c r="H368" s="18" t="s">
        <v>1063</v>
      </c>
      <c r="I368" s="32">
        <f t="shared" si="38"/>
        <v>162.24290203480425</v>
      </c>
      <c r="J368" s="32">
        <f t="shared" si="39"/>
        <v>0.81121451017402113</v>
      </c>
      <c r="K368" s="33" t="str">
        <f t="shared" si="40"/>
        <v>DEJAR</v>
      </c>
      <c r="L368" s="33" t="str">
        <f t="shared" si="41"/>
        <v>DEJAR</v>
      </c>
      <c r="M368" s="33" t="str">
        <f t="shared" si="42"/>
        <v>DEJAR</v>
      </c>
    </row>
    <row r="369" spans="1:13" x14ac:dyDescent="0.25">
      <c r="A369" s="13" t="s">
        <v>178</v>
      </c>
      <c r="B369" s="18">
        <v>37</v>
      </c>
      <c r="C369" s="35" t="s">
        <v>213</v>
      </c>
      <c r="D369" s="18">
        <v>21</v>
      </c>
      <c r="E369" s="18">
        <v>11</v>
      </c>
      <c r="F369" s="304">
        <f t="shared" si="37"/>
        <v>346.3614</v>
      </c>
      <c r="G369" s="18">
        <v>0.1</v>
      </c>
      <c r="H369" s="18" t="s">
        <v>1063</v>
      </c>
      <c r="I369" s="32">
        <f t="shared" si="38"/>
        <v>193.587905296</v>
      </c>
      <c r="J369" s="32">
        <f t="shared" si="39"/>
        <v>0.96793952648000003</v>
      </c>
      <c r="K369" s="33" t="str">
        <f t="shared" si="40"/>
        <v>DEJAR</v>
      </c>
      <c r="L369" s="33" t="str">
        <f t="shared" si="41"/>
        <v>DEJAR</v>
      </c>
      <c r="M369" s="33" t="str">
        <f t="shared" si="42"/>
        <v>DEJAR</v>
      </c>
    </row>
    <row r="370" spans="1:13" x14ac:dyDescent="0.25">
      <c r="A370" s="13" t="s">
        <v>178</v>
      </c>
      <c r="B370" s="18">
        <v>38</v>
      </c>
      <c r="C370" s="35" t="s">
        <v>214</v>
      </c>
      <c r="D370" s="18">
        <v>11</v>
      </c>
      <c r="E370" s="18">
        <v>5</v>
      </c>
      <c r="F370" s="304">
        <f t="shared" si="37"/>
        <v>95.0334</v>
      </c>
      <c r="G370" s="18">
        <v>0.1</v>
      </c>
      <c r="H370" s="18" t="s">
        <v>1063</v>
      </c>
      <c r="I370" s="32">
        <f t="shared" si="38"/>
        <v>41.450062373780455</v>
      </c>
      <c r="J370" s="32">
        <f t="shared" si="39"/>
        <v>0.20725031186890225</v>
      </c>
      <c r="K370" s="33" t="str">
        <f t="shared" si="40"/>
        <v>DEJAR</v>
      </c>
      <c r="L370" s="33" t="str">
        <f t="shared" si="41"/>
        <v>DEJAR</v>
      </c>
      <c r="M370" s="33" t="str">
        <f t="shared" si="42"/>
        <v>DEJAR</v>
      </c>
    </row>
    <row r="371" spans="1:13" x14ac:dyDescent="0.25">
      <c r="A371" s="13" t="s">
        <v>180</v>
      </c>
      <c r="B371" s="18">
        <v>1</v>
      </c>
      <c r="C371" s="35" t="s">
        <v>216</v>
      </c>
      <c r="D371" s="18">
        <v>13</v>
      </c>
      <c r="E371" s="18">
        <v>12</v>
      </c>
      <c r="F371" s="304">
        <f t="shared" si="37"/>
        <v>132.73259999999999</v>
      </c>
      <c r="G371" s="18">
        <v>0.1</v>
      </c>
      <c r="H371" s="18" t="s">
        <v>1063</v>
      </c>
      <c r="I371" s="32">
        <f t="shared" si="38"/>
        <v>61.723483588461484</v>
      </c>
      <c r="J371" s="32">
        <f t="shared" si="39"/>
        <v>0.3086174179423074</v>
      </c>
      <c r="K371" s="33" t="str">
        <f t="shared" si="40"/>
        <v>DEJAR</v>
      </c>
      <c r="L371" s="33" t="str">
        <f t="shared" si="41"/>
        <v>DEJAR</v>
      </c>
      <c r="M371" s="33" t="str">
        <f t="shared" si="42"/>
        <v>DEJAR</v>
      </c>
    </row>
    <row r="372" spans="1:13" x14ac:dyDescent="0.25">
      <c r="A372" s="13" t="s">
        <v>180</v>
      </c>
      <c r="B372" s="18">
        <v>2</v>
      </c>
      <c r="C372" s="35" t="s">
        <v>148</v>
      </c>
      <c r="D372" s="18">
        <v>35</v>
      </c>
      <c r="E372" s="18">
        <v>22</v>
      </c>
      <c r="F372" s="304">
        <f t="shared" si="37"/>
        <v>962.11500000000001</v>
      </c>
      <c r="G372" s="18">
        <v>0.1</v>
      </c>
      <c r="H372" s="18" t="s">
        <v>1063</v>
      </c>
      <c r="I372" s="32">
        <f t="shared" si="38"/>
        <v>654.11925553640299</v>
      </c>
      <c r="J372" s="32">
        <f t="shared" si="39"/>
        <v>3.270596277682015</v>
      </c>
      <c r="K372" s="33" t="str">
        <f t="shared" si="40"/>
        <v>DEJAR</v>
      </c>
      <c r="L372" s="33" t="str">
        <f t="shared" si="41"/>
        <v>DEJAR</v>
      </c>
      <c r="M372" s="33" t="str">
        <f t="shared" si="42"/>
        <v>DEJAR</v>
      </c>
    </row>
    <row r="373" spans="1:13" x14ac:dyDescent="0.25">
      <c r="A373" s="13" t="s">
        <v>180</v>
      </c>
      <c r="B373" s="18">
        <v>3</v>
      </c>
      <c r="C373" s="35" t="s">
        <v>148</v>
      </c>
      <c r="D373" s="18">
        <v>34</v>
      </c>
      <c r="E373" s="18">
        <v>30</v>
      </c>
      <c r="F373" s="304">
        <f t="shared" si="37"/>
        <v>907.92240000000004</v>
      </c>
      <c r="G373" s="18">
        <v>0.1</v>
      </c>
      <c r="H373" s="18" t="s">
        <v>1063</v>
      </c>
      <c r="I373" s="32">
        <f t="shared" si="38"/>
        <v>610.45073780325674</v>
      </c>
      <c r="J373" s="32">
        <f t="shared" si="39"/>
        <v>3.0522536890162835</v>
      </c>
      <c r="K373" s="33" t="str">
        <f t="shared" si="40"/>
        <v>DEJAR</v>
      </c>
      <c r="L373" s="33" t="str">
        <f t="shared" si="41"/>
        <v>DEJAR</v>
      </c>
      <c r="M373" s="33" t="str">
        <f t="shared" si="42"/>
        <v>DEJAR</v>
      </c>
    </row>
    <row r="374" spans="1:13" x14ac:dyDescent="0.25">
      <c r="A374" s="13" t="s">
        <v>180</v>
      </c>
      <c r="B374" s="18">
        <v>4</v>
      </c>
      <c r="C374" s="35" t="s">
        <v>140</v>
      </c>
      <c r="D374" s="18">
        <v>11.5</v>
      </c>
      <c r="E374" s="18">
        <v>25</v>
      </c>
      <c r="F374" s="304">
        <f t="shared" si="37"/>
        <v>103.86915</v>
      </c>
      <c r="G374" s="18">
        <v>0.1</v>
      </c>
      <c r="H374" s="18" t="s">
        <v>1063</v>
      </c>
      <c r="I374" s="32">
        <f t="shared" si="38"/>
        <v>46.082838181946165</v>
      </c>
      <c r="J374" s="32">
        <f t="shared" si="39"/>
        <v>0.23041419090973084</v>
      </c>
      <c r="K374" s="33" t="str">
        <f t="shared" si="40"/>
        <v>DEJAR</v>
      </c>
      <c r="L374" s="33" t="str">
        <f t="shared" si="41"/>
        <v>DEJAR</v>
      </c>
      <c r="M374" s="33" t="str">
        <f t="shared" si="42"/>
        <v>DEJAR</v>
      </c>
    </row>
    <row r="375" spans="1:13" x14ac:dyDescent="0.25">
      <c r="A375" s="13" t="s">
        <v>180</v>
      </c>
      <c r="B375" s="18">
        <v>5</v>
      </c>
      <c r="C375" s="35" t="s">
        <v>141</v>
      </c>
      <c r="D375" s="18">
        <v>13</v>
      </c>
      <c r="E375" s="18">
        <v>10</v>
      </c>
      <c r="F375" s="304">
        <f t="shared" si="37"/>
        <v>132.73259999999999</v>
      </c>
      <c r="G375" s="18">
        <v>0.1</v>
      </c>
      <c r="H375" s="18" t="s">
        <v>1063</v>
      </c>
      <c r="I375" s="32">
        <f t="shared" si="38"/>
        <v>61.723483588461484</v>
      </c>
      <c r="J375" s="32">
        <f t="shared" si="39"/>
        <v>0.3086174179423074</v>
      </c>
      <c r="K375" s="33" t="str">
        <f t="shared" si="40"/>
        <v>DEJAR</v>
      </c>
      <c r="L375" s="33" t="str">
        <f t="shared" si="41"/>
        <v>DEJAR</v>
      </c>
      <c r="M375" s="33" t="str">
        <f t="shared" si="42"/>
        <v>DEJAR</v>
      </c>
    </row>
    <row r="376" spans="1:13" x14ac:dyDescent="0.25">
      <c r="A376" s="13" t="s">
        <v>180</v>
      </c>
      <c r="B376" s="18">
        <v>6</v>
      </c>
      <c r="C376" s="35" t="s">
        <v>217</v>
      </c>
      <c r="D376" s="18">
        <v>13</v>
      </c>
      <c r="E376" s="18">
        <v>11</v>
      </c>
      <c r="F376" s="304">
        <f t="shared" si="37"/>
        <v>132.73259999999999</v>
      </c>
      <c r="G376" s="18">
        <v>0.1</v>
      </c>
      <c r="H376" s="18" t="s">
        <v>1063</v>
      </c>
      <c r="I376" s="32">
        <f t="shared" si="38"/>
        <v>61.723483588461484</v>
      </c>
      <c r="J376" s="32">
        <f t="shared" si="39"/>
        <v>0.3086174179423074</v>
      </c>
      <c r="K376" s="33" t="str">
        <f t="shared" si="40"/>
        <v>DEJAR</v>
      </c>
      <c r="L376" s="33" t="str">
        <f t="shared" si="41"/>
        <v>DEJAR</v>
      </c>
      <c r="M376" s="33" t="str">
        <f t="shared" si="42"/>
        <v>DEJAR</v>
      </c>
    </row>
    <row r="377" spans="1:13" x14ac:dyDescent="0.25">
      <c r="A377" s="13" t="s">
        <v>180</v>
      </c>
      <c r="B377" s="18">
        <v>7</v>
      </c>
      <c r="C377" s="35" t="s">
        <v>141</v>
      </c>
      <c r="D377" s="18">
        <v>13</v>
      </c>
      <c r="E377" s="18">
        <v>10</v>
      </c>
      <c r="F377" s="304">
        <f t="shared" si="37"/>
        <v>132.73259999999999</v>
      </c>
      <c r="G377" s="18">
        <v>0.1</v>
      </c>
      <c r="H377" s="18" t="s">
        <v>1063</v>
      </c>
      <c r="I377" s="32">
        <f t="shared" si="38"/>
        <v>61.723483588461484</v>
      </c>
      <c r="J377" s="32">
        <f t="shared" si="39"/>
        <v>0.3086174179423074</v>
      </c>
      <c r="K377" s="33" t="str">
        <f t="shared" si="40"/>
        <v>DEJAR</v>
      </c>
      <c r="L377" s="33" t="str">
        <f t="shared" si="41"/>
        <v>DEJAR</v>
      </c>
      <c r="M377" s="33" t="str">
        <f t="shared" si="42"/>
        <v>DEJAR</v>
      </c>
    </row>
    <row r="378" spans="1:13" x14ac:dyDescent="0.25">
      <c r="A378" s="13" t="s">
        <v>180</v>
      </c>
      <c r="B378" s="18">
        <v>8</v>
      </c>
      <c r="C378" s="35" t="s">
        <v>217</v>
      </c>
      <c r="D378" s="18">
        <v>27</v>
      </c>
      <c r="E378" s="18">
        <v>35</v>
      </c>
      <c r="F378" s="304">
        <f t="shared" si="37"/>
        <v>572.5566</v>
      </c>
      <c r="G378" s="18">
        <v>0.1</v>
      </c>
      <c r="H378" s="18" t="s">
        <v>1063</v>
      </c>
      <c r="I378" s="32">
        <f t="shared" si="38"/>
        <v>352.39128142743209</v>
      </c>
      <c r="J378" s="32">
        <f t="shared" si="39"/>
        <v>1.7619564071371603</v>
      </c>
      <c r="K378" s="33" t="str">
        <f t="shared" si="40"/>
        <v>DEJAR</v>
      </c>
      <c r="L378" s="33" t="str">
        <f t="shared" si="41"/>
        <v>DEJAR</v>
      </c>
      <c r="M378" s="33" t="str">
        <f t="shared" si="42"/>
        <v>DEJAR</v>
      </c>
    </row>
    <row r="379" spans="1:13" x14ac:dyDescent="0.25">
      <c r="A379" s="13" t="s">
        <v>180</v>
      </c>
      <c r="B379" s="18">
        <v>9</v>
      </c>
      <c r="C379" s="35" t="s">
        <v>141</v>
      </c>
      <c r="D379" s="18">
        <v>42</v>
      </c>
      <c r="E379" s="18">
        <v>25</v>
      </c>
      <c r="F379" s="304">
        <f t="shared" si="37"/>
        <v>1385.4456</v>
      </c>
      <c r="G379" s="18">
        <v>0.1</v>
      </c>
      <c r="H379" s="18" t="s">
        <v>1063</v>
      </c>
      <c r="I379" s="32">
        <f t="shared" si="38"/>
        <v>1010.1508312762483</v>
      </c>
      <c r="J379" s="32">
        <f t="shared" si="39"/>
        <v>5.0507541563812408</v>
      </c>
      <c r="K379" s="33" t="str">
        <f t="shared" si="40"/>
        <v>DEJAR</v>
      </c>
      <c r="L379" s="33" t="str">
        <f t="shared" si="41"/>
        <v>DEJAR</v>
      </c>
      <c r="M379" s="33" t="str">
        <f t="shared" si="42"/>
        <v>DEJAR</v>
      </c>
    </row>
    <row r="380" spans="1:13" x14ac:dyDescent="0.25">
      <c r="A380" s="13" t="s">
        <v>180</v>
      </c>
      <c r="B380" s="18">
        <v>10</v>
      </c>
      <c r="C380" s="35" t="s">
        <v>141</v>
      </c>
      <c r="D380" s="18">
        <v>14</v>
      </c>
      <c r="E380" s="18">
        <v>10</v>
      </c>
      <c r="F380" s="304">
        <f t="shared" si="37"/>
        <v>153.9384</v>
      </c>
      <c r="G380" s="18">
        <v>0.1</v>
      </c>
      <c r="H380" s="18" t="s">
        <v>1063</v>
      </c>
      <c r="I380" s="32">
        <f t="shared" si="38"/>
        <v>73.64833681845144</v>
      </c>
      <c r="J380" s="32">
        <f t="shared" si="39"/>
        <v>0.36824168409225716</v>
      </c>
      <c r="K380" s="33" t="str">
        <f t="shared" si="40"/>
        <v>DEJAR</v>
      </c>
      <c r="L380" s="33" t="str">
        <f t="shared" si="41"/>
        <v>DEJAR</v>
      </c>
      <c r="M380" s="33" t="str">
        <f t="shared" si="42"/>
        <v>DEJAR</v>
      </c>
    </row>
    <row r="381" spans="1:13" x14ac:dyDescent="0.25">
      <c r="A381" s="13" t="s">
        <v>180</v>
      </c>
      <c r="B381" s="18">
        <v>11</v>
      </c>
      <c r="C381" s="35" t="s">
        <v>31</v>
      </c>
      <c r="D381" s="18">
        <v>80</v>
      </c>
      <c r="E381" s="18">
        <v>40</v>
      </c>
      <c r="F381" s="304">
        <f t="shared" si="37"/>
        <v>5026.5599999999995</v>
      </c>
      <c r="G381" s="18">
        <v>0.1</v>
      </c>
      <c r="H381" s="18" t="s">
        <v>1063</v>
      </c>
      <c r="I381" s="32">
        <f t="shared" si="38"/>
        <v>4692.3383942985474</v>
      </c>
      <c r="J381" s="32">
        <f t="shared" si="39"/>
        <v>23.461691971492733</v>
      </c>
      <c r="K381" s="33" t="str">
        <f t="shared" si="40"/>
        <v>DEJAR</v>
      </c>
      <c r="L381" s="33" t="str">
        <f t="shared" si="41"/>
        <v>DEJAR</v>
      </c>
      <c r="M381" s="33" t="str">
        <f t="shared" si="42"/>
        <v>DEJAR</v>
      </c>
    </row>
    <row r="382" spans="1:13" x14ac:dyDescent="0.25">
      <c r="A382" s="13" t="s">
        <v>180</v>
      </c>
      <c r="B382" s="18">
        <v>12</v>
      </c>
      <c r="C382" s="35" t="s">
        <v>148</v>
      </c>
      <c r="D382" s="18">
        <v>35</v>
      </c>
      <c r="E382" s="18">
        <v>12</v>
      </c>
      <c r="F382" s="304">
        <f t="shared" si="37"/>
        <v>962.11500000000001</v>
      </c>
      <c r="G382" s="18">
        <v>0.1</v>
      </c>
      <c r="H382" s="18" t="s">
        <v>1063</v>
      </c>
      <c r="I382" s="32">
        <f t="shared" si="38"/>
        <v>654.11925553640299</v>
      </c>
      <c r="J382" s="32">
        <f t="shared" si="39"/>
        <v>3.270596277682015</v>
      </c>
      <c r="K382" s="33" t="str">
        <f t="shared" si="40"/>
        <v>DEJAR</v>
      </c>
      <c r="L382" s="33" t="str">
        <f t="shared" si="41"/>
        <v>DEJAR</v>
      </c>
      <c r="M382" s="33" t="str">
        <f t="shared" si="42"/>
        <v>DEJAR</v>
      </c>
    </row>
    <row r="383" spans="1:13" x14ac:dyDescent="0.25">
      <c r="A383" s="13" t="s">
        <v>180</v>
      </c>
      <c r="B383" s="18">
        <v>13</v>
      </c>
      <c r="C383" s="35" t="s">
        <v>146</v>
      </c>
      <c r="D383" s="18">
        <v>12</v>
      </c>
      <c r="E383" s="18">
        <v>9</v>
      </c>
      <c r="F383" s="304">
        <f t="shared" si="37"/>
        <v>113.0976</v>
      </c>
      <c r="G383" s="18">
        <v>0.1</v>
      </c>
      <c r="H383" s="18" t="s">
        <v>1063</v>
      </c>
      <c r="I383" s="32">
        <f t="shared" si="38"/>
        <v>51.002868362482175</v>
      </c>
      <c r="J383" s="32">
        <f t="shared" si="39"/>
        <v>0.25501434181241084</v>
      </c>
      <c r="K383" s="33" t="str">
        <f t="shared" si="40"/>
        <v>DEJAR</v>
      </c>
      <c r="L383" s="33" t="str">
        <f t="shared" si="41"/>
        <v>DEJAR</v>
      </c>
      <c r="M383" s="33" t="str">
        <f t="shared" si="42"/>
        <v>DEJAR</v>
      </c>
    </row>
    <row r="384" spans="1:13" x14ac:dyDescent="0.25">
      <c r="A384" s="13" t="s">
        <v>180</v>
      </c>
      <c r="B384" s="18">
        <v>14</v>
      </c>
      <c r="C384" s="35" t="s">
        <v>161</v>
      </c>
      <c r="D384" s="18">
        <v>15</v>
      </c>
      <c r="E384" s="18">
        <v>10</v>
      </c>
      <c r="F384" s="304">
        <f t="shared" si="37"/>
        <v>176.715</v>
      </c>
      <c r="G384" s="18">
        <v>0.1</v>
      </c>
      <c r="H384" s="18" t="s">
        <v>1063</v>
      </c>
      <c r="I384" s="32">
        <f t="shared" si="38"/>
        <v>86.812164819560579</v>
      </c>
      <c r="J384" s="32">
        <f t="shared" si="39"/>
        <v>0.43406082409780289</v>
      </c>
      <c r="K384" s="33" t="str">
        <f t="shared" si="40"/>
        <v>DEJAR</v>
      </c>
      <c r="L384" s="33" t="str">
        <f t="shared" si="41"/>
        <v>DEJAR</v>
      </c>
      <c r="M384" s="33" t="str">
        <f t="shared" si="42"/>
        <v>DEJAR</v>
      </c>
    </row>
    <row r="385" spans="1:13" x14ac:dyDescent="0.25">
      <c r="A385" s="13" t="s">
        <v>180</v>
      </c>
      <c r="B385" s="18">
        <v>15</v>
      </c>
      <c r="C385" s="35" t="s">
        <v>146</v>
      </c>
      <c r="D385" s="18">
        <v>12</v>
      </c>
      <c r="E385" s="18">
        <v>9</v>
      </c>
      <c r="F385" s="304">
        <f t="shared" si="37"/>
        <v>113.0976</v>
      </c>
      <c r="G385" s="18">
        <v>0.1</v>
      </c>
      <c r="H385" s="18" t="s">
        <v>1063</v>
      </c>
      <c r="I385" s="32">
        <f t="shared" si="38"/>
        <v>51.002868362482175</v>
      </c>
      <c r="J385" s="32">
        <f t="shared" si="39"/>
        <v>0.25501434181241084</v>
      </c>
      <c r="K385" s="33" t="str">
        <f t="shared" si="40"/>
        <v>DEJAR</v>
      </c>
      <c r="L385" s="33" t="str">
        <f t="shared" si="41"/>
        <v>DEJAR</v>
      </c>
      <c r="M385" s="33" t="str">
        <f t="shared" si="42"/>
        <v>DEJAR</v>
      </c>
    </row>
    <row r="386" spans="1:13" x14ac:dyDescent="0.25">
      <c r="A386" s="13" t="s">
        <v>180</v>
      </c>
      <c r="B386" s="18">
        <v>16</v>
      </c>
      <c r="C386" s="35" t="s">
        <v>141</v>
      </c>
      <c r="D386" s="18">
        <v>14</v>
      </c>
      <c r="E386" s="18">
        <v>13</v>
      </c>
      <c r="F386" s="304">
        <f t="shared" si="37"/>
        <v>153.9384</v>
      </c>
      <c r="G386" s="18">
        <v>0.1</v>
      </c>
      <c r="H386" s="18" t="s">
        <v>1063</v>
      </c>
      <c r="I386" s="32">
        <f t="shared" si="38"/>
        <v>73.64833681845144</v>
      </c>
      <c r="J386" s="32">
        <f t="shared" si="39"/>
        <v>0.36824168409225716</v>
      </c>
      <c r="K386" s="33" t="str">
        <f t="shared" si="40"/>
        <v>DEJAR</v>
      </c>
      <c r="L386" s="33" t="str">
        <f t="shared" si="41"/>
        <v>DEJAR</v>
      </c>
      <c r="M386" s="33" t="str">
        <f t="shared" si="42"/>
        <v>DEJAR</v>
      </c>
    </row>
    <row r="387" spans="1:13" x14ac:dyDescent="0.25">
      <c r="A387" s="13" t="s">
        <v>180</v>
      </c>
      <c r="B387" s="18">
        <v>17</v>
      </c>
      <c r="C387" s="35" t="s">
        <v>161</v>
      </c>
      <c r="D387" s="18">
        <v>16</v>
      </c>
      <c r="E387" s="18">
        <v>12</v>
      </c>
      <c r="F387" s="304">
        <f t="shared" ref="F387:F450" si="43">(3.1416/4)*D387^2</f>
        <v>201.0624</v>
      </c>
      <c r="G387" s="18">
        <v>0.1</v>
      </c>
      <c r="H387" s="18" t="s">
        <v>1063</v>
      </c>
      <c r="I387" s="32">
        <f t="shared" ref="I387:I450" si="44">0.13657*D387^2.38351</f>
        <v>101.24820425273758</v>
      </c>
      <c r="J387" s="32">
        <f t="shared" ref="J387:J450" si="45">(I387/1000)*0.5/G387</f>
        <v>0.50624102126368786</v>
      </c>
      <c r="K387" s="33" t="str">
        <f t="shared" ref="K387:K450" si="46">+IF(D387&gt;=10,"DEJAR","DEPURAR")</f>
        <v>DEJAR</v>
      </c>
      <c r="L387" s="33" t="str">
        <f t="shared" ref="L387:L450" si="47">+IF(E387&gt;=5,"DEJAR","DEPURAR")</f>
        <v>DEJAR</v>
      </c>
      <c r="M387" s="33" t="str">
        <f t="shared" ref="M387:M450" si="48">+IF(AND(K387="DEJAR",L387="DEJAR"),"DEJAR","DEPURAR")</f>
        <v>DEJAR</v>
      </c>
    </row>
    <row r="388" spans="1:13" x14ac:dyDescent="0.25">
      <c r="A388" s="13" t="s">
        <v>180</v>
      </c>
      <c r="B388" s="18">
        <v>18</v>
      </c>
      <c r="C388" s="35" t="s">
        <v>125</v>
      </c>
      <c r="D388" s="18">
        <v>12</v>
      </c>
      <c r="E388" s="18">
        <v>8</v>
      </c>
      <c r="F388" s="304">
        <f t="shared" si="43"/>
        <v>113.0976</v>
      </c>
      <c r="G388" s="18">
        <v>0.1</v>
      </c>
      <c r="H388" s="18" t="s">
        <v>1063</v>
      </c>
      <c r="I388" s="32">
        <f t="shared" si="44"/>
        <v>51.002868362482175</v>
      </c>
      <c r="J388" s="32">
        <f t="shared" si="45"/>
        <v>0.25501434181241084</v>
      </c>
      <c r="K388" s="33" t="str">
        <f t="shared" si="46"/>
        <v>DEJAR</v>
      </c>
      <c r="L388" s="33" t="str">
        <f t="shared" si="47"/>
        <v>DEJAR</v>
      </c>
      <c r="M388" s="33" t="str">
        <f t="shared" si="48"/>
        <v>DEJAR</v>
      </c>
    </row>
    <row r="389" spans="1:13" x14ac:dyDescent="0.25">
      <c r="A389" s="13" t="s">
        <v>180</v>
      </c>
      <c r="B389" s="18">
        <v>19</v>
      </c>
      <c r="C389" s="35" t="s">
        <v>140</v>
      </c>
      <c r="D389" s="18">
        <v>35</v>
      </c>
      <c r="E389" s="18">
        <v>25</v>
      </c>
      <c r="F389" s="304">
        <f t="shared" si="43"/>
        <v>962.11500000000001</v>
      </c>
      <c r="G389" s="18">
        <v>0.1</v>
      </c>
      <c r="H389" s="18" t="s">
        <v>1063</v>
      </c>
      <c r="I389" s="32">
        <f t="shared" si="44"/>
        <v>654.11925553640299</v>
      </c>
      <c r="J389" s="32">
        <f t="shared" si="45"/>
        <v>3.270596277682015</v>
      </c>
      <c r="K389" s="33" t="str">
        <f t="shared" si="46"/>
        <v>DEJAR</v>
      </c>
      <c r="L389" s="33" t="str">
        <f t="shared" si="47"/>
        <v>DEJAR</v>
      </c>
      <c r="M389" s="33" t="str">
        <f t="shared" si="48"/>
        <v>DEJAR</v>
      </c>
    </row>
    <row r="390" spans="1:13" x14ac:dyDescent="0.25">
      <c r="A390" s="13" t="s">
        <v>180</v>
      </c>
      <c r="B390" s="18">
        <v>20</v>
      </c>
      <c r="C390" s="35" t="s">
        <v>218</v>
      </c>
      <c r="D390" s="18">
        <v>12</v>
      </c>
      <c r="E390" s="18">
        <v>13</v>
      </c>
      <c r="F390" s="304">
        <f t="shared" si="43"/>
        <v>113.0976</v>
      </c>
      <c r="G390" s="18">
        <v>0.1</v>
      </c>
      <c r="H390" s="18" t="s">
        <v>1063</v>
      </c>
      <c r="I390" s="32">
        <f t="shared" si="44"/>
        <v>51.002868362482175</v>
      </c>
      <c r="J390" s="32">
        <f t="shared" si="45"/>
        <v>0.25501434181241084</v>
      </c>
      <c r="K390" s="33" t="str">
        <f t="shared" si="46"/>
        <v>DEJAR</v>
      </c>
      <c r="L390" s="33" t="str">
        <f t="shared" si="47"/>
        <v>DEJAR</v>
      </c>
      <c r="M390" s="33" t="str">
        <f t="shared" si="48"/>
        <v>DEJAR</v>
      </c>
    </row>
    <row r="391" spans="1:13" x14ac:dyDescent="0.25">
      <c r="A391" s="13" t="s">
        <v>180</v>
      </c>
      <c r="B391" s="18">
        <v>21</v>
      </c>
      <c r="C391" s="35" t="s">
        <v>140</v>
      </c>
      <c r="D391" s="18">
        <v>12</v>
      </c>
      <c r="E391" s="18">
        <v>14</v>
      </c>
      <c r="F391" s="304">
        <f t="shared" si="43"/>
        <v>113.0976</v>
      </c>
      <c r="G391" s="18">
        <v>0.1</v>
      </c>
      <c r="H391" s="18" t="s">
        <v>1063</v>
      </c>
      <c r="I391" s="32">
        <f t="shared" si="44"/>
        <v>51.002868362482175</v>
      </c>
      <c r="J391" s="32">
        <f t="shared" si="45"/>
        <v>0.25501434181241084</v>
      </c>
      <c r="K391" s="33" t="str">
        <f t="shared" si="46"/>
        <v>DEJAR</v>
      </c>
      <c r="L391" s="33" t="str">
        <f t="shared" si="47"/>
        <v>DEJAR</v>
      </c>
      <c r="M391" s="33" t="str">
        <f t="shared" si="48"/>
        <v>DEJAR</v>
      </c>
    </row>
    <row r="392" spans="1:13" x14ac:dyDescent="0.25">
      <c r="A392" s="13" t="s">
        <v>180</v>
      </c>
      <c r="B392" s="18">
        <v>22</v>
      </c>
      <c r="C392" s="35" t="s">
        <v>140</v>
      </c>
      <c r="D392" s="18">
        <v>16</v>
      </c>
      <c r="E392" s="18">
        <v>15</v>
      </c>
      <c r="F392" s="304">
        <f t="shared" si="43"/>
        <v>201.0624</v>
      </c>
      <c r="G392" s="18">
        <v>0.1</v>
      </c>
      <c r="H392" s="18" t="s">
        <v>1063</v>
      </c>
      <c r="I392" s="32">
        <f t="shared" si="44"/>
        <v>101.24820425273758</v>
      </c>
      <c r="J392" s="32">
        <f t="shared" si="45"/>
        <v>0.50624102126368786</v>
      </c>
      <c r="K392" s="33" t="str">
        <f t="shared" si="46"/>
        <v>DEJAR</v>
      </c>
      <c r="L392" s="33" t="str">
        <f t="shared" si="47"/>
        <v>DEJAR</v>
      </c>
      <c r="M392" s="33" t="str">
        <f t="shared" si="48"/>
        <v>DEJAR</v>
      </c>
    </row>
    <row r="393" spans="1:13" x14ac:dyDescent="0.25">
      <c r="A393" s="13" t="s">
        <v>180</v>
      </c>
      <c r="B393" s="18">
        <v>23</v>
      </c>
      <c r="C393" s="35" t="s">
        <v>148</v>
      </c>
      <c r="D393" s="18">
        <v>18</v>
      </c>
      <c r="E393" s="18">
        <v>25</v>
      </c>
      <c r="F393" s="304">
        <f t="shared" si="43"/>
        <v>254.46959999999999</v>
      </c>
      <c r="G393" s="18">
        <v>0.1</v>
      </c>
      <c r="H393" s="18" t="s">
        <v>1063</v>
      </c>
      <c r="I393" s="32">
        <f t="shared" si="44"/>
        <v>134.06329154071116</v>
      </c>
      <c r="J393" s="32">
        <f t="shared" si="45"/>
        <v>0.67031645770355586</v>
      </c>
      <c r="K393" s="33" t="str">
        <f t="shared" si="46"/>
        <v>DEJAR</v>
      </c>
      <c r="L393" s="33" t="str">
        <f t="shared" si="47"/>
        <v>DEJAR</v>
      </c>
      <c r="M393" s="33" t="str">
        <f t="shared" si="48"/>
        <v>DEJAR</v>
      </c>
    </row>
    <row r="394" spans="1:13" x14ac:dyDescent="0.25">
      <c r="A394" s="13" t="s">
        <v>180</v>
      </c>
      <c r="B394" s="18">
        <v>24</v>
      </c>
      <c r="C394" s="35" t="s">
        <v>148</v>
      </c>
      <c r="D394" s="18">
        <v>16</v>
      </c>
      <c r="E394" s="18">
        <v>20</v>
      </c>
      <c r="F394" s="304">
        <f t="shared" si="43"/>
        <v>201.0624</v>
      </c>
      <c r="G394" s="18">
        <v>0.1</v>
      </c>
      <c r="H394" s="18" t="s">
        <v>1063</v>
      </c>
      <c r="I394" s="32">
        <f t="shared" si="44"/>
        <v>101.24820425273758</v>
      </c>
      <c r="J394" s="32">
        <f t="shared" si="45"/>
        <v>0.50624102126368786</v>
      </c>
      <c r="K394" s="33" t="str">
        <f t="shared" si="46"/>
        <v>DEJAR</v>
      </c>
      <c r="L394" s="33" t="str">
        <f t="shared" si="47"/>
        <v>DEJAR</v>
      </c>
      <c r="M394" s="33" t="str">
        <f t="shared" si="48"/>
        <v>DEJAR</v>
      </c>
    </row>
    <row r="395" spans="1:13" x14ac:dyDescent="0.25">
      <c r="A395" s="13" t="s">
        <v>180</v>
      </c>
      <c r="B395" s="18">
        <v>25</v>
      </c>
      <c r="C395" s="35" t="s">
        <v>161</v>
      </c>
      <c r="D395" s="18">
        <v>19</v>
      </c>
      <c r="E395" s="18">
        <v>22</v>
      </c>
      <c r="F395" s="304">
        <f t="shared" si="43"/>
        <v>283.52940000000001</v>
      </c>
      <c r="G395" s="18">
        <v>0.1</v>
      </c>
      <c r="H395" s="18" t="s">
        <v>1063</v>
      </c>
      <c r="I395" s="32">
        <f t="shared" si="44"/>
        <v>152.50261995629924</v>
      </c>
      <c r="J395" s="32">
        <f t="shared" si="45"/>
        <v>0.76251309978149617</v>
      </c>
      <c r="K395" s="33" t="str">
        <f t="shared" si="46"/>
        <v>DEJAR</v>
      </c>
      <c r="L395" s="33" t="str">
        <f t="shared" si="47"/>
        <v>DEJAR</v>
      </c>
      <c r="M395" s="33" t="str">
        <f t="shared" si="48"/>
        <v>DEJAR</v>
      </c>
    </row>
    <row r="396" spans="1:13" x14ac:dyDescent="0.25">
      <c r="A396" s="13" t="s">
        <v>180</v>
      </c>
      <c r="B396" s="18">
        <v>26</v>
      </c>
      <c r="C396" s="35" t="s">
        <v>148</v>
      </c>
      <c r="D396" s="18">
        <v>35</v>
      </c>
      <c r="E396" s="18">
        <v>40</v>
      </c>
      <c r="F396" s="304">
        <f t="shared" si="43"/>
        <v>962.11500000000001</v>
      </c>
      <c r="G396" s="18">
        <v>0.1</v>
      </c>
      <c r="H396" s="18" t="s">
        <v>1063</v>
      </c>
      <c r="I396" s="32">
        <f t="shared" si="44"/>
        <v>654.11925553640299</v>
      </c>
      <c r="J396" s="32">
        <f t="shared" si="45"/>
        <v>3.270596277682015</v>
      </c>
      <c r="K396" s="33" t="str">
        <f t="shared" si="46"/>
        <v>DEJAR</v>
      </c>
      <c r="L396" s="33" t="str">
        <f t="shared" si="47"/>
        <v>DEJAR</v>
      </c>
      <c r="M396" s="33" t="str">
        <f t="shared" si="48"/>
        <v>DEJAR</v>
      </c>
    </row>
    <row r="397" spans="1:13" x14ac:dyDescent="0.25">
      <c r="A397" s="13" t="s">
        <v>180</v>
      </c>
      <c r="B397" s="18">
        <v>28</v>
      </c>
      <c r="C397" s="35" t="s">
        <v>140</v>
      </c>
      <c r="D397" s="18">
        <v>12</v>
      </c>
      <c r="E397" s="18">
        <v>12</v>
      </c>
      <c r="F397" s="304">
        <f t="shared" si="43"/>
        <v>113.0976</v>
      </c>
      <c r="G397" s="18">
        <v>0.1</v>
      </c>
      <c r="H397" s="18" t="s">
        <v>1063</v>
      </c>
      <c r="I397" s="32">
        <f t="shared" si="44"/>
        <v>51.002868362482175</v>
      </c>
      <c r="J397" s="32">
        <f t="shared" si="45"/>
        <v>0.25501434181241084</v>
      </c>
      <c r="K397" s="33" t="str">
        <f t="shared" si="46"/>
        <v>DEJAR</v>
      </c>
      <c r="L397" s="33" t="str">
        <f t="shared" si="47"/>
        <v>DEJAR</v>
      </c>
      <c r="M397" s="33" t="str">
        <f t="shared" si="48"/>
        <v>DEJAR</v>
      </c>
    </row>
    <row r="398" spans="1:13" x14ac:dyDescent="0.25">
      <c r="A398" s="13" t="s">
        <v>180</v>
      </c>
      <c r="B398" s="18">
        <v>29</v>
      </c>
      <c r="C398" s="35" t="s">
        <v>148</v>
      </c>
      <c r="D398" s="18">
        <v>37</v>
      </c>
      <c r="E398" s="18">
        <v>20</v>
      </c>
      <c r="F398" s="304">
        <f t="shared" si="43"/>
        <v>1075.2126000000001</v>
      </c>
      <c r="G398" s="18">
        <v>0.1</v>
      </c>
      <c r="H398" s="18" t="s">
        <v>1063</v>
      </c>
      <c r="I398" s="32">
        <f t="shared" si="44"/>
        <v>746.75785703016243</v>
      </c>
      <c r="J398" s="32">
        <f t="shared" si="45"/>
        <v>3.7337892851508117</v>
      </c>
      <c r="K398" s="33" t="str">
        <f t="shared" si="46"/>
        <v>DEJAR</v>
      </c>
      <c r="L398" s="33" t="str">
        <f t="shared" si="47"/>
        <v>DEJAR</v>
      </c>
      <c r="M398" s="33" t="str">
        <f t="shared" si="48"/>
        <v>DEJAR</v>
      </c>
    </row>
    <row r="399" spans="1:13" x14ac:dyDescent="0.25">
      <c r="A399" s="13" t="s">
        <v>180</v>
      </c>
      <c r="B399" s="18">
        <v>30</v>
      </c>
      <c r="C399" s="35" t="s">
        <v>146</v>
      </c>
      <c r="D399" s="18">
        <v>10.5</v>
      </c>
      <c r="E399" s="18">
        <v>10</v>
      </c>
      <c r="F399" s="304">
        <f t="shared" si="43"/>
        <v>86.590350000000001</v>
      </c>
      <c r="G399" s="18">
        <v>0.1</v>
      </c>
      <c r="H399" s="18" t="s">
        <v>1063</v>
      </c>
      <c r="I399" s="32">
        <f t="shared" si="44"/>
        <v>37.099684439743179</v>
      </c>
      <c r="J399" s="32">
        <f t="shared" si="45"/>
        <v>0.1854984221987159</v>
      </c>
      <c r="K399" s="33" t="str">
        <f t="shared" si="46"/>
        <v>DEJAR</v>
      </c>
      <c r="L399" s="33" t="str">
        <f t="shared" si="47"/>
        <v>DEJAR</v>
      </c>
      <c r="M399" s="33" t="str">
        <f t="shared" si="48"/>
        <v>DEJAR</v>
      </c>
    </row>
    <row r="400" spans="1:13" x14ac:dyDescent="0.25">
      <c r="A400" s="13" t="s">
        <v>180</v>
      </c>
      <c r="B400" s="18">
        <v>31</v>
      </c>
      <c r="C400" s="35" t="s">
        <v>140</v>
      </c>
      <c r="D400" s="18">
        <v>17</v>
      </c>
      <c r="E400" s="18">
        <v>13</v>
      </c>
      <c r="F400" s="304">
        <f t="shared" si="43"/>
        <v>226.98060000000001</v>
      </c>
      <c r="G400" s="18">
        <v>0.1</v>
      </c>
      <c r="H400" s="18" t="s">
        <v>1063</v>
      </c>
      <c r="I400" s="32">
        <f t="shared" si="44"/>
        <v>116.98835060940742</v>
      </c>
      <c r="J400" s="32">
        <f t="shared" si="45"/>
        <v>0.58494175304703711</v>
      </c>
      <c r="K400" s="33" t="str">
        <f t="shared" si="46"/>
        <v>DEJAR</v>
      </c>
      <c r="L400" s="33" t="str">
        <f t="shared" si="47"/>
        <v>DEJAR</v>
      </c>
      <c r="M400" s="33" t="str">
        <f t="shared" si="48"/>
        <v>DEJAR</v>
      </c>
    </row>
    <row r="401" spans="1:13" x14ac:dyDescent="0.25">
      <c r="A401" s="13" t="s">
        <v>180</v>
      </c>
      <c r="B401" s="18">
        <v>32</v>
      </c>
      <c r="C401" s="35" t="s">
        <v>20</v>
      </c>
      <c r="D401" s="18">
        <v>42</v>
      </c>
      <c r="E401" s="18">
        <v>9</v>
      </c>
      <c r="F401" s="304">
        <f t="shared" si="43"/>
        <v>1385.4456</v>
      </c>
      <c r="G401" s="18">
        <v>0.1</v>
      </c>
      <c r="H401" s="18" t="s">
        <v>1063</v>
      </c>
      <c r="I401" s="32">
        <f t="shared" si="44"/>
        <v>1010.1508312762483</v>
      </c>
      <c r="J401" s="32">
        <f t="shared" si="45"/>
        <v>5.0507541563812408</v>
      </c>
      <c r="K401" s="33" t="str">
        <f t="shared" si="46"/>
        <v>DEJAR</v>
      </c>
      <c r="L401" s="33" t="str">
        <f t="shared" si="47"/>
        <v>DEJAR</v>
      </c>
      <c r="M401" s="33" t="str">
        <f t="shared" si="48"/>
        <v>DEJAR</v>
      </c>
    </row>
    <row r="402" spans="1:13" x14ac:dyDescent="0.25">
      <c r="A402" s="13" t="s">
        <v>180</v>
      </c>
      <c r="B402" s="18">
        <v>33</v>
      </c>
      <c r="C402" s="35" t="s">
        <v>20</v>
      </c>
      <c r="D402" s="18">
        <v>13</v>
      </c>
      <c r="E402" s="18">
        <v>15</v>
      </c>
      <c r="F402" s="304">
        <f t="shared" si="43"/>
        <v>132.73259999999999</v>
      </c>
      <c r="G402" s="18">
        <v>0.1</v>
      </c>
      <c r="H402" s="18" t="s">
        <v>1063</v>
      </c>
      <c r="I402" s="32">
        <f t="shared" si="44"/>
        <v>61.723483588461484</v>
      </c>
      <c r="J402" s="32">
        <f t="shared" si="45"/>
        <v>0.3086174179423074</v>
      </c>
      <c r="K402" s="33" t="str">
        <f t="shared" si="46"/>
        <v>DEJAR</v>
      </c>
      <c r="L402" s="33" t="str">
        <f t="shared" si="47"/>
        <v>DEJAR</v>
      </c>
      <c r="M402" s="33" t="str">
        <f t="shared" si="48"/>
        <v>DEJAR</v>
      </c>
    </row>
    <row r="403" spans="1:13" x14ac:dyDescent="0.25">
      <c r="A403" s="13" t="s">
        <v>180</v>
      </c>
      <c r="B403" s="18">
        <v>34</v>
      </c>
      <c r="C403" s="35" t="s">
        <v>217</v>
      </c>
      <c r="D403" s="18">
        <v>12</v>
      </c>
      <c r="E403" s="18">
        <v>10</v>
      </c>
      <c r="F403" s="304">
        <f t="shared" si="43"/>
        <v>113.0976</v>
      </c>
      <c r="G403" s="18">
        <v>0.1</v>
      </c>
      <c r="H403" s="18" t="s">
        <v>1063</v>
      </c>
      <c r="I403" s="32">
        <f t="shared" si="44"/>
        <v>51.002868362482175</v>
      </c>
      <c r="J403" s="32">
        <f t="shared" si="45"/>
        <v>0.25501434181241084</v>
      </c>
      <c r="K403" s="33" t="str">
        <f t="shared" si="46"/>
        <v>DEJAR</v>
      </c>
      <c r="L403" s="33" t="str">
        <f t="shared" si="47"/>
        <v>DEJAR</v>
      </c>
      <c r="M403" s="33" t="str">
        <f t="shared" si="48"/>
        <v>DEJAR</v>
      </c>
    </row>
    <row r="404" spans="1:13" x14ac:dyDescent="0.25">
      <c r="A404" s="13" t="s">
        <v>180</v>
      </c>
      <c r="B404" s="18">
        <v>35</v>
      </c>
      <c r="C404" s="35" t="s">
        <v>148</v>
      </c>
      <c r="D404" s="18">
        <v>31</v>
      </c>
      <c r="E404" s="18">
        <v>25</v>
      </c>
      <c r="F404" s="304">
        <f t="shared" si="43"/>
        <v>754.76940000000002</v>
      </c>
      <c r="G404" s="18">
        <v>0.1</v>
      </c>
      <c r="H404" s="18" t="s">
        <v>1063</v>
      </c>
      <c r="I404" s="32">
        <f t="shared" si="44"/>
        <v>489.81357840055307</v>
      </c>
      <c r="J404" s="32">
        <f t="shared" si="45"/>
        <v>2.4490678920027653</v>
      </c>
      <c r="K404" s="33" t="str">
        <f t="shared" si="46"/>
        <v>DEJAR</v>
      </c>
      <c r="L404" s="33" t="str">
        <f t="shared" si="47"/>
        <v>DEJAR</v>
      </c>
      <c r="M404" s="33" t="str">
        <f t="shared" si="48"/>
        <v>DEJAR</v>
      </c>
    </row>
    <row r="405" spans="1:13" x14ac:dyDescent="0.25">
      <c r="A405" s="13" t="s">
        <v>182</v>
      </c>
      <c r="B405" s="18">
        <v>1</v>
      </c>
      <c r="C405" s="35" t="s">
        <v>124</v>
      </c>
      <c r="D405" s="18">
        <v>24.1</v>
      </c>
      <c r="E405" s="18">
        <v>20</v>
      </c>
      <c r="F405" s="304">
        <f t="shared" si="43"/>
        <v>456.16817400000002</v>
      </c>
      <c r="G405" s="18">
        <v>0.1</v>
      </c>
      <c r="H405" s="18" t="s">
        <v>1063</v>
      </c>
      <c r="I405" s="32">
        <f t="shared" si="44"/>
        <v>268.78606576952097</v>
      </c>
      <c r="J405" s="32">
        <f t="shared" si="45"/>
        <v>1.3439303288476048</v>
      </c>
      <c r="K405" s="33" t="str">
        <f t="shared" si="46"/>
        <v>DEJAR</v>
      </c>
      <c r="L405" s="33" t="str">
        <f t="shared" si="47"/>
        <v>DEJAR</v>
      </c>
      <c r="M405" s="33" t="str">
        <f t="shared" si="48"/>
        <v>DEJAR</v>
      </c>
    </row>
    <row r="406" spans="1:13" x14ac:dyDescent="0.25">
      <c r="A406" s="13" t="s">
        <v>182</v>
      </c>
      <c r="B406" s="18">
        <v>2</v>
      </c>
      <c r="C406" s="35" t="s">
        <v>18</v>
      </c>
      <c r="D406" s="18">
        <v>18.3</v>
      </c>
      <c r="E406" s="18">
        <v>10</v>
      </c>
      <c r="F406" s="304">
        <f t="shared" si="43"/>
        <v>263.02260600000005</v>
      </c>
      <c r="G406" s="18">
        <v>0.1</v>
      </c>
      <c r="H406" s="18" t="s">
        <v>1063</v>
      </c>
      <c r="I406" s="32">
        <f t="shared" si="44"/>
        <v>139.45050980105873</v>
      </c>
      <c r="J406" s="32">
        <f t="shared" si="45"/>
        <v>0.69725254900529354</v>
      </c>
      <c r="K406" s="33" t="str">
        <f t="shared" si="46"/>
        <v>DEJAR</v>
      </c>
      <c r="L406" s="33" t="str">
        <f t="shared" si="47"/>
        <v>DEJAR</v>
      </c>
      <c r="M406" s="33" t="str">
        <f t="shared" si="48"/>
        <v>DEJAR</v>
      </c>
    </row>
    <row r="407" spans="1:13" x14ac:dyDescent="0.25">
      <c r="A407" s="13" t="s">
        <v>182</v>
      </c>
      <c r="B407" s="18">
        <v>3</v>
      </c>
      <c r="C407" s="35" t="s">
        <v>220</v>
      </c>
      <c r="D407" s="18">
        <v>20</v>
      </c>
      <c r="E407" s="18">
        <v>12</v>
      </c>
      <c r="F407" s="304">
        <f t="shared" si="43"/>
        <v>314.15999999999997</v>
      </c>
      <c r="G407" s="18">
        <v>0.1</v>
      </c>
      <c r="H407" s="18" t="s">
        <v>1063</v>
      </c>
      <c r="I407" s="32">
        <f t="shared" si="44"/>
        <v>172.33493090633354</v>
      </c>
      <c r="J407" s="32">
        <f t="shared" si="45"/>
        <v>0.86167465453166758</v>
      </c>
      <c r="K407" s="33" t="str">
        <f t="shared" si="46"/>
        <v>DEJAR</v>
      </c>
      <c r="L407" s="33" t="str">
        <f t="shared" si="47"/>
        <v>DEJAR</v>
      </c>
      <c r="M407" s="33" t="str">
        <f t="shared" si="48"/>
        <v>DEJAR</v>
      </c>
    </row>
    <row r="408" spans="1:13" x14ac:dyDescent="0.25">
      <c r="A408" s="13" t="s">
        <v>182</v>
      </c>
      <c r="B408" s="18">
        <v>4</v>
      </c>
      <c r="C408" s="35" t="s">
        <v>221</v>
      </c>
      <c r="D408" s="18">
        <v>25.2</v>
      </c>
      <c r="E408" s="18">
        <v>25</v>
      </c>
      <c r="F408" s="304">
        <f t="shared" si="43"/>
        <v>498.76041599999996</v>
      </c>
      <c r="G408" s="18">
        <v>0.1</v>
      </c>
      <c r="H408" s="18" t="s">
        <v>1063</v>
      </c>
      <c r="I408" s="32">
        <f t="shared" si="44"/>
        <v>298.95616403987509</v>
      </c>
      <c r="J408" s="32">
        <f t="shared" si="45"/>
        <v>1.4947808201993753</v>
      </c>
      <c r="K408" s="33" t="str">
        <f t="shared" si="46"/>
        <v>DEJAR</v>
      </c>
      <c r="L408" s="33" t="str">
        <f t="shared" si="47"/>
        <v>DEJAR</v>
      </c>
      <c r="M408" s="33" t="str">
        <f t="shared" si="48"/>
        <v>DEJAR</v>
      </c>
    </row>
    <row r="409" spans="1:13" x14ac:dyDescent="0.25">
      <c r="A409" s="13" t="s">
        <v>182</v>
      </c>
      <c r="B409" s="18">
        <v>5</v>
      </c>
      <c r="C409" s="35" t="s">
        <v>122</v>
      </c>
      <c r="D409" s="18">
        <v>17</v>
      </c>
      <c r="E409" s="18">
        <v>12</v>
      </c>
      <c r="F409" s="304">
        <f t="shared" si="43"/>
        <v>226.98060000000001</v>
      </c>
      <c r="G409" s="18">
        <v>0.1</v>
      </c>
      <c r="H409" s="18" t="s">
        <v>1063</v>
      </c>
      <c r="I409" s="32">
        <f t="shared" si="44"/>
        <v>116.98835060940742</v>
      </c>
      <c r="J409" s="32">
        <f t="shared" si="45"/>
        <v>0.58494175304703711</v>
      </c>
      <c r="K409" s="33" t="str">
        <f t="shared" si="46"/>
        <v>DEJAR</v>
      </c>
      <c r="L409" s="33" t="str">
        <f t="shared" si="47"/>
        <v>DEJAR</v>
      </c>
      <c r="M409" s="33" t="str">
        <f t="shared" si="48"/>
        <v>DEJAR</v>
      </c>
    </row>
    <row r="410" spans="1:13" x14ac:dyDescent="0.25">
      <c r="A410" s="13" t="s">
        <v>182</v>
      </c>
      <c r="B410" s="18">
        <v>6</v>
      </c>
      <c r="C410" s="35" t="s">
        <v>222</v>
      </c>
      <c r="D410" s="18">
        <v>24</v>
      </c>
      <c r="E410" s="18">
        <v>25</v>
      </c>
      <c r="F410" s="304">
        <f t="shared" si="43"/>
        <v>452.3904</v>
      </c>
      <c r="G410" s="18">
        <v>0.1</v>
      </c>
      <c r="H410" s="18" t="s">
        <v>1063</v>
      </c>
      <c r="I410" s="32">
        <f t="shared" si="44"/>
        <v>266.13537552905672</v>
      </c>
      <c r="J410" s="32">
        <f t="shared" si="45"/>
        <v>1.3306768776452833</v>
      </c>
      <c r="K410" s="33" t="str">
        <f t="shared" si="46"/>
        <v>DEJAR</v>
      </c>
      <c r="L410" s="33" t="str">
        <f t="shared" si="47"/>
        <v>DEJAR</v>
      </c>
      <c r="M410" s="33" t="str">
        <f t="shared" si="48"/>
        <v>DEJAR</v>
      </c>
    </row>
    <row r="411" spans="1:13" x14ac:dyDescent="0.25">
      <c r="A411" s="13" t="s">
        <v>182</v>
      </c>
      <c r="B411" s="18">
        <v>7</v>
      </c>
      <c r="C411" s="35" t="s">
        <v>221</v>
      </c>
      <c r="D411" s="18">
        <v>29.2</v>
      </c>
      <c r="E411" s="18">
        <v>20</v>
      </c>
      <c r="F411" s="304">
        <f t="shared" si="43"/>
        <v>669.663456</v>
      </c>
      <c r="G411" s="18">
        <v>0.1</v>
      </c>
      <c r="H411" s="18" t="s">
        <v>1063</v>
      </c>
      <c r="I411" s="32">
        <f t="shared" si="44"/>
        <v>424.72711695464005</v>
      </c>
      <c r="J411" s="32">
        <f t="shared" si="45"/>
        <v>2.1236355847732002</v>
      </c>
      <c r="K411" s="33" t="str">
        <f t="shared" si="46"/>
        <v>DEJAR</v>
      </c>
      <c r="L411" s="33" t="str">
        <f t="shared" si="47"/>
        <v>DEJAR</v>
      </c>
      <c r="M411" s="33" t="str">
        <f t="shared" si="48"/>
        <v>DEJAR</v>
      </c>
    </row>
    <row r="412" spans="1:13" x14ac:dyDescent="0.25">
      <c r="A412" s="13" t="s">
        <v>182</v>
      </c>
      <c r="B412" s="18">
        <v>8</v>
      </c>
      <c r="C412" s="35" t="s">
        <v>136</v>
      </c>
      <c r="D412" s="18">
        <v>28</v>
      </c>
      <c r="E412" s="18">
        <v>15</v>
      </c>
      <c r="F412" s="304">
        <f t="shared" si="43"/>
        <v>615.75360000000001</v>
      </c>
      <c r="G412" s="18">
        <v>0.1</v>
      </c>
      <c r="H412" s="18" t="s">
        <v>1063</v>
      </c>
      <c r="I412" s="32">
        <f t="shared" si="44"/>
        <v>384.30049927715726</v>
      </c>
      <c r="J412" s="32">
        <f t="shared" si="45"/>
        <v>1.9215024963857863</v>
      </c>
      <c r="K412" s="33" t="str">
        <f t="shared" si="46"/>
        <v>DEJAR</v>
      </c>
      <c r="L412" s="33" t="str">
        <f t="shared" si="47"/>
        <v>DEJAR</v>
      </c>
      <c r="M412" s="33" t="str">
        <f t="shared" si="48"/>
        <v>DEJAR</v>
      </c>
    </row>
    <row r="413" spans="1:13" x14ac:dyDescent="0.25">
      <c r="A413" s="13" t="s">
        <v>182</v>
      </c>
      <c r="B413" s="18">
        <v>9</v>
      </c>
      <c r="C413" s="35" t="s">
        <v>223</v>
      </c>
      <c r="D413" s="18">
        <v>48.3</v>
      </c>
      <c r="E413" s="18">
        <v>35</v>
      </c>
      <c r="F413" s="304">
        <f t="shared" si="43"/>
        <v>1832.2518059999998</v>
      </c>
      <c r="G413" s="18">
        <v>0.1</v>
      </c>
      <c r="H413" s="18" t="s">
        <v>1063</v>
      </c>
      <c r="I413" s="32">
        <f t="shared" si="44"/>
        <v>1409.4839505366456</v>
      </c>
      <c r="J413" s="32">
        <f t="shared" si="45"/>
        <v>7.0474197526832283</v>
      </c>
      <c r="K413" s="33" t="str">
        <f t="shared" si="46"/>
        <v>DEJAR</v>
      </c>
      <c r="L413" s="33" t="str">
        <f t="shared" si="47"/>
        <v>DEJAR</v>
      </c>
      <c r="M413" s="33" t="str">
        <f t="shared" si="48"/>
        <v>DEJAR</v>
      </c>
    </row>
    <row r="414" spans="1:13" x14ac:dyDescent="0.25">
      <c r="A414" s="13" t="s">
        <v>182</v>
      </c>
      <c r="B414" s="18">
        <v>10</v>
      </c>
      <c r="C414" s="35" t="s">
        <v>222</v>
      </c>
      <c r="D414" s="18">
        <v>23.5</v>
      </c>
      <c r="E414" s="18">
        <v>25</v>
      </c>
      <c r="F414" s="304">
        <f t="shared" si="43"/>
        <v>433.73714999999999</v>
      </c>
      <c r="G414" s="18">
        <v>0.1</v>
      </c>
      <c r="H414" s="18" t="s">
        <v>1063</v>
      </c>
      <c r="I414" s="32">
        <f t="shared" si="44"/>
        <v>253.10998017593391</v>
      </c>
      <c r="J414" s="32">
        <f t="shared" si="45"/>
        <v>1.2655499008796693</v>
      </c>
      <c r="K414" s="33" t="str">
        <f t="shared" si="46"/>
        <v>DEJAR</v>
      </c>
      <c r="L414" s="33" t="str">
        <f t="shared" si="47"/>
        <v>DEJAR</v>
      </c>
      <c r="M414" s="33" t="str">
        <f t="shared" si="48"/>
        <v>DEJAR</v>
      </c>
    </row>
    <row r="415" spans="1:13" x14ac:dyDescent="0.25">
      <c r="A415" s="13" t="s">
        <v>182</v>
      </c>
      <c r="B415" s="18">
        <v>11</v>
      </c>
      <c r="C415" s="35" t="s">
        <v>221</v>
      </c>
      <c r="D415" s="18">
        <v>23.2</v>
      </c>
      <c r="E415" s="18">
        <v>15</v>
      </c>
      <c r="F415" s="304">
        <f t="shared" si="43"/>
        <v>422.73369600000001</v>
      </c>
      <c r="G415" s="18">
        <v>0.1</v>
      </c>
      <c r="H415" s="18" t="s">
        <v>1063</v>
      </c>
      <c r="I415" s="32">
        <f t="shared" si="44"/>
        <v>245.47630430811358</v>
      </c>
      <c r="J415" s="32">
        <f t="shared" si="45"/>
        <v>1.2273815215405679</v>
      </c>
      <c r="K415" s="33" t="str">
        <f t="shared" si="46"/>
        <v>DEJAR</v>
      </c>
      <c r="L415" s="33" t="str">
        <f t="shared" si="47"/>
        <v>DEJAR</v>
      </c>
      <c r="M415" s="33" t="str">
        <f t="shared" si="48"/>
        <v>DEJAR</v>
      </c>
    </row>
    <row r="416" spans="1:13" x14ac:dyDescent="0.25">
      <c r="A416" s="13" t="s">
        <v>182</v>
      </c>
      <c r="B416" s="18">
        <v>12</v>
      </c>
      <c r="C416" s="35" t="s">
        <v>152</v>
      </c>
      <c r="D416" s="18">
        <v>24</v>
      </c>
      <c r="E416" s="18">
        <v>15</v>
      </c>
      <c r="F416" s="304">
        <f t="shared" si="43"/>
        <v>452.3904</v>
      </c>
      <c r="G416" s="18">
        <v>0.1</v>
      </c>
      <c r="H416" s="18" t="s">
        <v>1063</v>
      </c>
      <c r="I416" s="32">
        <f t="shared" si="44"/>
        <v>266.13537552905672</v>
      </c>
      <c r="J416" s="32">
        <f t="shared" si="45"/>
        <v>1.3306768776452833</v>
      </c>
      <c r="K416" s="33" t="str">
        <f t="shared" si="46"/>
        <v>DEJAR</v>
      </c>
      <c r="L416" s="33" t="str">
        <f t="shared" si="47"/>
        <v>DEJAR</v>
      </c>
      <c r="M416" s="33" t="str">
        <f t="shared" si="48"/>
        <v>DEJAR</v>
      </c>
    </row>
    <row r="417" spans="1:13" x14ac:dyDescent="0.25">
      <c r="A417" s="13" t="s">
        <v>182</v>
      </c>
      <c r="B417" s="18">
        <v>13</v>
      </c>
      <c r="C417" s="35" t="s">
        <v>222</v>
      </c>
      <c r="D417" s="18">
        <v>21.2</v>
      </c>
      <c r="E417" s="18">
        <v>15</v>
      </c>
      <c r="F417" s="304">
        <f t="shared" si="43"/>
        <v>352.99017600000002</v>
      </c>
      <c r="G417" s="18">
        <v>0.1</v>
      </c>
      <c r="H417" s="18" t="s">
        <v>1063</v>
      </c>
      <c r="I417" s="32">
        <f t="shared" si="44"/>
        <v>198.01135573549809</v>
      </c>
      <c r="J417" s="32">
        <f t="shared" si="45"/>
        <v>0.99005677867749031</v>
      </c>
      <c r="K417" s="33" t="str">
        <f t="shared" si="46"/>
        <v>DEJAR</v>
      </c>
      <c r="L417" s="33" t="str">
        <f t="shared" si="47"/>
        <v>DEJAR</v>
      </c>
      <c r="M417" s="33" t="str">
        <f t="shared" si="48"/>
        <v>DEJAR</v>
      </c>
    </row>
    <row r="418" spans="1:13" x14ac:dyDescent="0.25">
      <c r="A418" s="13" t="s">
        <v>182</v>
      </c>
      <c r="B418" s="18">
        <v>14</v>
      </c>
      <c r="C418" s="35" t="s">
        <v>222</v>
      </c>
      <c r="D418" s="18">
        <v>15</v>
      </c>
      <c r="E418" s="18">
        <v>25</v>
      </c>
      <c r="F418" s="304">
        <f t="shared" si="43"/>
        <v>176.715</v>
      </c>
      <c r="G418" s="18">
        <v>0.1</v>
      </c>
      <c r="H418" s="18" t="s">
        <v>1063</v>
      </c>
      <c r="I418" s="32">
        <f t="shared" si="44"/>
        <v>86.812164819560579</v>
      </c>
      <c r="J418" s="32">
        <f t="shared" si="45"/>
        <v>0.43406082409780289</v>
      </c>
      <c r="K418" s="33" t="str">
        <f t="shared" si="46"/>
        <v>DEJAR</v>
      </c>
      <c r="L418" s="33" t="str">
        <f t="shared" si="47"/>
        <v>DEJAR</v>
      </c>
      <c r="M418" s="33" t="str">
        <f t="shared" si="48"/>
        <v>DEJAR</v>
      </c>
    </row>
    <row r="419" spans="1:13" x14ac:dyDescent="0.25">
      <c r="A419" s="13" t="s">
        <v>182</v>
      </c>
      <c r="B419" s="18">
        <v>15</v>
      </c>
      <c r="C419" s="35" t="s">
        <v>224</v>
      </c>
      <c r="D419" s="18">
        <v>38.1</v>
      </c>
      <c r="E419" s="18">
        <v>22</v>
      </c>
      <c r="F419" s="304">
        <f t="shared" si="43"/>
        <v>1140.0944940000002</v>
      </c>
      <c r="G419" s="18">
        <v>0.1</v>
      </c>
      <c r="H419" s="18" t="s">
        <v>1063</v>
      </c>
      <c r="I419" s="32">
        <f t="shared" si="44"/>
        <v>800.76631931110751</v>
      </c>
      <c r="J419" s="32">
        <f t="shared" si="45"/>
        <v>4.0038315965555373</v>
      </c>
      <c r="K419" s="33" t="str">
        <f t="shared" si="46"/>
        <v>DEJAR</v>
      </c>
      <c r="L419" s="33" t="str">
        <f t="shared" si="47"/>
        <v>DEJAR</v>
      </c>
      <c r="M419" s="33" t="str">
        <f t="shared" si="48"/>
        <v>DEJAR</v>
      </c>
    </row>
    <row r="420" spans="1:13" x14ac:dyDescent="0.25">
      <c r="A420" s="13" t="s">
        <v>182</v>
      </c>
      <c r="B420" s="18">
        <v>16</v>
      </c>
      <c r="C420" s="35" t="s">
        <v>225</v>
      </c>
      <c r="D420" s="18">
        <v>56</v>
      </c>
      <c r="E420" s="18">
        <v>30</v>
      </c>
      <c r="F420" s="304">
        <f t="shared" si="43"/>
        <v>2463.0144</v>
      </c>
      <c r="G420" s="18">
        <v>0.1</v>
      </c>
      <c r="H420" s="18" t="s">
        <v>1063</v>
      </c>
      <c r="I420" s="32">
        <f t="shared" si="44"/>
        <v>2005.2981523361668</v>
      </c>
      <c r="J420" s="32">
        <f t="shared" si="45"/>
        <v>10.026490761680835</v>
      </c>
      <c r="K420" s="33" t="str">
        <f t="shared" si="46"/>
        <v>DEJAR</v>
      </c>
      <c r="L420" s="33" t="str">
        <f t="shared" si="47"/>
        <v>DEJAR</v>
      </c>
      <c r="M420" s="33" t="str">
        <f t="shared" si="48"/>
        <v>DEJAR</v>
      </c>
    </row>
    <row r="421" spans="1:13" x14ac:dyDescent="0.25">
      <c r="A421" s="13" t="s">
        <v>182</v>
      </c>
      <c r="B421" s="18">
        <v>17</v>
      </c>
      <c r="C421" s="35" t="s">
        <v>131</v>
      </c>
      <c r="D421" s="18">
        <v>51.1</v>
      </c>
      <c r="E421" s="18">
        <v>30</v>
      </c>
      <c r="F421" s="304">
        <f t="shared" si="43"/>
        <v>2050.8443339999999</v>
      </c>
      <c r="G421" s="18">
        <v>0.1</v>
      </c>
      <c r="H421" s="18" t="s">
        <v>1063</v>
      </c>
      <c r="I421" s="32">
        <f t="shared" si="44"/>
        <v>1612.1060546888905</v>
      </c>
      <c r="J421" s="32">
        <f t="shared" si="45"/>
        <v>8.0605302734444528</v>
      </c>
      <c r="K421" s="33" t="str">
        <f t="shared" si="46"/>
        <v>DEJAR</v>
      </c>
      <c r="L421" s="33" t="str">
        <f t="shared" si="47"/>
        <v>DEJAR</v>
      </c>
      <c r="M421" s="33" t="str">
        <f t="shared" si="48"/>
        <v>DEJAR</v>
      </c>
    </row>
    <row r="422" spans="1:13" x14ac:dyDescent="0.25">
      <c r="A422" s="13" t="s">
        <v>182</v>
      </c>
      <c r="B422" s="18">
        <v>18</v>
      </c>
      <c r="C422" s="35" t="s">
        <v>55</v>
      </c>
      <c r="D422" s="18">
        <v>33.1</v>
      </c>
      <c r="E422" s="18">
        <v>20</v>
      </c>
      <c r="F422" s="304">
        <f t="shared" si="43"/>
        <v>860.49209400000007</v>
      </c>
      <c r="G422" s="18">
        <v>0.1</v>
      </c>
      <c r="H422" s="18" t="s">
        <v>1063</v>
      </c>
      <c r="I422" s="32">
        <f t="shared" si="44"/>
        <v>572.63848341262656</v>
      </c>
      <c r="J422" s="32">
        <f t="shared" si="45"/>
        <v>2.8631924170631327</v>
      </c>
      <c r="K422" s="33" t="str">
        <f t="shared" si="46"/>
        <v>DEJAR</v>
      </c>
      <c r="L422" s="33" t="str">
        <f t="shared" si="47"/>
        <v>DEJAR</v>
      </c>
      <c r="M422" s="33" t="str">
        <f t="shared" si="48"/>
        <v>DEJAR</v>
      </c>
    </row>
    <row r="423" spans="1:13" x14ac:dyDescent="0.25">
      <c r="A423" s="13" t="s">
        <v>182</v>
      </c>
      <c r="B423" s="18">
        <v>19</v>
      </c>
      <c r="C423" s="35" t="s">
        <v>217</v>
      </c>
      <c r="D423" s="18">
        <v>25.1</v>
      </c>
      <c r="E423" s="18">
        <v>25</v>
      </c>
      <c r="F423" s="304">
        <f t="shared" si="43"/>
        <v>494.80985400000009</v>
      </c>
      <c r="G423" s="18">
        <v>0.1</v>
      </c>
      <c r="H423" s="18" t="s">
        <v>1063</v>
      </c>
      <c r="I423" s="32">
        <f t="shared" si="44"/>
        <v>296.13628322212236</v>
      </c>
      <c r="J423" s="32">
        <f t="shared" si="45"/>
        <v>1.4806814161106119</v>
      </c>
      <c r="K423" s="33" t="str">
        <f t="shared" si="46"/>
        <v>DEJAR</v>
      </c>
      <c r="L423" s="33" t="str">
        <f t="shared" si="47"/>
        <v>DEJAR</v>
      </c>
      <c r="M423" s="33" t="str">
        <f t="shared" si="48"/>
        <v>DEJAR</v>
      </c>
    </row>
    <row r="424" spans="1:13" x14ac:dyDescent="0.25">
      <c r="A424" s="13" t="s">
        <v>182</v>
      </c>
      <c r="B424" s="18">
        <v>20</v>
      </c>
      <c r="C424" s="35" t="s">
        <v>120</v>
      </c>
      <c r="D424" s="18">
        <v>17</v>
      </c>
      <c r="E424" s="18">
        <v>8</v>
      </c>
      <c r="F424" s="304">
        <f t="shared" si="43"/>
        <v>226.98060000000001</v>
      </c>
      <c r="G424" s="18">
        <v>0.1</v>
      </c>
      <c r="H424" s="18" t="s">
        <v>1063</v>
      </c>
      <c r="I424" s="32">
        <f t="shared" si="44"/>
        <v>116.98835060940742</v>
      </c>
      <c r="J424" s="32">
        <f t="shared" si="45"/>
        <v>0.58494175304703711</v>
      </c>
      <c r="K424" s="33" t="str">
        <f t="shared" si="46"/>
        <v>DEJAR</v>
      </c>
      <c r="L424" s="33" t="str">
        <f t="shared" si="47"/>
        <v>DEJAR</v>
      </c>
      <c r="M424" s="33" t="str">
        <f t="shared" si="48"/>
        <v>DEJAR</v>
      </c>
    </row>
    <row r="425" spans="1:13" x14ac:dyDescent="0.25">
      <c r="A425" s="13" t="s">
        <v>182</v>
      </c>
      <c r="B425" s="18">
        <v>21</v>
      </c>
      <c r="C425" s="35" t="s">
        <v>222</v>
      </c>
      <c r="D425" s="18">
        <v>21</v>
      </c>
      <c r="E425" s="18">
        <v>20.420000000000002</v>
      </c>
      <c r="F425" s="304">
        <f t="shared" si="43"/>
        <v>346.3614</v>
      </c>
      <c r="G425" s="18">
        <v>0.1</v>
      </c>
      <c r="H425" s="18" t="s">
        <v>1063</v>
      </c>
      <c r="I425" s="32">
        <f t="shared" si="44"/>
        <v>193.587905296</v>
      </c>
      <c r="J425" s="32">
        <f t="shared" si="45"/>
        <v>0.96793952648000003</v>
      </c>
      <c r="K425" s="33" t="str">
        <f t="shared" si="46"/>
        <v>DEJAR</v>
      </c>
      <c r="L425" s="33" t="str">
        <f t="shared" si="47"/>
        <v>DEJAR</v>
      </c>
      <c r="M425" s="33" t="str">
        <f t="shared" si="48"/>
        <v>DEJAR</v>
      </c>
    </row>
    <row r="426" spans="1:13" x14ac:dyDescent="0.25">
      <c r="A426" s="13" t="s">
        <v>182</v>
      </c>
      <c r="B426" s="18">
        <v>22</v>
      </c>
      <c r="C426" s="35" t="s">
        <v>123</v>
      </c>
      <c r="D426" s="18">
        <v>102</v>
      </c>
      <c r="E426" s="18">
        <v>22</v>
      </c>
      <c r="F426" s="304">
        <f t="shared" si="43"/>
        <v>8171.3015999999998</v>
      </c>
      <c r="G426" s="18">
        <v>0.1</v>
      </c>
      <c r="H426" s="18" t="s">
        <v>1063</v>
      </c>
      <c r="I426" s="32">
        <f t="shared" si="44"/>
        <v>8372.8614505611695</v>
      </c>
      <c r="J426" s="32">
        <f t="shared" si="45"/>
        <v>41.864307252805844</v>
      </c>
      <c r="K426" s="33" t="str">
        <f t="shared" si="46"/>
        <v>DEJAR</v>
      </c>
      <c r="L426" s="33" t="str">
        <f t="shared" si="47"/>
        <v>DEJAR</v>
      </c>
      <c r="M426" s="33" t="str">
        <f t="shared" si="48"/>
        <v>DEJAR</v>
      </c>
    </row>
    <row r="427" spans="1:13" x14ac:dyDescent="0.25">
      <c r="A427" s="13" t="s">
        <v>182</v>
      </c>
      <c r="B427" s="18">
        <v>23</v>
      </c>
      <c r="C427" s="35" t="s">
        <v>226</v>
      </c>
      <c r="D427" s="18">
        <v>15</v>
      </c>
      <c r="E427" s="18">
        <v>12</v>
      </c>
      <c r="F427" s="304">
        <f t="shared" si="43"/>
        <v>176.715</v>
      </c>
      <c r="G427" s="18">
        <v>0.1</v>
      </c>
      <c r="H427" s="18" t="s">
        <v>1063</v>
      </c>
      <c r="I427" s="32">
        <f t="shared" si="44"/>
        <v>86.812164819560579</v>
      </c>
      <c r="J427" s="32">
        <f t="shared" si="45"/>
        <v>0.43406082409780289</v>
      </c>
      <c r="K427" s="33" t="str">
        <f t="shared" si="46"/>
        <v>DEJAR</v>
      </c>
      <c r="L427" s="33" t="str">
        <f t="shared" si="47"/>
        <v>DEJAR</v>
      </c>
      <c r="M427" s="33" t="str">
        <f t="shared" si="48"/>
        <v>DEJAR</v>
      </c>
    </row>
    <row r="428" spans="1:13" x14ac:dyDescent="0.25">
      <c r="A428" s="13" t="s">
        <v>182</v>
      </c>
      <c r="B428" s="18">
        <v>24</v>
      </c>
      <c r="C428" s="35" t="s">
        <v>133</v>
      </c>
      <c r="D428" s="18">
        <v>18</v>
      </c>
      <c r="E428" s="18">
        <v>15</v>
      </c>
      <c r="F428" s="304">
        <f t="shared" si="43"/>
        <v>254.46959999999999</v>
      </c>
      <c r="G428" s="18">
        <v>0.1</v>
      </c>
      <c r="H428" s="18" t="s">
        <v>1063</v>
      </c>
      <c r="I428" s="32">
        <f t="shared" si="44"/>
        <v>134.06329154071116</v>
      </c>
      <c r="J428" s="32">
        <f t="shared" si="45"/>
        <v>0.67031645770355586</v>
      </c>
      <c r="K428" s="33" t="str">
        <f t="shared" si="46"/>
        <v>DEJAR</v>
      </c>
      <c r="L428" s="33" t="str">
        <f t="shared" si="47"/>
        <v>DEJAR</v>
      </c>
      <c r="M428" s="33" t="str">
        <f t="shared" si="48"/>
        <v>DEJAR</v>
      </c>
    </row>
    <row r="429" spans="1:13" x14ac:dyDescent="0.25">
      <c r="A429" s="13" t="s">
        <v>182</v>
      </c>
      <c r="B429" s="18">
        <v>25</v>
      </c>
      <c r="C429" s="35" t="s">
        <v>223</v>
      </c>
      <c r="D429" s="18">
        <v>40.1</v>
      </c>
      <c r="E429" s="18">
        <v>25</v>
      </c>
      <c r="F429" s="304">
        <f t="shared" si="43"/>
        <v>1262.9310540000001</v>
      </c>
      <c r="G429" s="18">
        <v>0.1</v>
      </c>
      <c r="H429" s="18" t="s">
        <v>1063</v>
      </c>
      <c r="I429" s="32">
        <f t="shared" si="44"/>
        <v>904.6195162876528</v>
      </c>
      <c r="J429" s="32">
        <f t="shared" si="45"/>
        <v>4.5230975814382637</v>
      </c>
      <c r="K429" s="33" t="str">
        <f t="shared" si="46"/>
        <v>DEJAR</v>
      </c>
      <c r="L429" s="33" t="str">
        <f t="shared" si="47"/>
        <v>DEJAR</v>
      </c>
      <c r="M429" s="33" t="str">
        <f t="shared" si="48"/>
        <v>DEJAR</v>
      </c>
    </row>
    <row r="430" spans="1:13" x14ac:dyDescent="0.25">
      <c r="A430" s="13" t="s">
        <v>182</v>
      </c>
      <c r="B430" s="18">
        <v>26</v>
      </c>
      <c r="C430" s="35" t="s">
        <v>227</v>
      </c>
      <c r="D430" s="18">
        <v>50</v>
      </c>
      <c r="E430" s="18">
        <v>20</v>
      </c>
      <c r="F430" s="304">
        <f t="shared" si="43"/>
        <v>1963.5</v>
      </c>
      <c r="G430" s="18">
        <v>0.1</v>
      </c>
      <c r="H430" s="18" t="s">
        <v>1063</v>
      </c>
      <c r="I430" s="32">
        <f t="shared" si="44"/>
        <v>1530.6197203780737</v>
      </c>
      <c r="J430" s="32">
        <f t="shared" si="45"/>
        <v>7.6530986018903677</v>
      </c>
      <c r="K430" s="33" t="str">
        <f t="shared" si="46"/>
        <v>DEJAR</v>
      </c>
      <c r="L430" s="33" t="str">
        <f t="shared" si="47"/>
        <v>DEJAR</v>
      </c>
      <c r="M430" s="33" t="str">
        <f t="shared" si="48"/>
        <v>DEJAR</v>
      </c>
    </row>
    <row r="431" spans="1:13" x14ac:dyDescent="0.25">
      <c r="A431" s="13" t="s">
        <v>182</v>
      </c>
      <c r="B431" s="18">
        <v>27</v>
      </c>
      <c r="C431" s="35" t="s">
        <v>228</v>
      </c>
      <c r="D431" s="18">
        <v>45.3</v>
      </c>
      <c r="E431" s="18">
        <v>25</v>
      </c>
      <c r="F431" s="304">
        <f t="shared" si="43"/>
        <v>1611.7114859999997</v>
      </c>
      <c r="G431" s="18">
        <v>0.1</v>
      </c>
      <c r="H431" s="18" t="s">
        <v>1063</v>
      </c>
      <c r="I431" s="32">
        <f t="shared" si="44"/>
        <v>1209.7118499770827</v>
      </c>
      <c r="J431" s="32">
        <f t="shared" si="45"/>
        <v>6.0485592498854128</v>
      </c>
      <c r="K431" s="33" t="str">
        <f t="shared" si="46"/>
        <v>DEJAR</v>
      </c>
      <c r="L431" s="33" t="str">
        <f t="shared" si="47"/>
        <v>DEJAR</v>
      </c>
      <c r="M431" s="33" t="str">
        <f t="shared" si="48"/>
        <v>DEJAR</v>
      </c>
    </row>
    <row r="432" spans="1:13" x14ac:dyDescent="0.25">
      <c r="A432" s="13" t="s">
        <v>182</v>
      </c>
      <c r="B432" s="18">
        <v>28</v>
      </c>
      <c r="C432" s="35" t="s">
        <v>229</v>
      </c>
      <c r="D432" s="18">
        <v>15</v>
      </c>
      <c r="E432" s="18">
        <v>12</v>
      </c>
      <c r="F432" s="304">
        <f t="shared" si="43"/>
        <v>176.715</v>
      </c>
      <c r="G432" s="18">
        <v>0.1</v>
      </c>
      <c r="H432" s="18" t="s">
        <v>1063</v>
      </c>
      <c r="I432" s="32">
        <f t="shared" si="44"/>
        <v>86.812164819560579</v>
      </c>
      <c r="J432" s="32">
        <f t="shared" si="45"/>
        <v>0.43406082409780289</v>
      </c>
      <c r="K432" s="33" t="str">
        <f t="shared" si="46"/>
        <v>DEJAR</v>
      </c>
      <c r="L432" s="33" t="str">
        <f t="shared" si="47"/>
        <v>DEJAR</v>
      </c>
      <c r="M432" s="33" t="str">
        <f t="shared" si="48"/>
        <v>DEJAR</v>
      </c>
    </row>
    <row r="433" spans="1:13" x14ac:dyDescent="0.25">
      <c r="A433" s="13" t="s">
        <v>182</v>
      </c>
      <c r="B433" s="18">
        <v>29</v>
      </c>
      <c r="C433" s="35" t="s">
        <v>223</v>
      </c>
      <c r="D433" s="18">
        <v>28</v>
      </c>
      <c r="E433" s="18">
        <v>25</v>
      </c>
      <c r="F433" s="304">
        <f t="shared" si="43"/>
        <v>615.75360000000001</v>
      </c>
      <c r="G433" s="18">
        <v>0.1</v>
      </c>
      <c r="H433" s="18" t="s">
        <v>1063</v>
      </c>
      <c r="I433" s="32">
        <f t="shared" si="44"/>
        <v>384.30049927715726</v>
      </c>
      <c r="J433" s="32">
        <f t="shared" si="45"/>
        <v>1.9215024963857863</v>
      </c>
      <c r="K433" s="33" t="str">
        <f t="shared" si="46"/>
        <v>DEJAR</v>
      </c>
      <c r="L433" s="33" t="str">
        <f t="shared" si="47"/>
        <v>DEJAR</v>
      </c>
      <c r="M433" s="33" t="str">
        <f t="shared" si="48"/>
        <v>DEJAR</v>
      </c>
    </row>
    <row r="434" spans="1:13" x14ac:dyDescent="0.25">
      <c r="A434" s="13" t="s">
        <v>182</v>
      </c>
      <c r="B434" s="18">
        <v>30</v>
      </c>
      <c r="C434" s="35" t="s">
        <v>223</v>
      </c>
      <c r="D434" s="18">
        <v>17</v>
      </c>
      <c r="E434" s="18">
        <v>12</v>
      </c>
      <c r="F434" s="304">
        <f t="shared" si="43"/>
        <v>226.98060000000001</v>
      </c>
      <c r="G434" s="18">
        <v>0.1</v>
      </c>
      <c r="H434" s="18" t="s">
        <v>1063</v>
      </c>
      <c r="I434" s="32">
        <f t="shared" si="44"/>
        <v>116.98835060940742</v>
      </c>
      <c r="J434" s="32">
        <f t="shared" si="45"/>
        <v>0.58494175304703711</v>
      </c>
      <c r="K434" s="33" t="str">
        <f t="shared" si="46"/>
        <v>DEJAR</v>
      </c>
      <c r="L434" s="33" t="str">
        <f t="shared" si="47"/>
        <v>DEJAR</v>
      </c>
      <c r="M434" s="33" t="str">
        <f t="shared" si="48"/>
        <v>DEJAR</v>
      </c>
    </row>
    <row r="435" spans="1:13" x14ac:dyDescent="0.25">
      <c r="A435" s="13" t="s">
        <v>182</v>
      </c>
      <c r="B435" s="18">
        <v>31</v>
      </c>
      <c r="C435" s="35" t="s">
        <v>221</v>
      </c>
      <c r="D435" s="18">
        <v>20</v>
      </c>
      <c r="E435" s="18">
        <v>15</v>
      </c>
      <c r="F435" s="304">
        <f t="shared" si="43"/>
        <v>314.15999999999997</v>
      </c>
      <c r="G435" s="18">
        <v>0.1</v>
      </c>
      <c r="H435" s="18" t="s">
        <v>1063</v>
      </c>
      <c r="I435" s="32">
        <f t="shared" si="44"/>
        <v>172.33493090633354</v>
      </c>
      <c r="J435" s="32">
        <f t="shared" si="45"/>
        <v>0.86167465453166758</v>
      </c>
      <c r="K435" s="33" t="str">
        <f t="shared" si="46"/>
        <v>DEJAR</v>
      </c>
      <c r="L435" s="33" t="str">
        <f t="shared" si="47"/>
        <v>DEJAR</v>
      </c>
      <c r="M435" s="33" t="str">
        <f t="shared" si="48"/>
        <v>DEJAR</v>
      </c>
    </row>
    <row r="436" spans="1:13" x14ac:dyDescent="0.25">
      <c r="A436" s="13" t="s">
        <v>182</v>
      </c>
      <c r="B436" s="18">
        <v>32</v>
      </c>
      <c r="C436" s="35" t="s">
        <v>129</v>
      </c>
      <c r="D436" s="18">
        <v>31</v>
      </c>
      <c r="E436" s="18">
        <v>20</v>
      </c>
      <c r="F436" s="304">
        <f t="shared" si="43"/>
        <v>754.76940000000002</v>
      </c>
      <c r="G436" s="18">
        <v>0.1</v>
      </c>
      <c r="H436" s="18" t="s">
        <v>1063</v>
      </c>
      <c r="I436" s="32">
        <f t="shared" si="44"/>
        <v>489.81357840055307</v>
      </c>
      <c r="J436" s="32">
        <f t="shared" si="45"/>
        <v>2.4490678920027653</v>
      </c>
      <c r="K436" s="33" t="str">
        <f t="shared" si="46"/>
        <v>DEJAR</v>
      </c>
      <c r="L436" s="33" t="str">
        <f t="shared" si="47"/>
        <v>DEJAR</v>
      </c>
      <c r="M436" s="33" t="str">
        <f t="shared" si="48"/>
        <v>DEJAR</v>
      </c>
    </row>
    <row r="437" spans="1:13" x14ac:dyDescent="0.25">
      <c r="A437" s="13" t="s">
        <v>182</v>
      </c>
      <c r="B437" s="18">
        <v>33</v>
      </c>
      <c r="C437" s="35" t="s">
        <v>211</v>
      </c>
      <c r="D437" s="18">
        <v>18.5</v>
      </c>
      <c r="E437" s="18">
        <v>20</v>
      </c>
      <c r="F437" s="304">
        <f t="shared" si="43"/>
        <v>268.80315000000002</v>
      </c>
      <c r="G437" s="18">
        <v>0.1</v>
      </c>
      <c r="H437" s="18" t="s">
        <v>1063</v>
      </c>
      <c r="I437" s="32">
        <f t="shared" si="44"/>
        <v>143.11059777395243</v>
      </c>
      <c r="J437" s="32">
        <f t="shared" si="45"/>
        <v>0.71555298886976215</v>
      </c>
      <c r="K437" s="33" t="str">
        <f t="shared" si="46"/>
        <v>DEJAR</v>
      </c>
      <c r="L437" s="33" t="str">
        <f t="shared" si="47"/>
        <v>DEJAR</v>
      </c>
      <c r="M437" s="33" t="str">
        <f t="shared" si="48"/>
        <v>DEJAR</v>
      </c>
    </row>
    <row r="438" spans="1:13" x14ac:dyDescent="0.25">
      <c r="A438" s="13" t="s">
        <v>182</v>
      </c>
      <c r="B438" s="18">
        <v>34</v>
      </c>
      <c r="C438" s="35" t="s">
        <v>222</v>
      </c>
      <c r="D438" s="18">
        <v>22.2</v>
      </c>
      <c r="E438" s="18">
        <v>30</v>
      </c>
      <c r="F438" s="304">
        <f t="shared" si="43"/>
        <v>387.07653599999998</v>
      </c>
      <c r="G438" s="18">
        <v>0.1</v>
      </c>
      <c r="H438" s="18" t="s">
        <v>1063</v>
      </c>
      <c r="I438" s="32">
        <f t="shared" si="44"/>
        <v>221.00448516417933</v>
      </c>
      <c r="J438" s="32">
        <f t="shared" si="45"/>
        <v>1.1050224258208967</v>
      </c>
      <c r="K438" s="33" t="str">
        <f t="shared" si="46"/>
        <v>DEJAR</v>
      </c>
      <c r="L438" s="33" t="str">
        <f t="shared" si="47"/>
        <v>DEJAR</v>
      </c>
      <c r="M438" s="33" t="str">
        <f t="shared" si="48"/>
        <v>DEJAR</v>
      </c>
    </row>
    <row r="439" spans="1:13" x14ac:dyDescent="0.25">
      <c r="A439" s="13" t="s">
        <v>182</v>
      </c>
      <c r="B439" s="18">
        <v>35</v>
      </c>
      <c r="C439" s="35" t="s">
        <v>18</v>
      </c>
      <c r="D439" s="18">
        <v>22.1</v>
      </c>
      <c r="E439" s="18">
        <v>15</v>
      </c>
      <c r="F439" s="304">
        <f t="shared" si="43"/>
        <v>383.59721400000006</v>
      </c>
      <c r="G439" s="18">
        <v>0.1</v>
      </c>
      <c r="H439" s="18" t="s">
        <v>1063</v>
      </c>
      <c r="I439" s="32">
        <f t="shared" si="44"/>
        <v>218.63905302426821</v>
      </c>
      <c r="J439" s="32">
        <f t="shared" si="45"/>
        <v>1.093195265121341</v>
      </c>
      <c r="K439" s="33" t="str">
        <f t="shared" si="46"/>
        <v>DEJAR</v>
      </c>
      <c r="L439" s="33" t="str">
        <f t="shared" si="47"/>
        <v>DEJAR</v>
      </c>
      <c r="M439" s="33" t="str">
        <f t="shared" si="48"/>
        <v>DEJAR</v>
      </c>
    </row>
    <row r="440" spans="1:13" x14ac:dyDescent="0.25">
      <c r="A440" s="13" t="s">
        <v>182</v>
      </c>
      <c r="B440" s="18">
        <v>36</v>
      </c>
      <c r="C440" s="35" t="s">
        <v>173</v>
      </c>
      <c r="D440" s="18">
        <v>15</v>
      </c>
      <c r="E440" s="18">
        <v>15</v>
      </c>
      <c r="F440" s="304">
        <f t="shared" si="43"/>
        <v>176.715</v>
      </c>
      <c r="G440" s="18">
        <v>0.1</v>
      </c>
      <c r="H440" s="18" t="s">
        <v>1063</v>
      </c>
      <c r="I440" s="32">
        <f t="shared" si="44"/>
        <v>86.812164819560579</v>
      </c>
      <c r="J440" s="32">
        <f t="shared" si="45"/>
        <v>0.43406082409780289</v>
      </c>
      <c r="K440" s="33" t="str">
        <f t="shared" si="46"/>
        <v>DEJAR</v>
      </c>
      <c r="L440" s="33" t="str">
        <f t="shared" si="47"/>
        <v>DEJAR</v>
      </c>
      <c r="M440" s="33" t="str">
        <f t="shared" si="48"/>
        <v>DEJAR</v>
      </c>
    </row>
    <row r="441" spans="1:13" x14ac:dyDescent="0.25">
      <c r="A441" s="13" t="s">
        <v>182</v>
      </c>
      <c r="B441" s="18">
        <v>37</v>
      </c>
      <c r="C441" s="35" t="s">
        <v>228</v>
      </c>
      <c r="D441" s="18">
        <v>15.2</v>
      </c>
      <c r="E441" s="18">
        <v>20</v>
      </c>
      <c r="F441" s="304">
        <f t="shared" si="43"/>
        <v>181.45881599999998</v>
      </c>
      <c r="G441" s="18">
        <v>0.1</v>
      </c>
      <c r="H441" s="18" t="s">
        <v>1063</v>
      </c>
      <c r="I441" s="32">
        <f t="shared" si="44"/>
        <v>89.596556735240128</v>
      </c>
      <c r="J441" s="32">
        <f t="shared" si="45"/>
        <v>0.44798278367620059</v>
      </c>
      <c r="K441" s="33" t="str">
        <f t="shared" si="46"/>
        <v>DEJAR</v>
      </c>
      <c r="L441" s="33" t="str">
        <f t="shared" si="47"/>
        <v>DEJAR</v>
      </c>
      <c r="M441" s="33" t="str">
        <f t="shared" si="48"/>
        <v>DEJAR</v>
      </c>
    </row>
    <row r="442" spans="1:13" x14ac:dyDescent="0.25">
      <c r="A442" s="13" t="s">
        <v>182</v>
      </c>
      <c r="B442" s="18">
        <v>38</v>
      </c>
      <c r="C442" s="35" t="s">
        <v>161</v>
      </c>
      <c r="D442" s="18">
        <v>28</v>
      </c>
      <c r="E442" s="18">
        <v>30</v>
      </c>
      <c r="F442" s="304">
        <f t="shared" si="43"/>
        <v>615.75360000000001</v>
      </c>
      <c r="G442" s="18">
        <v>0.1</v>
      </c>
      <c r="H442" s="18" t="s">
        <v>1063</v>
      </c>
      <c r="I442" s="32">
        <f t="shared" si="44"/>
        <v>384.30049927715726</v>
      </c>
      <c r="J442" s="32">
        <f t="shared" si="45"/>
        <v>1.9215024963857863</v>
      </c>
      <c r="K442" s="33" t="str">
        <f t="shared" si="46"/>
        <v>DEJAR</v>
      </c>
      <c r="L442" s="33" t="str">
        <f t="shared" si="47"/>
        <v>DEJAR</v>
      </c>
      <c r="M442" s="33" t="str">
        <f t="shared" si="48"/>
        <v>DEJAR</v>
      </c>
    </row>
    <row r="443" spans="1:13" x14ac:dyDescent="0.25">
      <c r="A443" s="13" t="s">
        <v>182</v>
      </c>
      <c r="B443" s="18">
        <v>39</v>
      </c>
      <c r="C443" s="35" t="s">
        <v>123</v>
      </c>
      <c r="D443" s="18">
        <v>44</v>
      </c>
      <c r="E443" s="18">
        <v>25</v>
      </c>
      <c r="F443" s="304">
        <f t="shared" si="43"/>
        <v>1520.5344</v>
      </c>
      <c r="G443" s="18">
        <v>0.1</v>
      </c>
      <c r="H443" s="18" t="s">
        <v>1063</v>
      </c>
      <c r="I443" s="32">
        <f t="shared" si="44"/>
        <v>1128.6029947595007</v>
      </c>
      <c r="J443" s="32">
        <f t="shared" si="45"/>
        <v>5.6430149737975031</v>
      </c>
      <c r="K443" s="33" t="str">
        <f t="shared" si="46"/>
        <v>DEJAR</v>
      </c>
      <c r="L443" s="33" t="str">
        <f t="shared" si="47"/>
        <v>DEJAR</v>
      </c>
      <c r="M443" s="33" t="str">
        <f t="shared" si="48"/>
        <v>DEJAR</v>
      </c>
    </row>
    <row r="444" spans="1:13" x14ac:dyDescent="0.25">
      <c r="A444" s="13" t="s">
        <v>182</v>
      </c>
      <c r="B444" s="18">
        <v>40</v>
      </c>
      <c r="C444" s="35" t="s">
        <v>146</v>
      </c>
      <c r="D444" s="18">
        <v>62.1</v>
      </c>
      <c r="E444" s="18">
        <v>45</v>
      </c>
      <c r="F444" s="304">
        <f t="shared" si="43"/>
        <v>3028.8244140000002</v>
      </c>
      <c r="G444" s="18">
        <v>0.1</v>
      </c>
      <c r="H444" s="18" t="s">
        <v>1063</v>
      </c>
      <c r="I444" s="32">
        <f t="shared" si="44"/>
        <v>2565.7070606841789</v>
      </c>
      <c r="J444" s="32">
        <f t="shared" si="45"/>
        <v>12.828535303420892</v>
      </c>
      <c r="K444" s="33" t="str">
        <f t="shared" si="46"/>
        <v>DEJAR</v>
      </c>
      <c r="L444" s="33" t="str">
        <f t="shared" si="47"/>
        <v>DEJAR</v>
      </c>
      <c r="M444" s="33" t="str">
        <f t="shared" si="48"/>
        <v>DEJAR</v>
      </c>
    </row>
    <row r="445" spans="1:13" x14ac:dyDescent="0.25">
      <c r="A445" s="13" t="s">
        <v>182</v>
      </c>
      <c r="B445" s="18">
        <v>41</v>
      </c>
      <c r="C445" s="35" t="s">
        <v>20</v>
      </c>
      <c r="D445" s="18">
        <v>13</v>
      </c>
      <c r="E445" s="18">
        <v>10</v>
      </c>
      <c r="F445" s="304">
        <f t="shared" si="43"/>
        <v>132.73259999999999</v>
      </c>
      <c r="G445" s="18">
        <v>0.1</v>
      </c>
      <c r="H445" s="18" t="s">
        <v>1063</v>
      </c>
      <c r="I445" s="32">
        <f t="shared" si="44"/>
        <v>61.723483588461484</v>
      </c>
      <c r="J445" s="32">
        <f t="shared" si="45"/>
        <v>0.3086174179423074</v>
      </c>
      <c r="K445" s="33" t="str">
        <f t="shared" si="46"/>
        <v>DEJAR</v>
      </c>
      <c r="L445" s="33" t="str">
        <f t="shared" si="47"/>
        <v>DEJAR</v>
      </c>
      <c r="M445" s="33" t="str">
        <f t="shared" si="48"/>
        <v>DEJAR</v>
      </c>
    </row>
    <row r="446" spans="1:13" x14ac:dyDescent="0.25">
      <c r="A446" s="13" t="s">
        <v>183</v>
      </c>
      <c r="B446" s="18">
        <v>1</v>
      </c>
      <c r="C446" s="35" t="s">
        <v>20</v>
      </c>
      <c r="D446" s="18">
        <v>18.5</v>
      </c>
      <c r="E446" s="18">
        <v>10</v>
      </c>
      <c r="F446" s="304">
        <f t="shared" si="43"/>
        <v>268.80315000000002</v>
      </c>
      <c r="G446" s="18">
        <v>0.1</v>
      </c>
      <c r="H446" s="18" t="s">
        <v>1063</v>
      </c>
      <c r="I446" s="32">
        <f t="shared" si="44"/>
        <v>143.11059777395243</v>
      </c>
      <c r="J446" s="32">
        <f t="shared" si="45"/>
        <v>0.71555298886976215</v>
      </c>
      <c r="K446" s="33" t="str">
        <f t="shared" si="46"/>
        <v>DEJAR</v>
      </c>
      <c r="L446" s="33" t="str">
        <f t="shared" si="47"/>
        <v>DEJAR</v>
      </c>
      <c r="M446" s="33" t="str">
        <f t="shared" si="48"/>
        <v>DEJAR</v>
      </c>
    </row>
    <row r="447" spans="1:13" x14ac:dyDescent="0.25">
      <c r="A447" s="13" t="s">
        <v>183</v>
      </c>
      <c r="B447" s="18">
        <v>2</v>
      </c>
      <c r="C447" s="35" t="s">
        <v>20</v>
      </c>
      <c r="D447" s="18">
        <v>35.5</v>
      </c>
      <c r="E447" s="18">
        <v>25</v>
      </c>
      <c r="F447" s="304">
        <f t="shared" si="43"/>
        <v>989.80034999999998</v>
      </c>
      <c r="G447" s="18">
        <v>0.1</v>
      </c>
      <c r="H447" s="18" t="s">
        <v>1063</v>
      </c>
      <c r="I447" s="32">
        <f t="shared" si="44"/>
        <v>676.6126158333492</v>
      </c>
      <c r="J447" s="32">
        <f t="shared" si="45"/>
        <v>3.383063079166746</v>
      </c>
      <c r="K447" s="33" t="str">
        <f t="shared" si="46"/>
        <v>DEJAR</v>
      </c>
      <c r="L447" s="33" t="str">
        <f t="shared" si="47"/>
        <v>DEJAR</v>
      </c>
      <c r="M447" s="33" t="str">
        <f t="shared" si="48"/>
        <v>DEJAR</v>
      </c>
    </row>
    <row r="448" spans="1:13" x14ac:dyDescent="0.25">
      <c r="A448" s="13" t="s">
        <v>183</v>
      </c>
      <c r="B448" s="18">
        <v>3</v>
      </c>
      <c r="C448" s="35" t="s">
        <v>108</v>
      </c>
      <c r="D448" s="18">
        <v>60.5</v>
      </c>
      <c r="E448" s="18">
        <v>35</v>
      </c>
      <c r="F448" s="304">
        <f t="shared" si="43"/>
        <v>2874.76035</v>
      </c>
      <c r="G448" s="18">
        <v>0.1</v>
      </c>
      <c r="H448" s="18" t="s">
        <v>1063</v>
      </c>
      <c r="I448" s="32">
        <f t="shared" si="44"/>
        <v>2410.9436640890781</v>
      </c>
      <c r="J448" s="32">
        <f t="shared" si="45"/>
        <v>12.054718320445389</v>
      </c>
      <c r="K448" s="33" t="str">
        <f t="shared" si="46"/>
        <v>DEJAR</v>
      </c>
      <c r="L448" s="33" t="str">
        <f t="shared" si="47"/>
        <v>DEJAR</v>
      </c>
      <c r="M448" s="33" t="str">
        <f t="shared" si="48"/>
        <v>DEJAR</v>
      </c>
    </row>
    <row r="449" spans="1:13" x14ac:dyDescent="0.25">
      <c r="A449" s="13" t="s">
        <v>183</v>
      </c>
      <c r="B449" s="18">
        <v>4</v>
      </c>
      <c r="C449" s="35" t="s">
        <v>223</v>
      </c>
      <c r="D449" s="18">
        <v>48.3</v>
      </c>
      <c r="E449" s="18">
        <v>35</v>
      </c>
      <c r="F449" s="304">
        <f t="shared" si="43"/>
        <v>1832.2518059999998</v>
      </c>
      <c r="G449" s="18">
        <v>0.1</v>
      </c>
      <c r="H449" s="18" t="s">
        <v>1063</v>
      </c>
      <c r="I449" s="32">
        <f t="shared" si="44"/>
        <v>1409.4839505366456</v>
      </c>
      <c r="J449" s="32">
        <f t="shared" si="45"/>
        <v>7.0474197526832283</v>
      </c>
      <c r="K449" s="33" t="str">
        <f t="shared" si="46"/>
        <v>DEJAR</v>
      </c>
      <c r="L449" s="33" t="str">
        <f t="shared" si="47"/>
        <v>DEJAR</v>
      </c>
      <c r="M449" s="33" t="str">
        <f t="shared" si="48"/>
        <v>DEJAR</v>
      </c>
    </row>
    <row r="450" spans="1:13" x14ac:dyDescent="0.25">
      <c r="A450" s="13" t="s">
        <v>183</v>
      </c>
      <c r="B450" s="18">
        <v>5</v>
      </c>
      <c r="C450" s="35" t="s">
        <v>147</v>
      </c>
      <c r="D450" s="18">
        <v>11.5</v>
      </c>
      <c r="E450" s="18">
        <v>15</v>
      </c>
      <c r="F450" s="304">
        <f t="shared" si="43"/>
        <v>103.86915</v>
      </c>
      <c r="G450" s="18">
        <v>0.1</v>
      </c>
      <c r="H450" s="18" t="s">
        <v>1063</v>
      </c>
      <c r="I450" s="32">
        <f t="shared" si="44"/>
        <v>46.082838181946165</v>
      </c>
      <c r="J450" s="32">
        <f t="shared" si="45"/>
        <v>0.23041419090973084</v>
      </c>
      <c r="K450" s="33" t="str">
        <f t="shared" si="46"/>
        <v>DEJAR</v>
      </c>
      <c r="L450" s="33" t="str">
        <f t="shared" si="47"/>
        <v>DEJAR</v>
      </c>
      <c r="M450" s="33" t="str">
        <f t="shared" si="48"/>
        <v>DEJAR</v>
      </c>
    </row>
    <row r="451" spans="1:13" x14ac:dyDescent="0.25">
      <c r="A451" s="13" t="s">
        <v>183</v>
      </c>
      <c r="B451" s="18">
        <v>6</v>
      </c>
      <c r="C451" s="35"/>
      <c r="D451" s="18">
        <v>24.2</v>
      </c>
      <c r="E451" s="18">
        <v>35</v>
      </c>
      <c r="F451" s="304">
        <f t="shared" ref="F451:F514" si="49">(3.1416/4)*D451^2</f>
        <v>459.961656</v>
      </c>
      <c r="G451" s="18">
        <v>0.1</v>
      </c>
      <c r="H451" s="18" t="s">
        <v>1063</v>
      </c>
      <c r="I451" s="32">
        <f t="shared" ref="I451:I514" si="50">0.13657*D451^2.38351</f>
        <v>271.45201661665863</v>
      </c>
      <c r="J451" s="32">
        <f t="shared" ref="J451:J514" si="51">(I451/1000)*0.5/G451</f>
        <v>1.357260083083293</v>
      </c>
      <c r="K451" s="33" t="str">
        <f t="shared" ref="K451:K514" si="52">+IF(D451&gt;=10,"DEJAR","DEPURAR")</f>
        <v>DEJAR</v>
      </c>
      <c r="L451" s="33" t="str">
        <f t="shared" ref="L451:L514" si="53">+IF(E451&gt;=5,"DEJAR","DEPURAR")</f>
        <v>DEJAR</v>
      </c>
      <c r="M451" s="33" t="str">
        <f t="shared" ref="M451:M514" si="54">+IF(AND(K451="DEJAR",L451="DEJAR"),"DEJAR","DEPURAR")</f>
        <v>DEJAR</v>
      </c>
    </row>
    <row r="452" spans="1:13" x14ac:dyDescent="0.25">
      <c r="A452" s="13" t="s">
        <v>183</v>
      </c>
      <c r="B452" s="18">
        <v>7</v>
      </c>
      <c r="C452" s="35" t="s">
        <v>223</v>
      </c>
      <c r="D452" s="18">
        <v>44.7</v>
      </c>
      <c r="E452" s="18">
        <v>20</v>
      </c>
      <c r="F452" s="304">
        <f t="shared" si="49"/>
        <v>1569.299886</v>
      </c>
      <c r="G452" s="18">
        <v>0.1</v>
      </c>
      <c r="H452" s="18" t="s">
        <v>1063</v>
      </c>
      <c r="I452" s="32">
        <f t="shared" si="50"/>
        <v>1171.8709645318349</v>
      </c>
      <c r="J452" s="32">
        <f t="shared" si="51"/>
        <v>5.8593548226591752</v>
      </c>
      <c r="K452" s="33" t="str">
        <f t="shared" si="52"/>
        <v>DEJAR</v>
      </c>
      <c r="L452" s="33" t="str">
        <f t="shared" si="53"/>
        <v>DEJAR</v>
      </c>
      <c r="M452" s="33" t="str">
        <f t="shared" si="54"/>
        <v>DEJAR</v>
      </c>
    </row>
    <row r="453" spans="1:13" x14ac:dyDescent="0.25">
      <c r="A453" s="13" t="s">
        <v>183</v>
      </c>
      <c r="B453" s="18">
        <v>8</v>
      </c>
      <c r="C453" s="35" t="s">
        <v>221</v>
      </c>
      <c r="D453" s="18">
        <v>24.3</v>
      </c>
      <c r="E453" s="18">
        <v>23.14</v>
      </c>
      <c r="F453" s="304">
        <f t="shared" si="49"/>
        <v>463.77084600000001</v>
      </c>
      <c r="G453" s="18">
        <v>0.1</v>
      </c>
      <c r="H453" s="18" t="s">
        <v>1063</v>
      </c>
      <c r="I453" s="32">
        <f t="shared" si="50"/>
        <v>274.13325232414849</v>
      </c>
      <c r="J453" s="32">
        <f t="shared" si="51"/>
        <v>1.3706662616207423</v>
      </c>
      <c r="K453" s="33" t="str">
        <f t="shared" si="52"/>
        <v>DEJAR</v>
      </c>
      <c r="L453" s="33" t="str">
        <f t="shared" si="53"/>
        <v>DEJAR</v>
      </c>
      <c r="M453" s="33" t="str">
        <f t="shared" si="54"/>
        <v>DEJAR</v>
      </c>
    </row>
    <row r="454" spans="1:13" x14ac:dyDescent="0.25">
      <c r="A454" s="13" t="s">
        <v>183</v>
      </c>
      <c r="B454" s="18">
        <v>9</v>
      </c>
      <c r="C454" s="35" t="s">
        <v>134</v>
      </c>
      <c r="D454" s="18">
        <v>29.5</v>
      </c>
      <c r="E454" s="18">
        <v>20</v>
      </c>
      <c r="F454" s="304">
        <f t="shared" si="49"/>
        <v>683.49434999999994</v>
      </c>
      <c r="G454" s="18">
        <v>0.1</v>
      </c>
      <c r="H454" s="18" t="s">
        <v>1063</v>
      </c>
      <c r="I454" s="32">
        <f t="shared" si="50"/>
        <v>435.20189998017889</v>
      </c>
      <c r="J454" s="32">
        <f t="shared" si="51"/>
        <v>2.1760094999008941</v>
      </c>
      <c r="K454" s="33" t="str">
        <f t="shared" si="52"/>
        <v>DEJAR</v>
      </c>
      <c r="L454" s="33" t="str">
        <f t="shared" si="53"/>
        <v>DEJAR</v>
      </c>
      <c r="M454" s="33" t="str">
        <f t="shared" si="54"/>
        <v>DEJAR</v>
      </c>
    </row>
    <row r="455" spans="1:13" x14ac:dyDescent="0.25">
      <c r="A455" s="13" t="s">
        <v>183</v>
      </c>
      <c r="B455" s="18">
        <v>10</v>
      </c>
      <c r="C455" s="35" t="s">
        <v>108</v>
      </c>
      <c r="D455" s="18">
        <v>29.3</v>
      </c>
      <c r="E455" s="18">
        <v>30</v>
      </c>
      <c r="F455" s="304">
        <f t="shared" si="49"/>
        <v>674.25804600000004</v>
      </c>
      <c r="G455" s="18">
        <v>0.1</v>
      </c>
      <c r="H455" s="18" t="s">
        <v>1063</v>
      </c>
      <c r="I455" s="32">
        <f t="shared" si="50"/>
        <v>428.20225613549763</v>
      </c>
      <c r="J455" s="32">
        <f t="shared" si="51"/>
        <v>2.1410112806774881</v>
      </c>
      <c r="K455" s="33" t="str">
        <f t="shared" si="52"/>
        <v>DEJAR</v>
      </c>
      <c r="L455" s="33" t="str">
        <f t="shared" si="53"/>
        <v>DEJAR</v>
      </c>
      <c r="M455" s="33" t="str">
        <f t="shared" si="54"/>
        <v>DEJAR</v>
      </c>
    </row>
    <row r="456" spans="1:13" x14ac:dyDescent="0.25">
      <c r="A456" s="13" t="s">
        <v>183</v>
      </c>
      <c r="B456" s="18">
        <v>11</v>
      </c>
      <c r="C456" s="35"/>
      <c r="D456" s="18">
        <v>32</v>
      </c>
      <c r="E456" s="18">
        <v>25</v>
      </c>
      <c r="F456" s="304">
        <f t="shared" si="49"/>
        <v>804.24959999999999</v>
      </c>
      <c r="G456" s="18">
        <v>0.1</v>
      </c>
      <c r="H456" s="18" t="s">
        <v>1063</v>
      </c>
      <c r="I456" s="32">
        <f t="shared" si="50"/>
        <v>528.31791084648671</v>
      </c>
      <c r="J456" s="32">
        <f t="shared" si="51"/>
        <v>2.6415895542324335</v>
      </c>
      <c r="K456" s="33" t="str">
        <f t="shared" si="52"/>
        <v>DEJAR</v>
      </c>
      <c r="L456" s="33" t="str">
        <f t="shared" si="53"/>
        <v>DEJAR</v>
      </c>
      <c r="M456" s="33" t="str">
        <f t="shared" si="54"/>
        <v>DEJAR</v>
      </c>
    </row>
    <row r="457" spans="1:13" x14ac:dyDescent="0.25">
      <c r="A457" s="13" t="s">
        <v>183</v>
      </c>
      <c r="B457" s="18">
        <v>12</v>
      </c>
      <c r="C457" s="35" t="s">
        <v>134</v>
      </c>
      <c r="D457" s="18">
        <v>25.2</v>
      </c>
      <c r="E457" s="18">
        <v>8</v>
      </c>
      <c r="F457" s="304">
        <f t="shared" si="49"/>
        <v>498.76041599999996</v>
      </c>
      <c r="G457" s="18">
        <v>0.1</v>
      </c>
      <c r="H457" s="18" t="s">
        <v>1063</v>
      </c>
      <c r="I457" s="32">
        <f t="shared" si="50"/>
        <v>298.95616403987509</v>
      </c>
      <c r="J457" s="32">
        <f t="shared" si="51"/>
        <v>1.4947808201993753</v>
      </c>
      <c r="K457" s="33" t="str">
        <f t="shared" si="52"/>
        <v>DEJAR</v>
      </c>
      <c r="L457" s="33" t="str">
        <f t="shared" si="53"/>
        <v>DEJAR</v>
      </c>
      <c r="M457" s="33" t="str">
        <f t="shared" si="54"/>
        <v>DEJAR</v>
      </c>
    </row>
    <row r="458" spans="1:13" x14ac:dyDescent="0.25">
      <c r="A458" s="13" t="s">
        <v>183</v>
      </c>
      <c r="B458" s="18">
        <v>13</v>
      </c>
      <c r="C458" s="35" t="s">
        <v>148</v>
      </c>
      <c r="D458" s="18">
        <v>25.5</v>
      </c>
      <c r="E458" s="18">
        <v>25</v>
      </c>
      <c r="F458" s="304">
        <f t="shared" si="49"/>
        <v>510.70634999999999</v>
      </c>
      <c r="G458" s="18">
        <v>0.1</v>
      </c>
      <c r="H458" s="18" t="s">
        <v>1063</v>
      </c>
      <c r="I458" s="32">
        <f t="shared" si="50"/>
        <v>307.50904523936521</v>
      </c>
      <c r="J458" s="32">
        <f t="shared" si="51"/>
        <v>1.5375452261968261</v>
      </c>
      <c r="K458" s="33" t="str">
        <f t="shared" si="52"/>
        <v>DEJAR</v>
      </c>
      <c r="L458" s="33" t="str">
        <f t="shared" si="53"/>
        <v>DEJAR</v>
      </c>
      <c r="M458" s="33" t="str">
        <f t="shared" si="54"/>
        <v>DEJAR</v>
      </c>
    </row>
    <row r="459" spans="1:13" x14ac:dyDescent="0.25">
      <c r="A459" s="13" t="s">
        <v>183</v>
      </c>
      <c r="B459" s="18">
        <v>14</v>
      </c>
      <c r="C459" s="35" t="s">
        <v>20</v>
      </c>
      <c r="D459" s="18">
        <v>15.7</v>
      </c>
      <c r="E459" s="18">
        <v>10</v>
      </c>
      <c r="F459" s="304">
        <f t="shared" si="49"/>
        <v>193.59324599999999</v>
      </c>
      <c r="G459" s="18">
        <v>0.1</v>
      </c>
      <c r="H459" s="18" t="s">
        <v>1063</v>
      </c>
      <c r="I459" s="32">
        <f t="shared" si="50"/>
        <v>96.781887987802477</v>
      </c>
      <c r="J459" s="32">
        <f t="shared" si="51"/>
        <v>0.48390943993901236</v>
      </c>
      <c r="K459" s="33" t="str">
        <f t="shared" si="52"/>
        <v>DEJAR</v>
      </c>
      <c r="L459" s="33" t="str">
        <f t="shared" si="53"/>
        <v>DEJAR</v>
      </c>
      <c r="M459" s="33" t="str">
        <f t="shared" si="54"/>
        <v>DEJAR</v>
      </c>
    </row>
    <row r="460" spans="1:13" x14ac:dyDescent="0.25">
      <c r="A460" s="13" t="s">
        <v>183</v>
      </c>
      <c r="B460" s="18">
        <v>15</v>
      </c>
      <c r="C460" s="35" t="s">
        <v>31</v>
      </c>
      <c r="D460" s="18">
        <v>25.3</v>
      </c>
      <c r="E460" s="18">
        <v>15</v>
      </c>
      <c r="F460" s="304">
        <f t="shared" si="49"/>
        <v>502.72668600000003</v>
      </c>
      <c r="G460" s="18">
        <v>0.1</v>
      </c>
      <c r="H460" s="18" t="s">
        <v>1063</v>
      </c>
      <c r="I460" s="32">
        <f t="shared" si="50"/>
        <v>301.79156892707778</v>
      </c>
      <c r="J460" s="32">
        <f t="shared" si="51"/>
        <v>1.5089578446353886</v>
      </c>
      <c r="K460" s="33" t="str">
        <f t="shared" si="52"/>
        <v>DEJAR</v>
      </c>
      <c r="L460" s="33" t="str">
        <f t="shared" si="53"/>
        <v>DEJAR</v>
      </c>
      <c r="M460" s="33" t="str">
        <f t="shared" si="54"/>
        <v>DEJAR</v>
      </c>
    </row>
    <row r="461" spans="1:13" x14ac:dyDescent="0.25">
      <c r="A461" s="13" t="s">
        <v>183</v>
      </c>
      <c r="B461" s="18">
        <v>16</v>
      </c>
      <c r="C461" s="35" t="s">
        <v>20</v>
      </c>
      <c r="D461" s="18">
        <v>13.2</v>
      </c>
      <c r="E461" s="18">
        <v>6</v>
      </c>
      <c r="F461" s="304">
        <f t="shared" si="49"/>
        <v>136.84809599999997</v>
      </c>
      <c r="G461" s="18">
        <v>0.1</v>
      </c>
      <c r="H461" s="18" t="s">
        <v>1063</v>
      </c>
      <c r="I461" s="32">
        <f t="shared" si="50"/>
        <v>64.010980580278073</v>
      </c>
      <c r="J461" s="32">
        <f t="shared" si="51"/>
        <v>0.32005490290139033</v>
      </c>
      <c r="K461" s="33" t="str">
        <f t="shared" si="52"/>
        <v>DEJAR</v>
      </c>
      <c r="L461" s="33" t="str">
        <f t="shared" si="53"/>
        <v>DEJAR</v>
      </c>
      <c r="M461" s="33" t="str">
        <f t="shared" si="54"/>
        <v>DEJAR</v>
      </c>
    </row>
    <row r="462" spans="1:13" x14ac:dyDescent="0.25">
      <c r="A462" s="13" t="s">
        <v>183</v>
      </c>
      <c r="B462" s="18">
        <v>17</v>
      </c>
      <c r="C462" s="35" t="s">
        <v>148</v>
      </c>
      <c r="D462" s="18">
        <v>28.3</v>
      </c>
      <c r="E462" s="18">
        <v>25</v>
      </c>
      <c r="F462" s="304">
        <f t="shared" si="49"/>
        <v>629.01900599999999</v>
      </c>
      <c r="G462" s="18">
        <v>0.1</v>
      </c>
      <c r="H462" s="18" t="s">
        <v>1063</v>
      </c>
      <c r="I462" s="32">
        <f t="shared" si="50"/>
        <v>394.18745280934183</v>
      </c>
      <c r="J462" s="32">
        <f t="shared" si="51"/>
        <v>1.9709372640467089</v>
      </c>
      <c r="K462" s="33" t="str">
        <f t="shared" si="52"/>
        <v>DEJAR</v>
      </c>
      <c r="L462" s="33" t="str">
        <f t="shared" si="53"/>
        <v>DEJAR</v>
      </c>
      <c r="M462" s="33" t="str">
        <f t="shared" si="54"/>
        <v>DEJAR</v>
      </c>
    </row>
    <row r="463" spans="1:13" x14ac:dyDescent="0.25">
      <c r="A463" s="13" t="s">
        <v>183</v>
      </c>
      <c r="B463" s="18">
        <v>18</v>
      </c>
      <c r="C463" s="35" t="s">
        <v>148</v>
      </c>
      <c r="D463" s="18">
        <v>27.8</v>
      </c>
      <c r="E463" s="18">
        <v>25</v>
      </c>
      <c r="F463" s="304">
        <f t="shared" si="49"/>
        <v>606.98853600000007</v>
      </c>
      <c r="G463" s="18">
        <v>0.1</v>
      </c>
      <c r="H463" s="18" t="s">
        <v>1063</v>
      </c>
      <c r="I463" s="32">
        <f t="shared" si="50"/>
        <v>377.79005467107646</v>
      </c>
      <c r="J463" s="32">
        <f t="shared" si="51"/>
        <v>1.8889502733553822</v>
      </c>
      <c r="K463" s="33" t="str">
        <f t="shared" si="52"/>
        <v>DEJAR</v>
      </c>
      <c r="L463" s="33" t="str">
        <f t="shared" si="53"/>
        <v>DEJAR</v>
      </c>
      <c r="M463" s="33" t="str">
        <f t="shared" si="54"/>
        <v>DEJAR</v>
      </c>
    </row>
    <row r="464" spans="1:13" x14ac:dyDescent="0.25">
      <c r="A464" s="13" t="s">
        <v>183</v>
      </c>
      <c r="B464" s="18">
        <v>19</v>
      </c>
      <c r="C464" s="35" t="s">
        <v>173</v>
      </c>
      <c r="D464" s="18">
        <v>16</v>
      </c>
      <c r="E464" s="18">
        <v>15</v>
      </c>
      <c r="F464" s="304">
        <f t="shared" si="49"/>
        <v>201.0624</v>
      </c>
      <c r="G464" s="18">
        <v>0.1</v>
      </c>
      <c r="H464" s="18" t="s">
        <v>1063</v>
      </c>
      <c r="I464" s="32">
        <f t="shared" si="50"/>
        <v>101.24820425273758</v>
      </c>
      <c r="J464" s="32">
        <f t="shared" si="51"/>
        <v>0.50624102126368786</v>
      </c>
      <c r="K464" s="33" t="str">
        <f t="shared" si="52"/>
        <v>DEJAR</v>
      </c>
      <c r="L464" s="33" t="str">
        <f t="shared" si="53"/>
        <v>DEJAR</v>
      </c>
      <c r="M464" s="33" t="str">
        <f t="shared" si="54"/>
        <v>DEJAR</v>
      </c>
    </row>
    <row r="465" spans="1:13" x14ac:dyDescent="0.25">
      <c r="A465" s="13" t="s">
        <v>183</v>
      </c>
      <c r="B465" s="18">
        <v>20</v>
      </c>
      <c r="C465" s="35" t="s">
        <v>31</v>
      </c>
      <c r="D465" s="18">
        <v>19</v>
      </c>
      <c r="E465" s="18">
        <v>20</v>
      </c>
      <c r="F465" s="304">
        <f t="shared" si="49"/>
        <v>283.52940000000001</v>
      </c>
      <c r="G465" s="18">
        <v>0.1</v>
      </c>
      <c r="H465" s="18" t="s">
        <v>1063</v>
      </c>
      <c r="I465" s="32">
        <f t="shared" si="50"/>
        <v>152.50261995629924</v>
      </c>
      <c r="J465" s="32">
        <f t="shared" si="51"/>
        <v>0.76251309978149617</v>
      </c>
      <c r="K465" s="33" t="str">
        <f t="shared" si="52"/>
        <v>DEJAR</v>
      </c>
      <c r="L465" s="33" t="str">
        <f t="shared" si="53"/>
        <v>DEJAR</v>
      </c>
      <c r="M465" s="33" t="str">
        <f t="shared" si="54"/>
        <v>DEJAR</v>
      </c>
    </row>
    <row r="466" spans="1:13" x14ac:dyDescent="0.25">
      <c r="A466" s="13" t="s">
        <v>183</v>
      </c>
      <c r="B466" s="18">
        <v>21</v>
      </c>
      <c r="C466" s="35" t="s">
        <v>31</v>
      </c>
      <c r="D466" s="18">
        <v>15</v>
      </c>
      <c r="E466" s="18">
        <v>20</v>
      </c>
      <c r="F466" s="304">
        <f t="shared" si="49"/>
        <v>176.715</v>
      </c>
      <c r="G466" s="18">
        <v>0.1</v>
      </c>
      <c r="H466" s="18" t="s">
        <v>1063</v>
      </c>
      <c r="I466" s="32">
        <f t="shared" si="50"/>
        <v>86.812164819560579</v>
      </c>
      <c r="J466" s="32">
        <f t="shared" si="51"/>
        <v>0.43406082409780289</v>
      </c>
      <c r="K466" s="33" t="str">
        <f t="shared" si="52"/>
        <v>DEJAR</v>
      </c>
      <c r="L466" s="33" t="str">
        <f t="shared" si="53"/>
        <v>DEJAR</v>
      </c>
      <c r="M466" s="33" t="str">
        <f t="shared" si="54"/>
        <v>DEJAR</v>
      </c>
    </row>
    <row r="467" spans="1:13" x14ac:dyDescent="0.25">
      <c r="A467" s="13" t="s">
        <v>183</v>
      </c>
      <c r="B467" s="18">
        <v>22</v>
      </c>
      <c r="C467" s="35" t="s">
        <v>140</v>
      </c>
      <c r="D467" s="18">
        <v>45.5</v>
      </c>
      <c r="E467" s="18">
        <v>30</v>
      </c>
      <c r="F467" s="304">
        <f t="shared" si="49"/>
        <v>1625.97435</v>
      </c>
      <c r="G467" s="18">
        <v>0.1</v>
      </c>
      <c r="H467" s="18" t="s">
        <v>1063</v>
      </c>
      <c r="I467" s="32">
        <f t="shared" si="50"/>
        <v>1222.4808183928546</v>
      </c>
      <c r="J467" s="32">
        <f t="shared" si="51"/>
        <v>6.1124040919642724</v>
      </c>
      <c r="K467" s="33" t="str">
        <f t="shared" si="52"/>
        <v>DEJAR</v>
      </c>
      <c r="L467" s="33" t="str">
        <f t="shared" si="53"/>
        <v>DEJAR</v>
      </c>
      <c r="M467" s="33" t="str">
        <f t="shared" si="54"/>
        <v>DEJAR</v>
      </c>
    </row>
    <row r="468" spans="1:13" x14ac:dyDescent="0.25">
      <c r="A468" s="13" t="s">
        <v>183</v>
      </c>
      <c r="B468" s="18">
        <v>23</v>
      </c>
      <c r="C468" s="35" t="s">
        <v>148</v>
      </c>
      <c r="D468" s="18">
        <v>32.5</v>
      </c>
      <c r="E468" s="18">
        <v>35</v>
      </c>
      <c r="F468" s="304">
        <f t="shared" si="49"/>
        <v>829.57875000000001</v>
      </c>
      <c r="G468" s="18">
        <v>0.1</v>
      </c>
      <c r="H468" s="18" t="s">
        <v>1063</v>
      </c>
      <c r="I468" s="32">
        <f t="shared" si="50"/>
        <v>548.2068011056914</v>
      </c>
      <c r="J468" s="32">
        <f t="shared" si="51"/>
        <v>2.7410340055284568</v>
      </c>
      <c r="K468" s="33" t="str">
        <f t="shared" si="52"/>
        <v>DEJAR</v>
      </c>
      <c r="L468" s="33" t="str">
        <f t="shared" si="53"/>
        <v>DEJAR</v>
      </c>
      <c r="M468" s="33" t="str">
        <f t="shared" si="54"/>
        <v>DEJAR</v>
      </c>
    </row>
    <row r="469" spans="1:13" x14ac:dyDescent="0.25">
      <c r="A469" s="13" t="s">
        <v>183</v>
      </c>
      <c r="B469" s="18">
        <v>24</v>
      </c>
      <c r="C469" s="35" t="s">
        <v>31</v>
      </c>
      <c r="D469" s="18">
        <v>27</v>
      </c>
      <c r="E469" s="18">
        <v>20</v>
      </c>
      <c r="F469" s="304">
        <f t="shared" si="49"/>
        <v>572.5566</v>
      </c>
      <c r="G469" s="18">
        <v>0.1</v>
      </c>
      <c r="H469" s="18" t="s">
        <v>1063</v>
      </c>
      <c r="I469" s="32">
        <f t="shared" si="50"/>
        <v>352.39128142743209</v>
      </c>
      <c r="J469" s="32">
        <f t="shared" si="51"/>
        <v>1.7619564071371603</v>
      </c>
      <c r="K469" s="33" t="str">
        <f t="shared" si="52"/>
        <v>DEJAR</v>
      </c>
      <c r="L469" s="33" t="str">
        <f t="shared" si="53"/>
        <v>DEJAR</v>
      </c>
      <c r="M469" s="33" t="str">
        <f t="shared" si="54"/>
        <v>DEJAR</v>
      </c>
    </row>
    <row r="470" spans="1:13" x14ac:dyDescent="0.25">
      <c r="A470" s="13" t="s">
        <v>183</v>
      </c>
      <c r="B470" s="18">
        <v>25</v>
      </c>
      <c r="C470" s="35" t="s">
        <v>148</v>
      </c>
      <c r="D470" s="18">
        <v>42.5</v>
      </c>
      <c r="E470" s="18">
        <v>40</v>
      </c>
      <c r="F470" s="304">
        <f t="shared" si="49"/>
        <v>1418.6287500000001</v>
      </c>
      <c r="G470" s="18">
        <v>0.1</v>
      </c>
      <c r="H470" s="18" t="s">
        <v>1063</v>
      </c>
      <c r="I470" s="32">
        <f t="shared" si="50"/>
        <v>1039.0503861030206</v>
      </c>
      <c r="J470" s="32">
        <f t="shared" si="51"/>
        <v>5.195251930515103</v>
      </c>
      <c r="K470" s="33" t="str">
        <f t="shared" si="52"/>
        <v>DEJAR</v>
      </c>
      <c r="L470" s="33" t="str">
        <f t="shared" si="53"/>
        <v>DEJAR</v>
      </c>
      <c r="M470" s="33" t="str">
        <f t="shared" si="54"/>
        <v>DEJAR</v>
      </c>
    </row>
    <row r="471" spans="1:13" x14ac:dyDescent="0.25">
      <c r="A471" s="13" t="s">
        <v>183</v>
      </c>
      <c r="B471" s="18">
        <v>26</v>
      </c>
      <c r="C471" s="35" t="s">
        <v>148</v>
      </c>
      <c r="D471" s="18">
        <v>32</v>
      </c>
      <c r="E471" s="18">
        <v>35</v>
      </c>
      <c r="F471" s="304">
        <f t="shared" si="49"/>
        <v>804.24959999999999</v>
      </c>
      <c r="G471" s="18">
        <v>0.1</v>
      </c>
      <c r="H471" s="18" t="s">
        <v>1063</v>
      </c>
      <c r="I471" s="32">
        <f t="shared" si="50"/>
        <v>528.31791084648671</v>
      </c>
      <c r="J471" s="32">
        <f t="shared" si="51"/>
        <v>2.6415895542324335</v>
      </c>
      <c r="K471" s="33" t="str">
        <f t="shared" si="52"/>
        <v>DEJAR</v>
      </c>
      <c r="L471" s="33" t="str">
        <f t="shared" si="53"/>
        <v>DEJAR</v>
      </c>
      <c r="M471" s="33" t="str">
        <f t="shared" si="54"/>
        <v>DEJAR</v>
      </c>
    </row>
    <row r="472" spans="1:13" x14ac:dyDescent="0.25">
      <c r="A472" s="13" t="s">
        <v>183</v>
      </c>
      <c r="B472" s="18">
        <v>27</v>
      </c>
      <c r="C472" s="35" t="s">
        <v>237</v>
      </c>
      <c r="D472" s="18">
        <v>25</v>
      </c>
      <c r="E472" s="18">
        <v>20</v>
      </c>
      <c r="F472" s="304">
        <f t="shared" si="49"/>
        <v>490.875</v>
      </c>
      <c r="G472" s="18">
        <v>0.1</v>
      </c>
      <c r="H472" s="18" t="s">
        <v>1063</v>
      </c>
      <c r="I472" s="32">
        <f t="shared" si="50"/>
        <v>293.3319028192812</v>
      </c>
      <c r="J472" s="32">
        <f t="shared" si="51"/>
        <v>1.4666595140964058</v>
      </c>
      <c r="K472" s="33" t="str">
        <f t="shared" si="52"/>
        <v>DEJAR</v>
      </c>
      <c r="L472" s="33" t="str">
        <f t="shared" si="53"/>
        <v>DEJAR</v>
      </c>
      <c r="M472" s="33" t="str">
        <f t="shared" si="54"/>
        <v>DEJAR</v>
      </c>
    </row>
    <row r="473" spans="1:13" x14ac:dyDescent="0.25">
      <c r="A473" s="13" t="s">
        <v>183</v>
      </c>
      <c r="B473" s="18">
        <v>28</v>
      </c>
      <c r="C473" s="35" t="s">
        <v>20</v>
      </c>
      <c r="D473" s="18">
        <v>15.1</v>
      </c>
      <c r="E473" s="18">
        <v>12</v>
      </c>
      <c r="F473" s="304">
        <f t="shared" si="49"/>
        <v>179.07905399999999</v>
      </c>
      <c r="G473" s="18">
        <v>0.1</v>
      </c>
      <c r="H473" s="18" t="s">
        <v>1063</v>
      </c>
      <c r="I473" s="32">
        <f t="shared" si="50"/>
        <v>88.19798293668849</v>
      </c>
      <c r="J473" s="32">
        <f t="shared" si="51"/>
        <v>0.4409899146834424</v>
      </c>
      <c r="K473" s="33" t="str">
        <f t="shared" si="52"/>
        <v>DEJAR</v>
      </c>
      <c r="L473" s="33" t="str">
        <f t="shared" si="53"/>
        <v>DEJAR</v>
      </c>
      <c r="M473" s="33" t="str">
        <f t="shared" si="54"/>
        <v>DEJAR</v>
      </c>
    </row>
    <row r="474" spans="1:13" x14ac:dyDescent="0.25">
      <c r="A474" s="13" t="s">
        <v>183</v>
      </c>
      <c r="B474" s="18">
        <v>29</v>
      </c>
      <c r="C474" s="35" t="s">
        <v>31</v>
      </c>
      <c r="D474" s="18">
        <v>30.9</v>
      </c>
      <c r="E474" s="18">
        <v>37</v>
      </c>
      <c r="F474" s="304">
        <f t="shared" si="49"/>
        <v>749.9077739999999</v>
      </c>
      <c r="G474" s="18">
        <v>0.1</v>
      </c>
      <c r="H474" s="18" t="s">
        <v>1063</v>
      </c>
      <c r="I474" s="32">
        <f t="shared" si="50"/>
        <v>486.05592855201127</v>
      </c>
      <c r="J474" s="32">
        <f t="shared" si="51"/>
        <v>2.4302796427600559</v>
      </c>
      <c r="K474" s="33" t="str">
        <f t="shared" si="52"/>
        <v>DEJAR</v>
      </c>
      <c r="L474" s="33" t="str">
        <f t="shared" si="53"/>
        <v>DEJAR</v>
      </c>
      <c r="M474" s="33" t="str">
        <f t="shared" si="54"/>
        <v>DEJAR</v>
      </c>
    </row>
    <row r="475" spans="1:13" x14ac:dyDescent="0.25">
      <c r="A475" s="13" t="s">
        <v>186</v>
      </c>
      <c r="B475" s="18">
        <v>1</v>
      </c>
      <c r="C475" s="35" t="s">
        <v>238</v>
      </c>
      <c r="D475" s="18">
        <v>67</v>
      </c>
      <c r="E475" s="18">
        <v>45</v>
      </c>
      <c r="F475" s="304">
        <f t="shared" si="49"/>
        <v>3525.6606000000002</v>
      </c>
      <c r="G475" s="18">
        <v>0.1</v>
      </c>
      <c r="H475" s="18" t="s">
        <v>1063</v>
      </c>
      <c r="I475" s="32">
        <f t="shared" si="50"/>
        <v>3074.842409403137</v>
      </c>
      <c r="J475" s="32">
        <f t="shared" si="51"/>
        <v>15.374212047015684</v>
      </c>
      <c r="K475" s="33" t="str">
        <f t="shared" si="52"/>
        <v>DEJAR</v>
      </c>
      <c r="L475" s="33" t="str">
        <f t="shared" si="53"/>
        <v>DEJAR</v>
      </c>
      <c r="M475" s="33" t="str">
        <f t="shared" si="54"/>
        <v>DEJAR</v>
      </c>
    </row>
    <row r="476" spans="1:13" x14ac:dyDescent="0.25">
      <c r="A476" s="13" t="s">
        <v>186</v>
      </c>
      <c r="B476" s="18">
        <v>2</v>
      </c>
      <c r="C476" s="35" t="s">
        <v>239</v>
      </c>
      <c r="D476" s="18">
        <v>35</v>
      </c>
      <c r="E476" s="18">
        <v>15</v>
      </c>
      <c r="F476" s="304">
        <f t="shared" si="49"/>
        <v>962.11500000000001</v>
      </c>
      <c r="G476" s="18">
        <v>0.1</v>
      </c>
      <c r="H476" s="18" t="s">
        <v>1063</v>
      </c>
      <c r="I476" s="32">
        <f t="shared" si="50"/>
        <v>654.11925553640299</v>
      </c>
      <c r="J476" s="32">
        <f t="shared" si="51"/>
        <v>3.270596277682015</v>
      </c>
      <c r="K476" s="33" t="str">
        <f t="shared" si="52"/>
        <v>DEJAR</v>
      </c>
      <c r="L476" s="33" t="str">
        <f t="shared" si="53"/>
        <v>DEJAR</v>
      </c>
      <c r="M476" s="33" t="str">
        <f t="shared" si="54"/>
        <v>DEJAR</v>
      </c>
    </row>
    <row r="477" spans="1:13" x14ac:dyDescent="0.25">
      <c r="A477" s="13" t="s">
        <v>186</v>
      </c>
      <c r="B477" s="18">
        <v>3</v>
      </c>
      <c r="C477" s="35" t="s">
        <v>240</v>
      </c>
      <c r="D477" s="18">
        <v>36</v>
      </c>
      <c r="E477" s="18">
        <v>20</v>
      </c>
      <c r="F477" s="304">
        <f t="shared" si="49"/>
        <v>1017.8783999999999</v>
      </c>
      <c r="G477" s="18">
        <v>0.1</v>
      </c>
      <c r="H477" s="18" t="s">
        <v>1063</v>
      </c>
      <c r="I477" s="32">
        <f t="shared" si="50"/>
        <v>699.54858588098784</v>
      </c>
      <c r="J477" s="32">
        <f t="shared" si="51"/>
        <v>3.4977429294049394</v>
      </c>
      <c r="K477" s="33" t="str">
        <f t="shared" si="52"/>
        <v>DEJAR</v>
      </c>
      <c r="L477" s="33" t="str">
        <f t="shared" si="53"/>
        <v>DEJAR</v>
      </c>
      <c r="M477" s="33" t="str">
        <f t="shared" si="54"/>
        <v>DEJAR</v>
      </c>
    </row>
    <row r="478" spans="1:13" x14ac:dyDescent="0.25">
      <c r="A478" s="13" t="s">
        <v>186</v>
      </c>
      <c r="B478" s="18">
        <v>4</v>
      </c>
      <c r="C478" s="35" t="s">
        <v>129</v>
      </c>
      <c r="D478" s="18">
        <v>39</v>
      </c>
      <c r="E478" s="18">
        <v>30</v>
      </c>
      <c r="F478" s="304">
        <f t="shared" si="49"/>
        <v>1194.5934</v>
      </c>
      <c r="G478" s="18">
        <v>0.1</v>
      </c>
      <c r="H478" s="18" t="s">
        <v>1063</v>
      </c>
      <c r="I478" s="32">
        <f t="shared" si="50"/>
        <v>846.59112411251863</v>
      </c>
      <c r="J478" s="32">
        <f t="shared" si="51"/>
        <v>4.2329556205625929</v>
      </c>
      <c r="K478" s="33" t="str">
        <f t="shared" si="52"/>
        <v>DEJAR</v>
      </c>
      <c r="L478" s="33" t="str">
        <f t="shared" si="53"/>
        <v>DEJAR</v>
      </c>
      <c r="M478" s="33" t="str">
        <f t="shared" si="54"/>
        <v>DEJAR</v>
      </c>
    </row>
    <row r="479" spans="1:13" x14ac:dyDescent="0.25">
      <c r="A479" s="13" t="s">
        <v>186</v>
      </c>
      <c r="B479" s="18">
        <v>5</v>
      </c>
      <c r="C479" s="35" t="s">
        <v>173</v>
      </c>
      <c r="D479" s="18">
        <v>52</v>
      </c>
      <c r="E479" s="18">
        <v>45</v>
      </c>
      <c r="F479" s="304">
        <f t="shared" si="49"/>
        <v>2123.7215999999999</v>
      </c>
      <c r="G479" s="18">
        <v>0.1</v>
      </c>
      <c r="H479" s="18" t="s">
        <v>1063</v>
      </c>
      <c r="I479" s="32">
        <f t="shared" si="50"/>
        <v>1680.6080482279649</v>
      </c>
      <c r="J479" s="32">
        <f t="shared" si="51"/>
        <v>8.4030402411398235</v>
      </c>
      <c r="K479" s="33" t="str">
        <f t="shared" si="52"/>
        <v>DEJAR</v>
      </c>
      <c r="L479" s="33" t="str">
        <f t="shared" si="53"/>
        <v>DEJAR</v>
      </c>
      <c r="M479" s="33" t="str">
        <f t="shared" si="54"/>
        <v>DEJAR</v>
      </c>
    </row>
    <row r="480" spans="1:13" x14ac:dyDescent="0.25">
      <c r="A480" s="13" t="s">
        <v>186</v>
      </c>
      <c r="B480" s="18">
        <v>6</v>
      </c>
      <c r="C480" s="35" t="s">
        <v>241</v>
      </c>
      <c r="D480" s="18">
        <v>56</v>
      </c>
      <c r="E480" s="18">
        <v>30</v>
      </c>
      <c r="F480" s="304">
        <f t="shared" si="49"/>
        <v>2463.0144</v>
      </c>
      <c r="G480" s="18">
        <v>0.1</v>
      </c>
      <c r="H480" s="18" t="s">
        <v>1063</v>
      </c>
      <c r="I480" s="32">
        <f t="shared" si="50"/>
        <v>2005.2981523361668</v>
      </c>
      <c r="J480" s="32">
        <f t="shared" si="51"/>
        <v>10.026490761680835</v>
      </c>
      <c r="K480" s="33" t="str">
        <f t="shared" si="52"/>
        <v>DEJAR</v>
      </c>
      <c r="L480" s="33" t="str">
        <f t="shared" si="53"/>
        <v>DEJAR</v>
      </c>
      <c r="M480" s="33" t="str">
        <f t="shared" si="54"/>
        <v>DEJAR</v>
      </c>
    </row>
    <row r="481" spans="1:13" x14ac:dyDescent="0.25">
      <c r="A481" s="13" t="s">
        <v>186</v>
      </c>
      <c r="B481" s="18">
        <v>7</v>
      </c>
      <c r="C481" s="35" t="s">
        <v>134</v>
      </c>
      <c r="D481" s="18">
        <v>32</v>
      </c>
      <c r="E481" s="18">
        <v>30</v>
      </c>
      <c r="F481" s="304">
        <f t="shared" si="49"/>
        <v>804.24959999999999</v>
      </c>
      <c r="G481" s="18">
        <v>0.1</v>
      </c>
      <c r="H481" s="18" t="s">
        <v>1063</v>
      </c>
      <c r="I481" s="32">
        <f t="shared" si="50"/>
        <v>528.31791084648671</v>
      </c>
      <c r="J481" s="32">
        <f t="shared" si="51"/>
        <v>2.6415895542324335</v>
      </c>
      <c r="K481" s="33" t="str">
        <f t="shared" si="52"/>
        <v>DEJAR</v>
      </c>
      <c r="L481" s="33" t="str">
        <f t="shared" si="53"/>
        <v>DEJAR</v>
      </c>
      <c r="M481" s="33" t="str">
        <f t="shared" si="54"/>
        <v>DEJAR</v>
      </c>
    </row>
    <row r="482" spans="1:13" x14ac:dyDescent="0.25">
      <c r="A482" s="13" t="s">
        <v>186</v>
      </c>
      <c r="B482" s="18">
        <v>8</v>
      </c>
      <c r="C482" s="35" t="s">
        <v>223</v>
      </c>
      <c r="D482" s="18">
        <v>35</v>
      </c>
      <c r="E482" s="18">
        <v>25</v>
      </c>
      <c r="F482" s="304">
        <f t="shared" si="49"/>
        <v>962.11500000000001</v>
      </c>
      <c r="G482" s="18">
        <v>0.1</v>
      </c>
      <c r="H482" s="18" t="s">
        <v>1063</v>
      </c>
      <c r="I482" s="32">
        <f t="shared" si="50"/>
        <v>654.11925553640299</v>
      </c>
      <c r="J482" s="32">
        <f t="shared" si="51"/>
        <v>3.270596277682015</v>
      </c>
      <c r="K482" s="33" t="str">
        <f t="shared" si="52"/>
        <v>DEJAR</v>
      </c>
      <c r="L482" s="33" t="str">
        <f t="shared" si="53"/>
        <v>DEJAR</v>
      </c>
      <c r="M482" s="33" t="str">
        <f t="shared" si="54"/>
        <v>DEJAR</v>
      </c>
    </row>
    <row r="483" spans="1:13" x14ac:dyDescent="0.25">
      <c r="A483" s="13" t="s">
        <v>186</v>
      </c>
      <c r="B483" s="18">
        <v>9</v>
      </c>
      <c r="C483" s="35" t="s">
        <v>134</v>
      </c>
      <c r="D483" s="18">
        <v>23.1</v>
      </c>
      <c r="E483" s="18">
        <v>25</v>
      </c>
      <c r="F483" s="304">
        <f t="shared" si="49"/>
        <v>419.09729399999998</v>
      </c>
      <c r="G483" s="18">
        <v>0.1</v>
      </c>
      <c r="H483" s="18" t="s">
        <v>1063</v>
      </c>
      <c r="I483" s="32">
        <f t="shared" si="50"/>
        <v>242.96185772160155</v>
      </c>
      <c r="J483" s="32">
        <f t="shared" si="51"/>
        <v>1.2148092886080077</v>
      </c>
      <c r="K483" s="33" t="str">
        <f t="shared" si="52"/>
        <v>DEJAR</v>
      </c>
      <c r="L483" s="33" t="str">
        <f t="shared" si="53"/>
        <v>DEJAR</v>
      </c>
      <c r="M483" s="33" t="str">
        <f t="shared" si="54"/>
        <v>DEJAR</v>
      </c>
    </row>
    <row r="484" spans="1:13" x14ac:dyDescent="0.25">
      <c r="A484" s="13" t="s">
        <v>186</v>
      </c>
      <c r="B484" s="18">
        <v>10</v>
      </c>
      <c r="C484" s="35" t="s">
        <v>242</v>
      </c>
      <c r="D484" s="18">
        <v>29.2</v>
      </c>
      <c r="E484" s="18">
        <v>20</v>
      </c>
      <c r="F484" s="304">
        <f t="shared" si="49"/>
        <v>669.663456</v>
      </c>
      <c r="G484" s="18">
        <v>0.1</v>
      </c>
      <c r="H484" s="18" t="s">
        <v>1063</v>
      </c>
      <c r="I484" s="32">
        <f t="shared" si="50"/>
        <v>424.72711695464005</v>
      </c>
      <c r="J484" s="32">
        <f t="shared" si="51"/>
        <v>2.1236355847732002</v>
      </c>
      <c r="K484" s="33" t="str">
        <f t="shared" si="52"/>
        <v>DEJAR</v>
      </c>
      <c r="L484" s="33" t="str">
        <f t="shared" si="53"/>
        <v>DEJAR</v>
      </c>
      <c r="M484" s="33" t="str">
        <f t="shared" si="54"/>
        <v>DEJAR</v>
      </c>
    </row>
    <row r="485" spans="1:13" x14ac:dyDescent="0.25">
      <c r="A485" s="13" t="s">
        <v>186</v>
      </c>
      <c r="B485" s="18">
        <v>11</v>
      </c>
      <c r="C485" s="35" t="s">
        <v>223</v>
      </c>
      <c r="D485" s="18">
        <v>20.5</v>
      </c>
      <c r="E485" s="18">
        <v>15</v>
      </c>
      <c r="F485" s="304">
        <f t="shared" si="49"/>
        <v>330.06434999999999</v>
      </c>
      <c r="G485" s="18">
        <v>0.1</v>
      </c>
      <c r="H485" s="18" t="s">
        <v>1063</v>
      </c>
      <c r="I485" s="32">
        <f t="shared" si="50"/>
        <v>182.78213876481104</v>
      </c>
      <c r="J485" s="32">
        <f t="shared" si="51"/>
        <v>0.9139106938240551</v>
      </c>
      <c r="K485" s="33" t="str">
        <f t="shared" si="52"/>
        <v>DEJAR</v>
      </c>
      <c r="L485" s="33" t="str">
        <f t="shared" si="53"/>
        <v>DEJAR</v>
      </c>
      <c r="M485" s="33" t="str">
        <f t="shared" si="54"/>
        <v>DEJAR</v>
      </c>
    </row>
    <row r="486" spans="1:13" x14ac:dyDescent="0.25">
      <c r="A486" s="13" t="s">
        <v>186</v>
      </c>
      <c r="B486" s="18">
        <v>12</v>
      </c>
      <c r="C486" s="35"/>
      <c r="D486" s="18">
        <v>51</v>
      </c>
      <c r="E486" s="18">
        <v>25</v>
      </c>
      <c r="F486" s="304">
        <f t="shared" si="49"/>
        <v>2042.8253999999999</v>
      </c>
      <c r="G486" s="18">
        <v>0.1</v>
      </c>
      <c r="H486" s="18" t="s">
        <v>1063</v>
      </c>
      <c r="I486" s="32">
        <f t="shared" si="50"/>
        <v>1604.5967189869084</v>
      </c>
      <c r="J486" s="32">
        <f t="shared" si="51"/>
        <v>8.0229835949345407</v>
      </c>
      <c r="K486" s="33" t="str">
        <f t="shared" si="52"/>
        <v>DEJAR</v>
      </c>
      <c r="L486" s="33" t="str">
        <f t="shared" si="53"/>
        <v>DEJAR</v>
      </c>
      <c r="M486" s="33" t="str">
        <f t="shared" si="54"/>
        <v>DEJAR</v>
      </c>
    </row>
    <row r="487" spans="1:13" x14ac:dyDescent="0.25">
      <c r="A487" s="13" t="s">
        <v>186</v>
      </c>
      <c r="B487" s="18">
        <v>13</v>
      </c>
      <c r="C487" s="35" t="s">
        <v>243</v>
      </c>
      <c r="D487" s="18">
        <v>46</v>
      </c>
      <c r="E487" s="18">
        <v>30</v>
      </c>
      <c r="F487" s="304">
        <f t="shared" si="49"/>
        <v>1661.9064000000001</v>
      </c>
      <c r="G487" s="18">
        <v>0.1</v>
      </c>
      <c r="H487" s="18" t="s">
        <v>1063</v>
      </c>
      <c r="I487" s="32">
        <f t="shared" si="50"/>
        <v>1254.7442923043911</v>
      </c>
      <c r="J487" s="32">
        <f t="shared" si="51"/>
        <v>6.2737214615219559</v>
      </c>
      <c r="K487" s="33" t="str">
        <f t="shared" si="52"/>
        <v>DEJAR</v>
      </c>
      <c r="L487" s="33" t="str">
        <f t="shared" si="53"/>
        <v>DEJAR</v>
      </c>
      <c r="M487" s="33" t="str">
        <f t="shared" si="54"/>
        <v>DEJAR</v>
      </c>
    </row>
    <row r="488" spans="1:13" x14ac:dyDescent="0.25">
      <c r="A488" s="13" t="s">
        <v>186</v>
      </c>
      <c r="B488" s="18">
        <v>14</v>
      </c>
      <c r="C488" s="35" t="s">
        <v>220</v>
      </c>
      <c r="D488" s="18">
        <v>15</v>
      </c>
      <c r="E488" s="18">
        <v>14</v>
      </c>
      <c r="F488" s="304">
        <f t="shared" si="49"/>
        <v>176.715</v>
      </c>
      <c r="G488" s="18">
        <v>0.1</v>
      </c>
      <c r="H488" s="18" t="s">
        <v>1063</v>
      </c>
      <c r="I488" s="32">
        <f t="shared" si="50"/>
        <v>86.812164819560579</v>
      </c>
      <c r="J488" s="32">
        <f t="shared" si="51"/>
        <v>0.43406082409780289</v>
      </c>
      <c r="K488" s="33" t="str">
        <f t="shared" si="52"/>
        <v>DEJAR</v>
      </c>
      <c r="L488" s="33" t="str">
        <f t="shared" si="53"/>
        <v>DEJAR</v>
      </c>
      <c r="M488" s="33" t="str">
        <f t="shared" si="54"/>
        <v>DEJAR</v>
      </c>
    </row>
    <row r="489" spans="1:13" x14ac:dyDescent="0.25">
      <c r="A489" s="13" t="s">
        <v>186</v>
      </c>
      <c r="B489" s="18">
        <v>15</v>
      </c>
      <c r="C489" s="35" t="s">
        <v>244</v>
      </c>
      <c r="D489" s="18">
        <v>13.5</v>
      </c>
      <c r="E489" s="18">
        <v>15</v>
      </c>
      <c r="F489" s="304">
        <f t="shared" si="49"/>
        <v>143.13915</v>
      </c>
      <c r="G489" s="18">
        <v>0.1</v>
      </c>
      <c r="H489" s="18" t="s">
        <v>1063</v>
      </c>
      <c r="I489" s="32">
        <f t="shared" si="50"/>
        <v>67.533172179763213</v>
      </c>
      <c r="J489" s="32">
        <f t="shared" si="51"/>
        <v>0.33766586089881601</v>
      </c>
      <c r="K489" s="33" t="str">
        <f t="shared" si="52"/>
        <v>DEJAR</v>
      </c>
      <c r="L489" s="33" t="str">
        <f t="shared" si="53"/>
        <v>DEJAR</v>
      </c>
      <c r="M489" s="33" t="str">
        <f t="shared" si="54"/>
        <v>DEJAR</v>
      </c>
    </row>
    <row r="490" spans="1:13" x14ac:dyDescent="0.25">
      <c r="A490" s="13" t="s">
        <v>186</v>
      </c>
      <c r="B490" s="18">
        <v>16</v>
      </c>
      <c r="C490" s="35" t="s">
        <v>245</v>
      </c>
      <c r="D490" s="18">
        <v>62</v>
      </c>
      <c r="E490" s="18">
        <v>25</v>
      </c>
      <c r="F490" s="304">
        <f t="shared" si="49"/>
        <v>3019.0776000000001</v>
      </c>
      <c r="G490" s="18">
        <v>0.1</v>
      </c>
      <c r="H490" s="18" t="s">
        <v>1063</v>
      </c>
      <c r="I490" s="32">
        <f t="shared" si="50"/>
        <v>2555.8703816500024</v>
      </c>
      <c r="J490" s="32">
        <f t="shared" si="51"/>
        <v>12.77935190825001</v>
      </c>
      <c r="K490" s="33" t="str">
        <f t="shared" si="52"/>
        <v>DEJAR</v>
      </c>
      <c r="L490" s="33" t="str">
        <f t="shared" si="53"/>
        <v>DEJAR</v>
      </c>
      <c r="M490" s="33" t="str">
        <f t="shared" si="54"/>
        <v>DEJAR</v>
      </c>
    </row>
    <row r="491" spans="1:13" x14ac:dyDescent="0.25">
      <c r="A491" s="13" t="s">
        <v>186</v>
      </c>
      <c r="B491" s="18">
        <v>17</v>
      </c>
      <c r="C491" s="35" t="s">
        <v>112</v>
      </c>
      <c r="D491" s="18">
        <v>30</v>
      </c>
      <c r="E491" s="18">
        <v>27</v>
      </c>
      <c r="F491" s="304">
        <f t="shared" si="49"/>
        <v>706.86</v>
      </c>
      <c r="G491" s="18">
        <v>0.1</v>
      </c>
      <c r="H491" s="18" t="s">
        <v>1063</v>
      </c>
      <c r="I491" s="32">
        <f t="shared" si="50"/>
        <v>452.98997539791907</v>
      </c>
      <c r="J491" s="32">
        <f t="shared" si="51"/>
        <v>2.2649498769895953</v>
      </c>
      <c r="K491" s="33" t="str">
        <f t="shared" si="52"/>
        <v>DEJAR</v>
      </c>
      <c r="L491" s="33" t="str">
        <f t="shared" si="53"/>
        <v>DEJAR</v>
      </c>
      <c r="M491" s="33" t="str">
        <f t="shared" si="54"/>
        <v>DEJAR</v>
      </c>
    </row>
    <row r="492" spans="1:13" x14ac:dyDescent="0.25">
      <c r="A492" s="13" t="s">
        <v>186</v>
      </c>
      <c r="B492" s="18">
        <v>18</v>
      </c>
      <c r="C492" s="35" t="s">
        <v>240</v>
      </c>
      <c r="D492" s="18">
        <v>14.5</v>
      </c>
      <c r="E492" s="18">
        <v>20</v>
      </c>
      <c r="F492" s="304">
        <f t="shared" si="49"/>
        <v>165.13034999999999</v>
      </c>
      <c r="G492" s="18">
        <v>0.1</v>
      </c>
      <c r="H492" s="18" t="s">
        <v>1063</v>
      </c>
      <c r="I492" s="32">
        <f t="shared" si="50"/>
        <v>80.073268525573738</v>
      </c>
      <c r="J492" s="32">
        <f t="shared" si="51"/>
        <v>0.40036634262786869</v>
      </c>
      <c r="K492" s="33" t="str">
        <f t="shared" si="52"/>
        <v>DEJAR</v>
      </c>
      <c r="L492" s="33" t="str">
        <f t="shared" si="53"/>
        <v>DEJAR</v>
      </c>
      <c r="M492" s="33" t="str">
        <f t="shared" si="54"/>
        <v>DEJAR</v>
      </c>
    </row>
    <row r="493" spans="1:13" x14ac:dyDescent="0.25">
      <c r="A493" s="13" t="s">
        <v>186</v>
      </c>
      <c r="B493" s="18">
        <v>19</v>
      </c>
      <c r="C493" s="35" t="s">
        <v>246</v>
      </c>
      <c r="D493" s="18">
        <v>36.1</v>
      </c>
      <c r="E493" s="18">
        <v>40</v>
      </c>
      <c r="F493" s="304">
        <f t="shared" si="49"/>
        <v>1023.5411340000001</v>
      </c>
      <c r="G493" s="18">
        <v>0.1</v>
      </c>
      <c r="H493" s="18" t="s">
        <v>1063</v>
      </c>
      <c r="I493" s="32">
        <f t="shared" si="50"/>
        <v>704.18910290691565</v>
      </c>
      <c r="J493" s="32">
        <f t="shared" si="51"/>
        <v>3.5209455145345778</v>
      </c>
      <c r="K493" s="33" t="str">
        <f t="shared" si="52"/>
        <v>DEJAR</v>
      </c>
      <c r="L493" s="33" t="str">
        <f t="shared" si="53"/>
        <v>DEJAR</v>
      </c>
      <c r="M493" s="33" t="str">
        <f t="shared" si="54"/>
        <v>DEJAR</v>
      </c>
    </row>
    <row r="494" spans="1:13" x14ac:dyDescent="0.25">
      <c r="A494" s="13" t="s">
        <v>186</v>
      </c>
      <c r="B494" s="18">
        <v>20</v>
      </c>
      <c r="C494" s="35" t="s">
        <v>247</v>
      </c>
      <c r="D494" s="18">
        <v>21.5</v>
      </c>
      <c r="E494" s="18">
        <v>20</v>
      </c>
      <c r="F494" s="304">
        <f t="shared" si="49"/>
        <v>363.05115000000001</v>
      </c>
      <c r="G494" s="18">
        <v>0.1</v>
      </c>
      <c r="H494" s="18" t="s">
        <v>1063</v>
      </c>
      <c r="I494" s="32">
        <f t="shared" si="50"/>
        <v>204.75555973317921</v>
      </c>
      <c r="J494" s="32">
        <f t="shared" si="51"/>
        <v>1.023777798665896</v>
      </c>
      <c r="K494" s="33" t="str">
        <f t="shared" si="52"/>
        <v>DEJAR</v>
      </c>
      <c r="L494" s="33" t="str">
        <f t="shared" si="53"/>
        <v>DEJAR</v>
      </c>
      <c r="M494" s="33" t="str">
        <f t="shared" si="54"/>
        <v>DEJAR</v>
      </c>
    </row>
    <row r="495" spans="1:13" x14ac:dyDescent="0.25">
      <c r="A495" s="13" t="s">
        <v>186</v>
      </c>
      <c r="B495" s="18">
        <v>21</v>
      </c>
      <c r="C495" s="35" t="s">
        <v>146</v>
      </c>
      <c r="D495" s="18">
        <v>30.2</v>
      </c>
      <c r="E495" s="18">
        <v>25</v>
      </c>
      <c r="F495" s="304">
        <f t="shared" si="49"/>
        <v>716.31621599999994</v>
      </c>
      <c r="G495" s="18">
        <v>0.1</v>
      </c>
      <c r="H495" s="18" t="s">
        <v>1063</v>
      </c>
      <c r="I495" s="32">
        <f t="shared" si="50"/>
        <v>460.22123977300441</v>
      </c>
      <c r="J495" s="32">
        <f t="shared" si="51"/>
        <v>2.3011061988650217</v>
      </c>
      <c r="K495" s="33" t="str">
        <f t="shared" si="52"/>
        <v>DEJAR</v>
      </c>
      <c r="L495" s="33" t="str">
        <f t="shared" si="53"/>
        <v>DEJAR</v>
      </c>
      <c r="M495" s="33" t="str">
        <f t="shared" si="54"/>
        <v>DEJAR</v>
      </c>
    </row>
    <row r="496" spans="1:13" x14ac:dyDescent="0.25">
      <c r="A496" s="13" t="s">
        <v>186</v>
      </c>
      <c r="B496" s="18">
        <v>22</v>
      </c>
      <c r="C496" s="35" t="s">
        <v>131</v>
      </c>
      <c r="D496" s="18">
        <v>35.4</v>
      </c>
      <c r="E496" s="18">
        <v>20</v>
      </c>
      <c r="F496" s="304">
        <f t="shared" si="49"/>
        <v>984.23186399999986</v>
      </c>
      <c r="G496" s="18">
        <v>0.1</v>
      </c>
      <c r="H496" s="18" t="s">
        <v>1063</v>
      </c>
      <c r="I496" s="32">
        <f t="shared" si="50"/>
        <v>672.07861153311467</v>
      </c>
      <c r="J496" s="32">
        <f t="shared" si="51"/>
        <v>3.3603930576655729</v>
      </c>
      <c r="K496" s="33" t="str">
        <f t="shared" si="52"/>
        <v>DEJAR</v>
      </c>
      <c r="L496" s="33" t="str">
        <f t="shared" si="53"/>
        <v>DEJAR</v>
      </c>
      <c r="M496" s="33" t="str">
        <f t="shared" si="54"/>
        <v>DEJAR</v>
      </c>
    </row>
    <row r="497" spans="1:13" x14ac:dyDescent="0.25">
      <c r="A497" s="13" t="s">
        <v>186</v>
      </c>
      <c r="B497" s="18">
        <v>23</v>
      </c>
      <c r="C497" s="35" t="s">
        <v>248</v>
      </c>
      <c r="D497" s="18">
        <v>35.4</v>
      </c>
      <c r="E497" s="18">
        <v>20</v>
      </c>
      <c r="F497" s="304">
        <f t="shared" si="49"/>
        <v>984.23186399999986</v>
      </c>
      <c r="G497" s="18">
        <v>0.1</v>
      </c>
      <c r="H497" s="18" t="s">
        <v>1063</v>
      </c>
      <c r="I497" s="32">
        <f t="shared" si="50"/>
        <v>672.07861153311467</v>
      </c>
      <c r="J497" s="32">
        <f t="shared" si="51"/>
        <v>3.3603930576655729</v>
      </c>
      <c r="K497" s="33" t="str">
        <f t="shared" si="52"/>
        <v>DEJAR</v>
      </c>
      <c r="L497" s="33" t="str">
        <f t="shared" si="53"/>
        <v>DEJAR</v>
      </c>
      <c r="M497" s="33" t="str">
        <f t="shared" si="54"/>
        <v>DEJAR</v>
      </c>
    </row>
    <row r="498" spans="1:13" x14ac:dyDescent="0.25">
      <c r="A498" s="13" t="s">
        <v>186</v>
      </c>
      <c r="B498" s="18">
        <v>24</v>
      </c>
      <c r="C498" s="35" t="s">
        <v>146</v>
      </c>
      <c r="D498" s="18">
        <v>25.2</v>
      </c>
      <c r="E498" s="18">
        <v>25</v>
      </c>
      <c r="F498" s="304">
        <f t="shared" si="49"/>
        <v>498.76041599999996</v>
      </c>
      <c r="G498" s="18">
        <v>0.1</v>
      </c>
      <c r="H498" s="18" t="s">
        <v>1063</v>
      </c>
      <c r="I498" s="32">
        <f t="shared" si="50"/>
        <v>298.95616403987509</v>
      </c>
      <c r="J498" s="32">
        <f t="shared" si="51"/>
        <v>1.4947808201993753</v>
      </c>
      <c r="K498" s="33" t="str">
        <f t="shared" si="52"/>
        <v>DEJAR</v>
      </c>
      <c r="L498" s="33" t="str">
        <f t="shared" si="53"/>
        <v>DEJAR</v>
      </c>
      <c r="M498" s="33" t="str">
        <f t="shared" si="54"/>
        <v>DEJAR</v>
      </c>
    </row>
    <row r="499" spans="1:13" x14ac:dyDescent="0.25">
      <c r="A499" s="13" t="s">
        <v>186</v>
      </c>
      <c r="B499" s="18">
        <v>25</v>
      </c>
      <c r="C499" s="35" t="s">
        <v>249</v>
      </c>
      <c r="D499" s="18">
        <v>36.700000000000003</v>
      </c>
      <c r="E499" s="18">
        <v>15</v>
      </c>
      <c r="F499" s="304">
        <f t="shared" si="49"/>
        <v>1057.8474060000001</v>
      </c>
      <c r="G499" s="18">
        <v>0.1</v>
      </c>
      <c r="H499" s="18" t="s">
        <v>1063</v>
      </c>
      <c r="I499" s="32">
        <f t="shared" si="50"/>
        <v>732.40705697323824</v>
      </c>
      <c r="J499" s="32">
        <f t="shared" si="51"/>
        <v>3.662035284866191</v>
      </c>
      <c r="K499" s="33" t="str">
        <f t="shared" si="52"/>
        <v>DEJAR</v>
      </c>
      <c r="L499" s="33" t="str">
        <f t="shared" si="53"/>
        <v>DEJAR</v>
      </c>
      <c r="M499" s="33" t="str">
        <f t="shared" si="54"/>
        <v>DEJAR</v>
      </c>
    </row>
    <row r="500" spans="1:13" x14ac:dyDescent="0.25">
      <c r="A500" s="13" t="s">
        <v>186</v>
      </c>
      <c r="B500" s="18">
        <v>26</v>
      </c>
      <c r="C500" s="35" t="s">
        <v>250</v>
      </c>
      <c r="D500" s="18">
        <v>30.1</v>
      </c>
      <c r="E500" s="18">
        <v>35</v>
      </c>
      <c r="F500" s="304">
        <f t="shared" si="49"/>
        <v>711.58025400000008</v>
      </c>
      <c r="G500" s="18">
        <v>0.1</v>
      </c>
      <c r="H500" s="18" t="s">
        <v>1063</v>
      </c>
      <c r="I500" s="32">
        <f t="shared" si="50"/>
        <v>456.59729818792431</v>
      </c>
      <c r="J500" s="32">
        <f t="shared" si="51"/>
        <v>2.2829864909396216</v>
      </c>
      <c r="K500" s="33" t="str">
        <f t="shared" si="52"/>
        <v>DEJAR</v>
      </c>
      <c r="L500" s="33" t="str">
        <f t="shared" si="53"/>
        <v>DEJAR</v>
      </c>
      <c r="M500" s="33" t="str">
        <f t="shared" si="54"/>
        <v>DEJAR</v>
      </c>
    </row>
    <row r="501" spans="1:13" x14ac:dyDescent="0.25">
      <c r="A501" s="13" t="s">
        <v>186</v>
      </c>
      <c r="B501" s="18">
        <v>27</v>
      </c>
      <c r="C501" s="35" t="s">
        <v>146</v>
      </c>
      <c r="D501" s="18">
        <v>68.5</v>
      </c>
      <c r="E501" s="18">
        <v>45</v>
      </c>
      <c r="F501" s="304">
        <f t="shared" si="49"/>
        <v>3685.29315</v>
      </c>
      <c r="G501" s="18">
        <v>0.1</v>
      </c>
      <c r="H501" s="18" t="s">
        <v>1063</v>
      </c>
      <c r="I501" s="32">
        <f t="shared" si="50"/>
        <v>3241.4710220184052</v>
      </c>
      <c r="J501" s="32">
        <f t="shared" si="51"/>
        <v>16.207355110092024</v>
      </c>
      <c r="K501" s="33" t="str">
        <f t="shared" si="52"/>
        <v>DEJAR</v>
      </c>
      <c r="L501" s="33" t="str">
        <f t="shared" si="53"/>
        <v>DEJAR</v>
      </c>
      <c r="M501" s="33" t="str">
        <f t="shared" si="54"/>
        <v>DEJAR</v>
      </c>
    </row>
    <row r="502" spans="1:13" x14ac:dyDescent="0.25">
      <c r="A502" s="13" t="s">
        <v>186</v>
      </c>
      <c r="B502" s="18">
        <v>28</v>
      </c>
      <c r="C502" s="35"/>
      <c r="D502" s="18">
        <v>12.3</v>
      </c>
      <c r="E502" s="18">
        <v>12</v>
      </c>
      <c r="F502" s="304">
        <f t="shared" si="49"/>
        <v>118.82316600000001</v>
      </c>
      <c r="G502" s="18">
        <v>0.1</v>
      </c>
      <c r="H502" s="18" t="s">
        <v>1063</v>
      </c>
      <c r="I502" s="32">
        <f t="shared" si="50"/>
        <v>54.094740476621482</v>
      </c>
      <c r="J502" s="32">
        <f t="shared" si="51"/>
        <v>0.27047370238310736</v>
      </c>
      <c r="K502" s="33" t="str">
        <f t="shared" si="52"/>
        <v>DEJAR</v>
      </c>
      <c r="L502" s="33" t="str">
        <f t="shared" si="53"/>
        <v>DEJAR</v>
      </c>
      <c r="M502" s="33" t="str">
        <f t="shared" si="54"/>
        <v>DEJAR</v>
      </c>
    </row>
    <row r="503" spans="1:13" x14ac:dyDescent="0.25">
      <c r="A503" s="13" t="s">
        <v>186</v>
      </c>
      <c r="B503" s="18">
        <v>29</v>
      </c>
      <c r="C503" s="35" t="s">
        <v>159</v>
      </c>
      <c r="D503" s="18">
        <v>25</v>
      </c>
      <c r="E503" s="18">
        <v>12</v>
      </c>
      <c r="F503" s="304">
        <f t="shared" si="49"/>
        <v>490.875</v>
      </c>
      <c r="G503" s="18">
        <v>0.1</v>
      </c>
      <c r="H503" s="18" t="s">
        <v>1063</v>
      </c>
      <c r="I503" s="32">
        <f t="shared" si="50"/>
        <v>293.3319028192812</v>
      </c>
      <c r="J503" s="32">
        <f t="shared" si="51"/>
        <v>1.4666595140964058</v>
      </c>
      <c r="K503" s="33" t="str">
        <f t="shared" si="52"/>
        <v>DEJAR</v>
      </c>
      <c r="L503" s="33" t="str">
        <f t="shared" si="53"/>
        <v>DEJAR</v>
      </c>
      <c r="M503" s="33" t="str">
        <f t="shared" si="54"/>
        <v>DEJAR</v>
      </c>
    </row>
    <row r="504" spans="1:13" x14ac:dyDescent="0.25">
      <c r="A504" s="13" t="s">
        <v>186</v>
      </c>
      <c r="B504" s="18">
        <v>30</v>
      </c>
      <c r="C504" s="35" t="s">
        <v>209</v>
      </c>
      <c r="D504" s="18">
        <v>18</v>
      </c>
      <c r="E504" s="18">
        <v>12</v>
      </c>
      <c r="F504" s="304">
        <f t="shared" si="49"/>
        <v>254.46959999999999</v>
      </c>
      <c r="G504" s="18">
        <v>0.1</v>
      </c>
      <c r="H504" s="18" t="s">
        <v>1063</v>
      </c>
      <c r="I504" s="32">
        <f t="shared" si="50"/>
        <v>134.06329154071116</v>
      </c>
      <c r="J504" s="32">
        <f t="shared" si="51"/>
        <v>0.67031645770355586</v>
      </c>
      <c r="K504" s="33" t="str">
        <f t="shared" si="52"/>
        <v>DEJAR</v>
      </c>
      <c r="L504" s="33" t="str">
        <f t="shared" si="53"/>
        <v>DEJAR</v>
      </c>
      <c r="M504" s="33" t="str">
        <f t="shared" si="54"/>
        <v>DEJAR</v>
      </c>
    </row>
    <row r="505" spans="1:13" x14ac:dyDescent="0.25">
      <c r="A505" s="13" t="s">
        <v>186</v>
      </c>
      <c r="B505" s="18">
        <v>31</v>
      </c>
      <c r="C505" s="35" t="s">
        <v>251</v>
      </c>
      <c r="D505" s="18">
        <v>33</v>
      </c>
      <c r="E505" s="18">
        <v>30</v>
      </c>
      <c r="F505" s="304">
        <f t="shared" si="49"/>
        <v>855.30060000000003</v>
      </c>
      <c r="G505" s="18">
        <v>0.1</v>
      </c>
      <c r="H505" s="18" t="s">
        <v>1063</v>
      </c>
      <c r="I505" s="32">
        <f t="shared" si="50"/>
        <v>568.52356444302654</v>
      </c>
      <c r="J505" s="32">
        <f t="shared" si="51"/>
        <v>2.8426178222151326</v>
      </c>
      <c r="K505" s="33" t="str">
        <f t="shared" si="52"/>
        <v>DEJAR</v>
      </c>
      <c r="L505" s="33" t="str">
        <f t="shared" si="53"/>
        <v>DEJAR</v>
      </c>
      <c r="M505" s="33" t="str">
        <f t="shared" si="54"/>
        <v>DEJAR</v>
      </c>
    </row>
    <row r="506" spans="1:13" x14ac:dyDescent="0.25">
      <c r="A506" s="13" t="s">
        <v>186</v>
      </c>
      <c r="B506" s="18">
        <v>32</v>
      </c>
      <c r="C506" s="35" t="s">
        <v>251</v>
      </c>
      <c r="D506" s="18">
        <v>46</v>
      </c>
      <c r="E506" s="18">
        <v>25</v>
      </c>
      <c r="F506" s="304">
        <f t="shared" si="49"/>
        <v>1661.9064000000001</v>
      </c>
      <c r="G506" s="18">
        <v>0.1</v>
      </c>
      <c r="H506" s="18" t="s">
        <v>1063</v>
      </c>
      <c r="I506" s="32">
        <f t="shared" si="50"/>
        <v>1254.7442923043911</v>
      </c>
      <c r="J506" s="32">
        <f t="shared" si="51"/>
        <v>6.2737214615219559</v>
      </c>
      <c r="K506" s="33" t="str">
        <f t="shared" si="52"/>
        <v>DEJAR</v>
      </c>
      <c r="L506" s="33" t="str">
        <f t="shared" si="53"/>
        <v>DEJAR</v>
      </c>
      <c r="M506" s="33" t="str">
        <f t="shared" si="54"/>
        <v>DEJAR</v>
      </c>
    </row>
    <row r="507" spans="1:13" x14ac:dyDescent="0.25">
      <c r="A507" s="13" t="s">
        <v>186</v>
      </c>
      <c r="B507" s="18">
        <v>33</v>
      </c>
      <c r="C507" s="35" t="s">
        <v>251</v>
      </c>
      <c r="D507" s="18">
        <v>18.2</v>
      </c>
      <c r="E507" s="18">
        <v>15</v>
      </c>
      <c r="F507" s="304">
        <f t="shared" si="49"/>
        <v>260.15589599999998</v>
      </c>
      <c r="G507" s="18">
        <v>0.1</v>
      </c>
      <c r="H507" s="18" t="s">
        <v>1063</v>
      </c>
      <c r="I507" s="32">
        <f t="shared" si="50"/>
        <v>137.64107738009031</v>
      </c>
      <c r="J507" s="32">
        <f t="shared" si="51"/>
        <v>0.68820538690045152</v>
      </c>
      <c r="K507" s="33" t="str">
        <f t="shared" si="52"/>
        <v>DEJAR</v>
      </c>
      <c r="L507" s="33" t="str">
        <f t="shared" si="53"/>
        <v>DEJAR</v>
      </c>
      <c r="M507" s="33" t="str">
        <f t="shared" si="54"/>
        <v>DEJAR</v>
      </c>
    </row>
    <row r="508" spans="1:13" x14ac:dyDescent="0.25">
      <c r="A508" s="13" t="s">
        <v>186</v>
      </c>
      <c r="B508" s="18">
        <v>34</v>
      </c>
      <c r="C508" s="35" t="s">
        <v>131</v>
      </c>
      <c r="D508" s="18">
        <v>44</v>
      </c>
      <c r="E508" s="18">
        <v>30</v>
      </c>
      <c r="F508" s="304">
        <f t="shared" si="49"/>
        <v>1520.5344</v>
      </c>
      <c r="G508" s="18">
        <v>0.1</v>
      </c>
      <c r="H508" s="18" t="s">
        <v>1063</v>
      </c>
      <c r="I508" s="32">
        <f t="shared" si="50"/>
        <v>1128.6029947595007</v>
      </c>
      <c r="J508" s="32">
        <f t="shared" si="51"/>
        <v>5.6430149737975031</v>
      </c>
      <c r="K508" s="33" t="str">
        <f t="shared" si="52"/>
        <v>DEJAR</v>
      </c>
      <c r="L508" s="33" t="str">
        <f t="shared" si="53"/>
        <v>DEJAR</v>
      </c>
      <c r="M508" s="33" t="str">
        <f t="shared" si="54"/>
        <v>DEJAR</v>
      </c>
    </row>
    <row r="509" spans="1:13" x14ac:dyDescent="0.25">
      <c r="A509" s="13" t="s">
        <v>186</v>
      </c>
      <c r="B509" s="18">
        <v>35</v>
      </c>
      <c r="C509" s="35" t="s">
        <v>134</v>
      </c>
      <c r="D509" s="18">
        <v>25</v>
      </c>
      <c r="E509" s="18">
        <v>18</v>
      </c>
      <c r="F509" s="304">
        <f t="shared" si="49"/>
        <v>490.875</v>
      </c>
      <c r="G509" s="18">
        <v>0.1</v>
      </c>
      <c r="H509" s="18" t="s">
        <v>1063</v>
      </c>
      <c r="I509" s="32">
        <f t="shared" si="50"/>
        <v>293.3319028192812</v>
      </c>
      <c r="J509" s="32">
        <f t="shared" si="51"/>
        <v>1.4666595140964058</v>
      </c>
      <c r="K509" s="33" t="str">
        <f t="shared" si="52"/>
        <v>DEJAR</v>
      </c>
      <c r="L509" s="33" t="str">
        <f t="shared" si="53"/>
        <v>DEJAR</v>
      </c>
      <c r="M509" s="33" t="str">
        <f t="shared" si="54"/>
        <v>DEJAR</v>
      </c>
    </row>
    <row r="510" spans="1:13" x14ac:dyDescent="0.25">
      <c r="A510" s="13" t="s">
        <v>186</v>
      </c>
      <c r="B510" s="18">
        <v>36</v>
      </c>
      <c r="C510" s="35" t="s">
        <v>167</v>
      </c>
      <c r="D510" s="18">
        <v>45.2</v>
      </c>
      <c r="E510" s="18">
        <v>35</v>
      </c>
      <c r="F510" s="304">
        <f t="shared" si="49"/>
        <v>1604.6036160000001</v>
      </c>
      <c r="G510" s="18">
        <v>0.1</v>
      </c>
      <c r="H510" s="18" t="s">
        <v>1063</v>
      </c>
      <c r="I510" s="32">
        <f t="shared" si="50"/>
        <v>1203.356533220845</v>
      </c>
      <c r="J510" s="32">
        <f t="shared" si="51"/>
        <v>6.0167826661042243</v>
      </c>
      <c r="K510" s="33" t="str">
        <f t="shared" si="52"/>
        <v>DEJAR</v>
      </c>
      <c r="L510" s="33" t="str">
        <f t="shared" si="53"/>
        <v>DEJAR</v>
      </c>
      <c r="M510" s="33" t="str">
        <f t="shared" si="54"/>
        <v>DEJAR</v>
      </c>
    </row>
    <row r="511" spans="1:13" x14ac:dyDescent="0.25">
      <c r="A511" s="13" t="s">
        <v>186</v>
      </c>
      <c r="B511" s="18">
        <v>37</v>
      </c>
      <c r="C511" s="35" t="s">
        <v>173</v>
      </c>
      <c r="D511" s="18">
        <v>26</v>
      </c>
      <c r="E511" s="18">
        <v>25</v>
      </c>
      <c r="F511" s="304">
        <f t="shared" si="49"/>
        <v>530.93039999999996</v>
      </c>
      <c r="G511" s="18">
        <v>0.1</v>
      </c>
      <c r="H511" s="18" t="s">
        <v>1063</v>
      </c>
      <c r="I511" s="32">
        <f t="shared" si="50"/>
        <v>322.0760520178971</v>
      </c>
      <c r="J511" s="32">
        <f t="shared" si="51"/>
        <v>1.6103802600894852</v>
      </c>
      <c r="K511" s="33" t="str">
        <f t="shared" si="52"/>
        <v>DEJAR</v>
      </c>
      <c r="L511" s="33" t="str">
        <f t="shared" si="53"/>
        <v>DEJAR</v>
      </c>
      <c r="M511" s="33" t="str">
        <f t="shared" si="54"/>
        <v>DEJAR</v>
      </c>
    </row>
    <row r="512" spans="1:13" x14ac:dyDescent="0.25">
      <c r="A512" s="13" t="s">
        <v>186</v>
      </c>
      <c r="B512" s="18">
        <v>38</v>
      </c>
      <c r="C512" s="35" t="s">
        <v>252</v>
      </c>
      <c r="D512" s="18">
        <v>14</v>
      </c>
      <c r="E512" s="18">
        <v>20</v>
      </c>
      <c r="F512" s="304">
        <f t="shared" si="49"/>
        <v>153.9384</v>
      </c>
      <c r="G512" s="18">
        <v>0.1</v>
      </c>
      <c r="H512" s="18" t="s">
        <v>1063</v>
      </c>
      <c r="I512" s="32">
        <f t="shared" si="50"/>
        <v>73.64833681845144</v>
      </c>
      <c r="J512" s="32">
        <f t="shared" si="51"/>
        <v>0.36824168409225716</v>
      </c>
      <c r="K512" s="33" t="str">
        <f t="shared" si="52"/>
        <v>DEJAR</v>
      </c>
      <c r="L512" s="33" t="str">
        <f t="shared" si="53"/>
        <v>DEJAR</v>
      </c>
      <c r="M512" s="33" t="str">
        <f t="shared" si="54"/>
        <v>DEJAR</v>
      </c>
    </row>
    <row r="513" spans="1:13" x14ac:dyDescent="0.25">
      <c r="A513" s="13" t="s">
        <v>186</v>
      </c>
      <c r="B513" s="18">
        <v>39</v>
      </c>
      <c r="C513" s="35" t="s">
        <v>136</v>
      </c>
      <c r="D513" s="18">
        <v>36</v>
      </c>
      <c r="E513" s="18">
        <v>18</v>
      </c>
      <c r="F513" s="304">
        <f t="shared" si="49"/>
        <v>1017.8783999999999</v>
      </c>
      <c r="G513" s="18">
        <v>0.1</v>
      </c>
      <c r="H513" s="18" t="s">
        <v>1063</v>
      </c>
      <c r="I513" s="32">
        <f t="shared" si="50"/>
        <v>699.54858588098784</v>
      </c>
      <c r="J513" s="32">
        <f t="shared" si="51"/>
        <v>3.4977429294049394</v>
      </c>
      <c r="K513" s="33" t="str">
        <f t="shared" si="52"/>
        <v>DEJAR</v>
      </c>
      <c r="L513" s="33" t="str">
        <f t="shared" si="53"/>
        <v>DEJAR</v>
      </c>
      <c r="M513" s="33" t="str">
        <f t="shared" si="54"/>
        <v>DEJAR</v>
      </c>
    </row>
    <row r="514" spans="1:13" x14ac:dyDescent="0.25">
      <c r="A514" s="13" t="s">
        <v>186</v>
      </c>
      <c r="B514" s="18">
        <v>40</v>
      </c>
      <c r="C514" s="35" t="s">
        <v>220</v>
      </c>
      <c r="D514" s="18">
        <v>27</v>
      </c>
      <c r="E514" s="18">
        <v>15</v>
      </c>
      <c r="F514" s="304">
        <f t="shared" si="49"/>
        <v>572.5566</v>
      </c>
      <c r="G514" s="18">
        <v>0.1</v>
      </c>
      <c r="H514" s="18" t="s">
        <v>1063</v>
      </c>
      <c r="I514" s="32">
        <f t="shared" si="50"/>
        <v>352.39128142743209</v>
      </c>
      <c r="J514" s="32">
        <f t="shared" si="51"/>
        <v>1.7619564071371603</v>
      </c>
      <c r="K514" s="33" t="str">
        <f t="shared" si="52"/>
        <v>DEJAR</v>
      </c>
      <c r="L514" s="33" t="str">
        <f t="shared" si="53"/>
        <v>DEJAR</v>
      </c>
      <c r="M514" s="33" t="str">
        <f t="shared" si="54"/>
        <v>DEJAR</v>
      </c>
    </row>
    <row r="515" spans="1:13" x14ac:dyDescent="0.25">
      <c r="A515" s="13" t="s">
        <v>186</v>
      </c>
      <c r="B515" s="18">
        <v>41</v>
      </c>
      <c r="C515" s="35" t="s">
        <v>253</v>
      </c>
      <c r="D515" s="18">
        <v>20.2</v>
      </c>
      <c r="E515" s="18">
        <v>15</v>
      </c>
      <c r="F515" s="304">
        <f t="shared" ref="F515:F578" si="55">(3.1416/4)*D515^2</f>
        <v>320.47461599999997</v>
      </c>
      <c r="G515" s="18">
        <v>0.1</v>
      </c>
      <c r="H515" s="18" t="s">
        <v>1063</v>
      </c>
      <c r="I515" s="32">
        <f t="shared" ref="I515:I578" si="56">0.13657*D515^2.38351</f>
        <v>176.47100215542764</v>
      </c>
      <c r="J515" s="32">
        <f t="shared" ref="J515:J578" si="57">(I515/1000)*0.5/G515</f>
        <v>0.88235501077713807</v>
      </c>
      <c r="K515" s="33" t="str">
        <f t="shared" ref="K515:K578" si="58">+IF(D515&gt;=10,"DEJAR","DEPURAR")</f>
        <v>DEJAR</v>
      </c>
      <c r="L515" s="33" t="str">
        <f t="shared" ref="L515:L578" si="59">+IF(E515&gt;=5,"DEJAR","DEPURAR")</f>
        <v>DEJAR</v>
      </c>
      <c r="M515" s="33" t="str">
        <f t="shared" ref="M515:M578" si="60">+IF(AND(K515="DEJAR",L515="DEJAR"),"DEJAR","DEPURAR")</f>
        <v>DEJAR</v>
      </c>
    </row>
    <row r="516" spans="1:13" x14ac:dyDescent="0.25">
      <c r="A516" s="13" t="s">
        <v>186</v>
      </c>
      <c r="B516" s="18">
        <v>42</v>
      </c>
      <c r="C516" s="35" t="s">
        <v>254</v>
      </c>
      <c r="D516" s="18">
        <v>24.2</v>
      </c>
      <c r="E516" s="18">
        <v>20</v>
      </c>
      <c r="F516" s="304">
        <f t="shared" si="55"/>
        <v>459.961656</v>
      </c>
      <c r="G516" s="18">
        <v>0.1</v>
      </c>
      <c r="H516" s="18" t="s">
        <v>1063</v>
      </c>
      <c r="I516" s="32">
        <f t="shared" si="56"/>
        <v>271.45201661665863</v>
      </c>
      <c r="J516" s="32">
        <f t="shared" si="57"/>
        <v>1.357260083083293</v>
      </c>
      <c r="K516" s="33" t="str">
        <f t="shared" si="58"/>
        <v>DEJAR</v>
      </c>
      <c r="L516" s="33" t="str">
        <f t="shared" si="59"/>
        <v>DEJAR</v>
      </c>
      <c r="M516" s="33" t="str">
        <f t="shared" si="60"/>
        <v>DEJAR</v>
      </c>
    </row>
    <row r="517" spans="1:13" x14ac:dyDescent="0.25">
      <c r="A517" s="13" t="s">
        <v>186</v>
      </c>
      <c r="B517" s="18">
        <v>43</v>
      </c>
      <c r="C517" s="35" t="s">
        <v>55</v>
      </c>
      <c r="D517" s="18">
        <v>40</v>
      </c>
      <c r="E517" s="18">
        <v>25</v>
      </c>
      <c r="F517" s="304">
        <f t="shared" si="55"/>
        <v>1256.6399999999999</v>
      </c>
      <c r="G517" s="18">
        <v>0.1</v>
      </c>
      <c r="H517" s="18" t="s">
        <v>1063</v>
      </c>
      <c r="I517" s="32">
        <f t="shared" si="56"/>
        <v>899.25180732127308</v>
      </c>
      <c r="J517" s="32">
        <f t="shared" si="57"/>
        <v>4.4962590366063653</v>
      </c>
      <c r="K517" s="33" t="str">
        <f t="shared" si="58"/>
        <v>DEJAR</v>
      </c>
      <c r="L517" s="33" t="str">
        <f t="shared" si="59"/>
        <v>DEJAR</v>
      </c>
      <c r="M517" s="33" t="str">
        <f t="shared" si="60"/>
        <v>DEJAR</v>
      </c>
    </row>
    <row r="518" spans="1:13" x14ac:dyDescent="0.25">
      <c r="A518" s="13" t="s">
        <v>186</v>
      </c>
      <c r="B518" s="18">
        <v>44</v>
      </c>
      <c r="C518" s="35" t="s">
        <v>255</v>
      </c>
      <c r="D518" s="18">
        <v>17</v>
      </c>
      <c r="E518" s="18">
        <v>10</v>
      </c>
      <c r="F518" s="304">
        <f t="shared" si="55"/>
        <v>226.98060000000001</v>
      </c>
      <c r="G518" s="18">
        <v>0.1</v>
      </c>
      <c r="H518" s="18" t="s">
        <v>1063</v>
      </c>
      <c r="I518" s="32">
        <f t="shared" si="56"/>
        <v>116.98835060940742</v>
      </c>
      <c r="J518" s="32">
        <f t="shared" si="57"/>
        <v>0.58494175304703711</v>
      </c>
      <c r="K518" s="33" t="str">
        <f t="shared" si="58"/>
        <v>DEJAR</v>
      </c>
      <c r="L518" s="33" t="str">
        <f t="shared" si="59"/>
        <v>DEJAR</v>
      </c>
      <c r="M518" s="33" t="str">
        <f t="shared" si="60"/>
        <v>DEJAR</v>
      </c>
    </row>
    <row r="519" spans="1:13" x14ac:dyDescent="0.25">
      <c r="A519" s="13" t="s">
        <v>187</v>
      </c>
      <c r="B519" s="18">
        <v>1</v>
      </c>
      <c r="C519" s="35" t="s">
        <v>253</v>
      </c>
      <c r="D519" s="18">
        <v>89.5</v>
      </c>
      <c r="E519" s="18">
        <v>45</v>
      </c>
      <c r="F519" s="304">
        <f t="shared" si="55"/>
        <v>6291.2503500000003</v>
      </c>
      <c r="G519" s="18">
        <v>0.1</v>
      </c>
      <c r="H519" s="18" t="s">
        <v>1063</v>
      </c>
      <c r="I519" s="32">
        <f t="shared" si="56"/>
        <v>6131.1936365213869</v>
      </c>
      <c r="J519" s="32">
        <f t="shared" si="57"/>
        <v>30.655968182606934</v>
      </c>
      <c r="K519" s="33" t="str">
        <f t="shared" si="58"/>
        <v>DEJAR</v>
      </c>
      <c r="L519" s="33" t="str">
        <f t="shared" si="59"/>
        <v>DEJAR</v>
      </c>
      <c r="M519" s="33" t="str">
        <f t="shared" si="60"/>
        <v>DEJAR</v>
      </c>
    </row>
    <row r="520" spans="1:13" x14ac:dyDescent="0.25">
      <c r="A520" s="13" t="s">
        <v>187</v>
      </c>
      <c r="B520" s="18">
        <v>2</v>
      </c>
      <c r="C520" s="35" t="s">
        <v>256</v>
      </c>
      <c r="D520" s="18">
        <v>53.3</v>
      </c>
      <c r="E520" s="18">
        <v>20</v>
      </c>
      <c r="F520" s="304">
        <f t="shared" si="55"/>
        <v>2231.2350059999999</v>
      </c>
      <c r="G520" s="18">
        <v>0.1</v>
      </c>
      <c r="H520" s="18" t="s">
        <v>1063</v>
      </c>
      <c r="I520" s="32">
        <f t="shared" si="56"/>
        <v>1782.4890860194882</v>
      </c>
      <c r="J520" s="32">
        <f t="shared" si="57"/>
        <v>8.9124454300974403</v>
      </c>
      <c r="K520" s="33" t="str">
        <f t="shared" si="58"/>
        <v>DEJAR</v>
      </c>
      <c r="L520" s="33" t="str">
        <f t="shared" si="59"/>
        <v>DEJAR</v>
      </c>
      <c r="M520" s="33" t="str">
        <f t="shared" si="60"/>
        <v>DEJAR</v>
      </c>
    </row>
    <row r="521" spans="1:13" x14ac:dyDescent="0.25">
      <c r="A521" s="13" t="s">
        <v>187</v>
      </c>
      <c r="B521" s="18">
        <v>3</v>
      </c>
      <c r="C521" s="35" t="s">
        <v>134</v>
      </c>
      <c r="D521" s="18">
        <v>29.5</v>
      </c>
      <c r="E521" s="18">
        <v>20</v>
      </c>
      <c r="F521" s="304">
        <f t="shared" si="55"/>
        <v>683.49434999999994</v>
      </c>
      <c r="G521" s="18">
        <v>0.1</v>
      </c>
      <c r="H521" s="18" t="s">
        <v>1063</v>
      </c>
      <c r="I521" s="32">
        <f t="shared" si="56"/>
        <v>435.20189998017889</v>
      </c>
      <c r="J521" s="32">
        <f t="shared" si="57"/>
        <v>2.1760094999008941</v>
      </c>
      <c r="K521" s="33" t="str">
        <f t="shared" si="58"/>
        <v>DEJAR</v>
      </c>
      <c r="L521" s="33" t="str">
        <f t="shared" si="59"/>
        <v>DEJAR</v>
      </c>
      <c r="M521" s="33" t="str">
        <f t="shared" si="60"/>
        <v>DEJAR</v>
      </c>
    </row>
    <row r="522" spans="1:13" x14ac:dyDescent="0.25">
      <c r="A522" s="13" t="s">
        <v>187</v>
      </c>
      <c r="B522" s="18">
        <v>4</v>
      </c>
      <c r="C522" s="35" t="s">
        <v>129</v>
      </c>
      <c r="D522" s="18">
        <v>84.2</v>
      </c>
      <c r="E522" s="18">
        <v>50</v>
      </c>
      <c r="F522" s="304">
        <f t="shared" si="55"/>
        <v>5568.2032559999998</v>
      </c>
      <c r="G522" s="18">
        <v>0.1</v>
      </c>
      <c r="H522" s="18" t="s">
        <v>1063</v>
      </c>
      <c r="I522" s="32">
        <f t="shared" si="56"/>
        <v>5300.9771552035545</v>
      </c>
      <c r="J522" s="32">
        <f t="shared" si="57"/>
        <v>26.504885776017773</v>
      </c>
      <c r="K522" s="33" t="str">
        <f t="shared" si="58"/>
        <v>DEJAR</v>
      </c>
      <c r="L522" s="33" t="str">
        <f t="shared" si="59"/>
        <v>DEJAR</v>
      </c>
      <c r="M522" s="33" t="str">
        <f t="shared" si="60"/>
        <v>DEJAR</v>
      </c>
    </row>
    <row r="523" spans="1:13" x14ac:dyDescent="0.25">
      <c r="A523" s="13" t="s">
        <v>187</v>
      </c>
      <c r="B523" s="18">
        <v>5</v>
      </c>
      <c r="C523" s="35" t="s">
        <v>257</v>
      </c>
      <c r="D523" s="18">
        <v>54.3</v>
      </c>
      <c r="E523" s="18">
        <v>30</v>
      </c>
      <c r="F523" s="304">
        <f t="shared" si="55"/>
        <v>2315.7440459999998</v>
      </c>
      <c r="G523" s="18">
        <v>0.1</v>
      </c>
      <c r="H523" s="18" t="s">
        <v>1063</v>
      </c>
      <c r="I523" s="32">
        <f t="shared" si="56"/>
        <v>1863.2367916536823</v>
      </c>
      <c r="J523" s="32">
        <f t="shared" si="57"/>
        <v>9.3161839582684109</v>
      </c>
      <c r="K523" s="33" t="str">
        <f t="shared" si="58"/>
        <v>DEJAR</v>
      </c>
      <c r="L523" s="33" t="str">
        <f t="shared" si="59"/>
        <v>DEJAR</v>
      </c>
      <c r="M523" s="33" t="str">
        <f t="shared" si="60"/>
        <v>DEJAR</v>
      </c>
    </row>
    <row r="524" spans="1:13" x14ac:dyDescent="0.25">
      <c r="A524" s="13" t="s">
        <v>187</v>
      </c>
      <c r="B524" s="18">
        <v>6</v>
      </c>
      <c r="C524" s="35" t="s">
        <v>134</v>
      </c>
      <c r="D524" s="18">
        <v>26.3</v>
      </c>
      <c r="E524" s="18">
        <v>30</v>
      </c>
      <c r="F524" s="304">
        <f t="shared" si="55"/>
        <v>543.25332600000002</v>
      </c>
      <c r="G524" s="18">
        <v>0.1</v>
      </c>
      <c r="H524" s="18" t="s">
        <v>1063</v>
      </c>
      <c r="I524" s="32">
        <f t="shared" si="56"/>
        <v>331.00460476001751</v>
      </c>
      <c r="J524" s="32">
        <f t="shared" si="57"/>
        <v>1.6550230238000876</v>
      </c>
      <c r="K524" s="33" t="str">
        <f t="shared" si="58"/>
        <v>DEJAR</v>
      </c>
      <c r="L524" s="33" t="str">
        <f t="shared" si="59"/>
        <v>DEJAR</v>
      </c>
      <c r="M524" s="33" t="str">
        <f t="shared" si="60"/>
        <v>DEJAR</v>
      </c>
    </row>
    <row r="525" spans="1:13" x14ac:dyDescent="0.25">
      <c r="A525" s="13" t="s">
        <v>187</v>
      </c>
      <c r="B525" s="18">
        <v>7</v>
      </c>
      <c r="C525" s="35" t="s">
        <v>229</v>
      </c>
      <c r="D525" s="18">
        <v>42.1</v>
      </c>
      <c r="E525" s="18">
        <v>25</v>
      </c>
      <c r="F525" s="304">
        <f t="shared" si="55"/>
        <v>1392.0508139999999</v>
      </c>
      <c r="G525" s="18">
        <v>0.1</v>
      </c>
      <c r="H525" s="18" t="s">
        <v>1063</v>
      </c>
      <c r="I525" s="32">
        <f t="shared" si="56"/>
        <v>1015.8929060141173</v>
      </c>
      <c r="J525" s="32">
        <f t="shared" si="57"/>
        <v>5.0794645300705863</v>
      </c>
      <c r="K525" s="33" t="str">
        <f t="shared" si="58"/>
        <v>DEJAR</v>
      </c>
      <c r="L525" s="33" t="str">
        <f t="shared" si="59"/>
        <v>DEJAR</v>
      </c>
      <c r="M525" s="33" t="str">
        <f t="shared" si="60"/>
        <v>DEJAR</v>
      </c>
    </row>
    <row r="526" spans="1:13" x14ac:dyDescent="0.25">
      <c r="A526" s="13" t="s">
        <v>187</v>
      </c>
      <c r="B526" s="18">
        <v>8</v>
      </c>
      <c r="C526" s="35" t="s">
        <v>123</v>
      </c>
      <c r="D526" s="18">
        <v>21.3</v>
      </c>
      <c r="E526" s="18">
        <v>25</v>
      </c>
      <c r="F526" s="304">
        <f t="shared" si="55"/>
        <v>356.32812600000005</v>
      </c>
      <c r="G526" s="18">
        <v>0.1</v>
      </c>
      <c r="H526" s="18" t="s">
        <v>1063</v>
      </c>
      <c r="I526" s="32">
        <f t="shared" si="56"/>
        <v>200.24486037888198</v>
      </c>
      <c r="J526" s="32">
        <f t="shared" si="57"/>
        <v>1.0012243018944098</v>
      </c>
      <c r="K526" s="33" t="str">
        <f t="shared" si="58"/>
        <v>DEJAR</v>
      </c>
      <c r="L526" s="33" t="str">
        <f t="shared" si="59"/>
        <v>DEJAR</v>
      </c>
      <c r="M526" s="33" t="str">
        <f t="shared" si="60"/>
        <v>DEJAR</v>
      </c>
    </row>
    <row r="527" spans="1:13" x14ac:dyDescent="0.25">
      <c r="A527" s="13" t="s">
        <v>187</v>
      </c>
      <c r="B527" s="18">
        <v>9</v>
      </c>
      <c r="C527" s="35" t="s">
        <v>20</v>
      </c>
      <c r="D527" s="18">
        <v>14</v>
      </c>
      <c r="E527" s="18">
        <v>10</v>
      </c>
      <c r="F527" s="304">
        <f t="shared" si="55"/>
        <v>153.9384</v>
      </c>
      <c r="G527" s="18">
        <v>0.1</v>
      </c>
      <c r="H527" s="18" t="s">
        <v>1063</v>
      </c>
      <c r="I527" s="32">
        <f t="shared" si="56"/>
        <v>73.64833681845144</v>
      </c>
      <c r="J527" s="32">
        <f t="shared" si="57"/>
        <v>0.36824168409225716</v>
      </c>
      <c r="K527" s="33" t="str">
        <f t="shared" si="58"/>
        <v>DEJAR</v>
      </c>
      <c r="L527" s="33" t="str">
        <f t="shared" si="59"/>
        <v>DEJAR</v>
      </c>
      <c r="M527" s="33" t="str">
        <f t="shared" si="60"/>
        <v>DEJAR</v>
      </c>
    </row>
    <row r="528" spans="1:13" x14ac:dyDescent="0.25">
      <c r="A528" s="13" t="s">
        <v>187</v>
      </c>
      <c r="B528" s="18">
        <v>10</v>
      </c>
      <c r="C528" s="35" t="s">
        <v>136</v>
      </c>
      <c r="D528" s="18">
        <v>24.2</v>
      </c>
      <c r="E528" s="18">
        <v>10</v>
      </c>
      <c r="F528" s="304">
        <f t="shared" si="55"/>
        <v>459.961656</v>
      </c>
      <c r="G528" s="18">
        <v>0.1</v>
      </c>
      <c r="H528" s="18" t="s">
        <v>1063</v>
      </c>
      <c r="I528" s="32">
        <f t="shared" si="56"/>
        <v>271.45201661665863</v>
      </c>
      <c r="J528" s="32">
        <f t="shared" si="57"/>
        <v>1.357260083083293</v>
      </c>
      <c r="K528" s="33" t="str">
        <f t="shared" si="58"/>
        <v>DEJAR</v>
      </c>
      <c r="L528" s="33" t="str">
        <f t="shared" si="59"/>
        <v>DEJAR</v>
      </c>
      <c r="M528" s="33" t="str">
        <f t="shared" si="60"/>
        <v>DEJAR</v>
      </c>
    </row>
    <row r="529" spans="1:13" x14ac:dyDescent="0.25">
      <c r="A529" s="13" t="s">
        <v>187</v>
      </c>
      <c r="B529" s="18">
        <v>11</v>
      </c>
      <c r="C529" s="35" t="s">
        <v>258</v>
      </c>
      <c r="D529" s="18">
        <v>26.2</v>
      </c>
      <c r="E529" s="18">
        <v>45</v>
      </c>
      <c r="F529" s="304">
        <f t="shared" si="55"/>
        <v>539.12997599999994</v>
      </c>
      <c r="G529" s="18">
        <v>0.1</v>
      </c>
      <c r="H529" s="18" t="s">
        <v>1063</v>
      </c>
      <c r="I529" s="32">
        <f t="shared" si="56"/>
        <v>328.01267071463769</v>
      </c>
      <c r="J529" s="32">
        <f t="shared" si="57"/>
        <v>1.6400633535731883</v>
      </c>
      <c r="K529" s="33" t="str">
        <f t="shared" si="58"/>
        <v>DEJAR</v>
      </c>
      <c r="L529" s="33" t="str">
        <f t="shared" si="59"/>
        <v>DEJAR</v>
      </c>
      <c r="M529" s="33" t="str">
        <f t="shared" si="60"/>
        <v>DEJAR</v>
      </c>
    </row>
    <row r="530" spans="1:13" x14ac:dyDescent="0.25">
      <c r="A530" s="13" t="s">
        <v>187</v>
      </c>
      <c r="B530" s="18">
        <v>12</v>
      </c>
      <c r="C530" s="35" t="s">
        <v>123</v>
      </c>
      <c r="D530" s="18">
        <v>29.1</v>
      </c>
      <c r="E530" s="18">
        <v>22</v>
      </c>
      <c r="F530" s="304">
        <f t="shared" si="55"/>
        <v>665.08457400000009</v>
      </c>
      <c r="G530" s="18">
        <v>0.1</v>
      </c>
      <c r="H530" s="18" t="s">
        <v>1063</v>
      </c>
      <c r="I530" s="32">
        <f t="shared" si="56"/>
        <v>421.26840421437322</v>
      </c>
      <c r="J530" s="32">
        <f t="shared" si="57"/>
        <v>2.1063420210718662</v>
      </c>
      <c r="K530" s="33" t="str">
        <f t="shared" si="58"/>
        <v>DEJAR</v>
      </c>
      <c r="L530" s="33" t="str">
        <f t="shared" si="59"/>
        <v>DEJAR</v>
      </c>
      <c r="M530" s="33" t="str">
        <f t="shared" si="60"/>
        <v>DEJAR</v>
      </c>
    </row>
    <row r="531" spans="1:13" x14ac:dyDescent="0.25">
      <c r="A531" s="13" t="s">
        <v>187</v>
      </c>
      <c r="B531" s="18">
        <v>13</v>
      </c>
      <c r="C531" s="35" t="s">
        <v>209</v>
      </c>
      <c r="D531" s="18">
        <v>52</v>
      </c>
      <c r="E531" s="18">
        <v>18</v>
      </c>
      <c r="F531" s="304">
        <f t="shared" si="55"/>
        <v>2123.7215999999999</v>
      </c>
      <c r="G531" s="18">
        <v>0.1</v>
      </c>
      <c r="H531" s="18" t="s">
        <v>1063</v>
      </c>
      <c r="I531" s="32">
        <f t="shared" si="56"/>
        <v>1680.6080482279649</v>
      </c>
      <c r="J531" s="32">
        <f t="shared" si="57"/>
        <v>8.4030402411398235</v>
      </c>
      <c r="K531" s="33" t="str">
        <f t="shared" si="58"/>
        <v>DEJAR</v>
      </c>
      <c r="L531" s="33" t="str">
        <f t="shared" si="59"/>
        <v>DEJAR</v>
      </c>
      <c r="M531" s="33" t="str">
        <f t="shared" si="60"/>
        <v>DEJAR</v>
      </c>
    </row>
    <row r="532" spans="1:13" x14ac:dyDescent="0.25">
      <c r="A532" s="13" t="s">
        <v>187</v>
      </c>
      <c r="B532" s="18">
        <v>14</v>
      </c>
      <c r="C532" s="35" t="s">
        <v>140</v>
      </c>
      <c r="D532" s="18">
        <v>14</v>
      </c>
      <c r="E532" s="18">
        <v>25</v>
      </c>
      <c r="F532" s="304">
        <f t="shared" si="55"/>
        <v>153.9384</v>
      </c>
      <c r="G532" s="18">
        <v>0.1</v>
      </c>
      <c r="H532" s="18" t="s">
        <v>1063</v>
      </c>
      <c r="I532" s="32">
        <f t="shared" si="56"/>
        <v>73.64833681845144</v>
      </c>
      <c r="J532" s="32">
        <f t="shared" si="57"/>
        <v>0.36824168409225716</v>
      </c>
      <c r="K532" s="33" t="str">
        <f t="shared" si="58"/>
        <v>DEJAR</v>
      </c>
      <c r="L532" s="33" t="str">
        <f t="shared" si="59"/>
        <v>DEJAR</v>
      </c>
      <c r="M532" s="33" t="str">
        <f t="shared" si="60"/>
        <v>DEJAR</v>
      </c>
    </row>
    <row r="533" spans="1:13" x14ac:dyDescent="0.25">
      <c r="A533" s="13" t="s">
        <v>187</v>
      </c>
      <c r="B533" s="18">
        <v>15</v>
      </c>
      <c r="C533" s="35" t="s">
        <v>129</v>
      </c>
      <c r="D533" s="18">
        <v>83.2</v>
      </c>
      <c r="E533" s="18">
        <v>8</v>
      </c>
      <c r="F533" s="304">
        <f t="shared" si="55"/>
        <v>5436.727296</v>
      </c>
      <c r="G533" s="18">
        <v>0.1</v>
      </c>
      <c r="H533" s="18" t="s">
        <v>1063</v>
      </c>
      <c r="I533" s="32">
        <f t="shared" si="56"/>
        <v>5152.1495283749164</v>
      </c>
      <c r="J533" s="32">
        <f t="shared" si="57"/>
        <v>25.760747641874584</v>
      </c>
      <c r="K533" s="33" t="str">
        <f t="shared" si="58"/>
        <v>DEJAR</v>
      </c>
      <c r="L533" s="33" t="str">
        <f t="shared" si="59"/>
        <v>DEJAR</v>
      </c>
      <c r="M533" s="33" t="str">
        <f t="shared" si="60"/>
        <v>DEJAR</v>
      </c>
    </row>
    <row r="534" spans="1:13" x14ac:dyDescent="0.25">
      <c r="A534" s="13" t="s">
        <v>187</v>
      </c>
      <c r="B534" s="18">
        <v>16</v>
      </c>
      <c r="C534" s="35" t="s">
        <v>259</v>
      </c>
      <c r="D534" s="18">
        <v>23.2</v>
      </c>
      <c r="E534" s="18">
        <v>50</v>
      </c>
      <c r="F534" s="304">
        <f t="shared" si="55"/>
        <v>422.73369600000001</v>
      </c>
      <c r="G534" s="18">
        <v>0.1</v>
      </c>
      <c r="H534" s="18" t="s">
        <v>1063</v>
      </c>
      <c r="I534" s="32">
        <f t="shared" si="56"/>
        <v>245.47630430811358</v>
      </c>
      <c r="J534" s="32">
        <f t="shared" si="57"/>
        <v>1.2273815215405679</v>
      </c>
      <c r="K534" s="33" t="str">
        <f t="shared" si="58"/>
        <v>DEJAR</v>
      </c>
      <c r="L534" s="33" t="str">
        <f t="shared" si="59"/>
        <v>DEJAR</v>
      </c>
      <c r="M534" s="33" t="str">
        <f t="shared" si="60"/>
        <v>DEJAR</v>
      </c>
    </row>
    <row r="535" spans="1:13" x14ac:dyDescent="0.25">
      <c r="A535" s="13" t="s">
        <v>187</v>
      </c>
      <c r="B535" s="18">
        <v>17</v>
      </c>
      <c r="C535" s="35" t="s">
        <v>125</v>
      </c>
      <c r="D535" s="18">
        <v>34.5</v>
      </c>
      <c r="E535" s="18">
        <v>15</v>
      </c>
      <c r="F535" s="304">
        <f t="shared" si="55"/>
        <v>934.82235000000003</v>
      </c>
      <c r="G535" s="18">
        <v>0.1</v>
      </c>
      <c r="H535" s="18" t="s">
        <v>1063</v>
      </c>
      <c r="I535" s="32">
        <f t="shared" si="56"/>
        <v>632.06610370323085</v>
      </c>
      <c r="J535" s="32">
        <f t="shared" si="57"/>
        <v>3.1603305185161537</v>
      </c>
      <c r="K535" s="33" t="str">
        <f t="shared" si="58"/>
        <v>DEJAR</v>
      </c>
      <c r="L535" s="33" t="str">
        <f t="shared" si="59"/>
        <v>DEJAR</v>
      </c>
      <c r="M535" s="33" t="str">
        <f t="shared" si="60"/>
        <v>DEJAR</v>
      </c>
    </row>
    <row r="536" spans="1:13" x14ac:dyDescent="0.25">
      <c r="A536" s="13" t="s">
        <v>187</v>
      </c>
      <c r="B536" s="18">
        <v>18</v>
      </c>
      <c r="C536" s="35" t="s">
        <v>123</v>
      </c>
      <c r="D536" s="18">
        <v>40</v>
      </c>
      <c r="E536" s="18">
        <v>20</v>
      </c>
      <c r="F536" s="304">
        <f t="shared" si="55"/>
        <v>1256.6399999999999</v>
      </c>
      <c r="G536" s="18">
        <v>0.1</v>
      </c>
      <c r="H536" s="18" t="s">
        <v>1063</v>
      </c>
      <c r="I536" s="32">
        <f t="shared" si="56"/>
        <v>899.25180732127308</v>
      </c>
      <c r="J536" s="32">
        <f t="shared" si="57"/>
        <v>4.4962590366063653</v>
      </c>
      <c r="K536" s="33" t="str">
        <f t="shared" si="58"/>
        <v>DEJAR</v>
      </c>
      <c r="L536" s="33" t="str">
        <f t="shared" si="59"/>
        <v>DEJAR</v>
      </c>
      <c r="M536" s="33" t="str">
        <f t="shared" si="60"/>
        <v>DEJAR</v>
      </c>
    </row>
    <row r="537" spans="1:13" x14ac:dyDescent="0.25">
      <c r="A537" s="13" t="s">
        <v>187</v>
      </c>
      <c r="B537" s="18">
        <v>19</v>
      </c>
      <c r="C537" s="35" t="s">
        <v>117</v>
      </c>
      <c r="D537" s="18">
        <v>49</v>
      </c>
      <c r="E537" s="18">
        <v>35</v>
      </c>
      <c r="F537" s="304">
        <f t="shared" si="55"/>
        <v>1885.7454</v>
      </c>
      <c r="G537" s="18">
        <v>0.1</v>
      </c>
      <c r="H537" s="18" t="s">
        <v>1063</v>
      </c>
      <c r="I537" s="32">
        <f t="shared" si="56"/>
        <v>1458.6616605664788</v>
      </c>
      <c r="J537" s="32">
        <f t="shared" si="57"/>
        <v>7.2933083028323935</v>
      </c>
      <c r="K537" s="33" t="str">
        <f t="shared" si="58"/>
        <v>DEJAR</v>
      </c>
      <c r="L537" s="33" t="str">
        <f t="shared" si="59"/>
        <v>DEJAR</v>
      </c>
      <c r="M537" s="33" t="str">
        <f t="shared" si="60"/>
        <v>DEJAR</v>
      </c>
    </row>
    <row r="538" spans="1:13" x14ac:dyDescent="0.25">
      <c r="A538" s="13" t="s">
        <v>187</v>
      </c>
      <c r="B538" s="18">
        <v>20</v>
      </c>
      <c r="C538" s="35" t="s">
        <v>260</v>
      </c>
      <c r="D538" s="18">
        <v>17.5</v>
      </c>
      <c r="E538" s="18">
        <v>35</v>
      </c>
      <c r="F538" s="304">
        <f t="shared" si="55"/>
        <v>240.52875</v>
      </c>
      <c r="G538" s="18">
        <v>0.1</v>
      </c>
      <c r="H538" s="18" t="s">
        <v>1063</v>
      </c>
      <c r="I538" s="32">
        <f t="shared" si="56"/>
        <v>125.35709774458586</v>
      </c>
      <c r="J538" s="32">
        <f t="shared" si="57"/>
        <v>0.62678548872292927</v>
      </c>
      <c r="K538" s="33" t="str">
        <f t="shared" si="58"/>
        <v>DEJAR</v>
      </c>
      <c r="L538" s="33" t="str">
        <f t="shared" si="59"/>
        <v>DEJAR</v>
      </c>
      <c r="M538" s="33" t="str">
        <f t="shared" si="60"/>
        <v>DEJAR</v>
      </c>
    </row>
    <row r="539" spans="1:13" x14ac:dyDescent="0.25">
      <c r="A539" s="13" t="s">
        <v>187</v>
      </c>
      <c r="B539" s="18">
        <v>21</v>
      </c>
      <c r="C539" s="35" t="s">
        <v>261</v>
      </c>
      <c r="D539" s="18">
        <v>16.3</v>
      </c>
      <c r="E539" s="18">
        <v>12</v>
      </c>
      <c r="F539" s="304">
        <f t="shared" si="55"/>
        <v>208.67292599999999</v>
      </c>
      <c r="G539" s="18">
        <v>0.1</v>
      </c>
      <c r="H539" s="18" t="s">
        <v>1063</v>
      </c>
      <c r="I539" s="32">
        <f t="shared" si="56"/>
        <v>105.83189836648944</v>
      </c>
      <c r="J539" s="32">
        <f t="shared" si="57"/>
        <v>0.52915949183244715</v>
      </c>
      <c r="K539" s="33" t="str">
        <f t="shared" si="58"/>
        <v>DEJAR</v>
      </c>
      <c r="L539" s="33" t="str">
        <f t="shared" si="59"/>
        <v>DEJAR</v>
      </c>
      <c r="M539" s="33" t="str">
        <f t="shared" si="60"/>
        <v>DEJAR</v>
      </c>
    </row>
    <row r="540" spans="1:13" x14ac:dyDescent="0.25">
      <c r="A540" s="13" t="s">
        <v>187</v>
      </c>
      <c r="B540" s="18">
        <v>22</v>
      </c>
      <c r="C540" s="35" t="s">
        <v>129</v>
      </c>
      <c r="D540" s="18">
        <v>32.5</v>
      </c>
      <c r="E540" s="18">
        <v>50</v>
      </c>
      <c r="F540" s="304">
        <f t="shared" si="55"/>
        <v>829.57875000000001</v>
      </c>
      <c r="G540" s="18">
        <v>0.1</v>
      </c>
      <c r="H540" s="18" t="s">
        <v>1063</v>
      </c>
      <c r="I540" s="32">
        <f t="shared" si="56"/>
        <v>548.2068011056914</v>
      </c>
      <c r="J540" s="32">
        <f t="shared" si="57"/>
        <v>2.7410340055284568</v>
      </c>
      <c r="K540" s="33" t="str">
        <f t="shared" si="58"/>
        <v>DEJAR</v>
      </c>
      <c r="L540" s="33" t="str">
        <f t="shared" si="59"/>
        <v>DEJAR</v>
      </c>
      <c r="M540" s="33" t="str">
        <f t="shared" si="60"/>
        <v>DEJAR</v>
      </c>
    </row>
    <row r="541" spans="1:13" x14ac:dyDescent="0.25">
      <c r="A541" s="13" t="s">
        <v>187</v>
      </c>
      <c r="B541" s="18">
        <v>23</v>
      </c>
      <c r="C541" s="35" t="s">
        <v>146</v>
      </c>
      <c r="D541" s="18">
        <v>44</v>
      </c>
      <c r="E541" s="18">
        <v>15</v>
      </c>
      <c r="F541" s="304">
        <f t="shared" si="55"/>
        <v>1520.5344</v>
      </c>
      <c r="G541" s="18">
        <v>0.1</v>
      </c>
      <c r="H541" s="18" t="s">
        <v>1063</v>
      </c>
      <c r="I541" s="32">
        <f t="shared" si="56"/>
        <v>1128.6029947595007</v>
      </c>
      <c r="J541" s="32">
        <f t="shared" si="57"/>
        <v>5.6430149737975031</v>
      </c>
      <c r="K541" s="33" t="str">
        <f t="shared" si="58"/>
        <v>DEJAR</v>
      </c>
      <c r="L541" s="33" t="str">
        <f t="shared" si="59"/>
        <v>DEJAR</v>
      </c>
      <c r="M541" s="33" t="str">
        <f t="shared" si="60"/>
        <v>DEJAR</v>
      </c>
    </row>
    <row r="542" spans="1:13" x14ac:dyDescent="0.25">
      <c r="A542" s="13" t="s">
        <v>187</v>
      </c>
      <c r="B542" s="18">
        <v>24</v>
      </c>
      <c r="C542" s="35" t="s">
        <v>148</v>
      </c>
      <c r="D542" s="18">
        <v>22.1</v>
      </c>
      <c r="E542" s="18">
        <v>35</v>
      </c>
      <c r="F542" s="304">
        <f t="shared" si="55"/>
        <v>383.59721400000006</v>
      </c>
      <c r="G542" s="18">
        <v>0.1</v>
      </c>
      <c r="H542" s="18" t="s">
        <v>1063</v>
      </c>
      <c r="I542" s="32">
        <f t="shared" si="56"/>
        <v>218.63905302426821</v>
      </c>
      <c r="J542" s="32">
        <f t="shared" si="57"/>
        <v>1.093195265121341</v>
      </c>
      <c r="K542" s="33" t="str">
        <f t="shared" si="58"/>
        <v>DEJAR</v>
      </c>
      <c r="L542" s="33" t="str">
        <f t="shared" si="59"/>
        <v>DEJAR</v>
      </c>
      <c r="M542" s="33" t="str">
        <f t="shared" si="60"/>
        <v>DEJAR</v>
      </c>
    </row>
    <row r="543" spans="1:13" x14ac:dyDescent="0.25">
      <c r="A543" s="13" t="s">
        <v>187</v>
      </c>
      <c r="B543" s="18">
        <v>25</v>
      </c>
      <c r="C543" s="35" t="s">
        <v>211</v>
      </c>
      <c r="D543" s="18">
        <v>56</v>
      </c>
      <c r="E543" s="18">
        <v>15</v>
      </c>
      <c r="F543" s="304">
        <f t="shared" si="55"/>
        <v>2463.0144</v>
      </c>
      <c r="G543" s="18">
        <v>0.1</v>
      </c>
      <c r="H543" s="18" t="s">
        <v>1063</v>
      </c>
      <c r="I543" s="32">
        <f t="shared" si="56"/>
        <v>2005.2981523361668</v>
      </c>
      <c r="J543" s="32">
        <f t="shared" si="57"/>
        <v>10.026490761680835</v>
      </c>
      <c r="K543" s="33" t="str">
        <f t="shared" si="58"/>
        <v>DEJAR</v>
      </c>
      <c r="L543" s="33" t="str">
        <f t="shared" si="59"/>
        <v>DEJAR</v>
      </c>
      <c r="M543" s="33" t="str">
        <f t="shared" si="60"/>
        <v>DEJAR</v>
      </c>
    </row>
    <row r="544" spans="1:13" x14ac:dyDescent="0.25">
      <c r="A544" s="13" t="s">
        <v>187</v>
      </c>
      <c r="B544" s="18">
        <v>26</v>
      </c>
      <c r="C544" s="35" t="s">
        <v>124</v>
      </c>
      <c r="D544" s="18">
        <v>16.5</v>
      </c>
      <c r="E544" s="18">
        <v>40</v>
      </c>
      <c r="F544" s="304">
        <f t="shared" si="55"/>
        <v>213.82515000000001</v>
      </c>
      <c r="G544" s="18">
        <v>0.1</v>
      </c>
      <c r="H544" s="18" t="s">
        <v>1063</v>
      </c>
      <c r="I544" s="32">
        <f t="shared" si="56"/>
        <v>108.95331919183752</v>
      </c>
      <c r="J544" s="32">
        <f t="shared" si="57"/>
        <v>0.54476659595918764</v>
      </c>
      <c r="K544" s="33" t="str">
        <f t="shared" si="58"/>
        <v>DEJAR</v>
      </c>
      <c r="L544" s="33" t="str">
        <f t="shared" si="59"/>
        <v>DEJAR</v>
      </c>
      <c r="M544" s="33" t="str">
        <f t="shared" si="60"/>
        <v>DEJAR</v>
      </c>
    </row>
    <row r="545" spans="1:13" x14ac:dyDescent="0.25">
      <c r="A545" s="13" t="s">
        <v>187</v>
      </c>
      <c r="B545" s="18">
        <v>27</v>
      </c>
      <c r="C545" s="35" t="s">
        <v>124</v>
      </c>
      <c r="D545" s="18">
        <v>20</v>
      </c>
      <c r="E545" s="18">
        <v>12</v>
      </c>
      <c r="F545" s="304">
        <f t="shared" si="55"/>
        <v>314.15999999999997</v>
      </c>
      <c r="G545" s="18">
        <v>0.1</v>
      </c>
      <c r="H545" s="18" t="s">
        <v>1063</v>
      </c>
      <c r="I545" s="32">
        <f t="shared" si="56"/>
        <v>172.33493090633354</v>
      </c>
      <c r="J545" s="32">
        <f t="shared" si="57"/>
        <v>0.86167465453166758</v>
      </c>
      <c r="K545" s="33" t="str">
        <f t="shared" si="58"/>
        <v>DEJAR</v>
      </c>
      <c r="L545" s="33" t="str">
        <f t="shared" si="59"/>
        <v>DEJAR</v>
      </c>
      <c r="M545" s="33" t="str">
        <f t="shared" si="60"/>
        <v>DEJAR</v>
      </c>
    </row>
    <row r="546" spans="1:13" x14ac:dyDescent="0.25">
      <c r="A546" s="13" t="s">
        <v>187</v>
      </c>
      <c r="B546" s="18">
        <v>28</v>
      </c>
      <c r="C546" s="35" t="s">
        <v>20</v>
      </c>
      <c r="D546" s="18">
        <v>96</v>
      </c>
      <c r="E546" s="18">
        <v>10</v>
      </c>
      <c r="F546" s="304">
        <f t="shared" si="55"/>
        <v>7238.2464</v>
      </c>
      <c r="G546" s="18">
        <v>0.1</v>
      </c>
      <c r="H546" s="18" t="s">
        <v>1063</v>
      </c>
      <c r="I546" s="32">
        <f t="shared" si="56"/>
        <v>7246.3384765262354</v>
      </c>
      <c r="J546" s="32">
        <f t="shared" si="57"/>
        <v>36.231692382631174</v>
      </c>
      <c r="K546" s="33" t="str">
        <f t="shared" si="58"/>
        <v>DEJAR</v>
      </c>
      <c r="L546" s="33" t="str">
        <f t="shared" si="59"/>
        <v>DEJAR</v>
      </c>
      <c r="M546" s="33" t="str">
        <f t="shared" si="60"/>
        <v>DEJAR</v>
      </c>
    </row>
    <row r="547" spans="1:13" x14ac:dyDescent="0.25">
      <c r="A547" s="13" t="s">
        <v>187</v>
      </c>
      <c r="B547" s="18">
        <v>29</v>
      </c>
      <c r="C547" s="35" t="s">
        <v>129</v>
      </c>
      <c r="D547" s="18">
        <v>58.3</v>
      </c>
      <c r="E547" s="18">
        <v>40</v>
      </c>
      <c r="F547" s="304">
        <f t="shared" si="55"/>
        <v>2669.488206</v>
      </c>
      <c r="G547" s="18">
        <v>0.1</v>
      </c>
      <c r="H547" s="18" t="s">
        <v>1063</v>
      </c>
      <c r="I547" s="32">
        <f t="shared" si="56"/>
        <v>2207.2115819617543</v>
      </c>
      <c r="J547" s="32">
        <f t="shared" si="57"/>
        <v>11.036057909808772</v>
      </c>
      <c r="K547" s="33" t="str">
        <f t="shared" si="58"/>
        <v>DEJAR</v>
      </c>
      <c r="L547" s="33" t="str">
        <f t="shared" si="59"/>
        <v>DEJAR</v>
      </c>
      <c r="M547" s="33" t="str">
        <f t="shared" si="60"/>
        <v>DEJAR</v>
      </c>
    </row>
    <row r="548" spans="1:13" x14ac:dyDescent="0.25">
      <c r="A548" s="13" t="s">
        <v>187</v>
      </c>
      <c r="B548" s="18">
        <v>30</v>
      </c>
      <c r="C548" s="35" t="s">
        <v>262</v>
      </c>
      <c r="D548" s="18">
        <v>32</v>
      </c>
      <c r="E548" s="18">
        <v>12</v>
      </c>
      <c r="F548" s="304">
        <f t="shared" si="55"/>
        <v>804.24959999999999</v>
      </c>
      <c r="G548" s="18">
        <v>0.1</v>
      </c>
      <c r="H548" s="18" t="s">
        <v>1063</v>
      </c>
      <c r="I548" s="32">
        <f t="shared" si="56"/>
        <v>528.31791084648671</v>
      </c>
      <c r="J548" s="32">
        <f t="shared" si="57"/>
        <v>2.6415895542324335</v>
      </c>
      <c r="K548" s="33" t="str">
        <f t="shared" si="58"/>
        <v>DEJAR</v>
      </c>
      <c r="L548" s="33" t="str">
        <f t="shared" si="59"/>
        <v>DEJAR</v>
      </c>
      <c r="M548" s="33" t="str">
        <f t="shared" si="60"/>
        <v>DEJAR</v>
      </c>
    </row>
    <row r="549" spans="1:13" x14ac:dyDescent="0.25">
      <c r="A549" s="13" t="s">
        <v>187</v>
      </c>
      <c r="B549" s="18">
        <v>31</v>
      </c>
      <c r="C549" s="35" t="s">
        <v>263</v>
      </c>
      <c r="D549" s="18">
        <v>16</v>
      </c>
      <c r="E549" s="18">
        <v>23</v>
      </c>
      <c r="F549" s="304">
        <f t="shared" si="55"/>
        <v>201.0624</v>
      </c>
      <c r="G549" s="18">
        <v>0.1</v>
      </c>
      <c r="H549" s="18" t="s">
        <v>1063</v>
      </c>
      <c r="I549" s="32">
        <f t="shared" si="56"/>
        <v>101.24820425273758</v>
      </c>
      <c r="J549" s="32">
        <f t="shared" si="57"/>
        <v>0.50624102126368786</v>
      </c>
      <c r="K549" s="33" t="str">
        <f t="shared" si="58"/>
        <v>DEJAR</v>
      </c>
      <c r="L549" s="33" t="str">
        <f t="shared" si="59"/>
        <v>DEJAR</v>
      </c>
      <c r="M549" s="33" t="str">
        <f t="shared" si="60"/>
        <v>DEJAR</v>
      </c>
    </row>
    <row r="550" spans="1:13" x14ac:dyDescent="0.25">
      <c r="A550" s="13" t="s">
        <v>187</v>
      </c>
      <c r="B550" s="18">
        <v>32</v>
      </c>
      <c r="C550" s="35" t="s">
        <v>20</v>
      </c>
      <c r="D550" s="18">
        <v>42.2</v>
      </c>
      <c r="E550" s="18">
        <v>27</v>
      </c>
      <c r="F550" s="304">
        <f t="shared" si="55"/>
        <v>1398.671736</v>
      </c>
      <c r="G550" s="18">
        <v>0.1</v>
      </c>
      <c r="H550" s="18" t="s">
        <v>1063</v>
      </c>
      <c r="I550" s="32">
        <f t="shared" si="56"/>
        <v>1021.6538816730628</v>
      </c>
      <c r="J550" s="32">
        <f t="shared" si="57"/>
        <v>5.1082694083653131</v>
      </c>
      <c r="K550" s="33" t="str">
        <f t="shared" si="58"/>
        <v>DEJAR</v>
      </c>
      <c r="L550" s="33" t="str">
        <f t="shared" si="59"/>
        <v>DEJAR</v>
      </c>
      <c r="M550" s="33" t="str">
        <f t="shared" si="60"/>
        <v>DEJAR</v>
      </c>
    </row>
    <row r="551" spans="1:13" x14ac:dyDescent="0.25">
      <c r="A551" s="13" t="s">
        <v>187</v>
      </c>
      <c r="B551" s="18">
        <v>33</v>
      </c>
      <c r="C551" s="35" t="s">
        <v>264</v>
      </c>
      <c r="D551" s="18">
        <v>26</v>
      </c>
      <c r="E551" s="18">
        <v>10</v>
      </c>
      <c r="F551" s="304">
        <f t="shared" si="55"/>
        <v>530.93039999999996</v>
      </c>
      <c r="G551" s="18">
        <v>0.1</v>
      </c>
      <c r="H551" s="18" t="s">
        <v>1063</v>
      </c>
      <c r="I551" s="32">
        <f t="shared" si="56"/>
        <v>322.0760520178971</v>
      </c>
      <c r="J551" s="32">
        <f t="shared" si="57"/>
        <v>1.6103802600894852</v>
      </c>
      <c r="K551" s="33" t="str">
        <f t="shared" si="58"/>
        <v>DEJAR</v>
      </c>
      <c r="L551" s="33" t="str">
        <f t="shared" si="59"/>
        <v>DEJAR</v>
      </c>
      <c r="M551" s="33" t="str">
        <f t="shared" si="60"/>
        <v>DEJAR</v>
      </c>
    </row>
    <row r="552" spans="1:13" x14ac:dyDescent="0.25">
      <c r="A552" s="13" t="s">
        <v>188</v>
      </c>
      <c r="B552" s="18">
        <v>1</v>
      </c>
      <c r="C552" s="35" t="s">
        <v>25</v>
      </c>
      <c r="D552" s="18">
        <v>108</v>
      </c>
      <c r="E552" s="18">
        <v>47</v>
      </c>
      <c r="F552" s="304">
        <f t="shared" si="55"/>
        <v>9160.9056</v>
      </c>
      <c r="G552" s="18">
        <v>0.1</v>
      </c>
      <c r="H552" s="18" t="s">
        <v>1063</v>
      </c>
      <c r="I552" s="32">
        <f t="shared" si="56"/>
        <v>9594.9157316036471</v>
      </c>
      <c r="J552" s="32">
        <f t="shared" si="57"/>
        <v>47.974578658018231</v>
      </c>
      <c r="K552" s="33" t="str">
        <f t="shared" si="58"/>
        <v>DEJAR</v>
      </c>
      <c r="L552" s="33" t="str">
        <f t="shared" si="59"/>
        <v>DEJAR</v>
      </c>
      <c r="M552" s="33" t="str">
        <f t="shared" si="60"/>
        <v>DEJAR</v>
      </c>
    </row>
    <row r="553" spans="1:13" x14ac:dyDescent="0.25">
      <c r="A553" s="14" t="s">
        <v>188</v>
      </c>
      <c r="B553" s="18">
        <v>2</v>
      </c>
      <c r="C553" s="35" t="s">
        <v>265</v>
      </c>
      <c r="D553" s="18">
        <v>19</v>
      </c>
      <c r="E553" s="18">
        <v>15</v>
      </c>
      <c r="F553" s="304">
        <f t="shared" si="55"/>
        <v>283.52940000000001</v>
      </c>
      <c r="G553" s="18">
        <v>0.1</v>
      </c>
      <c r="H553" s="18" t="s">
        <v>1063</v>
      </c>
      <c r="I553" s="32">
        <f t="shared" si="56"/>
        <v>152.50261995629924</v>
      </c>
      <c r="J553" s="32">
        <f t="shared" si="57"/>
        <v>0.76251309978149617</v>
      </c>
      <c r="K553" s="33" t="str">
        <f t="shared" si="58"/>
        <v>DEJAR</v>
      </c>
      <c r="L553" s="33" t="str">
        <f t="shared" si="59"/>
        <v>DEJAR</v>
      </c>
      <c r="M553" s="33" t="str">
        <f t="shared" si="60"/>
        <v>DEJAR</v>
      </c>
    </row>
    <row r="554" spans="1:13" x14ac:dyDescent="0.25">
      <c r="A554" s="14" t="s">
        <v>188</v>
      </c>
      <c r="B554" s="18">
        <v>3</v>
      </c>
      <c r="C554" s="35" t="s">
        <v>125</v>
      </c>
      <c r="D554" s="18">
        <v>17</v>
      </c>
      <c r="E554" s="18">
        <v>12</v>
      </c>
      <c r="F554" s="304">
        <f t="shared" si="55"/>
        <v>226.98060000000001</v>
      </c>
      <c r="G554" s="18">
        <v>0.1</v>
      </c>
      <c r="H554" s="18" t="s">
        <v>1063</v>
      </c>
      <c r="I554" s="32">
        <f t="shared" si="56"/>
        <v>116.98835060940742</v>
      </c>
      <c r="J554" s="32">
        <f t="shared" si="57"/>
        <v>0.58494175304703711</v>
      </c>
      <c r="K554" s="33" t="str">
        <f t="shared" si="58"/>
        <v>DEJAR</v>
      </c>
      <c r="L554" s="33" t="str">
        <f t="shared" si="59"/>
        <v>DEJAR</v>
      </c>
      <c r="M554" s="33" t="str">
        <f t="shared" si="60"/>
        <v>DEJAR</v>
      </c>
    </row>
    <row r="555" spans="1:13" x14ac:dyDescent="0.25">
      <c r="A555" s="14" t="s">
        <v>188</v>
      </c>
      <c r="B555" s="18">
        <v>4</v>
      </c>
      <c r="C555" s="35" t="s">
        <v>217</v>
      </c>
      <c r="D555" s="18">
        <v>16.3</v>
      </c>
      <c r="E555" s="18">
        <v>15</v>
      </c>
      <c r="F555" s="304">
        <f t="shared" si="55"/>
        <v>208.67292599999999</v>
      </c>
      <c r="G555" s="18">
        <v>0.1</v>
      </c>
      <c r="H555" s="18" t="s">
        <v>1063</v>
      </c>
      <c r="I555" s="32">
        <f t="shared" si="56"/>
        <v>105.83189836648944</v>
      </c>
      <c r="J555" s="32">
        <f t="shared" si="57"/>
        <v>0.52915949183244715</v>
      </c>
      <c r="K555" s="33" t="str">
        <f t="shared" si="58"/>
        <v>DEJAR</v>
      </c>
      <c r="L555" s="33" t="str">
        <f t="shared" si="59"/>
        <v>DEJAR</v>
      </c>
      <c r="M555" s="33" t="str">
        <f t="shared" si="60"/>
        <v>DEJAR</v>
      </c>
    </row>
    <row r="556" spans="1:13" x14ac:dyDescent="0.25">
      <c r="A556" s="14" t="s">
        <v>188</v>
      </c>
      <c r="B556" s="18">
        <v>5</v>
      </c>
      <c r="C556" s="35" t="s">
        <v>217</v>
      </c>
      <c r="D556" s="18">
        <v>20.2</v>
      </c>
      <c r="E556" s="18">
        <v>15</v>
      </c>
      <c r="F556" s="304">
        <f t="shared" si="55"/>
        <v>320.47461599999997</v>
      </c>
      <c r="G556" s="18">
        <v>0.1</v>
      </c>
      <c r="H556" s="18" t="s">
        <v>1063</v>
      </c>
      <c r="I556" s="32">
        <f t="shared" si="56"/>
        <v>176.47100215542764</v>
      </c>
      <c r="J556" s="32">
        <f t="shared" si="57"/>
        <v>0.88235501077713807</v>
      </c>
      <c r="K556" s="33" t="str">
        <f t="shared" si="58"/>
        <v>DEJAR</v>
      </c>
      <c r="L556" s="33" t="str">
        <f t="shared" si="59"/>
        <v>DEJAR</v>
      </c>
      <c r="M556" s="33" t="str">
        <f t="shared" si="60"/>
        <v>DEJAR</v>
      </c>
    </row>
    <row r="557" spans="1:13" x14ac:dyDescent="0.25">
      <c r="A557" s="14" t="s">
        <v>188</v>
      </c>
      <c r="B557" s="18">
        <v>6</v>
      </c>
      <c r="C557" s="35" t="s">
        <v>217</v>
      </c>
      <c r="D557" s="18">
        <v>20</v>
      </c>
      <c r="E557" s="18">
        <v>20</v>
      </c>
      <c r="F557" s="304">
        <f t="shared" si="55"/>
        <v>314.15999999999997</v>
      </c>
      <c r="G557" s="18">
        <v>0.1</v>
      </c>
      <c r="H557" s="18" t="s">
        <v>1063</v>
      </c>
      <c r="I557" s="32">
        <f t="shared" si="56"/>
        <v>172.33493090633354</v>
      </c>
      <c r="J557" s="32">
        <f t="shared" si="57"/>
        <v>0.86167465453166758</v>
      </c>
      <c r="K557" s="33" t="str">
        <f t="shared" si="58"/>
        <v>DEJAR</v>
      </c>
      <c r="L557" s="33" t="str">
        <f t="shared" si="59"/>
        <v>DEJAR</v>
      </c>
      <c r="M557" s="33" t="str">
        <f t="shared" si="60"/>
        <v>DEJAR</v>
      </c>
    </row>
    <row r="558" spans="1:13" x14ac:dyDescent="0.25">
      <c r="A558" s="14" t="s">
        <v>188</v>
      </c>
      <c r="B558" s="18">
        <v>7</v>
      </c>
      <c r="C558" s="35" t="s">
        <v>134</v>
      </c>
      <c r="D558" s="18">
        <v>130</v>
      </c>
      <c r="E558" s="18">
        <v>50</v>
      </c>
      <c r="F558" s="304">
        <f t="shared" si="55"/>
        <v>13273.26</v>
      </c>
      <c r="G558" s="18">
        <v>0.1</v>
      </c>
      <c r="H558" s="18" t="s">
        <v>1063</v>
      </c>
      <c r="I558" s="32">
        <f t="shared" si="56"/>
        <v>14926.583991506332</v>
      </c>
      <c r="J558" s="32">
        <f t="shared" si="57"/>
        <v>74.632919957531655</v>
      </c>
      <c r="K558" s="33" t="str">
        <f t="shared" si="58"/>
        <v>DEJAR</v>
      </c>
      <c r="L558" s="33" t="str">
        <f t="shared" si="59"/>
        <v>DEJAR</v>
      </c>
      <c r="M558" s="33" t="str">
        <f t="shared" si="60"/>
        <v>DEJAR</v>
      </c>
    </row>
    <row r="559" spans="1:13" x14ac:dyDescent="0.25">
      <c r="A559" s="14" t="s">
        <v>188</v>
      </c>
      <c r="B559" s="18">
        <v>8</v>
      </c>
      <c r="C559" s="35" t="s">
        <v>168</v>
      </c>
      <c r="D559" s="18">
        <v>14.4</v>
      </c>
      <c r="E559" s="18">
        <v>16</v>
      </c>
      <c r="F559" s="304">
        <f t="shared" si="55"/>
        <v>162.860544</v>
      </c>
      <c r="G559" s="18">
        <v>0.1</v>
      </c>
      <c r="H559" s="18" t="s">
        <v>1063</v>
      </c>
      <c r="I559" s="32">
        <f t="shared" si="56"/>
        <v>78.763298034370692</v>
      </c>
      <c r="J559" s="32">
        <f t="shared" si="57"/>
        <v>0.39381649017185344</v>
      </c>
      <c r="K559" s="33" t="str">
        <f t="shared" si="58"/>
        <v>DEJAR</v>
      </c>
      <c r="L559" s="33" t="str">
        <f t="shared" si="59"/>
        <v>DEJAR</v>
      </c>
      <c r="M559" s="33" t="str">
        <f t="shared" si="60"/>
        <v>DEJAR</v>
      </c>
    </row>
    <row r="560" spans="1:13" x14ac:dyDescent="0.25">
      <c r="A560" s="14" t="s">
        <v>188</v>
      </c>
      <c r="B560" s="18">
        <v>9</v>
      </c>
      <c r="C560" s="35" t="s">
        <v>266</v>
      </c>
      <c r="D560" s="18">
        <v>15.7</v>
      </c>
      <c r="E560" s="18">
        <v>15</v>
      </c>
      <c r="F560" s="304">
        <f t="shared" si="55"/>
        <v>193.59324599999999</v>
      </c>
      <c r="G560" s="18">
        <v>0.1</v>
      </c>
      <c r="H560" s="18" t="s">
        <v>1063</v>
      </c>
      <c r="I560" s="32">
        <f t="shared" si="56"/>
        <v>96.781887987802477</v>
      </c>
      <c r="J560" s="32">
        <f t="shared" si="57"/>
        <v>0.48390943993901236</v>
      </c>
      <c r="K560" s="33" t="str">
        <f t="shared" si="58"/>
        <v>DEJAR</v>
      </c>
      <c r="L560" s="33" t="str">
        <f t="shared" si="59"/>
        <v>DEJAR</v>
      </c>
      <c r="M560" s="33" t="str">
        <f t="shared" si="60"/>
        <v>DEJAR</v>
      </c>
    </row>
    <row r="561" spans="1:13" x14ac:dyDescent="0.25">
      <c r="A561" s="14" t="s">
        <v>188</v>
      </c>
      <c r="B561" s="18">
        <v>10</v>
      </c>
      <c r="C561" s="35" t="s">
        <v>211</v>
      </c>
      <c r="D561" s="18">
        <v>14.5</v>
      </c>
      <c r="E561" s="18">
        <v>20</v>
      </c>
      <c r="F561" s="304">
        <f t="shared" si="55"/>
        <v>165.13034999999999</v>
      </c>
      <c r="G561" s="18">
        <v>0.1</v>
      </c>
      <c r="H561" s="18" t="s">
        <v>1063</v>
      </c>
      <c r="I561" s="32">
        <f t="shared" si="56"/>
        <v>80.073268525573738</v>
      </c>
      <c r="J561" s="32">
        <f t="shared" si="57"/>
        <v>0.40036634262786869</v>
      </c>
      <c r="K561" s="33" t="str">
        <f t="shared" si="58"/>
        <v>DEJAR</v>
      </c>
      <c r="L561" s="33" t="str">
        <f t="shared" si="59"/>
        <v>DEJAR</v>
      </c>
      <c r="M561" s="33" t="str">
        <f t="shared" si="60"/>
        <v>DEJAR</v>
      </c>
    </row>
    <row r="562" spans="1:13" x14ac:dyDescent="0.25">
      <c r="A562" s="14" t="s">
        <v>188</v>
      </c>
      <c r="B562" s="18">
        <v>11</v>
      </c>
      <c r="C562" s="35" t="s">
        <v>133</v>
      </c>
      <c r="D562" s="18">
        <v>29.2</v>
      </c>
      <c r="E562" s="18">
        <v>25</v>
      </c>
      <c r="F562" s="304">
        <f t="shared" si="55"/>
        <v>669.663456</v>
      </c>
      <c r="G562" s="18">
        <v>0.1</v>
      </c>
      <c r="H562" s="18" t="s">
        <v>1063</v>
      </c>
      <c r="I562" s="32">
        <f t="shared" si="56"/>
        <v>424.72711695464005</v>
      </c>
      <c r="J562" s="32">
        <f t="shared" si="57"/>
        <v>2.1236355847732002</v>
      </c>
      <c r="K562" s="33" t="str">
        <f t="shared" si="58"/>
        <v>DEJAR</v>
      </c>
      <c r="L562" s="33" t="str">
        <f t="shared" si="59"/>
        <v>DEJAR</v>
      </c>
      <c r="M562" s="33" t="str">
        <f t="shared" si="60"/>
        <v>DEJAR</v>
      </c>
    </row>
    <row r="563" spans="1:13" x14ac:dyDescent="0.25">
      <c r="A563" s="14" t="s">
        <v>188</v>
      </c>
      <c r="B563" s="18">
        <v>12</v>
      </c>
      <c r="C563" s="35" t="s">
        <v>267</v>
      </c>
      <c r="D563" s="18">
        <v>28.2</v>
      </c>
      <c r="E563" s="18">
        <v>12</v>
      </c>
      <c r="F563" s="304">
        <f t="shared" si="55"/>
        <v>624.58149600000002</v>
      </c>
      <c r="G563" s="18">
        <v>0.1</v>
      </c>
      <c r="H563" s="18" t="s">
        <v>1063</v>
      </c>
      <c r="I563" s="32">
        <f t="shared" si="56"/>
        <v>390.87560061103426</v>
      </c>
      <c r="J563" s="32">
        <f t="shared" si="57"/>
        <v>1.9543780030551712</v>
      </c>
      <c r="K563" s="33" t="str">
        <f t="shared" si="58"/>
        <v>DEJAR</v>
      </c>
      <c r="L563" s="33" t="str">
        <f t="shared" si="59"/>
        <v>DEJAR</v>
      </c>
      <c r="M563" s="33" t="str">
        <f t="shared" si="60"/>
        <v>DEJAR</v>
      </c>
    </row>
    <row r="564" spans="1:13" x14ac:dyDescent="0.25">
      <c r="A564" s="14" t="s">
        <v>188</v>
      </c>
      <c r="B564" s="18">
        <v>13</v>
      </c>
      <c r="C564" s="35" t="s">
        <v>244</v>
      </c>
      <c r="D564" s="18">
        <v>53.3</v>
      </c>
      <c r="E564" s="18">
        <v>40</v>
      </c>
      <c r="F564" s="304">
        <f t="shared" si="55"/>
        <v>2231.2350059999999</v>
      </c>
      <c r="G564" s="18">
        <v>0.1</v>
      </c>
      <c r="H564" s="18" t="s">
        <v>1063</v>
      </c>
      <c r="I564" s="32">
        <f t="shared" si="56"/>
        <v>1782.4890860194882</v>
      </c>
      <c r="J564" s="32">
        <f t="shared" si="57"/>
        <v>8.9124454300974403</v>
      </c>
      <c r="K564" s="33" t="str">
        <f t="shared" si="58"/>
        <v>DEJAR</v>
      </c>
      <c r="L564" s="33" t="str">
        <f t="shared" si="59"/>
        <v>DEJAR</v>
      </c>
      <c r="M564" s="33" t="str">
        <f t="shared" si="60"/>
        <v>DEJAR</v>
      </c>
    </row>
    <row r="565" spans="1:13" x14ac:dyDescent="0.25">
      <c r="A565" s="14" t="s">
        <v>188</v>
      </c>
      <c r="B565" s="18">
        <v>14</v>
      </c>
      <c r="C565" s="35" t="s">
        <v>123</v>
      </c>
      <c r="D565" s="18">
        <v>32.1</v>
      </c>
      <c r="E565" s="18">
        <v>21.88</v>
      </c>
      <c r="F565" s="304">
        <f t="shared" si="55"/>
        <v>809.28401400000007</v>
      </c>
      <c r="G565" s="18">
        <v>0.1</v>
      </c>
      <c r="H565" s="18" t="s">
        <v>1063</v>
      </c>
      <c r="I565" s="32">
        <f t="shared" si="56"/>
        <v>532.26158046167473</v>
      </c>
      <c r="J565" s="32">
        <f t="shared" si="57"/>
        <v>2.6613079023083732</v>
      </c>
      <c r="K565" s="33" t="str">
        <f t="shared" si="58"/>
        <v>DEJAR</v>
      </c>
      <c r="L565" s="33" t="str">
        <f t="shared" si="59"/>
        <v>DEJAR</v>
      </c>
      <c r="M565" s="33" t="str">
        <f t="shared" si="60"/>
        <v>DEJAR</v>
      </c>
    </row>
    <row r="566" spans="1:13" x14ac:dyDescent="0.25">
      <c r="A566" s="14" t="s">
        <v>188</v>
      </c>
      <c r="B566" s="18">
        <v>15</v>
      </c>
      <c r="C566" s="35" t="s">
        <v>28</v>
      </c>
      <c r="D566" s="18">
        <v>28</v>
      </c>
      <c r="E566" s="18">
        <v>12</v>
      </c>
      <c r="F566" s="304">
        <f t="shared" si="55"/>
        <v>615.75360000000001</v>
      </c>
      <c r="G566" s="18">
        <v>0.1</v>
      </c>
      <c r="H566" s="18" t="s">
        <v>1063</v>
      </c>
      <c r="I566" s="32">
        <f t="shared" si="56"/>
        <v>384.30049927715726</v>
      </c>
      <c r="J566" s="32">
        <f t="shared" si="57"/>
        <v>1.9215024963857863</v>
      </c>
      <c r="K566" s="33" t="str">
        <f t="shared" si="58"/>
        <v>DEJAR</v>
      </c>
      <c r="L566" s="33" t="str">
        <f t="shared" si="59"/>
        <v>DEJAR</v>
      </c>
      <c r="M566" s="33" t="str">
        <f t="shared" si="60"/>
        <v>DEJAR</v>
      </c>
    </row>
    <row r="567" spans="1:13" x14ac:dyDescent="0.25">
      <c r="A567" s="14" t="s">
        <v>188</v>
      </c>
      <c r="B567" s="18">
        <v>16</v>
      </c>
      <c r="C567" s="35" t="s">
        <v>217</v>
      </c>
      <c r="D567" s="18">
        <v>25.1</v>
      </c>
      <c r="E567" s="18">
        <v>35</v>
      </c>
      <c r="F567" s="304">
        <f t="shared" si="55"/>
        <v>494.80985400000009</v>
      </c>
      <c r="G567" s="18">
        <v>0.1</v>
      </c>
      <c r="H567" s="18" t="s">
        <v>1063</v>
      </c>
      <c r="I567" s="32">
        <f t="shared" si="56"/>
        <v>296.13628322212236</v>
      </c>
      <c r="J567" s="32">
        <f t="shared" si="57"/>
        <v>1.4806814161106119</v>
      </c>
      <c r="K567" s="33" t="str">
        <f t="shared" si="58"/>
        <v>DEJAR</v>
      </c>
      <c r="L567" s="33" t="str">
        <f t="shared" si="59"/>
        <v>DEJAR</v>
      </c>
      <c r="M567" s="33" t="str">
        <f t="shared" si="60"/>
        <v>DEJAR</v>
      </c>
    </row>
    <row r="568" spans="1:13" x14ac:dyDescent="0.25">
      <c r="A568" s="14" t="s">
        <v>188</v>
      </c>
      <c r="B568" s="18">
        <v>17</v>
      </c>
      <c r="C568" s="35" t="s">
        <v>217</v>
      </c>
      <c r="D568" s="18">
        <v>18.3</v>
      </c>
      <c r="E568" s="18">
        <v>15</v>
      </c>
      <c r="F568" s="304">
        <f t="shared" si="55"/>
        <v>263.02260600000005</v>
      </c>
      <c r="G568" s="18">
        <v>0.1</v>
      </c>
      <c r="H568" s="18" t="s">
        <v>1063</v>
      </c>
      <c r="I568" s="32">
        <f t="shared" si="56"/>
        <v>139.45050980105873</v>
      </c>
      <c r="J568" s="32">
        <f t="shared" si="57"/>
        <v>0.69725254900529354</v>
      </c>
      <c r="K568" s="33" t="str">
        <f t="shared" si="58"/>
        <v>DEJAR</v>
      </c>
      <c r="L568" s="33" t="str">
        <f t="shared" si="59"/>
        <v>DEJAR</v>
      </c>
      <c r="M568" s="33" t="str">
        <f t="shared" si="60"/>
        <v>DEJAR</v>
      </c>
    </row>
    <row r="569" spans="1:13" x14ac:dyDescent="0.25">
      <c r="A569" s="14" t="s">
        <v>188</v>
      </c>
      <c r="B569" s="18">
        <v>18</v>
      </c>
      <c r="C569" s="35" t="s">
        <v>268</v>
      </c>
      <c r="D569" s="18">
        <v>49</v>
      </c>
      <c r="E569" s="18">
        <v>30</v>
      </c>
      <c r="F569" s="304">
        <f t="shared" si="55"/>
        <v>1885.7454</v>
      </c>
      <c r="G569" s="18">
        <v>0.1</v>
      </c>
      <c r="H569" s="18" t="s">
        <v>1063</v>
      </c>
      <c r="I569" s="32">
        <f t="shared" si="56"/>
        <v>1458.6616605664788</v>
      </c>
      <c r="J569" s="32">
        <f t="shared" si="57"/>
        <v>7.2933083028323935</v>
      </c>
      <c r="K569" s="33" t="str">
        <f t="shared" si="58"/>
        <v>DEJAR</v>
      </c>
      <c r="L569" s="33" t="str">
        <f t="shared" si="59"/>
        <v>DEJAR</v>
      </c>
      <c r="M569" s="33" t="str">
        <f t="shared" si="60"/>
        <v>DEJAR</v>
      </c>
    </row>
    <row r="570" spans="1:13" x14ac:dyDescent="0.25">
      <c r="A570" s="14" t="s">
        <v>188</v>
      </c>
      <c r="B570" s="18">
        <v>19</v>
      </c>
      <c r="C570" s="35" t="s">
        <v>31</v>
      </c>
      <c r="D570" s="18">
        <v>28.3</v>
      </c>
      <c r="E570" s="18">
        <v>20</v>
      </c>
      <c r="F570" s="304">
        <f t="shared" si="55"/>
        <v>629.01900599999999</v>
      </c>
      <c r="G570" s="18">
        <v>0.1</v>
      </c>
      <c r="H570" s="18" t="s">
        <v>1063</v>
      </c>
      <c r="I570" s="32">
        <f t="shared" si="56"/>
        <v>394.18745280934183</v>
      </c>
      <c r="J570" s="32">
        <f t="shared" si="57"/>
        <v>1.9709372640467089</v>
      </c>
      <c r="K570" s="33" t="str">
        <f t="shared" si="58"/>
        <v>DEJAR</v>
      </c>
      <c r="L570" s="33" t="str">
        <f t="shared" si="59"/>
        <v>DEJAR</v>
      </c>
      <c r="M570" s="33" t="str">
        <f t="shared" si="60"/>
        <v>DEJAR</v>
      </c>
    </row>
    <row r="571" spans="1:13" x14ac:dyDescent="0.25">
      <c r="A571" s="14" t="s">
        <v>188</v>
      </c>
      <c r="B571" s="18">
        <v>20</v>
      </c>
      <c r="C571" s="35" t="s">
        <v>28</v>
      </c>
      <c r="D571" s="18">
        <v>16.7</v>
      </c>
      <c r="E571" s="18">
        <v>12</v>
      </c>
      <c r="F571" s="304">
        <f t="shared" si="55"/>
        <v>219.04020599999998</v>
      </c>
      <c r="G571" s="18">
        <v>0.1</v>
      </c>
      <c r="H571" s="18" t="s">
        <v>1063</v>
      </c>
      <c r="I571" s="32">
        <f t="shared" si="56"/>
        <v>112.12752745610216</v>
      </c>
      <c r="J571" s="32">
        <f t="shared" si="57"/>
        <v>0.56063763728051075</v>
      </c>
      <c r="K571" s="33" t="str">
        <f t="shared" si="58"/>
        <v>DEJAR</v>
      </c>
      <c r="L571" s="33" t="str">
        <f t="shared" si="59"/>
        <v>DEJAR</v>
      </c>
      <c r="M571" s="33" t="str">
        <f t="shared" si="60"/>
        <v>DEJAR</v>
      </c>
    </row>
    <row r="572" spans="1:13" x14ac:dyDescent="0.25">
      <c r="A572" s="14" t="s">
        <v>188</v>
      </c>
      <c r="B572" s="18">
        <v>21</v>
      </c>
      <c r="C572" s="35" t="s">
        <v>136</v>
      </c>
      <c r="D572" s="18">
        <v>12.5</v>
      </c>
      <c r="E572" s="18">
        <v>10</v>
      </c>
      <c r="F572" s="304">
        <f t="shared" si="55"/>
        <v>122.71875</v>
      </c>
      <c r="G572" s="18">
        <v>0.1</v>
      </c>
      <c r="H572" s="18" t="s">
        <v>1063</v>
      </c>
      <c r="I572" s="32">
        <f t="shared" si="56"/>
        <v>56.214880852526136</v>
      </c>
      <c r="J572" s="32">
        <f t="shared" si="57"/>
        <v>0.28107440426263064</v>
      </c>
      <c r="K572" s="33" t="str">
        <f t="shared" si="58"/>
        <v>DEJAR</v>
      </c>
      <c r="L572" s="33" t="str">
        <f t="shared" si="59"/>
        <v>DEJAR</v>
      </c>
      <c r="M572" s="33" t="str">
        <f t="shared" si="60"/>
        <v>DEJAR</v>
      </c>
    </row>
    <row r="573" spans="1:13" x14ac:dyDescent="0.25">
      <c r="A573" s="14" t="s">
        <v>188</v>
      </c>
      <c r="B573" s="18">
        <v>22</v>
      </c>
      <c r="C573" s="35" t="s">
        <v>161</v>
      </c>
      <c r="D573" s="18">
        <v>18</v>
      </c>
      <c r="E573" s="18">
        <v>15</v>
      </c>
      <c r="F573" s="304">
        <f t="shared" si="55"/>
        <v>254.46959999999999</v>
      </c>
      <c r="G573" s="18">
        <v>0.1</v>
      </c>
      <c r="H573" s="18" t="s">
        <v>1063</v>
      </c>
      <c r="I573" s="32">
        <f t="shared" si="56"/>
        <v>134.06329154071116</v>
      </c>
      <c r="J573" s="32">
        <f t="shared" si="57"/>
        <v>0.67031645770355586</v>
      </c>
      <c r="K573" s="33" t="str">
        <f t="shared" si="58"/>
        <v>DEJAR</v>
      </c>
      <c r="L573" s="33" t="str">
        <f t="shared" si="59"/>
        <v>DEJAR</v>
      </c>
      <c r="M573" s="33" t="str">
        <f t="shared" si="60"/>
        <v>DEJAR</v>
      </c>
    </row>
    <row r="574" spans="1:13" x14ac:dyDescent="0.25">
      <c r="A574" s="14" t="s">
        <v>188</v>
      </c>
      <c r="B574" s="18">
        <v>23</v>
      </c>
      <c r="C574" s="35" t="s">
        <v>31</v>
      </c>
      <c r="D574" s="18">
        <v>16.2</v>
      </c>
      <c r="E574" s="18">
        <v>10</v>
      </c>
      <c r="F574" s="304">
        <f t="shared" si="55"/>
        <v>206.12037599999999</v>
      </c>
      <c r="G574" s="18">
        <v>0.1</v>
      </c>
      <c r="H574" s="18" t="s">
        <v>1063</v>
      </c>
      <c r="I574" s="32">
        <f t="shared" si="56"/>
        <v>104.29090634270933</v>
      </c>
      <c r="J574" s="32">
        <f t="shared" si="57"/>
        <v>0.52145453171354661</v>
      </c>
      <c r="K574" s="33" t="str">
        <f t="shared" si="58"/>
        <v>DEJAR</v>
      </c>
      <c r="L574" s="33" t="str">
        <f t="shared" si="59"/>
        <v>DEJAR</v>
      </c>
      <c r="M574" s="33" t="str">
        <f t="shared" si="60"/>
        <v>DEJAR</v>
      </c>
    </row>
    <row r="575" spans="1:13" x14ac:dyDescent="0.25">
      <c r="A575" s="14" t="s">
        <v>188</v>
      </c>
      <c r="B575" s="18">
        <v>24</v>
      </c>
      <c r="C575" s="35" t="s">
        <v>31</v>
      </c>
      <c r="D575" s="18">
        <v>14</v>
      </c>
      <c r="E575" s="18">
        <v>15</v>
      </c>
      <c r="F575" s="304">
        <f t="shared" si="55"/>
        <v>153.9384</v>
      </c>
      <c r="G575" s="18">
        <v>0.1</v>
      </c>
      <c r="H575" s="18" t="s">
        <v>1063</v>
      </c>
      <c r="I575" s="32">
        <f t="shared" si="56"/>
        <v>73.64833681845144</v>
      </c>
      <c r="J575" s="32">
        <f t="shared" si="57"/>
        <v>0.36824168409225716</v>
      </c>
      <c r="K575" s="33" t="str">
        <f t="shared" si="58"/>
        <v>DEJAR</v>
      </c>
      <c r="L575" s="33" t="str">
        <f t="shared" si="59"/>
        <v>DEJAR</v>
      </c>
      <c r="M575" s="33" t="str">
        <f t="shared" si="60"/>
        <v>DEJAR</v>
      </c>
    </row>
    <row r="576" spans="1:13" x14ac:dyDescent="0.25">
      <c r="A576" s="14" t="s">
        <v>188</v>
      </c>
      <c r="B576" s="18">
        <v>25</v>
      </c>
      <c r="C576" s="35" t="s">
        <v>217</v>
      </c>
      <c r="D576" s="18">
        <v>22</v>
      </c>
      <c r="E576" s="18">
        <v>10</v>
      </c>
      <c r="F576" s="304">
        <f t="shared" si="55"/>
        <v>380.1336</v>
      </c>
      <c r="G576" s="18">
        <v>0.1</v>
      </c>
      <c r="H576" s="18" t="s">
        <v>1063</v>
      </c>
      <c r="I576" s="32">
        <f t="shared" si="56"/>
        <v>216.2883827856152</v>
      </c>
      <c r="J576" s="32">
        <f t="shared" si="57"/>
        <v>1.0814419139280758</v>
      </c>
      <c r="K576" s="33" t="str">
        <f t="shared" si="58"/>
        <v>DEJAR</v>
      </c>
      <c r="L576" s="33" t="str">
        <f t="shared" si="59"/>
        <v>DEJAR</v>
      </c>
      <c r="M576" s="33" t="str">
        <f t="shared" si="60"/>
        <v>DEJAR</v>
      </c>
    </row>
    <row r="577" spans="1:13" x14ac:dyDescent="0.25">
      <c r="A577" s="14" t="s">
        <v>188</v>
      </c>
      <c r="B577" s="18">
        <v>26</v>
      </c>
      <c r="C577" s="35" t="s">
        <v>217</v>
      </c>
      <c r="D577" s="18">
        <v>20</v>
      </c>
      <c r="E577" s="18">
        <v>12</v>
      </c>
      <c r="F577" s="304">
        <f t="shared" si="55"/>
        <v>314.15999999999997</v>
      </c>
      <c r="G577" s="18">
        <v>0.1</v>
      </c>
      <c r="H577" s="18" t="s">
        <v>1063</v>
      </c>
      <c r="I577" s="32">
        <f t="shared" si="56"/>
        <v>172.33493090633354</v>
      </c>
      <c r="J577" s="32">
        <f t="shared" si="57"/>
        <v>0.86167465453166758</v>
      </c>
      <c r="K577" s="33" t="str">
        <f t="shared" si="58"/>
        <v>DEJAR</v>
      </c>
      <c r="L577" s="33" t="str">
        <f t="shared" si="59"/>
        <v>DEJAR</v>
      </c>
      <c r="M577" s="33" t="str">
        <f t="shared" si="60"/>
        <v>DEJAR</v>
      </c>
    </row>
    <row r="578" spans="1:13" x14ac:dyDescent="0.25">
      <c r="A578" s="14" t="s">
        <v>188</v>
      </c>
      <c r="B578" s="18">
        <v>27</v>
      </c>
      <c r="C578" s="35" t="s">
        <v>217</v>
      </c>
      <c r="D578" s="18">
        <v>12.7</v>
      </c>
      <c r="E578" s="18">
        <v>20</v>
      </c>
      <c r="F578" s="304">
        <f t="shared" si="55"/>
        <v>126.67716599999999</v>
      </c>
      <c r="G578" s="18">
        <v>0.1</v>
      </c>
      <c r="H578" s="18" t="s">
        <v>1063</v>
      </c>
      <c r="I578" s="32">
        <f t="shared" si="56"/>
        <v>58.382476924743543</v>
      </c>
      <c r="J578" s="32">
        <f t="shared" si="57"/>
        <v>0.29191238462371771</v>
      </c>
      <c r="K578" s="33" t="str">
        <f t="shared" si="58"/>
        <v>DEJAR</v>
      </c>
      <c r="L578" s="33" t="str">
        <f t="shared" si="59"/>
        <v>DEJAR</v>
      </c>
      <c r="M578" s="33" t="str">
        <f t="shared" si="60"/>
        <v>DEJAR</v>
      </c>
    </row>
    <row r="579" spans="1:13" x14ac:dyDescent="0.25">
      <c r="A579" s="14" t="s">
        <v>188</v>
      </c>
      <c r="B579" s="18">
        <v>28</v>
      </c>
      <c r="C579" s="35" t="s">
        <v>20</v>
      </c>
      <c r="D579" s="18">
        <v>23.3</v>
      </c>
      <c r="E579" s="18">
        <v>15</v>
      </c>
      <c r="F579" s="304">
        <f t="shared" ref="F579:F642" si="61">(3.1416/4)*D579^2</f>
        <v>426.385806</v>
      </c>
      <c r="G579" s="18">
        <v>0.1</v>
      </c>
      <c r="H579" s="18" t="s">
        <v>1063</v>
      </c>
      <c r="I579" s="32">
        <f t="shared" ref="I579:I642" si="62">0.13657*D579^2.38351</f>
        <v>248.0057903714372</v>
      </c>
      <c r="J579" s="32">
        <f t="shared" ref="J579:J642" si="63">(I579/1000)*0.5/G579</f>
        <v>1.2400289518571859</v>
      </c>
      <c r="K579" s="33" t="str">
        <f t="shared" ref="K579:K642" si="64">+IF(D579&gt;=10,"DEJAR","DEPURAR")</f>
        <v>DEJAR</v>
      </c>
      <c r="L579" s="33" t="str">
        <f t="shared" ref="L579:L642" si="65">+IF(E579&gt;=5,"DEJAR","DEPURAR")</f>
        <v>DEJAR</v>
      </c>
      <c r="M579" s="33" t="str">
        <f t="shared" ref="M579:M642" si="66">+IF(AND(K579="DEJAR",L579="DEJAR"),"DEJAR","DEPURAR")</f>
        <v>DEJAR</v>
      </c>
    </row>
    <row r="580" spans="1:13" x14ac:dyDescent="0.25">
      <c r="A580" s="14" t="s">
        <v>188</v>
      </c>
      <c r="B580" s="18">
        <v>29</v>
      </c>
      <c r="C580" s="35" t="s">
        <v>133</v>
      </c>
      <c r="D580" s="18">
        <v>64.5</v>
      </c>
      <c r="E580" s="18">
        <v>46</v>
      </c>
      <c r="F580" s="304">
        <f t="shared" si="61"/>
        <v>3267.4603499999998</v>
      </c>
      <c r="G580" s="18">
        <v>0.1</v>
      </c>
      <c r="H580" s="18" t="s">
        <v>1063</v>
      </c>
      <c r="I580" s="32">
        <f t="shared" si="62"/>
        <v>2808.4001324125643</v>
      </c>
      <c r="J580" s="32">
        <f t="shared" si="63"/>
        <v>14.04200066206282</v>
      </c>
      <c r="K580" s="33" t="str">
        <f t="shared" si="64"/>
        <v>DEJAR</v>
      </c>
      <c r="L580" s="33" t="str">
        <f t="shared" si="65"/>
        <v>DEJAR</v>
      </c>
      <c r="M580" s="33" t="str">
        <f t="shared" si="66"/>
        <v>DEJAR</v>
      </c>
    </row>
    <row r="581" spans="1:13" x14ac:dyDescent="0.25">
      <c r="A581" s="14" t="s">
        <v>188</v>
      </c>
      <c r="B581" s="18">
        <v>30</v>
      </c>
      <c r="C581" s="35" t="s">
        <v>269</v>
      </c>
      <c r="D581" s="18">
        <v>45</v>
      </c>
      <c r="E581" s="18">
        <v>45</v>
      </c>
      <c r="F581" s="304">
        <f t="shared" si="61"/>
        <v>1590.4349999999999</v>
      </c>
      <c r="G581" s="18">
        <v>0.1</v>
      </c>
      <c r="H581" s="18" t="s">
        <v>1063</v>
      </c>
      <c r="I581" s="32">
        <f t="shared" si="62"/>
        <v>1190.7041522680991</v>
      </c>
      <c r="J581" s="32">
        <f t="shared" si="63"/>
        <v>5.9535207613404948</v>
      </c>
      <c r="K581" s="33" t="str">
        <f t="shared" si="64"/>
        <v>DEJAR</v>
      </c>
      <c r="L581" s="33" t="str">
        <f t="shared" si="65"/>
        <v>DEJAR</v>
      </c>
      <c r="M581" s="33" t="str">
        <f t="shared" si="66"/>
        <v>DEJAR</v>
      </c>
    </row>
    <row r="582" spans="1:13" x14ac:dyDescent="0.25">
      <c r="A582" s="14" t="s">
        <v>188</v>
      </c>
      <c r="B582" s="18">
        <v>31</v>
      </c>
      <c r="C582" s="35" t="s">
        <v>226</v>
      </c>
      <c r="D582" s="18">
        <v>38.4</v>
      </c>
      <c r="E582" s="18">
        <v>30</v>
      </c>
      <c r="F582" s="304">
        <f t="shared" si="61"/>
        <v>1158.119424</v>
      </c>
      <c r="G582" s="18">
        <v>0.1</v>
      </c>
      <c r="H582" s="18" t="s">
        <v>1063</v>
      </c>
      <c r="I582" s="32">
        <f t="shared" si="62"/>
        <v>815.87687918171696</v>
      </c>
      <c r="J582" s="32">
        <f t="shared" si="63"/>
        <v>4.0793843959085843</v>
      </c>
      <c r="K582" s="33" t="str">
        <f t="shared" si="64"/>
        <v>DEJAR</v>
      </c>
      <c r="L582" s="33" t="str">
        <f t="shared" si="65"/>
        <v>DEJAR</v>
      </c>
      <c r="M582" s="33" t="str">
        <f t="shared" si="66"/>
        <v>DEJAR</v>
      </c>
    </row>
    <row r="583" spans="1:13" x14ac:dyDescent="0.25">
      <c r="A583" s="14" t="s">
        <v>188</v>
      </c>
      <c r="B583" s="18">
        <v>32</v>
      </c>
      <c r="C583" s="35" t="s">
        <v>270</v>
      </c>
      <c r="D583" s="18">
        <v>21</v>
      </c>
      <c r="E583" s="18">
        <v>18</v>
      </c>
      <c r="F583" s="304">
        <f t="shared" si="61"/>
        <v>346.3614</v>
      </c>
      <c r="G583" s="18">
        <v>0.1</v>
      </c>
      <c r="H583" s="18" t="s">
        <v>1063</v>
      </c>
      <c r="I583" s="32">
        <f t="shared" si="62"/>
        <v>193.587905296</v>
      </c>
      <c r="J583" s="32">
        <f t="shared" si="63"/>
        <v>0.96793952648000003</v>
      </c>
      <c r="K583" s="33" t="str">
        <f t="shared" si="64"/>
        <v>DEJAR</v>
      </c>
      <c r="L583" s="33" t="str">
        <f t="shared" si="65"/>
        <v>DEJAR</v>
      </c>
      <c r="M583" s="33" t="str">
        <f t="shared" si="66"/>
        <v>DEJAR</v>
      </c>
    </row>
    <row r="584" spans="1:13" x14ac:dyDescent="0.25">
      <c r="A584" s="14" t="s">
        <v>188</v>
      </c>
      <c r="B584" s="18">
        <v>33</v>
      </c>
      <c r="C584" s="35" t="s">
        <v>270</v>
      </c>
      <c r="D584" s="18">
        <v>26.3</v>
      </c>
      <c r="E584" s="18">
        <v>25</v>
      </c>
      <c r="F584" s="304">
        <f t="shared" si="61"/>
        <v>543.25332600000002</v>
      </c>
      <c r="G584" s="18">
        <v>0.1</v>
      </c>
      <c r="H584" s="18" t="s">
        <v>1063</v>
      </c>
      <c r="I584" s="32">
        <f t="shared" si="62"/>
        <v>331.00460476001751</v>
      </c>
      <c r="J584" s="32">
        <f t="shared" si="63"/>
        <v>1.6550230238000876</v>
      </c>
      <c r="K584" s="33" t="str">
        <f t="shared" si="64"/>
        <v>DEJAR</v>
      </c>
      <c r="L584" s="33" t="str">
        <f t="shared" si="65"/>
        <v>DEJAR</v>
      </c>
      <c r="M584" s="33" t="str">
        <f t="shared" si="66"/>
        <v>DEJAR</v>
      </c>
    </row>
    <row r="585" spans="1:13" x14ac:dyDescent="0.25">
      <c r="A585" s="14" t="s">
        <v>188</v>
      </c>
      <c r="B585" s="18">
        <v>34</v>
      </c>
      <c r="C585" s="35" t="s">
        <v>217</v>
      </c>
      <c r="D585" s="18">
        <v>22.3</v>
      </c>
      <c r="E585" s="18">
        <v>25</v>
      </c>
      <c r="F585" s="304">
        <f t="shared" si="61"/>
        <v>390.57156600000002</v>
      </c>
      <c r="G585" s="18">
        <v>0.1</v>
      </c>
      <c r="H585" s="18" t="s">
        <v>1063</v>
      </c>
      <c r="I585" s="32">
        <f t="shared" si="62"/>
        <v>223.38470478666676</v>
      </c>
      <c r="J585" s="32">
        <f t="shared" si="63"/>
        <v>1.1169235239333337</v>
      </c>
      <c r="K585" s="33" t="str">
        <f t="shared" si="64"/>
        <v>DEJAR</v>
      </c>
      <c r="L585" s="33" t="str">
        <f t="shared" si="65"/>
        <v>DEJAR</v>
      </c>
      <c r="M585" s="33" t="str">
        <f t="shared" si="66"/>
        <v>DEJAR</v>
      </c>
    </row>
    <row r="586" spans="1:13" x14ac:dyDescent="0.25">
      <c r="A586" s="14" t="s">
        <v>189</v>
      </c>
      <c r="B586" s="18">
        <v>1</v>
      </c>
      <c r="C586" s="35" t="s">
        <v>271</v>
      </c>
      <c r="D586" s="18">
        <v>19</v>
      </c>
      <c r="E586" s="18">
        <v>11</v>
      </c>
      <c r="F586" s="304">
        <f t="shared" si="61"/>
        <v>283.52940000000001</v>
      </c>
      <c r="G586" s="18">
        <v>0.1</v>
      </c>
      <c r="H586" s="18" t="s">
        <v>1063</v>
      </c>
      <c r="I586" s="32">
        <f t="shared" si="62"/>
        <v>152.50261995629924</v>
      </c>
      <c r="J586" s="32">
        <f t="shared" si="63"/>
        <v>0.76251309978149617</v>
      </c>
      <c r="K586" s="33" t="str">
        <f t="shared" si="64"/>
        <v>DEJAR</v>
      </c>
      <c r="L586" s="33" t="str">
        <f t="shared" si="65"/>
        <v>DEJAR</v>
      </c>
      <c r="M586" s="33" t="str">
        <f t="shared" si="66"/>
        <v>DEJAR</v>
      </c>
    </row>
    <row r="587" spans="1:13" x14ac:dyDescent="0.25">
      <c r="A587" s="14" t="s">
        <v>189</v>
      </c>
      <c r="B587" s="18">
        <v>2</v>
      </c>
      <c r="C587" s="35" t="s">
        <v>18</v>
      </c>
      <c r="D587" s="18">
        <v>15</v>
      </c>
      <c r="E587" s="18">
        <v>9</v>
      </c>
      <c r="F587" s="304">
        <f t="shared" si="61"/>
        <v>176.715</v>
      </c>
      <c r="G587" s="18">
        <v>0.1</v>
      </c>
      <c r="H587" s="18" t="s">
        <v>1063</v>
      </c>
      <c r="I587" s="32">
        <f t="shared" si="62"/>
        <v>86.812164819560579</v>
      </c>
      <c r="J587" s="32">
        <f t="shared" si="63"/>
        <v>0.43406082409780289</v>
      </c>
      <c r="K587" s="33" t="str">
        <f t="shared" si="64"/>
        <v>DEJAR</v>
      </c>
      <c r="L587" s="33" t="str">
        <f t="shared" si="65"/>
        <v>DEJAR</v>
      </c>
      <c r="M587" s="33" t="str">
        <f t="shared" si="66"/>
        <v>DEJAR</v>
      </c>
    </row>
    <row r="588" spans="1:13" x14ac:dyDescent="0.25">
      <c r="A588" s="14" t="s">
        <v>189</v>
      </c>
      <c r="B588" s="18">
        <v>3</v>
      </c>
      <c r="C588" s="35" t="s">
        <v>256</v>
      </c>
      <c r="D588" s="18">
        <v>71</v>
      </c>
      <c r="E588" s="18">
        <v>33</v>
      </c>
      <c r="F588" s="304">
        <f t="shared" si="61"/>
        <v>3959.2013999999999</v>
      </c>
      <c r="G588" s="18">
        <v>0.1</v>
      </c>
      <c r="H588" s="18" t="s">
        <v>1063</v>
      </c>
      <c r="I588" s="32">
        <f t="shared" si="62"/>
        <v>3530.5965798379734</v>
      </c>
      <c r="J588" s="32">
        <f t="shared" si="63"/>
        <v>17.652982899189865</v>
      </c>
      <c r="K588" s="33" t="str">
        <f t="shared" si="64"/>
        <v>DEJAR</v>
      </c>
      <c r="L588" s="33" t="str">
        <f t="shared" si="65"/>
        <v>DEJAR</v>
      </c>
      <c r="M588" s="33" t="str">
        <f t="shared" si="66"/>
        <v>DEJAR</v>
      </c>
    </row>
    <row r="589" spans="1:13" x14ac:dyDescent="0.25">
      <c r="A589" s="14" t="s">
        <v>189</v>
      </c>
      <c r="B589" s="18">
        <v>4</v>
      </c>
      <c r="C589" s="35" t="s">
        <v>18</v>
      </c>
      <c r="D589" s="18">
        <v>13</v>
      </c>
      <c r="E589" s="18">
        <v>9</v>
      </c>
      <c r="F589" s="304">
        <f t="shared" si="61"/>
        <v>132.73259999999999</v>
      </c>
      <c r="G589" s="18">
        <v>0.1</v>
      </c>
      <c r="H589" s="18" t="s">
        <v>1063</v>
      </c>
      <c r="I589" s="32">
        <f t="shared" si="62"/>
        <v>61.723483588461484</v>
      </c>
      <c r="J589" s="32">
        <f t="shared" si="63"/>
        <v>0.3086174179423074</v>
      </c>
      <c r="K589" s="33" t="str">
        <f t="shared" si="64"/>
        <v>DEJAR</v>
      </c>
      <c r="L589" s="33" t="str">
        <f t="shared" si="65"/>
        <v>DEJAR</v>
      </c>
      <c r="M589" s="33" t="str">
        <f t="shared" si="66"/>
        <v>DEJAR</v>
      </c>
    </row>
    <row r="590" spans="1:13" x14ac:dyDescent="0.25">
      <c r="A590" s="14" t="s">
        <v>189</v>
      </c>
      <c r="B590" s="18">
        <v>5</v>
      </c>
      <c r="C590" s="35" t="s">
        <v>18</v>
      </c>
      <c r="D590" s="18">
        <v>13.5</v>
      </c>
      <c r="E590" s="18">
        <v>7</v>
      </c>
      <c r="F590" s="304">
        <f t="shared" si="61"/>
        <v>143.13915</v>
      </c>
      <c r="G590" s="18">
        <v>0.1</v>
      </c>
      <c r="H590" s="18" t="s">
        <v>1063</v>
      </c>
      <c r="I590" s="32">
        <f t="shared" si="62"/>
        <v>67.533172179763213</v>
      </c>
      <c r="J590" s="32">
        <f t="shared" si="63"/>
        <v>0.33766586089881601</v>
      </c>
      <c r="K590" s="33" t="str">
        <f t="shared" si="64"/>
        <v>DEJAR</v>
      </c>
      <c r="L590" s="33" t="str">
        <f t="shared" si="65"/>
        <v>DEJAR</v>
      </c>
      <c r="M590" s="33" t="str">
        <f t="shared" si="66"/>
        <v>DEJAR</v>
      </c>
    </row>
    <row r="591" spans="1:13" x14ac:dyDescent="0.25">
      <c r="A591" s="14" t="s">
        <v>189</v>
      </c>
      <c r="B591" s="18">
        <v>6</v>
      </c>
      <c r="C591" s="35" t="s">
        <v>129</v>
      </c>
      <c r="D591" s="18">
        <v>13</v>
      </c>
      <c r="E591" s="18">
        <v>12</v>
      </c>
      <c r="F591" s="304">
        <f t="shared" si="61"/>
        <v>132.73259999999999</v>
      </c>
      <c r="G591" s="18">
        <v>0.1</v>
      </c>
      <c r="H591" s="18" t="s">
        <v>1063</v>
      </c>
      <c r="I591" s="32">
        <f t="shared" si="62"/>
        <v>61.723483588461484</v>
      </c>
      <c r="J591" s="32">
        <f t="shared" si="63"/>
        <v>0.3086174179423074</v>
      </c>
      <c r="K591" s="33" t="str">
        <f t="shared" si="64"/>
        <v>DEJAR</v>
      </c>
      <c r="L591" s="33" t="str">
        <f t="shared" si="65"/>
        <v>DEJAR</v>
      </c>
      <c r="M591" s="33" t="str">
        <f t="shared" si="66"/>
        <v>DEJAR</v>
      </c>
    </row>
    <row r="592" spans="1:13" x14ac:dyDescent="0.25">
      <c r="A592" s="14" t="s">
        <v>189</v>
      </c>
      <c r="B592" s="18">
        <v>7</v>
      </c>
      <c r="C592" s="35" t="s">
        <v>18</v>
      </c>
      <c r="D592" s="18">
        <v>15</v>
      </c>
      <c r="E592" s="18">
        <v>5</v>
      </c>
      <c r="F592" s="304">
        <f t="shared" si="61"/>
        <v>176.715</v>
      </c>
      <c r="G592" s="18">
        <v>0.1</v>
      </c>
      <c r="H592" s="18" t="s">
        <v>1063</v>
      </c>
      <c r="I592" s="32">
        <f t="shared" si="62"/>
        <v>86.812164819560579</v>
      </c>
      <c r="J592" s="32">
        <f t="shared" si="63"/>
        <v>0.43406082409780289</v>
      </c>
      <c r="K592" s="33" t="str">
        <f t="shared" si="64"/>
        <v>DEJAR</v>
      </c>
      <c r="L592" s="33" t="str">
        <f t="shared" si="65"/>
        <v>DEJAR</v>
      </c>
      <c r="M592" s="33" t="str">
        <f t="shared" si="66"/>
        <v>DEJAR</v>
      </c>
    </row>
    <row r="593" spans="1:13" x14ac:dyDescent="0.25">
      <c r="A593" s="14" t="s">
        <v>189</v>
      </c>
      <c r="B593" s="18">
        <v>8</v>
      </c>
      <c r="C593" s="35" t="s">
        <v>133</v>
      </c>
      <c r="D593" s="18">
        <v>19.5</v>
      </c>
      <c r="E593" s="18">
        <v>13</v>
      </c>
      <c r="F593" s="304">
        <f t="shared" si="61"/>
        <v>298.64834999999999</v>
      </c>
      <c r="G593" s="18">
        <v>0.1</v>
      </c>
      <c r="H593" s="18" t="s">
        <v>1063</v>
      </c>
      <c r="I593" s="32">
        <f t="shared" si="62"/>
        <v>162.24290203480425</v>
      </c>
      <c r="J593" s="32">
        <f t="shared" si="63"/>
        <v>0.81121451017402113</v>
      </c>
      <c r="K593" s="33" t="str">
        <f t="shared" si="64"/>
        <v>DEJAR</v>
      </c>
      <c r="L593" s="33" t="str">
        <f t="shared" si="65"/>
        <v>DEJAR</v>
      </c>
      <c r="M593" s="33" t="str">
        <f t="shared" si="66"/>
        <v>DEJAR</v>
      </c>
    </row>
    <row r="594" spans="1:13" x14ac:dyDescent="0.25">
      <c r="A594" s="14" t="s">
        <v>189</v>
      </c>
      <c r="B594" s="18">
        <v>9</v>
      </c>
      <c r="C594" s="35" t="s">
        <v>239</v>
      </c>
      <c r="D594" s="18">
        <v>13</v>
      </c>
      <c r="E594" s="18">
        <v>11</v>
      </c>
      <c r="F594" s="304">
        <f t="shared" si="61"/>
        <v>132.73259999999999</v>
      </c>
      <c r="G594" s="18">
        <v>0.1</v>
      </c>
      <c r="H594" s="18" t="s">
        <v>1063</v>
      </c>
      <c r="I594" s="32">
        <f t="shared" si="62"/>
        <v>61.723483588461484</v>
      </c>
      <c r="J594" s="32">
        <f t="shared" si="63"/>
        <v>0.3086174179423074</v>
      </c>
      <c r="K594" s="33" t="str">
        <f t="shared" si="64"/>
        <v>DEJAR</v>
      </c>
      <c r="L594" s="33" t="str">
        <f t="shared" si="65"/>
        <v>DEJAR</v>
      </c>
      <c r="M594" s="33" t="str">
        <f t="shared" si="66"/>
        <v>DEJAR</v>
      </c>
    </row>
    <row r="595" spans="1:13" x14ac:dyDescent="0.25">
      <c r="A595" s="14" t="s">
        <v>189</v>
      </c>
      <c r="B595" s="18">
        <v>10</v>
      </c>
      <c r="C595" s="35" t="s">
        <v>125</v>
      </c>
      <c r="D595" s="18">
        <v>23</v>
      </c>
      <c r="E595" s="18">
        <v>12</v>
      </c>
      <c r="F595" s="304">
        <f t="shared" si="61"/>
        <v>415.47660000000002</v>
      </c>
      <c r="G595" s="18">
        <v>0.1</v>
      </c>
      <c r="H595" s="18" t="s">
        <v>1063</v>
      </c>
      <c r="I595" s="32">
        <f t="shared" si="62"/>
        <v>240.46242571758225</v>
      </c>
      <c r="J595" s="32">
        <f t="shared" si="63"/>
        <v>1.2023121285879113</v>
      </c>
      <c r="K595" s="33" t="str">
        <f t="shared" si="64"/>
        <v>DEJAR</v>
      </c>
      <c r="L595" s="33" t="str">
        <f t="shared" si="65"/>
        <v>DEJAR</v>
      </c>
      <c r="M595" s="33" t="str">
        <f t="shared" si="66"/>
        <v>DEJAR</v>
      </c>
    </row>
    <row r="596" spans="1:13" x14ac:dyDescent="0.25">
      <c r="A596" s="14" t="s">
        <v>189</v>
      </c>
      <c r="B596" s="18">
        <v>11</v>
      </c>
      <c r="C596" s="35" t="s">
        <v>118</v>
      </c>
      <c r="D596" s="18">
        <v>60</v>
      </c>
      <c r="E596" s="18">
        <v>40</v>
      </c>
      <c r="F596" s="304">
        <f t="shared" si="61"/>
        <v>2827.44</v>
      </c>
      <c r="G596" s="18">
        <v>0.1</v>
      </c>
      <c r="H596" s="18" t="s">
        <v>1063</v>
      </c>
      <c r="I596" s="32">
        <f t="shared" si="62"/>
        <v>2363.7230823297186</v>
      </c>
      <c r="J596" s="32">
        <f t="shared" si="63"/>
        <v>11.818615411648594</v>
      </c>
      <c r="K596" s="33" t="str">
        <f t="shared" si="64"/>
        <v>DEJAR</v>
      </c>
      <c r="L596" s="33" t="str">
        <f t="shared" si="65"/>
        <v>DEJAR</v>
      </c>
      <c r="M596" s="33" t="str">
        <f t="shared" si="66"/>
        <v>DEJAR</v>
      </c>
    </row>
    <row r="597" spans="1:13" x14ac:dyDescent="0.25">
      <c r="A597" s="14" t="s">
        <v>189</v>
      </c>
      <c r="B597" s="18">
        <v>12</v>
      </c>
      <c r="C597" s="35" t="s">
        <v>212</v>
      </c>
      <c r="D597" s="18">
        <v>18</v>
      </c>
      <c r="E597" s="18">
        <v>12</v>
      </c>
      <c r="F597" s="304">
        <f t="shared" si="61"/>
        <v>254.46959999999999</v>
      </c>
      <c r="G597" s="18">
        <v>0.1</v>
      </c>
      <c r="H597" s="18" t="s">
        <v>1063</v>
      </c>
      <c r="I597" s="32">
        <f t="shared" si="62"/>
        <v>134.06329154071116</v>
      </c>
      <c r="J597" s="32">
        <f t="shared" si="63"/>
        <v>0.67031645770355586</v>
      </c>
      <c r="K597" s="33" t="str">
        <f t="shared" si="64"/>
        <v>DEJAR</v>
      </c>
      <c r="L597" s="33" t="str">
        <f t="shared" si="65"/>
        <v>DEJAR</v>
      </c>
      <c r="M597" s="33" t="str">
        <f t="shared" si="66"/>
        <v>DEJAR</v>
      </c>
    </row>
    <row r="598" spans="1:13" x14ac:dyDescent="0.25">
      <c r="A598" s="14" t="s">
        <v>189</v>
      </c>
      <c r="B598" s="18">
        <v>13</v>
      </c>
      <c r="C598" s="35" t="s">
        <v>271</v>
      </c>
      <c r="D598" s="18">
        <v>14</v>
      </c>
      <c r="E598" s="18">
        <v>12</v>
      </c>
      <c r="F598" s="304">
        <f t="shared" si="61"/>
        <v>153.9384</v>
      </c>
      <c r="G598" s="18">
        <v>0.1</v>
      </c>
      <c r="H598" s="18" t="s">
        <v>1063</v>
      </c>
      <c r="I598" s="32">
        <f t="shared" si="62"/>
        <v>73.64833681845144</v>
      </c>
      <c r="J598" s="32">
        <f t="shared" si="63"/>
        <v>0.36824168409225716</v>
      </c>
      <c r="K598" s="33" t="str">
        <f t="shared" si="64"/>
        <v>DEJAR</v>
      </c>
      <c r="L598" s="33" t="str">
        <f t="shared" si="65"/>
        <v>DEJAR</v>
      </c>
      <c r="M598" s="33" t="str">
        <f t="shared" si="66"/>
        <v>DEJAR</v>
      </c>
    </row>
    <row r="599" spans="1:13" x14ac:dyDescent="0.25">
      <c r="A599" s="14" t="s">
        <v>189</v>
      </c>
      <c r="B599" s="18">
        <v>14</v>
      </c>
      <c r="C599" s="35" t="s">
        <v>272</v>
      </c>
      <c r="D599" s="18">
        <v>17.5</v>
      </c>
      <c r="E599" s="18">
        <v>25</v>
      </c>
      <c r="F599" s="304">
        <f t="shared" si="61"/>
        <v>240.52875</v>
      </c>
      <c r="G599" s="18">
        <v>0.1</v>
      </c>
      <c r="H599" s="18" t="s">
        <v>1063</v>
      </c>
      <c r="I599" s="32">
        <f t="shared" si="62"/>
        <v>125.35709774458586</v>
      </c>
      <c r="J599" s="32">
        <f t="shared" si="63"/>
        <v>0.62678548872292927</v>
      </c>
      <c r="K599" s="33" t="str">
        <f t="shared" si="64"/>
        <v>DEJAR</v>
      </c>
      <c r="L599" s="33" t="str">
        <f t="shared" si="65"/>
        <v>DEJAR</v>
      </c>
      <c r="M599" s="33" t="str">
        <f t="shared" si="66"/>
        <v>DEJAR</v>
      </c>
    </row>
    <row r="600" spans="1:13" x14ac:dyDescent="0.25">
      <c r="A600" s="14" t="s">
        <v>189</v>
      </c>
      <c r="B600" s="18">
        <v>15</v>
      </c>
      <c r="C600" s="35" t="s">
        <v>173</v>
      </c>
      <c r="D600" s="18">
        <v>36</v>
      </c>
      <c r="E600" s="18">
        <v>15</v>
      </c>
      <c r="F600" s="304">
        <f t="shared" si="61"/>
        <v>1017.8783999999999</v>
      </c>
      <c r="G600" s="18">
        <v>0.1</v>
      </c>
      <c r="H600" s="18" t="s">
        <v>1063</v>
      </c>
      <c r="I600" s="32">
        <f t="shared" si="62"/>
        <v>699.54858588098784</v>
      </c>
      <c r="J600" s="32">
        <f t="shared" si="63"/>
        <v>3.4977429294049394</v>
      </c>
      <c r="K600" s="33" t="str">
        <f t="shared" si="64"/>
        <v>DEJAR</v>
      </c>
      <c r="L600" s="33" t="str">
        <f t="shared" si="65"/>
        <v>DEJAR</v>
      </c>
      <c r="M600" s="33" t="str">
        <f t="shared" si="66"/>
        <v>DEJAR</v>
      </c>
    </row>
    <row r="601" spans="1:13" x14ac:dyDescent="0.25">
      <c r="A601" s="14" t="s">
        <v>189</v>
      </c>
      <c r="B601" s="18">
        <v>16</v>
      </c>
      <c r="C601" s="35" t="s">
        <v>168</v>
      </c>
      <c r="D601" s="18">
        <v>25</v>
      </c>
      <c r="E601" s="18">
        <v>15</v>
      </c>
      <c r="F601" s="304">
        <f t="shared" si="61"/>
        <v>490.875</v>
      </c>
      <c r="G601" s="18">
        <v>0.1</v>
      </c>
      <c r="H601" s="18" t="s">
        <v>1063</v>
      </c>
      <c r="I601" s="32">
        <f t="shared" si="62"/>
        <v>293.3319028192812</v>
      </c>
      <c r="J601" s="32">
        <f t="shared" si="63"/>
        <v>1.4666595140964058</v>
      </c>
      <c r="K601" s="33" t="str">
        <f t="shared" si="64"/>
        <v>DEJAR</v>
      </c>
      <c r="L601" s="33" t="str">
        <f t="shared" si="65"/>
        <v>DEJAR</v>
      </c>
      <c r="M601" s="33" t="str">
        <f t="shared" si="66"/>
        <v>DEJAR</v>
      </c>
    </row>
    <row r="602" spans="1:13" x14ac:dyDescent="0.25">
      <c r="A602" s="14" t="s">
        <v>189</v>
      </c>
      <c r="B602" s="18">
        <v>17</v>
      </c>
      <c r="C602" s="35" t="s">
        <v>125</v>
      </c>
      <c r="D602" s="18">
        <v>13</v>
      </c>
      <c r="E602" s="18">
        <v>15</v>
      </c>
      <c r="F602" s="304">
        <f t="shared" si="61"/>
        <v>132.73259999999999</v>
      </c>
      <c r="G602" s="18">
        <v>0.1</v>
      </c>
      <c r="H602" s="18" t="s">
        <v>1063</v>
      </c>
      <c r="I602" s="32">
        <f t="shared" si="62"/>
        <v>61.723483588461484</v>
      </c>
      <c r="J602" s="32">
        <f t="shared" si="63"/>
        <v>0.3086174179423074</v>
      </c>
      <c r="K602" s="33" t="str">
        <f t="shared" si="64"/>
        <v>DEJAR</v>
      </c>
      <c r="L602" s="33" t="str">
        <f t="shared" si="65"/>
        <v>DEJAR</v>
      </c>
      <c r="M602" s="33" t="str">
        <f t="shared" si="66"/>
        <v>DEJAR</v>
      </c>
    </row>
    <row r="603" spans="1:13" x14ac:dyDescent="0.25">
      <c r="A603" s="14" t="s">
        <v>189</v>
      </c>
      <c r="B603" s="18">
        <v>18</v>
      </c>
      <c r="C603" s="35" t="s">
        <v>20</v>
      </c>
      <c r="D603" s="18">
        <v>15</v>
      </c>
      <c r="E603" s="18">
        <v>13</v>
      </c>
      <c r="F603" s="304">
        <f t="shared" si="61"/>
        <v>176.715</v>
      </c>
      <c r="G603" s="18">
        <v>0.1</v>
      </c>
      <c r="H603" s="18" t="s">
        <v>1063</v>
      </c>
      <c r="I603" s="32">
        <f t="shared" si="62"/>
        <v>86.812164819560579</v>
      </c>
      <c r="J603" s="32">
        <f t="shared" si="63"/>
        <v>0.43406082409780289</v>
      </c>
      <c r="K603" s="33" t="str">
        <f t="shared" si="64"/>
        <v>DEJAR</v>
      </c>
      <c r="L603" s="33" t="str">
        <f t="shared" si="65"/>
        <v>DEJAR</v>
      </c>
      <c r="M603" s="33" t="str">
        <f t="shared" si="66"/>
        <v>DEJAR</v>
      </c>
    </row>
    <row r="604" spans="1:13" x14ac:dyDescent="0.25">
      <c r="A604" s="14" t="s">
        <v>189</v>
      </c>
      <c r="B604" s="18">
        <v>19</v>
      </c>
      <c r="C604" s="35" t="s">
        <v>125</v>
      </c>
      <c r="D604" s="18">
        <v>16.5</v>
      </c>
      <c r="E604" s="18">
        <v>5</v>
      </c>
      <c r="F604" s="304">
        <f t="shared" si="61"/>
        <v>213.82515000000001</v>
      </c>
      <c r="G604" s="18">
        <v>0.1</v>
      </c>
      <c r="H604" s="18" t="s">
        <v>1063</v>
      </c>
      <c r="I604" s="32">
        <f t="shared" si="62"/>
        <v>108.95331919183752</v>
      </c>
      <c r="J604" s="32">
        <f t="shared" si="63"/>
        <v>0.54476659595918764</v>
      </c>
      <c r="K604" s="33" t="str">
        <f t="shared" si="64"/>
        <v>DEJAR</v>
      </c>
      <c r="L604" s="33" t="str">
        <f t="shared" si="65"/>
        <v>DEJAR</v>
      </c>
      <c r="M604" s="33" t="str">
        <f t="shared" si="66"/>
        <v>DEJAR</v>
      </c>
    </row>
    <row r="605" spans="1:13" x14ac:dyDescent="0.25">
      <c r="A605" s="14" t="s">
        <v>189</v>
      </c>
      <c r="B605" s="18">
        <v>20</v>
      </c>
      <c r="C605" s="35" t="s">
        <v>156</v>
      </c>
      <c r="D605" s="18">
        <v>12</v>
      </c>
      <c r="E605" s="18">
        <v>8</v>
      </c>
      <c r="F605" s="304">
        <f t="shared" si="61"/>
        <v>113.0976</v>
      </c>
      <c r="G605" s="18">
        <v>0.1</v>
      </c>
      <c r="H605" s="18" t="s">
        <v>1063</v>
      </c>
      <c r="I605" s="32">
        <f t="shared" si="62"/>
        <v>51.002868362482175</v>
      </c>
      <c r="J605" s="32">
        <f t="shared" si="63"/>
        <v>0.25501434181241084</v>
      </c>
      <c r="K605" s="33" t="str">
        <f t="shared" si="64"/>
        <v>DEJAR</v>
      </c>
      <c r="L605" s="33" t="str">
        <f t="shared" si="65"/>
        <v>DEJAR</v>
      </c>
      <c r="M605" s="33" t="str">
        <f t="shared" si="66"/>
        <v>DEJAR</v>
      </c>
    </row>
    <row r="606" spans="1:13" x14ac:dyDescent="0.25">
      <c r="A606" s="14" t="s">
        <v>189</v>
      </c>
      <c r="B606" s="18">
        <v>21</v>
      </c>
      <c r="C606" s="35" t="s">
        <v>141</v>
      </c>
      <c r="D606" s="18">
        <v>10</v>
      </c>
      <c r="E606" s="18">
        <v>6</v>
      </c>
      <c r="F606" s="304">
        <f t="shared" si="61"/>
        <v>78.539999999999992</v>
      </c>
      <c r="G606" s="18">
        <v>0.1</v>
      </c>
      <c r="H606" s="18" t="s">
        <v>1063</v>
      </c>
      <c r="I606" s="32">
        <f t="shared" si="62"/>
        <v>33.026709725455305</v>
      </c>
      <c r="J606" s="32">
        <f t="shared" si="63"/>
        <v>0.16513354862727653</v>
      </c>
      <c r="K606" s="33" t="str">
        <f t="shared" si="64"/>
        <v>DEJAR</v>
      </c>
      <c r="L606" s="33" t="str">
        <f t="shared" si="65"/>
        <v>DEJAR</v>
      </c>
      <c r="M606" s="33" t="str">
        <f t="shared" si="66"/>
        <v>DEJAR</v>
      </c>
    </row>
    <row r="607" spans="1:13" x14ac:dyDescent="0.25">
      <c r="A607" s="14" t="s">
        <v>189</v>
      </c>
      <c r="B607" s="18">
        <v>22</v>
      </c>
      <c r="C607" s="35" t="s">
        <v>141</v>
      </c>
      <c r="D607" s="18">
        <v>12</v>
      </c>
      <c r="E607" s="18">
        <v>5</v>
      </c>
      <c r="F607" s="304">
        <f t="shared" si="61"/>
        <v>113.0976</v>
      </c>
      <c r="G607" s="18">
        <v>0.1</v>
      </c>
      <c r="H607" s="18" t="s">
        <v>1063</v>
      </c>
      <c r="I607" s="32">
        <f t="shared" si="62"/>
        <v>51.002868362482175</v>
      </c>
      <c r="J607" s="32">
        <f t="shared" si="63"/>
        <v>0.25501434181241084</v>
      </c>
      <c r="K607" s="33" t="str">
        <f t="shared" si="64"/>
        <v>DEJAR</v>
      </c>
      <c r="L607" s="33" t="str">
        <f t="shared" si="65"/>
        <v>DEJAR</v>
      </c>
      <c r="M607" s="33" t="str">
        <f t="shared" si="66"/>
        <v>DEJAR</v>
      </c>
    </row>
    <row r="608" spans="1:13" x14ac:dyDescent="0.25">
      <c r="A608" s="14" t="s">
        <v>189</v>
      </c>
      <c r="B608" s="18">
        <v>23</v>
      </c>
      <c r="C608" s="35" t="s">
        <v>273</v>
      </c>
      <c r="D608" s="18">
        <v>12</v>
      </c>
      <c r="E608" s="18">
        <v>7</v>
      </c>
      <c r="F608" s="304">
        <f t="shared" si="61"/>
        <v>113.0976</v>
      </c>
      <c r="G608" s="18">
        <v>0.1</v>
      </c>
      <c r="H608" s="18" t="s">
        <v>1063</v>
      </c>
      <c r="I608" s="32">
        <f t="shared" si="62"/>
        <v>51.002868362482175</v>
      </c>
      <c r="J608" s="32">
        <f t="shared" si="63"/>
        <v>0.25501434181241084</v>
      </c>
      <c r="K608" s="33" t="str">
        <f t="shared" si="64"/>
        <v>DEJAR</v>
      </c>
      <c r="L608" s="33" t="str">
        <f t="shared" si="65"/>
        <v>DEJAR</v>
      </c>
      <c r="M608" s="33" t="str">
        <f t="shared" si="66"/>
        <v>DEJAR</v>
      </c>
    </row>
    <row r="609" spans="1:13" x14ac:dyDescent="0.25">
      <c r="A609" s="14" t="s">
        <v>189</v>
      </c>
      <c r="B609" s="18">
        <v>24</v>
      </c>
      <c r="C609" s="35" t="s">
        <v>117</v>
      </c>
      <c r="D609" s="18">
        <v>14</v>
      </c>
      <c r="E609" s="18">
        <v>11</v>
      </c>
      <c r="F609" s="304">
        <f t="shared" si="61"/>
        <v>153.9384</v>
      </c>
      <c r="G609" s="18">
        <v>0.1</v>
      </c>
      <c r="H609" s="18" t="s">
        <v>1063</v>
      </c>
      <c r="I609" s="32">
        <f t="shared" si="62"/>
        <v>73.64833681845144</v>
      </c>
      <c r="J609" s="32">
        <f t="shared" si="63"/>
        <v>0.36824168409225716</v>
      </c>
      <c r="K609" s="33" t="str">
        <f t="shared" si="64"/>
        <v>DEJAR</v>
      </c>
      <c r="L609" s="33" t="str">
        <f t="shared" si="65"/>
        <v>DEJAR</v>
      </c>
      <c r="M609" s="33" t="str">
        <f t="shared" si="66"/>
        <v>DEJAR</v>
      </c>
    </row>
    <row r="610" spans="1:13" x14ac:dyDescent="0.25">
      <c r="A610" s="14" t="s">
        <v>189</v>
      </c>
      <c r="B610" s="18">
        <v>25</v>
      </c>
      <c r="C610" s="35" t="s">
        <v>117</v>
      </c>
      <c r="D610" s="18">
        <v>16.8</v>
      </c>
      <c r="E610" s="18">
        <v>8</v>
      </c>
      <c r="F610" s="304">
        <f t="shared" si="61"/>
        <v>221.67129600000001</v>
      </c>
      <c r="G610" s="18">
        <v>0.1</v>
      </c>
      <c r="H610" s="18" t="s">
        <v>1063</v>
      </c>
      <c r="I610" s="32">
        <f t="shared" si="62"/>
        <v>113.734503348727</v>
      </c>
      <c r="J610" s="32">
        <f t="shared" si="63"/>
        <v>0.56867251674363495</v>
      </c>
      <c r="K610" s="33" t="str">
        <f t="shared" si="64"/>
        <v>DEJAR</v>
      </c>
      <c r="L610" s="33" t="str">
        <f t="shared" si="65"/>
        <v>DEJAR</v>
      </c>
      <c r="M610" s="33" t="str">
        <f t="shared" si="66"/>
        <v>DEJAR</v>
      </c>
    </row>
    <row r="611" spans="1:13" x14ac:dyDescent="0.25">
      <c r="A611" s="14" t="s">
        <v>189</v>
      </c>
      <c r="B611" s="18">
        <v>26</v>
      </c>
      <c r="C611" s="35" t="s">
        <v>274</v>
      </c>
      <c r="D611" s="18">
        <v>12.3</v>
      </c>
      <c r="E611" s="18">
        <v>6</v>
      </c>
      <c r="F611" s="304">
        <f t="shared" si="61"/>
        <v>118.82316600000001</v>
      </c>
      <c r="G611" s="18">
        <v>0.1</v>
      </c>
      <c r="H611" s="18" t="s">
        <v>1063</v>
      </c>
      <c r="I611" s="32">
        <f t="shared" si="62"/>
        <v>54.094740476621482</v>
      </c>
      <c r="J611" s="32">
        <f t="shared" si="63"/>
        <v>0.27047370238310736</v>
      </c>
      <c r="K611" s="33" t="str">
        <f t="shared" si="64"/>
        <v>DEJAR</v>
      </c>
      <c r="L611" s="33" t="str">
        <f t="shared" si="65"/>
        <v>DEJAR</v>
      </c>
      <c r="M611" s="33" t="str">
        <f t="shared" si="66"/>
        <v>DEJAR</v>
      </c>
    </row>
    <row r="612" spans="1:13" x14ac:dyDescent="0.25">
      <c r="A612" s="14" t="s">
        <v>189</v>
      </c>
      <c r="B612" s="18">
        <v>27</v>
      </c>
      <c r="C612" s="35" t="s">
        <v>275</v>
      </c>
      <c r="D612" s="18">
        <v>12</v>
      </c>
      <c r="E612" s="18">
        <v>5</v>
      </c>
      <c r="F612" s="304">
        <f t="shared" si="61"/>
        <v>113.0976</v>
      </c>
      <c r="G612" s="18">
        <v>0.1</v>
      </c>
      <c r="H612" s="18" t="s">
        <v>1063</v>
      </c>
      <c r="I612" s="32">
        <f t="shared" si="62"/>
        <v>51.002868362482175</v>
      </c>
      <c r="J612" s="32">
        <f t="shared" si="63"/>
        <v>0.25501434181241084</v>
      </c>
      <c r="K612" s="33" t="str">
        <f t="shared" si="64"/>
        <v>DEJAR</v>
      </c>
      <c r="L612" s="33" t="str">
        <f t="shared" si="65"/>
        <v>DEJAR</v>
      </c>
      <c r="M612" s="33" t="str">
        <f t="shared" si="66"/>
        <v>DEJAR</v>
      </c>
    </row>
    <row r="613" spans="1:13" x14ac:dyDescent="0.25">
      <c r="A613" s="14" t="s">
        <v>189</v>
      </c>
      <c r="B613" s="18">
        <v>28</v>
      </c>
      <c r="C613" s="35" t="s">
        <v>239</v>
      </c>
      <c r="D613" s="18">
        <v>16.8</v>
      </c>
      <c r="E613" s="18">
        <v>7</v>
      </c>
      <c r="F613" s="304">
        <f t="shared" si="61"/>
        <v>221.67129600000001</v>
      </c>
      <c r="G613" s="18">
        <v>0.1</v>
      </c>
      <c r="H613" s="18" t="s">
        <v>1063</v>
      </c>
      <c r="I613" s="32">
        <f t="shared" si="62"/>
        <v>113.734503348727</v>
      </c>
      <c r="J613" s="32">
        <f t="shared" si="63"/>
        <v>0.56867251674363495</v>
      </c>
      <c r="K613" s="33" t="str">
        <f t="shared" si="64"/>
        <v>DEJAR</v>
      </c>
      <c r="L613" s="33" t="str">
        <f t="shared" si="65"/>
        <v>DEJAR</v>
      </c>
      <c r="M613" s="33" t="str">
        <f t="shared" si="66"/>
        <v>DEJAR</v>
      </c>
    </row>
    <row r="614" spans="1:13" x14ac:dyDescent="0.25">
      <c r="A614" s="14" t="s">
        <v>189</v>
      </c>
      <c r="B614" s="18">
        <v>29</v>
      </c>
      <c r="C614" s="35" t="s">
        <v>161</v>
      </c>
      <c r="D614" s="18">
        <v>20</v>
      </c>
      <c r="E614" s="18">
        <v>11</v>
      </c>
      <c r="F614" s="304">
        <f t="shared" si="61"/>
        <v>314.15999999999997</v>
      </c>
      <c r="G614" s="18">
        <v>0.1</v>
      </c>
      <c r="H614" s="18" t="s">
        <v>1063</v>
      </c>
      <c r="I614" s="32">
        <f t="shared" si="62"/>
        <v>172.33493090633354</v>
      </c>
      <c r="J614" s="32">
        <f t="shared" si="63"/>
        <v>0.86167465453166758</v>
      </c>
      <c r="K614" s="33" t="str">
        <f t="shared" si="64"/>
        <v>DEJAR</v>
      </c>
      <c r="L614" s="33" t="str">
        <f t="shared" si="65"/>
        <v>DEJAR</v>
      </c>
      <c r="M614" s="33" t="str">
        <f t="shared" si="66"/>
        <v>DEJAR</v>
      </c>
    </row>
    <row r="615" spans="1:13" x14ac:dyDescent="0.25">
      <c r="A615" s="14" t="s">
        <v>189</v>
      </c>
      <c r="B615" s="18">
        <v>30</v>
      </c>
      <c r="C615" s="35" t="s">
        <v>18</v>
      </c>
      <c r="D615" s="18">
        <v>12.6</v>
      </c>
      <c r="E615" s="18">
        <v>17</v>
      </c>
      <c r="F615" s="304">
        <f t="shared" si="61"/>
        <v>124.69010399999999</v>
      </c>
      <c r="G615" s="18">
        <v>0.1</v>
      </c>
      <c r="H615" s="18" t="s">
        <v>1063</v>
      </c>
      <c r="I615" s="32">
        <f t="shared" si="62"/>
        <v>57.292728748920624</v>
      </c>
      <c r="J615" s="32">
        <f t="shared" si="63"/>
        <v>0.28646364374460309</v>
      </c>
      <c r="K615" s="33" t="str">
        <f t="shared" si="64"/>
        <v>DEJAR</v>
      </c>
      <c r="L615" s="33" t="str">
        <f t="shared" si="65"/>
        <v>DEJAR</v>
      </c>
      <c r="M615" s="33" t="str">
        <f t="shared" si="66"/>
        <v>DEJAR</v>
      </c>
    </row>
    <row r="616" spans="1:13" x14ac:dyDescent="0.25">
      <c r="A616" s="14" t="s">
        <v>189</v>
      </c>
      <c r="B616" s="18">
        <v>31</v>
      </c>
      <c r="C616" s="35" t="s">
        <v>133</v>
      </c>
      <c r="D616" s="18">
        <v>19</v>
      </c>
      <c r="E616" s="18">
        <v>6</v>
      </c>
      <c r="F616" s="304">
        <f t="shared" si="61"/>
        <v>283.52940000000001</v>
      </c>
      <c r="G616" s="18">
        <v>0.1</v>
      </c>
      <c r="H616" s="18" t="s">
        <v>1063</v>
      </c>
      <c r="I616" s="32">
        <f t="shared" si="62"/>
        <v>152.50261995629924</v>
      </c>
      <c r="J616" s="32">
        <f t="shared" si="63"/>
        <v>0.76251309978149617</v>
      </c>
      <c r="K616" s="33" t="str">
        <f t="shared" si="64"/>
        <v>DEJAR</v>
      </c>
      <c r="L616" s="33" t="str">
        <f t="shared" si="65"/>
        <v>DEJAR</v>
      </c>
      <c r="M616" s="33" t="str">
        <f t="shared" si="66"/>
        <v>DEJAR</v>
      </c>
    </row>
    <row r="617" spans="1:13" x14ac:dyDescent="0.25">
      <c r="A617" s="14" t="s">
        <v>189</v>
      </c>
      <c r="B617" s="18">
        <v>32</v>
      </c>
      <c r="C617" s="35" t="s">
        <v>271</v>
      </c>
      <c r="D617" s="18">
        <v>25</v>
      </c>
      <c r="E617" s="18">
        <v>15</v>
      </c>
      <c r="F617" s="304">
        <f t="shared" si="61"/>
        <v>490.875</v>
      </c>
      <c r="G617" s="18">
        <v>0.1</v>
      </c>
      <c r="H617" s="18" t="s">
        <v>1063</v>
      </c>
      <c r="I617" s="32">
        <f t="shared" si="62"/>
        <v>293.3319028192812</v>
      </c>
      <c r="J617" s="32">
        <f t="shared" si="63"/>
        <v>1.4666595140964058</v>
      </c>
      <c r="K617" s="33" t="str">
        <f t="shared" si="64"/>
        <v>DEJAR</v>
      </c>
      <c r="L617" s="33" t="str">
        <f t="shared" si="65"/>
        <v>DEJAR</v>
      </c>
      <c r="M617" s="33" t="str">
        <f t="shared" si="66"/>
        <v>DEJAR</v>
      </c>
    </row>
    <row r="618" spans="1:13" x14ac:dyDescent="0.25">
      <c r="A618" s="14" t="s">
        <v>189</v>
      </c>
      <c r="B618" s="18">
        <v>33</v>
      </c>
      <c r="C618" s="35" t="s">
        <v>133</v>
      </c>
      <c r="D618" s="18">
        <v>15</v>
      </c>
      <c r="E618" s="18">
        <v>11</v>
      </c>
      <c r="F618" s="304">
        <f t="shared" si="61"/>
        <v>176.715</v>
      </c>
      <c r="G618" s="18">
        <v>0.1</v>
      </c>
      <c r="H618" s="18" t="s">
        <v>1063</v>
      </c>
      <c r="I618" s="32">
        <f t="shared" si="62"/>
        <v>86.812164819560579</v>
      </c>
      <c r="J618" s="32">
        <f t="shared" si="63"/>
        <v>0.43406082409780289</v>
      </c>
      <c r="K618" s="33" t="str">
        <f t="shared" si="64"/>
        <v>DEJAR</v>
      </c>
      <c r="L618" s="33" t="str">
        <f t="shared" si="65"/>
        <v>DEJAR</v>
      </c>
      <c r="M618" s="33" t="str">
        <f t="shared" si="66"/>
        <v>DEJAR</v>
      </c>
    </row>
    <row r="619" spans="1:13" x14ac:dyDescent="0.25">
      <c r="A619" s="14" t="s">
        <v>189</v>
      </c>
      <c r="B619" s="18">
        <v>34</v>
      </c>
      <c r="C619" s="35" t="s">
        <v>273</v>
      </c>
      <c r="D619" s="18">
        <v>21</v>
      </c>
      <c r="E619" s="18">
        <v>12</v>
      </c>
      <c r="F619" s="304">
        <f t="shared" si="61"/>
        <v>346.3614</v>
      </c>
      <c r="G619" s="18">
        <v>0.1</v>
      </c>
      <c r="H619" s="18" t="s">
        <v>1063</v>
      </c>
      <c r="I619" s="32">
        <f t="shared" si="62"/>
        <v>193.587905296</v>
      </c>
      <c r="J619" s="32">
        <f t="shared" si="63"/>
        <v>0.96793952648000003</v>
      </c>
      <c r="K619" s="33" t="str">
        <f t="shared" si="64"/>
        <v>DEJAR</v>
      </c>
      <c r="L619" s="33" t="str">
        <f t="shared" si="65"/>
        <v>DEJAR</v>
      </c>
      <c r="M619" s="33" t="str">
        <f t="shared" si="66"/>
        <v>DEJAR</v>
      </c>
    </row>
    <row r="620" spans="1:13" x14ac:dyDescent="0.25">
      <c r="A620" s="14" t="s">
        <v>189</v>
      </c>
      <c r="B620" s="18">
        <v>35</v>
      </c>
      <c r="C620" s="35" t="s">
        <v>133</v>
      </c>
      <c r="D620" s="18">
        <v>13</v>
      </c>
      <c r="E620" s="18">
        <v>12</v>
      </c>
      <c r="F620" s="304">
        <f t="shared" si="61"/>
        <v>132.73259999999999</v>
      </c>
      <c r="G620" s="18">
        <v>0.1</v>
      </c>
      <c r="H620" s="18" t="s">
        <v>1063</v>
      </c>
      <c r="I620" s="32">
        <f t="shared" si="62"/>
        <v>61.723483588461484</v>
      </c>
      <c r="J620" s="32">
        <f t="shared" si="63"/>
        <v>0.3086174179423074</v>
      </c>
      <c r="K620" s="33" t="str">
        <f t="shared" si="64"/>
        <v>DEJAR</v>
      </c>
      <c r="L620" s="33" t="str">
        <f t="shared" si="65"/>
        <v>DEJAR</v>
      </c>
      <c r="M620" s="33" t="str">
        <f t="shared" si="66"/>
        <v>DEJAR</v>
      </c>
    </row>
    <row r="621" spans="1:13" x14ac:dyDescent="0.25">
      <c r="A621" s="14" t="s">
        <v>189</v>
      </c>
      <c r="B621" s="18">
        <v>36</v>
      </c>
      <c r="C621" s="35" t="s">
        <v>133</v>
      </c>
      <c r="D621" s="18">
        <v>21</v>
      </c>
      <c r="E621" s="18">
        <v>15</v>
      </c>
      <c r="F621" s="304">
        <f t="shared" si="61"/>
        <v>346.3614</v>
      </c>
      <c r="G621" s="18">
        <v>0.1</v>
      </c>
      <c r="H621" s="18" t="s">
        <v>1063</v>
      </c>
      <c r="I621" s="32">
        <f t="shared" si="62"/>
        <v>193.587905296</v>
      </c>
      <c r="J621" s="32">
        <f t="shared" si="63"/>
        <v>0.96793952648000003</v>
      </c>
      <c r="K621" s="33" t="str">
        <f t="shared" si="64"/>
        <v>DEJAR</v>
      </c>
      <c r="L621" s="33" t="str">
        <f t="shared" si="65"/>
        <v>DEJAR</v>
      </c>
      <c r="M621" s="33" t="str">
        <f t="shared" si="66"/>
        <v>DEJAR</v>
      </c>
    </row>
    <row r="622" spans="1:13" x14ac:dyDescent="0.25">
      <c r="A622" s="14" t="s">
        <v>189</v>
      </c>
      <c r="B622" s="18">
        <v>37</v>
      </c>
      <c r="C622" s="35" t="s">
        <v>133</v>
      </c>
      <c r="D622" s="18">
        <v>19</v>
      </c>
      <c r="E622" s="18">
        <v>13</v>
      </c>
      <c r="F622" s="304">
        <f t="shared" si="61"/>
        <v>283.52940000000001</v>
      </c>
      <c r="G622" s="18">
        <v>0.1</v>
      </c>
      <c r="H622" s="18" t="s">
        <v>1063</v>
      </c>
      <c r="I622" s="32">
        <f t="shared" si="62"/>
        <v>152.50261995629924</v>
      </c>
      <c r="J622" s="32">
        <f t="shared" si="63"/>
        <v>0.76251309978149617</v>
      </c>
      <c r="K622" s="33" t="str">
        <f t="shared" si="64"/>
        <v>DEJAR</v>
      </c>
      <c r="L622" s="33" t="str">
        <f t="shared" si="65"/>
        <v>DEJAR</v>
      </c>
      <c r="M622" s="33" t="str">
        <f t="shared" si="66"/>
        <v>DEJAR</v>
      </c>
    </row>
    <row r="623" spans="1:13" x14ac:dyDescent="0.25">
      <c r="A623" s="14" t="s">
        <v>189</v>
      </c>
      <c r="B623" s="18">
        <v>38</v>
      </c>
      <c r="C623" s="35" t="s">
        <v>118</v>
      </c>
      <c r="D623" s="18">
        <v>80</v>
      </c>
      <c r="E623" s="18">
        <v>25</v>
      </c>
      <c r="F623" s="304">
        <f t="shared" si="61"/>
        <v>5026.5599999999995</v>
      </c>
      <c r="G623" s="18">
        <v>0.1</v>
      </c>
      <c r="H623" s="18" t="s">
        <v>1063</v>
      </c>
      <c r="I623" s="32">
        <f t="shared" si="62"/>
        <v>4692.3383942985474</v>
      </c>
      <c r="J623" s="32">
        <f t="shared" si="63"/>
        <v>23.461691971492733</v>
      </c>
      <c r="K623" s="33" t="str">
        <f t="shared" si="64"/>
        <v>DEJAR</v>
      </c>
      <c r="L623" s="33" t="str">
        <f t="shared" si="65"/>
        <v>DEJAR</v>
      </c>
      <c r="M623" s="33" t="str">
        <f t="shared" si="66"/>
        <v>DEJAR</v>
      </c>
    </row>
    <row r="624" spans="1:13" x14ac:dyDescent="0.25">
      <c r="A624" s="14" t="s">
        <v>189</v>
      </c>
      <c r="B624" s="18">
        <v>39</v>
      </c>
      <c r="C624" s="35" t="s">
        <v>276</v>
      </c>
      <c r="D624" s="18">
        <v>114</v>
      </c>
      <c r="E624" s="18">
        <v>35</v>
      </c>
      <c r="F624" s="304">
        <f t="shared" si="61"/>
        <v>10207.0584</v>
      </c>
      <c r="G624" s="18">
        <v>0.1</v>
      </c>
      <c r="H624" s="18" t="s">
        <v>1063</v>
      </c>
      <c r="I624" s="32">
        <f t="shared" si="62"/>
        <v>10914.619285512032</v>
      </c>
      <c r="J624" s="32">
        <f t="shared" si="63"/>
        <v>54.573096427560159</v>
      </c>
      <c r="K624" s="33" t="str">
        <f t="shared" si="64"/>
        <v>DEJAR</v>
      </c>
      <c r="L624" s="33" t="str">
        <f t="shared" si="65"/>
        <v>DEJAR</v>
      </c>
      <c r="M624" s="33" t="str">
        <f t="shared" si="66"/>
        <v>DEJAR</v>
      </c>
    </row>
    <row r="625" spans="1:13" x14ac:dyDescent="0.25">
      <c r="A625" s="14" t="s">
        <v>189</v>
      </c>
      <c r="B625" s="18">
        <v>40</v>
      </c>
      <c r="C625" s="35" t="s">
        <v>133</v>
      </c>
      <c r="D625" s="18">
        <v>17.5</v>
      </c>
      <c r="E625" s="18">
        <v>9</v>
      </c>
      <c r="F625" s="304">
        <f t="shared" si="61"/>
        <v>240.52875</v>
      </c>
      <c r="G625" s="18">
        <v>0.1</v>
      </c>
      <c r="H625" s="18" t="s">
        <v>1063</v>
      </c>
      <c r="I625" s="32">
        <f t="shared" si="62"/>
        <v>125.35709774458586</v>
      </c>
      <c r="J625" s="32">
        <f t="shared" si="63"/>
        <v>0.62678548872292927</v>
      </c>
      <c r="K625" s="33" t="str">
        <f t="shared" si="64"/>
        <v>DEJAR</v>
      </c>
      <c r="L625" s="33" t="str">
        <f t="shared" si="65"/>
        <v>DEJAR</v>
      </c>
      <c r="M625" s="33" t="str">
        <f t="shared" si="66"/>
        <v>DEJAR</v>
      </c>
    </row>
    <row r="626" spans="1:13" x14ac:dyDescent="0.25">
      <c r="A626" s="14" t="s">
        <v>189</v>
      </c>
      <c r="B626" s="18">
        <v>41</v>
      </c>
      <c r="C626" s="35" t="s">
        <v>239</v>
      </c>
      <c r="D626" s="18">
        <v>14</v>
      </c>
      <c r="E626" s="18">
        <v>7</v>
      </c>
      <c r="F626" s="304">
        <f t="shared" si="61"/>
        <v>153.9384</v>
      </c>
      <c r="G626" s="18">
        <v>0.1</v>
      </c>
      <c r="H626" s="18" t="s">
        <v>1063</v>
      </c>
      <c r="I626" s="32">
        <f t="shared" si="62"/>
        <v>73.64833681845144</v>
      </c>
      <c r="J626" s="32">
        <f t="shared" si="63"/>
        <v>0.36824168409225716</v>
      </c>
      <c r="K626" s="33" t="str">
        <f t="shared" si="64"/>
        <v>DEJAR</v>
      </c>
      <c r="L626" s="33" t="str">
        <f t="shared" si="65"/>
        <v>DEJAR</v>
      </c>
      <c r="M626" s="33" t="str">
        <f t="shared" si="66"/>
        <v>DEJAR</v>
      </c>
    </row>
    <row r="627" spans="1:13" x14ac:dyDescent="0.25">
      <c r="A627" s="14" t="s">
        <v>189</v>
      </c>
      <c r="B627" s="18">
        <v>42</v>
      </c>
      <c r="C627" s="35" t="s">
        <v>118</v>
      </c>
      <c r="D627" s="18">
        <v>28.2</v>
      </c>
      <c r="E627" s="18">
        <v>25</v>
      </c>
      <c r="F627" s="304">
        <f t="shared" si="61"/>
        <v>624.58149600000002</v>
      </c>
      <c r="G627" s="18">
        <v>0.1</v>
      </c>
      <c r="H627" s="18" t="s">
        <v>1063</v>
      </c>
      <c r="I627" s="32">
        <f t="shared" si="62"/>
        <v>390.87560061103426</v>
      </c>
      <c r="J627" s="32">
        <f t="shared" si="63"/>
        <v>1.9543780030551712</v>
      </c>
      <c r="K627" s="33" t="str">
        <f t="shared" si="64"/>
        <v>DEJAR</v>
      </c>
      <c r="L627" s="33" t="str">
        <f t="shared" si="65"/>
        <v>DEJAR</v>
      </c>
      <c r="M627" s="33" t="str">
        <f t="shared" si="66"/>
        <v>DEJAR</v>
      </c>
    </row>
    <row r="628" spans="1:13" x14ac:dyDescent="0.25">
      <c r="A628" s="14" t="s">
        <v>189</v>
      </c>
      <c r="B628" s="18">
        <v>43</v>
      </c>
      <c r="C628" s="35" t="s">
        <v>18</v>
      </c>
      <c r="D628" s="18">
        <v>14</v>
      </c>
      <c r="E628" s="18">
        <v>15</v>
      </c>
      <c r="F628" s="304">
        <f t="shared" si="61"/>
        <v>153.9384</v>
      </c>
      <c r="G628" s="18">
        <v>0.1</v>
      </c>
      <c r="H628" s="18" t="s">
        <v>1063</v>
      </c>
      <c r="I628" s="32">
        <f t="shared" si="62"/>
        <v>73.64833681845144</v>
      </c>
      <c r="J628" s="32">
        <f t="shared" si="63"/>
        <v>0.36824168409225716</v>
      </c>
      <c r="K628" s="33" t="str">
        <f t="shared" si="64"/>
        <v>DEJAR</v>
      </c>
      <c r="L628" s="33" t="str">
        <f t="shared" si="65"/>
        <v>DEJAR</v>
      </c>
      <c r="M628" s="33" t="str">
        <f t="shared" si="66"/>
        <v>DEJAR</v>
      </c>
    </row>
    <row r="629" spans="1:13" x14ac:dyDescent="0.25">
      <c r="A629" s="14" t="s">
        <v>189</v>
      </c>
      <c r="B629" s="18">
        <v>44</v>
      </c>
      <c r="C629" s="35" t="s">
        <v>118</v>
      </c>
      <c r="D629" s="18">
        <v>41.5</v>
      </c>
      <c r="E629" s="18">
        <v>25</v>
      </c>
      <c r="F629" s="304">
        <f t="shared" si="61"/>
        <v>1352.65515</v>
      </c>
      <c r="G629" s="18">
        <v>0.1</v>
      </c>
      <c r="H629" s="18" t="s">
        <v>1063</v>
      </c>
      <c r="I629" s="32">
        <f t="shared" si="62"/>
        <v>981.72336745010193</v>
      </c>
      <c r="J629" s="32">
        <f t="shared" si="63"/>
        <v>4.9086168372505092</v>
      </c>
      <c r="K629" s="33" t="str">
        <f t="shared" si="64"/>
        <v>DEJAR</v>
      </c>
      <c r="L629" s="33" t="str">
        <f t="shared" si="65"/>
        <v>DEJAR</v>
      </c>
      <c r="M629" s="33" t="str">
        <f t="shared" si="66"/>
        <v>DEJAR</v>
      </c>
    </row>
    <row r="630" spans="1:13" x14ac:dyDescent="0.25">
      <c r="A630" s="14" t="s">
        <v>189</v>
      </c>
      <c r="B630" s="18">
        <v>45</v>
      </c>
      <c r="C630" s="35" t="s">
        <v>256</v>
      </c>
      <c r="D630" s="18">
        <v>10.199999999999999</v>
      </c>
      <c r="E630" s="18">
        <v>12</v>
      </c>
      <c r="F630" s="304">
        <f t="shared" si="61"/>
        <v>81.713015999999996</v>
      </c>
      <c r="G630" s="18">
        <v>0.1</v>
      </c>
      <c r="H630" s="18" t="s">
        <v>1063</v>
      </c>
      <c r="I630" s="32">
        <f t="shared" si="62"/>
        <v>34.622936944330348</v>
      </c>
      <c r="J630" s="32">
        <f t="shared" si="63"/>
        <v>0.17311468472165173</v>
      </c>
      <c r="K630" s="33" t="str">
        <f t="shared" si="64"/>
        <v>DEJAR</v>
      </c>
      <c r="L630" s="33" t="str">
        <f t="shared" si="65"/>
        <v>DEJAR</v>
      </c>
      <c r="M630" s="33" t="str">
        <f t="shared" si="66"/>
        <v>DEJAR</v>
      </c>
    </row>
    <row r="631" spans="1:13" x14ac:dyDescent="0.25">
      <c r="A631" s="14" t="s">
        <v>189</v>
      </c>
      <c r="B631" s="18">
        <v>46</v>
      </c>
      <c r="C631" s="35" t="s">
        <v>18</v>
      </c>
      <c r="D631" s="18">
        <v>11</v>
      </c>
      <c r="E631" s="18">
        <v>9</v>
      </c>
      <c r="F631" s="304">
        <f t="shared" si="61"/>
        <v>95.0334</v>
      </c>
      <c r="G631" s="18">
        <v>0.1</v>
      </c>
      <c r="H631" s="18" t="s">
        <v>1063</v>
      </c>
      <c r="I631" s="32">
        <f t="shared" si="62"/>
        <v>41.450062373780455</v>
      </c>
      <c r="J631" s="32">
        <f t="shared" si="63"/>
        <v>0.20725031186890225</v>
      </c>
      <c r="K631" s="33" t="str">
        <f t="shared" si="64"/>
        <v>DEJAR</v>
      </c>
      <c r="L631" s="33" t="str">
        <f t="shared" si="65"/>
        <v>DEJAR</v>
      </c>
      <c r="M631" s="33" t="str">
        <f t="shared" si="66"/>
        <v>DEJAR</v>
      </c>
    </row>
    <row r="632" spans="1:13" x14ac:dyDescent="0.25">
      <c r="A632" s="14" t="s">
        <v>189</v>
      </c>
      <c r="B632" s="18">
        <v>47</v>
      </c>
      <c r="C632" s="35" t="s">
        <v>239</v>
      </c>
      <c r="D632" s="18">
        <v>11</v>
      </c>
      <c r="E632" s="18">
        <v>7</v>
      </c>
      <c r="F632" s="304">
        <f t="shared" si="61"/>
        <v>95.0334</v>
      </c>
      <c r="G632" s="18">
        <v>0.1</v>
      </c>
      <c r="H632" s="18" t="s">
        <v>1063</v>
      </c>
      <c r="I632" s="32">
        <f t="shared" si="62"/>
        <v>41.450062373780455</v>
      </c>
      <c r="J632" s="32">
        <f t="shared" si="63"/>
        <v>0.20725031186890225</v>
      </c>
      <c r="K632" s="33" t="str">
        <f t="shared" si="64"/>
        <v>DEJAR</v>
      </c>
      <c r="L632" s="33" t="str">
        <f t="shared" si="65"/>
        <v>DEJAR</v>
      </c>
      <c r="M632" s="33" t="str">
        <f t="shared" si="66"/>
        <v>DEJAR</v>
      </c>
    </row>
    <row r="633" spans="1:13" x14ac:dyDescent="0.25">
      <c r="A633" s="14" t="s">
        <v>189</v>
      </c>
      <c r="B633" s="18">
        <v>48</v>
      </c>
      <c r="C633" s="35" t="s">
        <v>133</v>
      </c>
      <c r="D633" s="18">
        <v>15.5</v>
      </c>
      <c r="E633" s="18">
        <v>13.28</v>
      </c>
      <c r="F633" s="304">
        <f t="shared" si="61"/>
        <v>188.69235</v>
      </c>
      <c r="G633" s="18">
        <v>0.1</v>
      </c>
      <c r="H633" s="18" t="s">
        <v>1063</v>
      </c>
      <c r="I633" s="32">
        <f t="shared" si="62"/>
        <v>93.869134877908024</v>
      </c>
      <c r="J633" s="32">
        <f t="shared" si="63"/>
        <v>0.46934567438954011</v>
      </c>
      <c r="K633" s="33" t="str">
        <f t="shared" si="64"/>
        <v>DEJAR</v>
      </c>
      <c r="L633" s="33" t="str">
        <f t="shared" si="65"/>
        <v>DEJAR</v>
      </c>
      <c r="M633" s="33" t="str">
        <f t="shared" si="66"/>
        <v>DEJAR</v>
      </c>
    </row>
    <row r="634" spans="1:13" x14ac:dyDescent="0.25">
      <c r="A634" s="14" t="s">
        <v>189</v>
      </c>
      <c r="B634" s="18">
        <v>49</v>
      </c>
      <c r="C634" s="35" t="s">
        <v>133</v>
      </c>
      <c r="D634" s="18">
        <v>21</v>
      </c>
      <c r="E634" s="18">
        <v>15.8</v>
      </c>
      <c r="F634" s="304">
        <f t="shared" si="61"/>
        <v>346.3614</v>
      </c>
      <c r="G634" s="18">
        <v>0.1</v>
      </c>
      <c r="H634" s="18" t="s">
        <v>1063</v>
      </c>
      <c r="I634" s="32">
        <f t="shared" si="62"/>
        <v>193.587905296</v>
      </c>
      <c r="J634" s="32">
        <f t="shared" si="63"/>
        <v>0.96793952648000003</v>
      </c>
      <c r="K634" s="33" t="str">
        <f t="shared" si="64"/>
        <v>DEJAR</v>
      </c>
      <c r="L634" s="33" t="str">
        <f t="shared" si="65"/>
        <v>DEJAR</v>
      </c>
      <c r="M634" s="33" t="str">
        <f t="shared" si="66"/>
        <v>DEJAR</v>
      </c>
    </row>
    <row r="635" spans="1:13" x14ac:dyDescent="0.25">
      <c r="A635" s="14" t="s">
        <v>189</v>
      </c>
      <c r="B635" s="18">
        <v>50</v>
      </c>
      <c r="C635" s="35" t="s">
        <v>133</v>
      </c>
      <c r="D635" s="18">
        <v>28</v>
      </c>
      <c r="E635" s="18">
        <v>18</v>
      </c>
      <c r="F635" s="304">
        <f t="shared" si="61"/>
        <v>615.75360000000001</v>
      </c>
      <c r="G635" s="18">
        <v>0.1</v>
      </c>
      <c r="H635" s="18" t="s">
        <v>1063</v>
      </c>
      <c r="I635" s="32">
        <f t="shared" si="62"/>
        <v>384.30049927715726</v>
      </c>
      <c r="J635" s="32">
        <f t="shared" si="63"/>
        <v>1.9215024963857863</v>
      </c>
      <c r="K635" s="33" t="str">
        <f t="shared" si="64"/>
        <v>DEJAR</v>
      </c>
      <c r="L635" s="33" t="str">
        <f t="shared" si="65"/>
        <v>DEJAR</v>
      </c>
      <c r="M635" s="33" t="str">
        <f t="shared" si="66"/>
        <v>DEJAR</v>
      </c>
    </row>
    <row r="636" spans="1:13" x14ac:dyDescent="0.25">
      <c r="A636" s="14" t="s">
        <v>189</v>
      </c>
      <c r="B636" s="18">
        <v>51</v>
      </c>
      <c r="C636" s="35" t="s">
        <v>18</v>
      </c>
      <c r="D636" s="18">
        <v>10.5</v>
      </c>
      <c r="E636" s="18">
        <v>12</v>
      </c>
      <c r="F636" s="304">
        <f t="shared" si="61"/>
        <v>86.590350000000001</v>
      </c>
      <c r="G636" s="18">
        <v>0.1</v>
      </c>
      <c r="H636" s="18" t="s">
        <v>1063</v>
      </c>
      <c r="I636" s="32">
        <f t="shared" si="62"/>
        <v>37.099684439743179</v>
      </c>
      <c r="J636" s="32">
        <f t="shared" si="63"/>
        <v>0.1854984221987159</v>
      </c>
      <c r="K636" s="33" t="str">
        <f t="shared" si="64"/>
        <v>DEJAR</v>
      </c>
      <c r="L636" s="33" t="str">
        <f t="shared" si="65"/>
        <v>DEJAR</v>
      </c>
      <c r="M636" s="33" t="str">
        <f t="shared" si="66"/>
        <v>DEJAR</v>
      </c>
    </row>
    <row r="637" spans="1:13" x14ac:dyDescent="0.25">
      <c r="A637" s="14" t="s">
        <v>190</v>
      </c>
      <c r="B637" s="18">
        <v>1</v>
      </c>
      <c r="C637" s="35" t="s">
        <v>150</v>
      </c>
      <c r="D637" s="18">
        <v>12</v>
      </c>
      <c r="E637" s="18">
        <v>8</v>
      </c>
      <c r="F637" s="304">
        <f t="shared" si="61"/>
        <v>113.0976</v>
      </c>
      <c r="G637" s="18">
        <v>0.1</v>
      </c>
      <c r="H637" s="18" t="s">
        <v>1063</v>
      </c>
      <c r="I637" s="32">
        <f t="shared" si="62"/>
        <v>51.002868362482175</v>
      </c>
      <c r="J637" s="32">
        <f t="shared" si="63"/>
        <v>0.25501434181241084</v>
      </c>
      <c r="K637" s="33" t="str">
        <f t="shared" si="64"/>
        <v>DEJAR</v>
      </c>
      <c r="L637" s="33" t="str">
        <f t="shared" si="65"/>
        <v>DEJAR</v>
      </c>
      <c r="M637" s="33" t="str">
        <f t="shared" si="66"/>
        <v>DEJAR</v>
      </c>
    </row>
    <row r="638" spans="1:13" x14ac:dyDescent="0.25">
      <c r="A638" s="14" t="s">
        <v>190</v>
      </c>
      <c r="B638" s="18">
        <v>2</v>
      </c>
      <c r="C638" s="35" t="s">
        <v>53</v>
      </c>
      <c r="D638" s="18">
        <v>11.6</v>
      </c>
      <c r="E638" s="18">
        <v>9</v>
      </c>
      <c r="F638" s="304">
        <f t="shared" si="61"/>
        <v>105.683424</v>
      </c>
      <c r="G638" s="18">
        <v>0.1</v>
      </c>
      <c r="H638" s="18" t="s">
        <v>1063</v>
      </c>
      <c r="I638" s="32">
        <f t="shared" si="62"/>
        <v>47.043710780074015</v>
      </c>
      <c r="J638" s="32">
        <f t="shared" si="63"/>
        <v>0.23521855390037005</v>
      </c>
      <c r="K638" s="33" t="str">
        <f t="shared" si="64"/>
        <v>DEJAR</v>
      </c>
      <c r="L638" s="33" t="str">
        <f t="shared" si="65"/>
        <v>DEJAR</v>
      </c>
      <c r="M638" s="33" t="str">
        <f t="shared" si="66"/>
        <v>DEJAR</v>
      </c>
    </row>
    <row r="639" spans="1:13" x14ac:dyDescent="0.25">
      <c r="A639" s="14" t="s">
        <v>190</v>
      </c>
      <c r="B639" s="18">
        <v>3</v>
      </c>
      <c r="C639" s="35" t="s">
        <v>150</v>
      </c>
      <c r="D639" s="18">
        <v>11</v>
      </c>
      <c r="E639" s="18">
        <v>6</v>
      </c>
      <c r="F639" s="304">
        <f t="shared" si="61"/>
        <v>95.0334</v>
      </c>
      <c r="G639" s="18">
        <v>0.1</v>
      </c>
      <c r="H639" s="18" t="s">
        <v>1063</v>
      </c>
      <c r="I639" s="32">
        <f t="shared" si="62"/>
        <v>41.450062373780455</v>
      </c>
      <c r="J639" s="32">
        <f t="shared" si="63"/>
        <v>0.20725031186890225</v>
      </c>
      <c r="K639" s="33" t="str">
        <f t="shared" si="64"/>
        <v>DEJAR</v>
      </c>
      <c r="L639" s="33" t="str">
        <f t="shared" si="65"/>
        <v>DEJAR</v>
      </c>
      <c r="M639" s="33" t="str">
        <f t="shared" si="66"/>
        <v>DEJAR</v>
      </c>
    </row>
    <row r="640" spans="1:13" x14ac:dyDescent="0.25">
      <c r="A640" s="14" t="s">
        <v>190</v>
      </c>
      <c r="B640" s="18">
        <v>4</v>
      </c>
      <c r="C640" s="35" t="s">
        <v>125</v>
      </c>
      <c r="D640" s="18">
        <v>18.5</v>
      </c>
      <c r="E640" s="18">
        <v>15</v>
      </c>
      <c r="F640" s="304">
        <f t="shared" si="61"/>
        <v>268.80315000000002</v>
      </c>
      <c r="G640" s="18">
        <v>0.1</v>
      </c>
      <c r="H640" s="18" t="s">
        <v>1063</v>
      </c>
      <c r="I640" s="32">
        <f t="shared" si="62"/>
        <v>143.11059777395243</v>
      </c>
      <c r="J640" s="32">
        <f t="shared" si="63"/>
        <v>0.71555298886976215</v>
      </c>
      <c r="K640" s="33" t="str">
        <f t="shared" si="64"/>
        <v>DEJAR</v>
      </c>
      <c r="L640" s="33" t="str">
        <f t="shared" si="65"/>
        <v>DEJAR</v>
      </c>
      <c r="M640" s="33" t="str">
        <f t="shared" si="66"/>
        <v>DEJAR</v>
      </c>
    </row>
    <row r="641" spans="1:13" x14ac:dyDescent="0.25">
      <c r="A641" s="14" t="s">
        <v>190</v>
      </c>
      <c r="B641" s="18">
        <v>5</v>
      </c>
      <c r="C641" s="35" t="s">
        <v>18</v>
      </c>
      <c r="D641" s="18">
        <v>39</v>
      </c>
      <c r="E641" s="18">
        <v>25</v>
      </c>
      <c r="F641" s="304">
        <f t="shared" si="61"/>
        <v>1194.5934</v>
      </c>
      <c r="G641" s="18">
        <v>0.1</v>
      </c>
      <c r="H641" s="18" t="s">
        <v>1063</v>
      </c>
      <c r="I641" s="32">
        <f t="shared" si="62"/>
        <v>846.59112411251863</v>
      </c>
      <c r="J641" s="32">
        <f t="shared" si="63"/>
        <v>4.2329556205625929</v>
      </c>
      <c r="K641" s="33" t="str">
        <f t="shared" si="64"/>
        <v>DEJAR</v>
      </c>
      <c r="L641" s="33" t="str">
        <f t="shared" si="65"/>
        <v>DEJAR</v>
      </c>
      <c r="M641" s="33" t="str">
        <f t="shared" si="66"/>
        <v>DEJAR</v>
      </c>
    </row>
    <row r="642" spans="1:13" x14ac:dyDescent="0.25">
      <c r="A642" s="14" t="s">
        <v>190</v>
      </c>
      <c r="B642" s="18">
        <v>6</v>
      </c>
      <c r="C642" s="35" t="s">
        <v>277</v>
      </c>
      <c r="D642" s="18">
        <v>73</v>
      </c>
      <c r="E642" s="18">
        <v>30</v>
      </c>
      <c r="F642" s="304">
        <f t="shared" si="61"/>
        <v>4185.3966</v>
      </c>
      <c r="G642" s="18">
        <v>0.1</v>
      </c>
      <c r="H642" s="18" t="s">
        <v>1063</v>
      </c>
      <c r="I642" s="32">
        <f t="shared" si="62"/>
        <v>3772.2805096514808</v>
      </c>
      <c r="J642" s="32">
        <f t="shared" si="63"/>
        <v>18.861402548257402</v>
      </c>
      <c r="K642" s="33" t="str">
        <f t="shared" si="64"/>
        <v>DEJAR</v>
      </c>
      <c r="L642" s="33" t="str">
        <f t="shared" si="65"/>
        <v>DEJAR</v>
      </c>
      <c r="M642" s="33" t="str">
        <f t="shared" si="66"/>
        <v>DEJAR</v>
      </c>
    </row>
    <row r="643" spans="1:13" x14ac:dyDescent="0.25">
      <c r="A643" s="14" t="s">
        <v>190</v>
      </c>
      <c r="B643" s="18">
        <v>7</v>
      </c>
      <c r="C643" s="35" t="s">
        <v>277</v>
      </c>
      <c r="D643" s="18">
        <v>170</v>
      </c>
      <c r="E643" s="18">
        <v>45</v>
      </c>
      <c r="F643" s="304">
        <f t="shared" ref="F643:F706" si="67">(3.1416/4)*D643^2</f>
        <v>22698.06</v>
      </c>
      <c r="G643" s="18">
        <v>0.1</v>
      </c>
      <c r="H643" s="18" t="s">
        <v>1063</v>
      </c>
      <c r="I643" s="32">
        <f t="shared" ref="I643:I706" si="68">0.13657*D643^2.38351</f>
        <v>28291.281370994297</v>
      </c>
      <c r="J643" s="32">
        <f t="shared" ref="J643:J706" si="69">(I643/1000)*0.5/G643</f>
        <v>141.45640685497148</v>
      </c>
      <c r="K643" s="33" t="str">
        <f t="shared" ref="K643:K706" si="70">+IF(D643&gt;=10,"DEJAR","DEPURAR")</f>
        <v>DEJAR</v>
      </c>
      <c r="L643" s="33" t="str">
        <f t="shared" ref="L643:L706" si="71">+IF(E643&gt;=5,"DEJAR","DEPURAR")</f>
        <v>DEJAR</v>
      </c>
      <c r="M643" s="33" t="str">
        <f t="shared" ref="M643:M706" si="72">+IF(AND(K643="DEJAR",L643="DEJAR"),"DEJAR","DEPURAR")</f>
        <v>DEJAR</v>
      </c>
    </row>
    <row r="644" spans="1:13" x14ac:dyDescent="0.25">
      <c r="A644" s="14" t="s">
        <v>190</v>
      </c>
      <c r="B644" s="18">
        <v>8</v>
      </c>
      <c r="C644" s="35" t="s">
        <v>209</v>
      </c>
      <c r="D644" s="18">
        <v>41.7</v>
      </c>
      <c r="E644" s="18">
        <v>25</v>
      </c>
      <c r="F644" s="304">
        <f t="shared" si="67"/>
        <v>1365.7242060000003</v>
      </c>
      <c r="G644" s="18">
        <v>0.1</v>
      </c>
      <c r="H644" s="18" t="s">
        <v>1063</v>
      </c>
      <c r="I644" s="32">
        <f t="shared" si="68"/>
        <v>993.03784015815154</v>
      </c>
      <c r="J644" s="32">
        <f t="shared" si="69"/>
        <v>4.9651892007907579</v>
      </c>
      <c r="K644" s="33" t="str">
        <f t="shared" si="70"/>
        <v>DEJAR</v>
      </c>
      <c r="L644" s="33" t="str">
        <f t="shared" si="71"/>
        <v>DEJAR</v>
      </c>
      <c r="M644" s="33" t="str">
        <f t="shared" si="72"/>
        <v>DEJAR</v>
      </c>
    </row>
    <row r="645" spans="1:13" x14ac:dyDescent="0.25">
      <c r="A645" s="14" t="s">
        <v>190</v>
      </c>
      <c r="B645" s="18">
        <v>9</v>
      </c>
      <c r="C645" s="35" t="s">
        <v>150</v>
      </c>
      <c r="D645" s="18">
        <v>36</v>
      </c>
      <c r="E645" s="18">
        <v>30</v>
      </c>
      <c r="F645" s="304">
        <f t="shared" si="67"/>
        <v>1017.8783999999999</v>
      </c>
      <c r="G645" s="18">
        <v>0.1</v>
      </c>
      <c r="H645" s="18" t="s">
        <v>1063</v>
      </c>
      <c r="I645" s="32">
        <f t="shared" si="68"/>
        <v>699.54858588098784</v>
      </c>
      <c r="J645" s="32">
        <f t="shared" si="69"/>
        <v>3.4977429294049394</v>
      </c>
      <c r="K645" s="33" t="str">
        <f t="shared" si="70"/>
        <v>DEJAR</v>
      </c>
      <c r="L645" s="33" t="str">
        <f t="shared" si="71"/>
        <v>DEJAR</v>
      </c>
      <c r="M645" s="33" t="str">
        <f t="shared" si="72"/>
        <v>DEJAR</v>
      </c>
    </row>
    <row r="646" spans="1:13" x14ac:dyDescent="0.25">
      <c r="A646" s="14" t="s">
        <v>190</v>
      </c>
      <c r="B646" s="18">
        <v>10</v>
      </c>
      <c r="C646" s="35" t="s">
        <v>277</v>
      </c>
      <c r="D646" s="18">
        <v>37.200000000000003</v>
      </c>
      <c r="E646" s="18">
        <v>45</v>
      </c>
      <c r="F646" s="304">
        <f t="shared" si="67"/>
        <v>1086.8679360000001</v>
      </c>
      <c r="G646" s="18">
        <v>0.1</v>
      </c>
      <c r="H646" s="18" t="s">
        <v>1063</v>
      </c>
      <c r="I646" s="32">
        <f t="shared" si="68"/>
        <v>756.41496440273613</v>
      </c>
      <c r="J646" s="32">
        <f t="shared" si="69"/>
        <v>3.7820748220136804</v>
      </c>
      <c r="K646" s="33" t="str">
        <f t="shared" si="70"/>
        <v>DEJAR</v>
      </c>
      <c r="L646" s="33" t="str">
        <f t="shared" si="71"/>
        <v>DEJAR</v>
      </c>
      <c r="M646" s="33" t="str">
        <f t="shared" si="72"/>
        <v>DEJAR</v>
      </c>
    </row>
    <row r="647" spans="1:13" x14ac:dyDescent="0.25">
      <c r="A647" s="14" t="s">
        <v>190</v>
      </c>
      <c r="B647" s="18">
        <v>11</v>
      </c>
      <c r="C647" s="35" t="s">
        <v>277</v>
      </c>
      <c r="D647" s="18">
        <v>32</v>
      </c>
      <c r="E647" s="18">
        <v>25</v>
      </c>
      <c r="F647" s="304">
        <f t="shared" si="67"/>
        <v>804.24959999999999</v>
      </c>
      <c r="G647" s="18">
        <v>0.1</v>
      </c>
      <c r="H647" s="18" t="s">
        <v>1063</v>
      </c>
      <c r="I647" s="32">
        <f t="shared" si="68"/>
        <v>528.31791084648671</v>
      </c>
      <c r="J647" s="32">
        <f t="shared" si="69"/>
        <v>2.6415895542324335</v>
      </c>
      <c r="K647" s="33" t="str">
        <f t="shared" si="70"/>
        <v>DEJAR</v>
      </c>
      <c r="L647" s="33" t="str">
        <f t="shared" si="71"/>
        <v>DEJAR</v>
      </c>
      <c r="M647" s="33" t="str">
        <f t="shared" si="72"/>
        <v>DEJAR</v>
      </c>
    </row>
    <row r="648" spans="1:13" x14ac:dyDescent="0.25">
      <c r="A648" s="14" t="s">
        <v>190</v>
      </c>
      <c r="B648" s="18">
        <v>12</v>
      </c>
      <c r="C648" s="35" t="s">
        <v>209</v>
      </c>
      <c r="D648" s="18">
        <v>25</v>
      </c>
      <c r="E648" s="18">
        <v>30</v>
      </c>
      <c r="F648" s="304">
        <f t="shared" si="67"/>
        <v>490.875</v>
      </c>
      <c r="G648" s="18">
        <v>0.1</v>
      </c>
      <c r="H648" s="18" t="s">
        <v>1063</v>
      </c>
      <c r="I648" s="32">
        <f t="shared" si="68"/>
        <v>293.3319028192812</v>
      </c>
      <c r="J648" s="32">
        <f t="shared" si="69"/>
        <v>1.4666595140964058</v>
      </c>
      <c r="K648" s="33" t="str">
        <f t="shared" si="70"/>
        <v>DEJAR</v>
      </c>
      <c r="L648" s="33" t="str">
        <f t="shared" si="71"/>
        <v>DEJAR</v>
      </c>
      <c r="M648" s="33" t="str">
        <f t="shared" si="72"/>
        <v>DEJAR</v>
      </c>
    </row>
    <row r="649" spans="1:13" x14ac:dyDescent="0.25">
      <c r="A649" s="14" t="s">
        <v>190</v>
      </c>
      <c r="B649" s="18">
        <v>13</v>
      </c>
      <c r="C649" s="35" t="s">
        <v>277</v>
      </c>
      <c r="D649" s="18">
        <v>21.6</v>
      </c>
      <c r="E649" s="18">
        <v>17</v>
      </c>
      <c r="F649" s="304">
        <f t="shared" si="67"/>
        <v>366.43622400000004</v>
      </c>
      <c r="G649" s="18">
        <v>0.1</v>
      </c>
      <c r="H649" s="18" t="s">
        <v>1063</v>
      </c>
      <c r="I649" s="32">
        <f t="shared" si="68"/>
        <v>207.03280670498896</v>
      </c>
      <c r="J649" s="32">
        <f t="shared" si="69"/>
        <v>1.0351640335249448</v>
      </c>
      <c r="K649" s="33" t="str">
        <f t="shared" si="70"/>
        <v>DEJAR</v>
      </c>
      <c r="L649" s="33" t="str">
        <f t="shared" si="71"/>
        <v>DEJAR</v>
      </c>
      <c r="M649" s="33" t="str">
        <f t="shared" si="72"/>
        <v>DEJAR</v>
      </c>
    </row>
    <row r="650" spans="1:13" x14ac:dyDescent="0.25">
      <c r="A650" s="14" t="s">
        <v>190</v>
      </c>
      <c r="B650" s="18">
        <v>14</v>
      </c>
      <c r="C650" s="35" t="s">
        <v>125</v>
      </c>
      <c r="D650" s="18">
        <v>15</v>
      </c>
      <c r="E650" s="18">
        <v>25</v>
      </c>
      <c r="F650" s="304">
        <f t="shared" si="67"/>
        <v>176.715</v>
      </c>
      <c r="G650" s="18">
        <v>0.1</v>
      </c>
      <c r="H650" s="18" t="s">
        <v>1063</v>
      </c>
      <c r="I650" s="32">
        <f t="shared" si="68"/>
        <v>86.812164819560579</v>
      </c>
      <c r="J650" s="32">
        <f t="shared" si="69"/>
        <v>0.43406082409780289</v>
      </c>
      <c r="K650" s="33" t="str">
        <f t="shared" si="70"/>
        <v>DEJAR</v>
      </c>
      <c r="L650" s="33" t="str">
        <f t="shared" si="71"/>
        <v>DEJAR</v>
      </c>
      <c r="M650" s="33" t="str">
        <f t="shared" si="72"/>
        <v>DEJAR</v>
      </c>
    </row>
    <row r="651" spans="1:13" x14ac:dyDescent="0.25">
      <c r="A651" s="14" t="s">
        <v>190</v>
      </c>
      <c r="B651" s="18">
        <v>15</v>
      </c>
      <c r="C651" s="35" t="s">
        <v>125</v>
      </c>
      <c r="D651" s="18">
        <v>13</v>
      </c>
      <c r="E651" s="18">
        <v>12</v>
      </c>
      <c r="F651" s="304">
        <f t="shared" si="67"/>
        <v>132.73259999999999</v>
      </c>
      <c r="G651" s="18">
        <v>0.1</v>
      </c>
      <c r="H651" s="18" t="s">
        <v>1063</v>
      </c>
      <c r="I651" s="32">
        <f t="shared" si="68"/>
        <v>61.723483588461484</v>
      </c>
      <c r="J651" s="32">
        <f t="shared" si="69"/>
        <v>0.3086174179423074</v>
      </c>
      <c r="K651" s="33" t="str">
        <f t="shared" si="70"/>
        <v>DEJAR</v>
      </c>
      <c r="L651" s="33" t="str">
        <f t="shared" si="71"/>
        <v>DEJAR</v>
      </c>
      <c r="M651" s="33" t="str">
        <f t="shared" si="72"/>
        <v>DEJAR</v>
      </c>
    </row>
    <row r="652" spans="1:13" x14ac:dyDescent="0.25">
      <c r="A652" s="14" t="s">
        <v>190</v>
      </c>
      <c r="B652" s="18">
        <v>16</v>
      </c>
      <c r="C652" s="35" t="s">
        <v>134</v>
      </c>
      <c r="D652" s="18">
        <v>14</v>
      </c>
      <c r="E652" s="18">
        <v>15</v>
      </c>
      <c r="F652" s="304">
        <f t="shared" si="67"/>
        <v>153.9384</v>
      </c>
      <c r="G652" s="18">
        <v>0.1</v>
      </c>
      <c r="H652" s="18" t="s">
        <v>1063</v>
      </c>
      <c r="I652" s="32">
        <f t="shared" si="68"/>
        <v>73.64833681845144</v>
      </c>
      <c r="J652" s="32">
        <f t="shared" si="69"/>
        <v>0.36824168409225716</v>
      </c>
      <c r="K652" s="33" t="str">
        <f t="shared" si="70"/>
        <v>DEJAR</v>
      </c>
      <c r="L652" s="33" t="str">
        <f t="shared" si="71"/>
        <v>DEJAR</v>
      </c>
      <c r="M652" s="33" t="str">
        <f t="shared" si="72"/>
        <v>DEJAR</v>
      </c>
    </row>
    <row r="653" spans="1:13" x14ac:dyDescent="0.25">
      <c r="A653" s="14" t="s">
        <v>190</v>
      </c>
      <c r="B653" s="18">
        <v>17</v>
      </c>
      <c r="C653" s="35" t="s">
        <v>108</v>
      </c>
      <c r="D653" s="18">
        <v>17</v>
      </c>
      <c r="E653" s="18">
        <v>8</v>
      </c>
      <c r="F653" s="304">
        <f t="shared" si="67"/>
        <v>226.98060000000001</v>
      </c>
      <c r="G653" s="18">
        <v>0.1</v>
      </c>
      <c r="H653" s="18" t="s">
        <v>1063</v>
      </c>
      <c r="I653" s="32">
        <f t="shared" si="68"/>
        <v>116.98835060940742</v>
      </c>
      <c r="J653" s="32">
        <f t="shared" si="69"/>
        <v>0.58494175304703711</v>
      </c>
      <c r="K653" s="33" t="str">
        <f t="shared" si="70"/>
        <v>DEJAR</v>
      </c>
      <c r="L653" s="33" t="str">
        <f t="shared" si="71"/>
        <v>DEJAR</v>
      </c>
      <c r="M653" s="33" t="str">
        <f t="shared" si="72"/>
        <v>DEJAR</v>
      </c>
    </row>
    <row r="654" spans="1:13" x14ac:dyDescent="0.25">
      <c r="A654" s="14" t="s">
        <v>190</v>
      </c>
      <c r="B654" s="18">
        <v>18</v>
      </c>
      <c r="C654" s="35" t="s">
        <v>277</v>
      </c>
      <c r="D654" s="18">
        <v>33</v>
      </c>
      <c r="E654" s="18">
        <v>8</v>
      </c>
      <c r="F654" s="304">
        <f t="shared" si="67"/>
        <v>855.30060000000003</v>
      </c>
      <c r="G654" s="18">
        <v>0.1</v>
      </c>
      <c r="H654" s="18" t="s">
        <v>1063</v>
      </c>
      <c r="I654" s="32">
        <f t="shared" si="68"/>
        <v>568.52356444302654</v>
      </c>
      <c r="J654" s="32">
        <f t="shared" si="69"/>
        <v>2.8426178222151326</v>
      </c>
      <c r="K654" s="33" t="str">
        <f t="shared" si="70"/>
        <v>DEJAR</v>
      </c>
      <c r="L654" s="33" t="str">
        <f t="shared" si="71"/>
        <v>DEJAR</v>
      </c>
      <c r="M654" s="33" t="str">
        <f t="shared" si="72"/>
        <v>DEJAR</v>
      </c>
    </row>
    <row r="655" spans="1:13" x14ac:dyDescent="0.25">
      <c r="A655" s="14" t="s">
        <v>190</v>
      </c>
      <c r="B655" s="18">
        <v>19</v>
      </c>
      <c r="C655" s="35" t="s">
        <v>108</v>
      </c>
      <c r="D655" s="18">
        <v>30</v>
      </c>
      <c r="E655" s="18">
        <v>12</v>
      </c>
      <c r="F655" s="304">
        <f t="shared" si="67"/>
        <v>706.86</v>
      </c>
      <c r="G655" s="18">
        <v>0.1</v>
      </c>
      <c r="H655" s="18" t="s">
        <v>1063</v>
      </c>
      <c r="I655" s="32">
        <f t="shared" si="68"/>
        <v>452.98997539791907</v>
      </c>
      <c r="J655" s="32">
        <f t="shared" si="69"/>
        <v>2.2649498769895953</v>
      </c>
      <c r="K655" s="33" t="str">
        <f t="shared" si="70"/>
        <v>DEJAR</v>
      </c>
      <c r="L655" s="33" t="str">
        <f t="shared" si="71"/>
        <v>DEJAR</v>
      </c>
      <c r="M655" s="33" t="str">
        <f t="shared" si="72"/>
        <v>DEJAR</v>
      </c>
    </row>
    <row r="656" spans="1:13" x14ac:dyDescent="0.25">
      <c r="A656" s="14" t="s">
        <v>190</v>
      </c>
      <c r="B656" s="18">
        <v>20</v>
      </c>
      <c r="C656" s="35" t="s">
        <v>211</v>
      </c>
      <c r="D656" s="18">
        <v>18</v>
      </c>
      <c r="E656" s="18">
        <v>17</v>
      </c>
      <c r="F656" s="304">
        <f t="shared" si="67"/>
        <v>254.46959999999999</v>
      </c>
      <c r="G656" s="18">
        <v>0.1</v>
      </c>
      <c r="H656" s="18" t="s">
        <v>1063</v>
      </c>
      <c r="I656" s="32">
        <f t="shared" si="68"/>
        <v>134.06329154071116</v>
      </c>
      <c r="J656" s="32">
        <f t="shared" si="69"/>
        <v>0.67031645770355586</v>
      </c>
      <c r="K656" s="33" t="str">
        <f t="shared" si="70"/>
        <v>DEJAR</v>
      </c>
      <c r="L656" s="33" t="str">
        <f t="shared" si="71"/>
        <v>DEJAR</v>
      </c>
      <c r="M656" s="33" t="str">
        <f t="shared" si="72"/>
        <v>DEJAR</v>
      </c>
    </row>
    <row r="657" spans="1:13" x14ac:dyDescent="0.25">
      <c r="A657" s="14" t="s">
        <v>190</v>
      </c>
      <c r="B657" s="18">
        <v>21</v>
      </c>
      <c r="C657" s="35" t="s">
        <v>278</v>
      </c>
      <c r="D657" s="18">
        <v>33.700000000000003</v>
      </c>
      <c r="E657" s="18">
        <v>15</v>
      </c>
      <c r="F657" s="304">
        <f t="shared" si="67"/>
        <v>891.97092600000019</v>
      </c>
      <c r="G657" s="18">
        <v>0.1</v>
      </c>
      <c r="H657" s="18" t="s">
        <v>1063</v>
      </c>
      <c r="I657" s="32">
        <f t="shared" si="68"/>
        <v>597.69063961308018</v>
      </c>
      <c r="J657" s="32">
        <f t="shared" si="69"/>
        <v>2.9884531980654008</v>
      </c>
      <c r="K657" s="33" t="str">
        <f t="shared" si="70"/>
        <v>DEJAR</v>
      </c>
      <c r="L657" s="33" t="str">
        <f t="shared" si="71"/>
        <v>DEJAR</v>
      </c>
      <c r="M657" s="33" t="str">
        <f t="shared" si="72"/>
        <v>DEJAR</v>
      </c>
    </row>
    <row r="658" spans="1:13" x14ac:dyDescent="0.25">
      <c r="A658" s="14" t="s">
        <v>190</v>
      </c>
      <c r="B658" s="18">
        <v>22</v>
      </c>
      <c r="C658" s="35" t="s">
        <v>211</v>
      </c>
      <c r="D658" s="18">
        <v>19</v>
      </c>
      <c r="E658" s="18">
        <v>45</v>
      </c>
      <c r="F658" s="304">
        <f t="shared" si="67"/>
        <v>283.52940000000001</v>
      </c>
      <c r="G658" s="18">
        <v>0.1</v>
      </c>
      <c r="H658" s="18" t="s">
        <v>1063</v>
      </c>
      <c r="I658" s="32">
        <f t="shared" si="68"/>
        <v>152.50261995629924</v>
      </c>
      <c r="J658" s="32">
        <f t="shared" si="69"/>
        <v>0.76251309978149617</v>
      </c>
      <c r="K658" s="33" t="str">
        <f t="shared" si="70"/>
        <v>DEJAR</v>
      </c>
      <c r="L658" s="33" t="str">
        <f t="shared" si="71"/>
        <v>DEJAR</v>
      </c>
      <c r="M658" s="33" t="str">
        <f t="shared" si="72"/>
        <v>DEJAR</v>
      </c>
    </row>
    <row r="659" spans="1:13" x14ac:dyDescent="0.25">
      <c r="A659" s="14" t="s">
        <v>190</v>
      </c>
      <c r="B659" s="18">
        <v>23</v>
      </c>
      <c r="C659" s="35" t="s">
        <v>277</v>
      </c>
      <c r="D659" s="18">
        <v>90</v>
      </c>
      <c r="E659" s="18">
        <v>45</v>
      </c>
      <c r="F659" s="304">
        <f t="shared" si="67"/>
        <v>6361.74</v>
      </c>
      <c r="G659" s="18">
        <v>0.1</v>
      </c>
      <c r="H659" s="18" t="s">
        <v>1063</v>
      </c>
      <c r="I659" s="32">
        <f t="shared" si="68"/>
        <v>6213.1504929432931</v>
      </c>
      <c r="J659" s="32">
        <f t="shared" si="69"/>
        <v>31.065752464716464</v>
      </c>
      <c r="K659" s="33" t="str">
        <f t="shared" si="70"/>
        <v>DEJAR</v>
      </c>
      <c r="L659" s="33" t="str">
        <f t="shared" si="71"/>
        <v>DEJAR</v>
      </c>
      <c r="M659" s="33" t="str">
        <f t="shared" si="72"/>
        <v>DEJAR</v>
      </c>
    </row>
    <row r="660" spans="1:13" x14ac:dyDescent="0.25">
      <c r="A660" s="14" t="s">
        <v>190</v>
      </c>
      <c r="B660" s="18">
        <v>24</v>
      </c>
      <c r="C660" s="35" t="s">
        <v>277</v>
      </c>
      <c r="D660" s="18">
        <v>92</v>
      </c>
      <c r="E660" s="18">
        <v>12</v>
      </c>
      <c r="F660" s="304">
        <f t="shared" si="67"/>
        <v>6647.6256000000003</v>
      </c>
      <c r="G660" s="18">
        <v>0.1</v>
      </c>
      <c r="H660" s="18" t="s">
        <v>1063</v>
      </c>
      <c r="I660" s="32">
        <f t="shared" si="68"/>
        <v>6547.3149677011188</v>
      </c>
      <c r="J660" s="32">
        <f t="shared" si="69"/>
        <v>32.736574838505589</v>
      </c>
      <c r="K660" s="33" t="str">
        <f t="shared" si="70"/>
        <v>DEJAR</v>
      </c>
      <c r="L660" s="33" t="str">
        <f t="shared" si="71"/>
        <v>DEJAR</v>
      </c>
      <c r="M660" s="33" t="str">
        <f t="shared" si="72"/>
        <v>DEJAR</v>
      </c>
    </row>
    <row r="661" spans="1:13" x14ac:dyDescent="0.25">
      <c r="A661" s="14" t="s">
        <v>190</v>
      </c>
      <c r="B661" s="18">
        <v>25</v>
      </c>
      <c r="C661" s="35" t="s">
        <v>279</v>
      </c>
      <c r="D661" s="18">
        <v>14</v>
      </c>
      <c r="E661" s="18">
        <v>18</v>
      </c>
      <c r="F661" s="304">
        <f t="shared" si="67"/>
        <v>153.9384</v>
      </c>
      <c r="G661" s="18">
        <v>0.1</v>
      </c>
      <c r="H661" s="18" t="s">
        <v>1063</v>
      </c>
      <c r="I661" s="32">
        <f t="shared" si="68"/>
        <v>73.64833681845144</v>
      </c>
      <c r="J661" s="32">
        <f t="shared" si="69"/>
        <v>0.36824168409225716</v>
      </c>
      <c r="K661" s="33" t="str">
        <f t="shared" si="70"/>
        <v>DEJAR</v>
      </c>
      <c r="L661" s="33" t="str">
        <f t="shared" si="71"/>
        <v>DEJAR</v>
      </c>
      <c r="M661" s="33" t="str">
        <f t="shared" si="72"/>
        <v>DEJAR</v>
      </c>
    </row>
    <row r="662" spans="1:13" x14ac:dyDescent="0.25">
      <c r="A662" s="14" t="s">
        <v>190</v>
      </c>
      <c r="B662" s="18">
        <v>26</v>
      </c>
      <c r="C662" s="35" t="s">
        <v>30</v>
      </c>
      <c r="D662" s="18">
        <v>31</v>
      </c>
      <c r="E662" s="18">
        <v>18</v>
      </c>
      <c r="F662" s="304">
        <f t="shared" si="67"/>
        <v>754.76940000000002</v>
      </c>
      <c r="G662" s="18">
        <v>0.1</v>
      </c>
      <c r="H662" s="18" t="s">
        <v>1063</v>
      </c>
      <c r="I662" s="32">
        <f t="shared" si="68"/>
        <v>489.81357840055307</v>
      </c>
      <c r="J662" s="32">
        <f t="shared" si="69"/>
        <v>2.4490678920027653</v>
      </c>
      <c r="K662" s="33" t="str">
        <f t="shared" si="70"/>
        <v>DEJAR</v>
      </c>
      <c r="L662" s="33" t="str">
        <f t="shared" si="71"/>
        <v>DEJAR</v>
      </c>
      <c r="M662" s="33" t="str">
        <f t="shared" si="72"/>
        <v>DEJAR</v>
      </c>
    </row>
    <row r="663" spans="1:13" x14ac:dyDescent="0.25">
      <c r="A663" s="14" t="s">
        <v>190</v>
      </c>
      <c r="B663" s="18">
        <v>27</v>
      </c>
      <c r="C663" s="35" t="s">
        <v>173</v>
      </c>
      <c r="D663" s="18">
        <v>15</v>
      </c>
      <c r="E663" s="18">
        <v>8</v>
      </c>
      <c r="F663" s="304">
        <f t="shared" si="67"/>
        <v>176.715</v>
      </c>
      <c r="G663" s="18">
        <v>0.1</v>
      </c>
      <c r="H663" s="18" t="s">
        <v>1063</v>
      </c>
      <c r="I663" s="32">
        <f t="shared" si="68"/>
        <v>86.812164819560579</v>
      </c>
      <c r="J663" s="32">
        <f t="shared" si="69"/>
        <v>0.43406082409780289</v>
      </c>
      <c r="K663" s="33" t="str">
        <f t="shared" si="70"/>
        <v>DEJAR</v>
      </c>
      <c r="L663" s="33" t="str">
        <f t="shared" si="71"/>
        <v>DEJAR</v>
      </c>
      <c r="M663" s="33" t="str">
        <f t="shared" si="72"/>
        <v>DEJAR</v>
      </c>
    </row>
    <row r="664" spans="1:13" x14ac:dyDescent="0.25">
      <c r="A664" s="14" t="s">
        <v>190</v>
      </c>
      <c r="B664" s="18">
        <v>28</v>
      </c>
      <c r="C664" s="35" t="s">
        <v>211</v>
      </c>
      <c r="D664" s="18">
        <v>18.7</v>
      </c>
      <c r="E664" s="18">
        <v>7</v>
      </c>
      <c r="F664" s="304">
        <f t="shared" si="67"/>
        <v>274.64652599999999</v>
      </c>
      <c r="G664" s="18">
        <v>0.1</v>
      </c>
      <c r="H664" s="18" t="s">
        <v>1063</v>
      </c>
      <c r="I664" s="32">
        <f t="shared" si="68"/>
        <v>146.82584096556667</v>
      </c>
      <c r="J664" s="32">
        <f t="shared" si="69"/>
        <v>0.73412920482783328</v>
      </c>
      <c r="K664" s="33" t="str">
        <f t="shared" si="70"/>
        <v>DEJAR</v>
      </c>
      <c r="L664" s="33" t="str">
        <f t="shared" si="71"/>
        <v>DEJAR</v>
      </c>
      <c r="M664" s="33" t="str">
        <f t="shared" si="72"/>
        <v>DEJAR</v>
      </c>
    </row>
    <row r="665" spans="1:13" x14ac:dyDescent="0.25">
      <c r="A665" s="14" t="s">
        <v>190</v>
      </c>
      <c r="B665" s="18">
        <v>29</v>
      </c>
      <c r="C665" s="35" t="s">
        <v>18</v>
      </c>
      <c r="D665" s="18">
        <v>10</v>
      </c>
      <c r="E665" s="18">
        <v>12</v>
      </c>
      <c r="F665" s="304">
        <f t="shared" si="67"/>
        <v>78.539999999999992</v>
      </c>
      <c r="G665" s="18">
        <v>0.1</v>
      </c>
      <c r="H665" s="18" t="s">
        <v>1063</v>
      </c>
      <c r="I665" s="32">
        <f t="shared" si="68"/>
        <v>33.026709725455305</v>
      </c>
      <c r="J665" s="32">
        <f t="shared" si="69"/>
        <v>0.16513354862727653</v>
      </c>
      <c r="K665" s="33" t="str">
        <f t="shared" si="70"/>
        <v>DEJAR</v>
      </c>
      <c r="L665" s="33" t="str">
        <f t="shared" si="71"/>
        <v>DEJAR</v>
      </c>
      <c r="M665" s="33" t="str">
        <f t="shared" si="72"/>
        <v>DEJAR</v>
      </c>
    </row>
    <row r="666" spans="1:13" x14ac:dyDescent="0.25">
      <c r="A666" s="14" t="s">
        <v>190</v>
      </c>
      <c r="B666" s="18">
        <v>30</v>
      </c>
      <c r="C666" s="35" t="s">
        <v>239</v>
      </c>
      <c r="D666" s="18">
        <v>15</v>
      </c>
      <c r="E666" s="18">
        <v>25</v>
      </c>
      <c r="F666" s="304">
        <f t="shared" si="67"/>
        <v>176.715</v>
      </c>
      <c r="G666" s="18">
        <v>0.1</v>
      </c>
      <c r="H666" s="18" t="s">
        <v>1063</v>
      </c>
      <c r="I666" s="32">
        <f t="shared" si="68"/>
        <v>86.812164819560579</v>
      </c>
      <c r="J666" s="32">
        <f t="shared" si="69"/>
        <v>0.43406082409780289</v>
      </c>
      <c r="K666" s="33" t="str">
        <f t="shared" si="70"/>
        <v>DEJAR</v>
      </c>
      <c r="L666" s="33" t="str">
        <f t="shared" si="71"/>
        <v>DEJAR</v>
      </c>
      <c r="M666" s="33" t="str">
        <f t="shared" si="72"/>
        <v>DEJAR</v>
      </c>
    </row>
    <row r="667" spans="1:13" x14ac:dyDescent="0.25">
      <c r="A667" s="14" t="s">
        <v>190</v>
      </c>
      <c r="B667" s="18">
        <v>31</v>
      </c>
      <c r="C667" s="35" t="s">
        <v>134</v>
      </c>
      <c r="D667" s="18">
        <v>32</v>
      </c>
      <c r="E667" s="18">
        <v>50</v>
      </c>
      <c r="F667" s="304">
        <f t="shared" si="67"/>
        <v>804.24959999999999</v>
      </c>
      <c r="G667" s="18">
        <v>0.1</v>
      </c>
      <c r="H667" s="18" t="s">
        <v>1063</v>
      </c>
      <c r="I667" s="32">
        <f t="shared" si="68"/>
        <v>528.31791084648671</v>
      </c>
      <c r="J667" s="32">
        <f t="shared" si="69"/>
        <v>2.6415895542324335</v>
      </c>
      <c r="K667" s="33" t="str">
        <f t="shared" si="70"/>
        <v>DEJAR</v>
      </c>
      <c r="L667" s="33" t="str">
        <f t="shared" si="71"/>
        <v>DEJAR</v>
      </c>
      <c r="M667" s="33" t="str">
        <f t="shared" si="72"/>
        <v>DEJAR</v>
      </c>
    </row>
    <row r="668" spans="1:13" x14ac:dyDescent="0.25">
      <c r="A668" s="14" t="s">
        <v>190</v>
      </c>
      <c r="B668" s="18">
        <v>32</v>
      </c>
      <c r="C668" s="35" t="s">
        <v>30</v>
      </c>
      <c r="D668" s="18">
        <v>54</v>
      </c>
      <c r="E668" s="18">
        <v>7</v>
      </c>
      <c r="F668" s="304">
        <f t="shared" si="67"/>
        <v>2290.2264</v>
      </c>
      <c r="G668" s="18">
        <v>0.1</v>
      </c>
      <c r="H668" s="18" t="s">
        <v>1063</v>
      </c>
      <c r="I668" s="32">
        <f t="shared" si="68"/>
        <v>1838.7943468066326</v>
      </c>
      <c r="J668" s="32">
        <f t="shared" si="69"/>
        <v>9.1939717340331626</v>
      </c>
      <c r="K668" s="33" t="str">
        <f t="shared" si="70"/>
        <v>DEJAR</v>
      </c>
      <c r="L668" s="33" t="str">
        <f t="shared" si="71"/>
        <v>DEJAR</v>
      </c>
      <c r="M668" s="33" t="str">
        <f t="shared" si="72"/>
        <v>DEJAR</v>
      </c>
    </row>
    <row r="669" spans="1:13" x14ac:dyDescent="0.25">
      <c r="A669" s="14" t="s">
        <v>190</v>
      </c>
      <c r="B669" s="18">
        <v>33</v>
      </c>
      <c r="C669" s="35" t="s">
        <v>211</v>
      </c>
      <c r="D669" s="18">
        <v>12</v>
      </c>
      <c r="E669" s="18">
        <v>10</v>
      </c>
      <c r="F669" s="304">
        <f t="shared" si="67"/>
        <v>113.0976</v>
      </c>
      <c r="G669" s="18">
        <v>0.1</v>
      </c>
      <c r="H669" s="18" t="s">
        <v>1063</v>
      </c>
      <c r="I669" s="32">
        <f t="shared" si="68"/>
        <v>51.002868362482175</v>
      </c>
      <c r="J669" s="32">
        <f t="shared" si="69"/>
        <v>0.25501434181241084</v>
      </c>
      <c r="K669" s="33" t="str">
        <f t="shared" si="70"/>
        <v>DEJAR</v>
      </c>
      <c r="L669" s="33" t="str">
        <f t="shared" si="71"/>
        <v>DEJAR</v>
      </c>
      <c r="M669" s="33" t="str">
        <f t="shared" si="72"/>
        <v>DEJAR</v>
      </c>
    </row>
    <row r="670" spans="1:13" x14ac:dyDescent="0.25">
      <c r="A670" s="14" t="s">
        <v>191</v>
      </c>
      <c r="B670" s="18">
        <v>1</v>
      </c>
      <c r="C670" s="35" t="s">
        <v>221</v>
      </c>
      <c r="D670" s="18">
        <v>26</v>
      </c>
      <c r="E670" s="18">
        <v>15</v>
      </c>
      <c r="F670" s="304">
        <f t="shared" si="67"/>
        <v>530.93039999999996</v>
      </c>
      <c r="G670" s="18">
        <v>0.1</v>
      </c>
      <c r="H670" s="18" t="s">
        <v>1063</v>
      </c>
      <c r="I670" s="32">
        <f t="shared" si="68"/>
        <v>322.0760520178971</v>
      </c>
      <c r="J670" s="32">
        <f t="shared" si="69"/>
        <v>1.6103802600894852</v>
      </c>
      <c r="K670" s="33" t="str">
        <f t="shared" si="70"/>
        <v>DEJAR</v>
      </c>
      <c r="L670" s="33" t="str">
        <f t="shared" si="71"/>
        <v>DEJAR</v>
      </c>
      <c r="M670" s="33" t="str">
        <f t="shared" si="72"/>
        <v>DEJAR</v>
      </c>
    </row>
    <row r="671" spans="1:13" x14ac:dyDescent="0.25">
      <c r="A671" s="14" t="s">
        <v>191</v>
      </c>
      <c r="B671" s="18">
        <v>2</v>
      </c>
      <c r="C671" s="35" t="s">
        <v>134</v>
      </c>
      <c r="D671" s="18">
        <v>16.5</v>
      </c>
      <c r="E671" s="18">
        <v>14</v>
      </c>
      <c r="F671" s="304">
        <f t="shared" si="67"/>
        <v>213.82515000000001</v>
      </c>
      <c r="G671" s="18">
        <v>0.1</v>
      </c>
      <c r="H671" s="18" t="s">
        <v>1063</v>
      </c>
      <c r="I671" s="32">
        <f t="shared" si="68"/>
        <v>108.95331919183752</v>
      </c>
      <c r="J671" s="32">
        <f t="shared" si="69"/>
        <v>0.54476659595918764</v>
      </c>
      <c r="K671" s="33" t="str">
        <f t="shared" si="70"/>
        <v>DEJAR</v>
      </c>
      <c r="L671" s="33" t="str">
        <f t="shared" si="71"/>
        <v>DEJAR</v>
      </c>
      <c r="M671" s="33" t="str">
        <f t="shared" si="72"/>
        <v>DEJAR</v>
      </c>
    </row>
    <row r="672" spans="1:13" x14ac:dyDescent="0.25">
      <c r="A672" s="14" t="s">
        <v>191</v>
      </c>
      <c r="B672" s="18">
        <v>3</v>
      </c>
      <c r="C672" s="35" t="s">
        <v>20</v>
      </c>
      <c r="D672" s="18">
        <v>11</v>
      </c>
      <c r="E672" s="18">
        <v>6</v>
      </c>
      <c r="F672" s="304">
        <f t="shared" si="67"/>
        <v>95.0334</v>
      </c>
      <c r="G672" s="18">
        <v>0.1</v>
      </c>
      <c r="H672" s="18" t="s">
        <v>1063</v>
      </c>
      <c r="I672" s="32">
        <f t="shared" si="68"/>
        <v>41.450062373780455</v>
      </c>
      <c r="J672" s="32">
        <f t="shared" si="69"/>
        <v>0.20725031186890225</v>
      </c>
      <c r="K672" s="33" t="str">
        <f t="shared" si="70"/>
        <v>DEJAR</v>
      </c>
      <c r="L672" s="33" t="str">
        <f t="shared" si="71"/>
        <v>DEJAR</v>
      </c>
      <c r="M672" s="33" t="str">
        <f t="shared" si="72"/>
        <v>DEJAR</v>
      </c>
    </row>
    <row r="673" spans="1:13" x14ac:dyDescent="0.25">
      <c r="A673" s="14" t="s">
        <v>191</v>
      </c>
      <c r="B673" s="18">
        <v>4</v>
      </c>
      <c r="C673" s="35" t="s">
        <v>31</v>
      </c>
      <c r="D673" s="18">
        <v>43</v>
      </c>
      <c r="E673" s="18">
        <v>30</v>
      </c>
      <c r="F673" s="304">
        <f t="shared" si="67"/>
        <v>1452.2046</v>
      </c>
      <c r="G673" s="18">
        <v>0.1</v>
      </c>
      <c r="H673" s="18" t="s">
        <v>1063</v>
      </c>
      <c r="I673" s="32">
        <f t="shared" si="68"/>
        <v>1068.4241794788302</v>
      </c>
      <c r="J673" s="32">
        <f t="shared" si="69"/>
        <v>5.3421208973941514</v>
      </c>
      <c r="K673" s="33" t="str">
        <f t="shared" si="70"/>
        <v>DEJAR</v>
      </c>
      <c r="L673" s="33" t="str">
        <f t="shared" si="71"/>
        <v>DEJAR</v>
      </c>
      <c r="M673" s="33" t="str">
        <f t="shared" si="72"/>
        <v>DEJAR</v>
      </c>
    </row>
    <row r="674" spans="1:13" x14ac:dyDescent="0.25">
      <c r="A674" s="14" t="s">
        <v>191</v>
      </c>
      <c r="B674" s="18">
        <v>5</v>
      </c>
      <c r="C674" s="35" t="s">
        <v>31</v>
      </c>
      <c r="D674" s="18">
        <v>53</v>
      </c>
      <c r="E674" s="18">
        <v>31</v>
      </c>
      <c r="F674" s="304">
        <f t="shared" si="67"/>
        <v>2206.1886</v>
      </c>
      <c r="G674" s="18">
        <v>0.1</v>
      </c>
      <c r="H674" s="18" t="s">
        <v>1063</v>
      </c>
      <c r="I674" s="32">
        <f t="shared" si="68"/>
        <v>1758.6689149646609</v>
      </c>
      <c r="J674" s="32">
        <f t="shared" si="69"/>
        <v>8.793344574823303</v>
      </c>
      <c r="K674" s="33" t="str">
        <f t="shared" si="70"/>
        <v>DEJAR</v>
      </c>
      <c r="L674" s="33" t="str">
        <f t="shared" si="71"/>
        <v>DEJAR</v>
      </c>
      <c r="M674" s="33" t="str">
        <f t="shared" si="72"/>
        <v>DEJAR</v>
      </c>
    </row>
    <row r="675" spans="1:13" x14ac:dyDescent="0.25">
      <c r="A675" s="14" t="s">
        <v>191</v>
      </c>
      <c r="B675" s="18">
        <v>6</v>
      </c>
      <c r="C675" s="35" t="s">
        <v>150</v>
      </c>
      <c r="D675" s="18">
        <v>16</v>
      </c>
      <c r="E675" s="18">
        <v>7</v>
      </c>
      <c r="F675" s="304">
        <f t="shared" si="67"/>
        <v>201.0624</v>
      </c>
      <c r="G675" s="18">
        <v>0.1</v>
      </c>
      <c r="H675" s="18" t="s">
        <v>1063</v>
      </c>
      <c r="I675" s="32">
        <f t="shared" si="68"/>
        <v>101.24820425273758</v>
      </c>
      <c r="J675" s="32">
        <f t="shared" si="69"/>
        <v>0.50624102126368786</v>
      </c>
      <c r="K675" s="33" t="str">
        <f t="shared" si="70"/>
        <v>DEJAR</v>
      </c>
      <c r="L675" s="33" t="str">
        <f t="shared" si="71"/>
        <v>DEJAR</v>
      </c>
      <c r="M675" s="33" t="str">
        <f t="shared" si="72"/>
        <v>DEJAR</v>
      </c>
    </row>
    <row r="676" spans="1:13" x14ac:dyDescent="0.25">
      <c r="A676" s="14" t="s">
        <v>191</v>
      </c>
      <c r="B676" s="18">
        <v>7</v>
      </c>
      <c r="C676" s="35" t="s">
        <v>20</v>
      </c>
      <c r="D676" s="18">
        <v>14.5</v>
      </c>
      <c r="E676" s="18">
        <v>7</v>
      </c>
      <c r="F676" s="304">
        <f t="shared" si="67"/>
        <v>165.13034999999999</v>
      </c>
      <c r="G676" s="18">
        <v>0.1</v>
      </c>
      <c r="H676" s="18" t="s">
        <v>1063</v>
      </c>
      <c r="I676" s="32">
        <f t="shared" si="68"/>
        <v>80.073268525573738</v>
      </c>
      <c r="J676" s="32">
        <f t="shared" si="69"/>
        <v>0.40036634262786869</v>
      </c>
      <c r="K676" s="33" t="str">
        <f t="shared" si="70"/>
        <v>DEJAR</v>
      </c>
      <c r="L676" s="33" t="str">
        <f t="shared" si="71"/>
        <v>DEJAR</v>
      </c>
      <c r="M676" s="33" t="str">
        <f t="shared" si="72"/>
        <v>DEJAR</v>
      </c>
    </row>
    <row r="677" spans="1:13" x14ac:dyDescent="0.25">
      <c r="A677" s="14" t="s">
        <v>191</v>
      </c>
      <c r="B677" s="18">
        <v>8</v>
      </c>
      <c r="C677" s="35" t="s">
        <v>239</v>
      </c>
      <c r="D677" s="18">
        <v>19</v>
      </c>
      <c r="E677" s="18">
        <v>5</v>
      </c>
      <c r="F677" s="304">
        <f t="shared" si="67"/>
        <v>283.52940000000001</v>
      </c>
      <c r="G677" s="18">
        <v>0.1</v>
      </c>
      <c r="H677" s="18" t="s">
        <v>1063</v>
      </c>
      <c r="I677" s="32">
        <f t="shared" si="68"/>
        <v>152.50261995629924</v>
      </c>
      <c r="J677" s="32">
        <f t="shared" si="69"/>
        <v>0.76251309978149617</v>
      </c>
      <c r="K677" s="33" t="str">
        <f t="shared" si="70"/>
        <v>DEJAR</v>
      </c>
      <c r="L677" s="33" t="str">
        <f t="shared" si="71"/>
        <v>DEJAR</v>
      </c>
      <c r="M677" s="33" t="str">
        <f t="shared" si="72"/>
        <v>DEJAR</v>
      </c>
    </row>
    <row r="678" spans="1:13" x14ac:dyDescent="0.25">
      <c r="A678" s="14" t="s">
        <v>191</v>
      </c>
      <c r="B678" s="18">
        <v>9</v>
      </c>
      <c r="C678" s="35" t="s">
        <v>53</v>
      </c>
      <c r="D678" s="18">
        <v>12.5</v>
      </c>
      <c r="E678" s="18">
        <v>10</v>
      </c>
      <c r="F678" s="304">
        <f t="shared" si="67"/>
        <v>122.71875</v>
      </c>
      <c r="G678" s="18">
        <v>0.1</v>
      </c>
      <c r="H678" s="18" t="s">
        <v>1063</v>
      </c>
      <c r="I678" s="32">
        <f t="shared" si="68"/>
        <v>56.214880852526136</v>
      </c>
      <c r="J678" s="32">
        <f t="shared" si="69"/>
        <v>0.28107440426263064</v>
      </c>
      <c r="K678" s="33" t="str">
        <f t="shared" si="70"/>
        <v>DEJAR</v>
      </c>
      <c r="L678" s="33" t="str">
        <f t="shared" si="71"/>
        <v>DEJAR</v>
      </c>
      <c r="M678" s="33" t="str">
        <f t="shared" si="72"/>
        <v>DEJAR</v>
      </c>
    </row>
    <row r="679" spans="1:13" x14ac:dyDescent="0.25">
      <c r="A679" s="14" t="s">
        <v>191</v>
      </c>
      <c r="B679" s="18">
        <v>10</v>
      </c>
      <c r="C679" s="35" t="s">
        <v>221</v>
      </c>
      <c r="D679" s="18">
        <v>14</v>
      </c>
      <c r="E679" s="18">
        <v>9</v>
      </c>
      <c r="F679" s="304">
        <f t="shared" si="67"/>
        <v>153.9384</v>
      </c>
      <c r="G679" s="18">
        <v>0.1</v>
      </c>
      <c r="H679" s="18" t="s">
        <v>1063</v>
      </c>
      <c r="I679" s="32">
        <f t="shared" si="68"/>
        <v>73.64833681845144</v>
      </c>
      <c r="J679" s="32">
        <f t="shared" si="69"/>
        <v>0.36824168409225716</v>
      </c>
      <c r="K679" s="33" t="str">
        <f t="shared" si="70"/>
        <v>DEJAR</v>
      </c>
      <c r="L679" s="33" t="str">
        <f t="shared" si="71"/>
        <v>DEJAR</v>
      </c>
      <c r="M679" s="33" t="str">
        <f t="shared" si="72"/>
        <v>DEJAR</v>
      </c>
    </row>
    <row r="680" spans="1:13" x14ac:dyDescent="0.25">
      <c r="A680" s="14" t="s">
        <v>191</v>
      </c>
      <c r="B680" s="18">
        <v>11</v>
      </c>
      <c r="C680" s="35" t="s">
        <v>134</v>
      </c>
      <c r="D680" s="18">
        <v>23</v>
      </c>
      <c r="E680" s="18">
        <v>25</v>
      </c>
      <c r="F680" s="304">
        <f t="shared" si="67"/>
        <v>415.47660000000002</v>
      </c>
      <c r="G680" s="18">
        <v>0.1</v>
      </c>
      <c r="H680" s="18" t="s">
        <v>1063</v>
      </c>
      <c r="I680" s="32">
        <f t="shared" si="68"/>
        <v>240.46242571758225</v>
      </c>
      <c r="J680" s="32">
        <f t="shared" si="69"/>
        <v>1.2023121285879113</v>
      </c>
      <c r="K680" s="33" t="str">
        <f t="shared" si="70"/>
        <v>DEJAR</v>
      </c>
      <c r="L680" s="33" t="str">
        <f t="shared" si="71"/>
        <v>DEJAR</v>
      </c>
      <c r="M680" s="33" t="str">
        <f t="shared" si="72"/>
        <v>DEJAR</v>
      </c>
    </row>
    <row r="681" spans="1:13" x14ac:dyDescent="0.25">
      <c r="A681" s="14" t="s">
        <v>191</v>
      </c>
      <c r="B681" s="18">
        <v>12</v>
      </c>
      <c r="C681" s="35" t="s">
        <v>150</v>
      </c>
      <c r="D681" s="18">
        <v>14</v>
      </c>
      <c r="E681" s="18">
        <v>9</v>
      </c>
      <c r="F681" s="304">
        <f t="shared" si="67"/>
        <v>153.9384</v>
      </c>
      <c r="G681" s="18">
        <v>0.1</v>
      </c>
      <c r="H681" s="18" t="s">
        <v>1063</v>
      </c>
      <c r="I681" s="32">
        <f t="shared" si="68"/>
        <v>73.64833681845144</v>
      </c>
      <c r="J681" s="32">
        <f t="shared" si="69"/>
        <v>0.36824168409225716</v>
      </c>
      <c r="K681" s="33" t="str">
        <f t="shared" si="70"/>
        <v>DEJAR</v>
      </c>
      <c r="L681" s="33" t="str">
        <f t="shared" si="71"/>
        <v>DEJAR</v>
      </c>
      <c r="M681" s="33" t="str">
        <f t="shared" si="72"/>
        <v>DEJAR</v>
      </c>
    </row>
    <row r="682" spans="1:13" x14ac:dyDescent="0.25">
      <c r="A682" s="14" t="s">
        <v>191</v>
      </c>
      <c r="B682" s="18">
        <v>13</v>
      </c>
      <c r="C682" s="35" t="s">
        <v>18</v>
      </c>
      <c r="D682" s="18">
        <v>12</v>
      </c>
      <c r="E682" s="18">
        <v>5</v>
      </c>
      <c r="F682" s="304">
        <f t="shared" si="67"/>
        <v>113.0976</v>
      </c>
      <c r="G682" s="18">
        <v>0.1</v>
      </c>
      <c r="H682" s="18" t="s">
        <v>1063</v>
      </c>
      <c r="I682" s="32">
        <f t="shared" si="68"/>
        <v>51.002868362482175</v>
      </c>
      <c r="J682" s="32">
        <f t="shared" si="69"/>
        <v>0.25501434181241084</v>
      </c>
      <c r="K682" s="33" t="str">
        <f t="shared" si="70"/>
        <v>DEJAR</v>
      </c>
      <c r="L682" s="33" t="str">
        <f t="shared" si="71"/>
        <v>DEJAR</v>
      </c>
      <c r="M682" s="33" t="str">
        <f t="shared" si="72"/>
        <v>DEJAR</v>
      </c>
    </row>
    <row r="683" spans="1:13" x14ac:dyDescent="0.25">
      <c r="A683" s="14" t="s">
        <v>191</v>
      </c>
      <c r="B683" s="18">
        <v>14</v>
      </c>
      <c r="C683" s="35" t="s">
        <v>133</v>
      </c>
      <c r="D683" s="18">
        <v>63</v>
      </c>
      <c r="E683" s="18">
        <v>40</v>
      </c>
      <c r="F683" s="304">
        <f t="shared" si="67"/>
        <v>3117.2525999999998</v>
      </c>
      <c r="G683" s="18">
        <v>0.1</v>
      </c>
      <c r="H683" s="18" t="s">
        <v>1063</v>
      </c>
      <c r="I683" s="32">
        <f t="shared" si="68"/>
        <v>2655.2260635815082</v>
      </c>
      <c r="J683" s="32">
        <f t="shared" si="69"/>
        <v>13.276130317907541</v>
      </c>
      <c r="K683" s="33" t="str">
        <f t="shared" si="70"/>
        <v>DEJAR</v>
      </c>
      <c r="L683" s="33" t="str">
        <f t="shared" si="71"/>
        <v>DEJAR</v>
      </c>
      <c r="M683" s="33" t="str">
        <f t="shared" si="72"/>
        <v>DEJAR</v>
      </c>
    </row>
    <row r="684" spans="1:13" x14ac:dyDescent="0.25">
      <c r="A684" s="14" t="s">
        <v>191</v>
      </c>
      <c r="B684" s="18">
        <v>15</v>
      </c>
      <c r="C684" s="35" t="s">
        <v>125</v>
      </c>
      <c r="D684" s="18">
        <v>45.5</v>
      </c>
      <c r="E684" s="18">
        <v>35</v>
      </c>
      <c r="F684" s="304">
        <f t="shared" si="67"/>
        <v>1625.97435</v>
      </c>
      <c r="G684" s="18">
        <v>0.1</v>
      </c>
      <c r="H684" s="18" t="s">
        <v>1063</v>
      </c>
      <c r="I684" s="32">
        <f t="shared" si="68"/>
        <v>1222.4808183928546</v>
      </c>
      <c r="J684" s="32">
        <f t="shared" si="69"/>
        <v>6.1124040919642724</v>
      </c>
      <c r="K684" s="33" t="str">
        <f t="shared" si="70"/>
        <v>DEJAR</v>
      </c>
      <c r="L684" s="33" t="str">
        <f t="shared" si="71"/>
        <v>DEJAR</v>
      </c>
      <c r="M684" s="33" t="str">
        <f t="shared" si="72"/>
        <v>DEJAR</v>
      </c>
    </row>
    <row r="685" spans="1:13" x14ac:dyDescent="0.25">
      <c r="A685" s="14" t="s">
        <v>191</v>
      </c>
      <c r="B685" s="18">
        <v>16</v>
      </c>
      <c r="C685" s="35" t="s">
        <v>129</v>
      </c>
      <c r="D685" s="18">
        <v>90</v>
      </c>
      <c r="E685" s="18">
        <v>25</v>
      </c>
      <c r="F685" s="304">
        <f t="shared" si="67"/>
        <v>6361.74</v>
      </c>
      <c r="G685" s="18">
        <v>0.1</v>
      </c>
      <c r="H685" s="18" t="s">
        <v>1063</v>
      </c>
      <c r="I685" s="32">
        <f t="shared" si="68"/>
        <v>6213.1504929432931</v>
      </c>
      <c r="J685" s="32">
        <f t="shared" si="69"/>
        <v>31.065752464716464</v>
      </c>
      <c r="K685" s="33" t="str">
        <f t="shared" si="70"/>
        <v>DEJAR</v>
      </c>
      <c r="L685" s="33" t="str">
        <f t="shared" si="71"/>
        <v>DEJAR</v>
      </c>
      <c r="M685" s="33" t="str">
        <f t="shared" si="72"/>
        <v>DEJAR</v>
      </c>
    </row>
    <row r="686" spans="1:13" x14ac:dyDescent="0.25">
      <c r="A686" s="14" t="s">
        <v>191</v>
      </c>
      <c r="B686" s="18">
        <v>17</v>
      </c>
      <c r="C686" s="35" t="s">
        <v>161</v>
      </c>
      <c r="D686" s="18">
        <v>26</v>
      </c>
      <c r="E686" s="18">
        <v>17.510000000000002</v>
      </c>
      <c r="F686" s="304">
        <f t="shared" si="67"/>
        <v>530.93039999999996</v>
      </c>
      <c r="G686" s="18">
        <v>0.1</v>
      </c>
      <c r="H686" s="18" t="s">
        <v>1063</v>
      </c>
      <c r="I686" s="32">
        <f t="shared" si="68"/>
        <v>322.0760520178971</v>
      </c>
      <c r="J686" s="32">
        <f t="shared" si="69"/>
        <v>1.6103802600894852</v>
      </c>
      <c r="K686" s="33" t="str">
        <f t="shared" si="70"/>
        <v>DEJAR</v>
      </c>
      <c r="L686" s="33" t="str">
        <f t="shared" si="71"/>
        <v>DEJAR</v>
      </c>
      <c r="M686" s="33" t="str">
        <f t="shared" si="72"/>
        <v>DEJAR</v>
      </c>
    </row>
    <row r="687" spans="1:13" x14ac:dyDescent="0.25">
      <c r="A687" s="14" t="s">
        <v>191</v>
      </c>
      <c r="B687" s="18">
        <v>18</v>
      </c>
      <c r="C687" s="35" t="s">
        <v>280</v>
      </c>
      <c r="D687" s="18">
        <v>27</v>
      </c>
      <c r="E687" s="18">
        <v>20</v>
      </c>
      <c r="F687" s="304">
        <f t="shared" si="67"/>
        <v>572.5566</v>
      </c>
      <c r="G687" s="18">
        <v>0.1</v>
      </c>
      <c r="H687" s="18" t="s">
        <v>1063</v>
      </c>
      <c r="I687" s="32">
        <f t="shared" si="68"/>
        <v>352.39128142743209</v>
      </c>
      <c r="J687" s="32">
        <f t="shared" si="69"/>
        <v>1.7619564071371603</v>
      </c>
      <c r="K687" s="33" t="str">
        <f t="shared" si="70"/>
        <v>DEJAR</v>
      </c>
      <c r="L687" s="33" t="str">
        <f t="shared" si="71"/>
        <v>DEJAR</v>
      </c>
      <c r="M687" s="33" t="str">
        <f t="shared" si="72"/>
        <v>DEJAR</v>
      </c>
    </row>
    <row r="688" spans="1:13" x14ac:dyDescent="0.25">
      <c r="A688" s="14" t="s">
        <v>191</v>
      </c>
      <c r="B688" s="18">
        <v>19</v>
      </c>
      <c r="C688" s="35" t="s">
        <v>156</v>
      </c>
      <c r="D688" s="18">
        <v>25</v>
      </c>
      <c r="E688" s="18">
        <v>12</v>
      </c>
      <c r="F688" s="304">
        <f t="shared" si="67"/>
        <v>490.875</v>
      </c>
      <c r="G688" s="18">
        <v>0.1</v>
      </c>
      <c r="H688" s="18" t="s">
        <v>1063</v>
      </c>
      <c r="I688" s="32">
        <f t="shared" si="68"/>
        <v>293.3319028192812</v>
      </c>
      <c r="J688" s="32">
        <f t="shared" si="69"/>
        <v>1.4666595140964058</v>
      </c>
      <c r="K688" s="33" t="str">
        <f t="shared" si="70"/>
        <v>DEJAR</v>
      </c>
      <c r="L688" s="33" t="str">
        <f t="shared" si="71"/>
        <v>DEJAR</v>
      </c>
      <c r="M688" s="33" t="str">
        <f t="shared" si="72"/>
        <v>DEJAR</v>
      </c>
    </row>
    <row r="689" spans="1:13" x14ac:dyDescent="0.25">
      <c r="A689" s="14" t="s">
        <v>191</v>
      </c>
      <c r="B689" s="18">
        <v>20</v>
      </c>
      <c r="C689" s="35" t="s">
        <v>108</v>
      </c>
      <c r="D689" s="18">
        <v>13.9</v>
      </c>
      <c r="E689" s="18">
        <v>17</v>
      </c>
      <c r="F689" s="304">
        <f t="shared" si="67"/>
        <v>151.74713400000002</v>
      </c>
      <c r="G689" s="18">
        <v>0.1</v>
      </c>
      <c r="H689" s="18" t="s">
        <v>1063</v>
      </c>
      <c r="I689" s="32">
        <f t="shared" si="68"/>
        <v>72.40065845714723</v>
      </c>
      <c r="J689" s="32">
        <f t="shared" si="69"/>
        <v>0.36200329228573613</v>
      </c>
      <c r="K689" s="33" t="str">
        <f t="shared" si="70"/>
        <v>DEJAR</v>
      </c>
      <c r="L689" s="33" t="str">
        <f t="shared" si="71"/>
        <v>DEJAR</v>
      </c>
      <c r="M689" s="33" t="str">
        <f t="shared" si="72"/>
        <v>DEJAR</v>
      </c>
    </row>
    <row r="690" spans="1:13" x14ac:dyDescent="0.25">
      <c r="A690" s="14" t="s">
        <v>191</v>
      </c>
      <c r="B690" s="18">
        <v>21</v>
      </c>
      <c r="C690" s="35" t="s">
        <v>108</v>
      </c>
      <c r="D690" s="18">
        <v>24.5</v>
      </c>
      <c r="E690" s="18">
        <v>15</v>
      </c>
      <c r="F690" s="304">
        <f t="shared" si="67"/>
        <v>471.43635</v>
      </c>
      <c r="G690" s="18">
        <v>0.1</v>
      </c>
      <c r="H690" s="18" t="s">
        <v>1063</v>
      </c>
      <c r="I690" s="32">
        <f t="shared" si="68"/>
        <v>279.54167502677348</v>
      </c>
      <c r="J690" s="32">
        <f t="shared" si="69"/>
        <v>1.3977083751338673</v>
      </c>
      <c r="K690" s="33" t="str">
        <f t="shared" si="70"/>
        <v>DEJAR</v>
      </c>
      <c r="L690" s="33" t="str">
        <f t="shared" si="71"/>
        <v>DEJAR</v>
      </c>
      <c r="M690" s="33" t="str">
        <f t="shared" si="72"/>
        <v>DEJAR</v>
      </c>
    </row>
    <row r="691" spans="1:13" x14ac:dyDescent="0.25">
      <c r="A691" s="14" t="s">
        <v>191</v>
      </c>
      <c r="B691" s="18">
        <v>22</v>
      </c>
      <c r="C691" s="35" t="s">
        <v>134</v>
      </c>
      <c r="D691" s="18">
        <v>16</v>
      </c>
      <c r="E691" s="18">
        <v>20</v>
      </c>
      <c r="F691" s="304">
        <f t="shared" si="67"/>
        <v>201.0624</v>
      </c>
      <c r="G691" s="18">
        <v>0.1</v>
      </c>
      <c r="H691" s="18" t="s">
        <v>1063</v>
      </c>
      <c r="I691" s="32">
        <f t="shared" si="68"/>
        <v>101.24820425273758</v>
      </c>
      <c r="J691" s="32">
        <f t="shared" si="69"/>
        <v>0.50624102126368786</v>
      </c>
      <c r="K691" s="33" t="str">
        <f t="shared" si="70"/>
        <v>DEJAR</v>
      </c>
      <c r="L691" s="33" t="str">
        <f t="shared" si="71"/>
        <v>DEJAR</v>
      </c>
      <c r="M691" s="33" t="str">
        <f t="shared" si="72"/>
        <v>DEJAR</v>
      </c>
    </row>
    <row r="692" spans="1:13" x14ac:dyDescent="0.25">
      <c r="A692" s="14" t="s">
        <v>191</v>
      </c>
      <c r="B692" s="18">
        <v>23</v>
      </c>
      <c r="C692" s="35" t="s">
        <v>281</v>
      </c>
      <c r="D692" s="18">
        <v>17.8</v>
      </c>
      <c r="E692" s="18">
        <v>16</v>
      </c>
      <c r="F692" s="304">
        <f t="shared" si="67"/>
        <v>248.84613600000003</v>
      </c>
      <c r="G692" s="18">
        <v>0.1</v>
      </c>
      <c r="H692" s="18" t="s">
        <v>1063</v>
      </c>
      <c r="I692" s="32">
        <f t="shared" si="68"/>
        <v>130.5400843883379</v>
      </c>
      <c r="J692" s="32">
        <f t="shared" si="69"/>
        <v>0.65270042194168942</v>
      </c>
      <c r="K692" s="33" t="str">
        <f t="shared" si="70"/>
        <v>DEJAR</v>
      </c>
      <c r="L692" s="33" t="str">
        <f t="shared" si="71"/>
        <v>DEJAR</v>
      </c>
      <c r="M692" s="33" t="str">
        <f t="shared" si="72"/>
        <v>DEJAR</v>
      </c>
    </row>
    <row r="693" spans="1:13" x14ac:dyDescent="0.25">
      <c r="A693" s="14" t="s">
        <v>191</v>
      </c>
      <c r="B693" s="18">
        <v>24</v>
      </c>
      <c r="C693" s="35" t="s">
        <v>282</v>
      </c>
      <c r="D693" s="18">
        <v>49</v>
      </c>
      <c r="E693" s="18">
        <v>28</v>
      </c>
      <c r="F693" s="304">
        <f t="shared" si="67"/>
        <v>1885.7454</v>
      </c>
      <c r="G693" s="18">
        <v>0.1</v>
      </c>
      <c r="H693" s="18" t="s">
        <v>1063</v>
      </c>
      <c r="I693" s="32">
        <f t="shared" si="68"/>
        <v>1458.6616605664788</v>
      </c>
      <c r="J693" s="32">
        <f t="shared" si="69"/>
        <v>7.2933083028323935</v>
      </c>
      <c r="K693" s="33" t="str">
        <f t="shared" si="70"/>
        <v>DEJAR</v>
      </c>
      <c r="L693" s="33" t="str">
        <f t="shared" si="71"/>
        <v>DEJAR</v>
      </c>
      <c r="M693" s="33" t="str">
        <f t="shared" si="72"/>
        <v>DEJAR</v>
      </c>
    </row>
    <row r="694" spans="1:13" x14ac:dyDescent="0.25">
      <c r="A694" s="14" t="s">
        <v>191</v>
      </c>
      <c r="B694" s="18">
        <v>25</v>
      </c>
      <c r="C694" s="35" t="s">
        <v>53</v>
      </c>
      <c r="D694" s="18">
        <v>14.6</v>
      </c>
      <c r="E694" s="18">
        <v>17</v>
      </c>
      <c r="F694" s="304">
        <f t="shared" si="67"/>
        <v>167.415864</v>
      </c>
      <c r="G694" s="18">
        <v>0.1</v>
      </c>
      <c r="H694" s="18" t="s">
        <v>1063</v>
      </c>
      <c r="I694" s="32">
        <f t="shared" si="68"/>
        <v>81.395797882754522</v>
      </c>
      <c r="J694" s="32">
        <f t="shared" si="69"/>
        <v>0.40697898941377264</v>
      </c>
      <c r="K694" s="33" t="str">
        <f t="shared" si="70"/>
        <v>DEJAR</v>
      </c>
      <c r="L694" s="33" t="str">
        <f t="shared" si="71"/>
        <v>DEJAR</v>
      </c>
      <c r="M694" s="33" t="str">
        <f t="shared" si="72"/>
        <v>DEJAR</v>
      </c>
    </row>
    <row r="695" spans="1:13" x14ac:dyDescent="0.25">
      <c r="A695" s="14" t="s">
        <v>191</v>
      </c>
      <c r="B695" s="18">
        <v>26</v>
      </c>
      <c r="C695" s="35" t="s">
        <v>147</v>
      </c>
      <c r="D695" s="18">
        <v>27</v>
      </c>
      <c r="E695" s="18">
        <v>9</v>
      </c>
      <c r="F695" s="304">
        <f t="shared" si="67"/>
        <v>572.5566</v>
      </c>
      <c r="G695" s="18">
        <v>0.1</v>
      </c>
      <c r="H695" s="18" t="s">
        <v>1063</v>
      </c>
      <c r="I695" s="32">
        <f t="shared" si="68"/>
        <v>352.39128142743209</v>
      </c>
      <c r="J695" s="32">
        <f t="shared" si="69"/>
        <v>1.7619564071371603</v>
      </c>
      <c r="K695" s="33" t="str">
        <f t="shared" si="70"/>
        <v>DEJAR</v>
      </c>
      <c r="L695" s="33" t="str">
        <f t="shared" si="71"/>
        <v>DEJAR</v>
      </c>
      <c r="M695" s="33" t="str">
        <f t="shared" si="72"/>
        <v>DEJAR</v>
      </c>
    </row>
    <row r="696" spans="1:13" x14ac:dyDescent="0.25">
      <c r="A696" s="14" t="s">
        <v>191</v>
      </c>
      <c r="B696" s="18">
        <v>27</v>
      </c>
      <c r="C696" s="35" t="s">
        <v>209</v>
      </c>
      <c r="D696" s="18">
        <v>12</v>
      </c>
      <c r="E696" s="18">
        <v>15</v>
      </c>
      <c r="F696" s="304">
        <f t="shared" si="67"/>
        <v>113.0976</v>
      </c>
      <c r="G696" s="18">
        <v>0.1</v>
      </c>
      <c r="H696" s="18" t="s">
        <v>1063</v>
      </c>
      <c r="I696" s="32">
        <f t="shared" si="68"/>
        <v>51.002868362482175</v>
      </c>
      <c r="J696" s="32">
        <f t="shared" si="69"/>
        <v>0.25501434181241084</v>
      </c>
      <c r="K696" s="33" t="str">
        <f t="shared" si="70"/>
        <v>DEJAR</v>
      </c>
      <c r="L696" s="33" t="str">
        <f t="shared" si="71"/>
        <v>DEJAR</v>
      </c>
      <c r="M696" s="33" t="str">
        <f t="shared" si="72"/>
        <v>DEJAR</v>
      </c>
    </row>
    <row r="697" spans="1:13" x14ac:dyDescent="0.25">
      <c r="A697" s="14" t="s">
        <v>191</v>
      </c>
      <c r="B697" s="18">
        <v>28</v>
      </c>
      <c r="C697" s="35" t="s">
        <v>125</v>
      </c>
      <c r="D697" s="18">
        <v>23.3</v>
      </c>
      <c r="E697" s="18">
        <v>20</v>
      </c>
      <c r="F697" s="304">
        <f t="shared" si="67"/>
        <v>426.385806</v>
      </c>
      <c r="G697" s="18">
        <v>0.1</v>
      </c>
      <c r="H697" s="18" t="s">
        <v>1063</v>
      </c>
      <c r="I697" s="32">
        <f t="shared" si="68"/>
        <v>248.0057903714372</v>
      </c>
      <c r="J697" s="32">
        <f t="shared" si="69"/>
        <v>1.2400289518571859</v>
      </c>
      <c r="K697" s="33" t="str">
        <f t="shared" si="70"/>
        <v>DEJAR</v>
      </c>
      <c r="L697" s="33" t="str">
        <f t="shared" si="71"/>
        <v>DEJAR</v>
      </c>
      <c r="M697" s="33" t="str">
        <f t="shared" si="72"/>
        <v>DEJAR</v>
      </c>
    </row>
    <row r="698" spans="1:13" x14ac:dyDescent="0.25">
      <c r="A698" s="14" t="s">
        <v>191</v>
      </c>
      <c r="B698" s="18">
        <v>29</v>
      </c>
      <c r="C698" s="35" t="s">
        <v>156</v>
      </c>
      <c r="D698" s="18">
        <v>21</v>
      </c>
      <c r="E698" s="18">
        <v>16</v>
      </c>
      <c r="F698" s="304">
        <f t="shared" si="67"/>
        <v>346.3614</v>
      </c>
      <c r="G698" s="18">
        <v>0.1</v>
      </c>
      <c r="H698" s="18" t="s">
        <v>1063</v>
      </c>
      <c r="I698" s="32">
        <f t="shared" si="68"/>
        <v>193.587905296</v>
      </c>
      <c r="J698" s="32">
        <f t="shared" si="69"/>
        <v>0.96793952648000003</v>
      </c>
      <c r="K698" s="33" t="str">
        <f t="shared" si="70"/>
        <v>DEJAR</v>
      </c>
      <c r="L698" s="33" t="str">
        <f t="shared" si="71"/>
        <v>DEJAR</v>
      </c>
      <c r="M698" s="33" t="str">
        <f t="shared" si="72"/>
        <v>DEJAR</v>
      </c>
    </row>
    <row r="699" spans="1:13" x14ac:dyDescent="0.25">
      <c r="A699" s="14" t="s">
        <v>191</v>
      </c>
      <c r="B699" s="18">
        <v>30</v>
      </c>
      <c r="C699" s="35" t="s">
        <v>221</v>
      </c>
      <c r="D699" s="18">
        <v>35</v>
      </c>
      <c r="E699" s="18">
        <v>22</v>
      </c>
      <c r="F699" s="304">
        <f t="shared" si="67"/>
        <v>962.11500000000001</v>
      </c>
      <c r="G699" s="18">
        <v>0.1</v>
      </c>
      <c r="H699" s="18" t="s">
        <v>1063</v>
      </c>
      <c r="I699" s="32">
        <f t="shared" si="68"/>
        <v>654.11925553640299</v>
      </c>
      <c r="J699" s="32">
        <f t="shared" si="69"/>
        <v>3.270596277682015</v>
      </c>
      <c r="K699" s="33" t="str">
        <f t="shared" si="70"/>
        <v>DEJAR</v>
      </c>
      <c r="L699" s="33" t="str">
        <f t="shared" si="71"/>
        <v>DEJAR</v>
      </c>
      <c r="M699" s="33" t="str">
        <f t="shared" si="72"/>
        <v>DEJAR</v>
      </c>
    </row>
    <row r="700" spans="1:13" x14ac:dyDescent="0.25">
      <c r="A700" s="14" t="s">
        <v>191</v>
      </c>
      <c r="B700" s="18">
        <v>31</v>
      </c>
      <c r="C700" s="35" t="s">
        <v>283</v>
      </c>
      <c r="D700" s="18">
        <v>12</v>
      </c>
      <c r="E700" s="18">
        <v>8</v>
      </c>
      <c r="F700" s="304">
        <f t="shared" si="67"/>
        <v>113.0976</v>
      </c>
      <c r="G700" s="18">
        <v>0.1</v>
      </c>
      <c r="H700" s="18" t="s">
        <v>1063</v>
      </c>
      <c r="I700" s="32">
        <f t="shared" si="68"/>
        <v>51.002868362482175</v>
      </c>
      <c r="J700" s="32">
        <f t="shared" si="69"/>
        <v>0.25501434181241084</v>
      </c>
      <c r="K700" s="33" t="str">
        <f t="shared" si="70"/>
        <v>DEJAR</v>
      </c>
      <c r="L700" s="33" t="str">
        <f t="shared" si="71"/>
        <v>DEJAR</v>
      </c>
      <c r="M700" s="33" t="str">
        <f t="shared" si="72"/>
        <v>DEJAR</v>
      </c>
    </row>
    <row r="701" spans="1:13" x14ac:dyDescent="0.25">
      <c r="A701" s="14" t="s">
        <v>191</v>
      </c>
      <c r="B701" s="18">
        <v>32</v>
      </c>
      <c r="C701" s="35" t="s">
        <v>31</v>
      </c>
      <c r="D701" s="18">
        <v>20</v>
      </c>
      <c r="E701" s="18">
        <v>15</v>
      </c>
      <c r="F701" s="304">
        <f t="shared" si="67"/>
        <v>314.15999999999997</v>
      </c>
      <c r="G701" s="18">
        <v>0.1</v>
      </c>
      <c r="H701" s="18" t="s">
        <v>1063</v>
      </c>
      <c r="I701" s="32">
        <f t="shared" si="68"/>
        <v>172.33493090633354</v>
      </c>
      <c r="J701" s="32">
        <f t="shared" si="69"/>
        <v>0.86167465453166758</v>
      </c>
      <c r="K701" s="33" t="str">
        <f t="shared" si="70"/>
        <v>DEJAR</v>
      </c>
      <c r="L701" s="33" t="str">
        <f t="shared" si="71"/>
        <v>DEJAR</v>
      </c>
      <c r="M701" s="33" t="str">
        <f t="shared" si="72"/>
        <v>DEJAR</v>
      </c>
    </row>
    <row r="702" spans="1:13" x14ac:dyDescent="0.25">
      <c r="A702" s="14" t="s">
        <v>191</v>
      </c>
      <c r="B702" s="18">
        <v>33</v>
      </c>
      <c r="C702" s="35" t="s">
        <v>31</v>
      </c>
      <c r="D702" s="18">
        <v>15</v>
      </c>
      <c r="E702" s="18">
        <v>18</v>
      </c>
      <c r="F702" s="304">
        <f t="shared" si="67"/>
        <v>176.715</v>
      </c>
      <c r="G702" s="18">
        <v>0.1</v>
      </c>
      <c r="H702" s="18" t="s">
        <v>1063</v>
      </c>
      <c r="I702" s="32">
        <f t="shared" si="68"/>
        <v>86.812164819560579</v>
      </c>
      <c r="J702" s="32">
        <f t="shared" si="69"/>
        <v>0.43406082409780289</v>
      </c>
      <c r="K702" s="33" t="str">
        <f t="shared" si="70"/>
        <v>DEJAR</v>
      </c>
      <c r="L702" s="33" t="str">
        <f t="shared" si="71"/>
        <v>DEJAR</v>
      </c>
      <c r="M702" s="33" t="str">
        <f t="shared" si="72"/>
        <v>DEJAR</v>
      </c>
    </row>
    <row r="703" spans="1:13" x14ac:dyDescent="0.25">
      <c r="A703" s="14" t="s">
        <v>191</v>
      </c>
      <c r="B703" s="18">
        <v>34</v>
      </c>
      <c r="C703" s="35" t="s">
        <v>161</v>
      </c>
      <c r="D703" s="18">
        <v>22</v>
      </c>
      <c r="E703" s="18">
        <v>25</v>
      </c>
      <c r="F703" s="304">
        <f t="shared" si="67"/>
        <v>380.1336</v>
      </c>
      <c r="G703" s="18">
        <v>0.1</v>
      </c>
      <c r="H703" s="18" t="s">
        <v>1063</v>
      </c>
      <c r="I703" s="32">
        <f t="shared" si="68"/>
        <v>216.2883827856152</v>
      </c>
      <c r="J703" s="32">
        <f t="shared" si="69"/>
        <v>1.0814419139280758</v>
      </c>
      <c r="K703" s="33" t="str">
        <f t="shared" si="70"/>
        <v>DEJAR</v>
      </c>
      <c r="L703" s="33" t="str">
        <f t="shared" si="71"/>
        <v>DEJAR</v>
      </c>
      <c r="M703" s="33" t="str">
        <f t="shared" si="72"/>
        <v>DEJAR</v>
      </c>
    </row>
    <row r="704" spans="1:13" x14ac:dyDescent="0.25">
      <c r="A704" s="14" t="s">
        <v>191</v>
      </c>
      <c r="B704" s="18">
        <v>35</v>
      </c>
      <c r="C704" s="35" t="s">
        <v>125</v>
      </c>
      <c r="D704" s="18">
        <v>128</v>
      </c>
      <c r="E704" s="18">
        <v>40</v>
      </c>
      <c r="F704" s="304">
        <f t="shared" si="67"/>
        <v>12867.9936</v>
      </c>
      <c r="G704" s="18">
        <v>0.1</v>
      </c>
      <c r="H704" s="18" t="s">
        <v>1063</v>
      </c>
      <c r="I704" s="32">
        <f t="shared" si="68"/>
        <v>14385.048953354462</v>
      </c>
      <c r="J704" s="32">
        <f t="shared" si="69"/>
        <v>71.925244766772309</v>
      </c>
      <c r="K704" s="33" t="str">
        <f t="shared" si="70"/>
        <v>DEJAR</v>
      </c>
      <c r="L704" s="33" t="str">
        <f t="shared" si="71"/>
        <v>DEJAR</v>
      </c>
      <c r="M704" s="33" t="str">
        <f t="shared" si="72"/>
        <v>DEJAR</v>
      </c>
    </row>
    <row r="705" spans="1:13" x14ac:dyDescent="0.25">
      <c r="A705" s="14" t="s">
        <v>191</v>
      </c>
      <c r="B705" s="18">
        <v>36</v>
      </c>
      <c r="C705" s="35" t="s">
        <v>168</v>
      </c>
      <c r="D705" s="18">
        <v>16</v>
      </c>
      <c r="E705" s="18">
        <v>7</v>
      </c>
      <c r="F705" s="304">
        <f t="shared" si="67"/>
        <v>201.0624</v>
      </c>
      <c r="G705" s="18">
        <v>0.1</v>
      </c>
      <c r="H705" s="18" t="s">
        <v>1063</v>
      </c>
      <c r="I705" s="32">
        <f t="shared" si="68"/>
        <v>101.24820425273758</v>
      </c>
      <c r="J705" s="32">
        <f t="shared" si="69"/>
        <v>0.50624102126368786</v>
      </c>
      <c r="K705" s="33" t="str">
        <f t="shared" si="70"/>
        <v>DEJAR</v>
      </c>
      <c r="L705" s="33" t="str">
        <f t="shared" si="71"/>
        <v>DEJAR</v>
      </c>
      <c r="M705" s="33" t="str">
        <f t="shared" si="72"/>
        <v>DEJAR</v>
      </c>
    </row>
    <row r="706" spans="1:13" x14ac:dyDescent="0.25">
      <c r="A706" s="14" t="s">
        <v>192</v>
      </c>
      <c r="B706" s="18">
        <v>1</v>
      </c>
      <c r="C706" s="35" t="s">
        <v>284</v>
      </c>
      <c r="D706" s="18">
        <v>50</v>
      </c>
      <c r="E706" s="18">
        <v>50</v>
      </c>
      <c r="F706" s="304">
        <f t="shared" si="67"/>
        <v>1963.5</v>
      </c>
      <c r="G706" s="18">
        <v>0.1</v>
      </c>
      <c r="H706" s="18" t="s">
        <v>1063</v>
      </c>
      <c r="I706" s="32">
        <f t="shared" si="68"/>
        <v>1530.6197203780737</v>
      </c>
      <c r="J706" s="32">
        <f t="shared" si="69"/>
        <v>7.6530986018903677</v>
      </c>
      <c r="K706" s="33" t="str">
        <f t="shared" si="70"/>
        <v>DEJAR</v>
      </c>
      <c r="L706" s="33" t="str">
        <f t="shared" si="71"/>
        <v>DEJAR</v>
      </c>
      <c r="M706" s="33" t="str">
        <f t="shared" si="72"/>
        <v>DEJAR</v>
      </c>
    </row>
    <row r="707" spans="1:13" x14ac:dyDescent="0.25">
      <c r="A707" s="14" t="s">
        <v>192</v>
      </c>
      <c r="B707" s="18">
        <v>2</v>
      </c>
      <c r="C707" s="35" t="s">
        <v>147</v>
      </c>
      <c r="D707" s="18">
        <v>18</v>
      </c>
      <c r="E707" s="18">
        <v>9</v>
      </c>
      <c r="F707" s="304">
        <f t="shared" ref="F707:F770" si="73">(3.1416/4)*D707^2</f>
        <v>254.46959999999999</v>
      </c>
      <c r="G707" s="18">
        <v>0.1</v>
      </c>
      <c r="H707" s="18" t="s">
        <v>1063</v>
      </c>
      <c r="I707" s="32">
        <f t="shared" ref="I707:I770" si="74">0.13657*D707^2.38351</f>
        <v>134.06329154071116</v>
      </c>
      <c r="J707" s="32">
        <f t="shared" ref="J707:J770" si="75">(I707/1000)*0.5/G707</f>
        <v>0.67031645770355586</v>
      </c>
      <c r="K707" s="33" t="str">
        <f t="shared" ref="K707:K770" si="76">+IF(D707&gt;=10,"DEJAR","DEPURAR")</f>
        <v>DEJAR</v>
      </c>
      <c r="L707" s="33" t="str">
        <f t="shared" ref="L707:L770" si="77">+IF(E707&gt;=5,"DEJAR","DEPURAR")</f>
        <v>DEJAR</v>
      </c>
      <c r="M707" s="33" t="str">
        <f t="shared" ref="M707:M770" si="78">+IF(AND(K707="DEJAR",L707="DEJAR"),"DEJAR","DEPURAR")</f>
        <v>DEJAR</v>
      </c>
    </row>
    <row r="708" spans="1:13" x14ac:dyDescent="0.25">
      <c r="A708" s="14" t="s">
        <v>192</v>
      </c>
      <c r="B708" s="18">
        <v>3</v>
      </c>
      <c r="C708" s="35" t="s">
        <v>18</v>
      </c>
      <c r="D708" s="18">
        <v>17</v>
      </c>
      <c r="E708" s="18">
        <v>10</v>
      </c>
      <c r="F708" s="304">
        <f t="shared" si="73"/>
        <v>226.98060000000001</v>
      </c>
      <c r="G708" s="18">
        <v>0.1</v>
      </c>
      <c r="H708" s="18" t="s">
        <v>1063</v>
      </c>
      <c r="I708" s="32">
        <f t="shared" si="74"/>
        <v>116.98835060940742</v>
      </c>
      <c r="J708" s="32">
        <f t="shared" si="75"/>
        <v>0.58494175304703711</v>
      </c>
      <c r="K708" s="33" t="str">
        <f t="shared" si="76"/>
        <v>DEJAR</v>
      </c>
      <c r="L708" s="33" t="str">
        <f t="shared" si="77"/>
        <v>DEJAR</v>
      </c>
      <c r="M708" s="33" t="str">
        <f t="shared" si="78"/>
        <v>DEJAR</v>
      </c>
    </row>
    <row r="709" spans="1:13" x14ac:dyDescent="0.25">
      <c r="A709" s="14" t="s">
        <v>192</v>
      </c>
      <c r="B709" s="18">
        <v>4</v>
      </c>
      <c r="C709" s="35" t="s">
        <v>31</v>
      </c>
      <c r="D709" s="18">
        <v>21</v>
      </c>
      <c r="E709" s="18">
        <v>20</v>
      </c>
      <c r="F709" s="304">
        <f t="shared" si="73"/>
        <v>346.3614</v>
      </c>
      <c r="G709" s="18">
        <v>0.1</v>
      </c>
      <c r="H709" s="18" t="s">
        <v>1063</v>
      </c>
      <c r="I709" s="32">
        <f t="shared" si="74"/>
        <v>193.587905296</v>
      </c>
      <c r="J709" s="32">
        <f t="shared" si="75"/>
        <v>0.96793952648000003</v>
      </c>
      <c r="K709" s="33" t="str">
        <f t="shared" si="76"/>
        <v>DEJAR</v>
      </c>
      <c r="L709" s="33" t="str">
        <f t="shared" si="77"/>
        <v>DEJAR</v>
      </c>
      <c r="M709" s="33" t="str">
        <f t="shared" si="78"/>
        <v>DEJAR</v>
      </c>
    </row>
    <row r="710" spans="1:13" x14ac:dyDescent="0.25">
      <c r="A710" s="14" t="s">
        <v>192</v>
      </c>
      <c r="B710" s="18">
        <v>5</v>
      </c>
      <c r="C710" s="35" t="s">
        <v>31</v>
      </c>
      <c r="D710" s="18">
        <v>23</v>
      </c>
      <c r="E710" s="18">
        <v>22</v>
      </c>
      <c r="F710" s="304">
        <f t="shared" si="73"/>
        <v>415.47660000000002</v>
      </c>
      <c r="G710" s="18">
        <v>0.1</v>
      </c>
      <c r="H710" s="18" t="s">
        <v>1063</v>
      </c>
      <c r="I710" s="32">
        <f t="shared" si="74"/>
        <v>240.46242571758225</v>
      </c>
      <c r="J710" s="32">
        <f t="shared" si="75"/>
        <v>1.2023121285879113</v>
      </c>
      <c r="K710" s="33" t="str">
        <f t="shared" si="76"/>
        <v>DEJAR</v>
      </c>
      <c r="L710" s="33" t="str">
        <f t="shared" si="77"/>
        <v>DEJAR</v>
      </c>
      <c r="M710" s="33" t="str">
        <f t="shared" si="78"/>
        <v>DEJAR</v>
      </c>
    </row>
    <row r="711" spans="1:13" x14ac:dyDescent="0.25">
      <c r="A711" s="14" t="s">
        <v>192</v>
      </c>
      <c r="B711" s="18">
        <v>6</v>
      </c>
      <c r="C711" s="35" t="s">
        <v>161</v>
      </c>
      <c r="D711" s="18">
        <v>14.5</v>
      </c>
      <c r="E711" s="18">
        <v>15</v>
      </c>
      <c r="F711" s="304">
        <f t="shared" si="73"/>
        <v>165.13034999999999</v>
      </c>
      <c r="G711" s="18">
        <v>0.1</v>
      </c>
      <c r="H711" s="18" t="s">
        <v>1063</v>
      </c>
      <c r="I711" s="32">
        <f t="shared" si="74"/>
        <v>80.073268525573738</v>
      </c>
      <c r="J711" s="32">
        <f t="shared" si="75"/>
        <v>0.40036634262786869</v>
      </c>
      <c r="K711" s="33" t="str">
        <f t="shared" si="76"/>
        <v>DEJAR</v>
      </c>
      <c r="L711" s="33" t="str">
        <f t="shared" si="77"/>
        <v>DEJAR</v>
      </c>
      <c r="M711" s="33" t="str">
        <f t="shared" si="78"/>
        <v>DEJAR</v>
      </c>
    </row>
    <row r="712" spans="1:13" x14ac:dyDescent="0.25">
      <c r="A712" s="14" t="s">
        <v>192</v>
      </c>
      <c r="B712" s="18">
        <v>7</v>
      </c>
      <c r="C712" s="35" t="s">
        <v>41</v>
      </c>
      <c r="D712" s="18">
        <v>14</v>
      </c>
      <c r="E712" s="18">
        <v>17.350000000000001</v>
      </c>
      <c r="F712" s="304">
        <f t="shared" si="73"/>
        <v>153.9384</v>
      </c>
      <c r="G712" s="18">
        <v>0.1</v>
      </c>
      <c r="H712" s="18" t="s">
        <v>1063</v>
      </c>
      <c r="I712" s="32">
        <f t="shared" si="74"/>
        <v>73.64833681845144</v>
      </c>
      <c r="J712" s="32">
        <f t="shared" si="75"/>
        <v>0.36824168409225716</v>
      </c>
      <c r="K712" s="33" t="str">
        <f t="shared" si="76"/>
        <v>DEJAR</v>
      </c>
      <c r="L712" s="33" t="str">
        <f t="shared" si="77"/>
        <v>DEJAR</v>
      </c>
      <c r="M712" s="33" t="str">
        <f t="shared" si="78"/>
        <v>DEJAR</v>
      </c>
    </row>
    <row r="713" spans="1:13" x14ac:dyDescent="0.25">
      <c r="A713" s="14" t="s">
        <v>192</v>
      </c>
      <c r="B713" s="18">
        <v>8</v>
      </c>
      <c r="C713" s="35" t="s">
        <v>20</v>
      </c>
      <c r="D713" s="18">
        <v>12.5</v>
      </c>
      <c r="E713" s="18">
        <v>10</v>
      </c>
      <c r="F713" s="304">
        <f t="shared" si="73"/>
        <v>122.71875</v>
      </c>
      <c r="G713" s="18">
        <v>0.1</v>
      </c>
      <c r="H713" s="18" t="s">
        <v>1063</v>
      </c>
      <c r="I713" s="32">
        <f t="shared" si="74"/>
        <v>56.214880852526136</v>
      </c>
      <c r="J713" s="32">
        <f t="shared" si="75"/>
        <v>0.28107440426263064</v>
      </c>
      <c r="K713" s="33" t="str">
        <f t="shared" si="76"/>
        <v>DEJAR</v>
      </c>
      <c r="L713" s="33" t="str">
        <f t="shared" si="77"/>
        <v>DEJAR</v>
      </c>
      <c r="M713" s="33" t="str">
        <f t="shared" si="78"/>
        <v>DEJAR</v>
      </c>
    </row>
    <row r="714" spans="1:13" x14ac:dyDescent="0.25">
      <c r="A714" s="14" t="s">
        <v>192</v>
      </c>
      <c r="B714" s="18">
        <v>9</v>
      </c>
      <c r="C714" s="35" t="s">
        <v>134</v>
      </c>
      <c r="D714" s="18">
        <v>15</v>
      </c>
      <c r="E714" s="18">
        <v>7</v>
      </c>
      <c r="F714" s="304">
        <f t="shared" si="73"/>
        <v>176.715</v>
      </c>
      <c r="G714" s="18">
        <v>0.1</v>
      </c>
      <c r="H714" s="18" t="s">
        <v>1063</v>
      </c>
      <c r="I714" s="32">
        <f t="shared" si="74"/>
        <v>86.812164819560579</v>
      </c>
      <c r="J714" s="32">
        <f t="shared" si="75"/>
        <v>0.43406082409780289</v>
      </c>
      <c r="K714" s="33" t="str">
        <f t="shared" si="76"/>
        <v>DEJAR</v>
      </c>
      <c r="L714" s="33" t="str">
        <f t="shared" si="77"/>
        <v>DEJAR</v>
      </c>
      <c r="M714" s="33" t="str">
        <f t="shared" si="78"/>
        <v>DEJAR</v>
      </c>
    </row>
    <row r="715" spans="1:13" x14ac:dyDescent="0.25">
      <c r="A715" s="14" t="s">
        <v>192</v>
      </c>
      <c r="B715" s="18">
        <v>10</v>
      </c>
      <c r="C715" s="35" t="s">
        <v>20</v>
      </c>
      <c r="D715" s="18">
        <v>64.5</v>
      </c>
      <c r="E715" s="18">
        <v>50</v>
      </c>
      <c r="F715" s="304">
        <f t="shared" si="73"/>
        <v>3267.4603499999998</v>
      </c>
      <c r="G715" s="18">
        <v>0.1</v>
      </c>
      <c r="H715" s="18" t="s">
        <v>1063</v>
      </c>
      <c r="I715" s="32">
        <f t="shared" si="74"/>
        <v>2808.4001324125643</v>
      </c>
      <c r="J715" s="32">
        <f t="shared" si="75"/>
        <v>14.04200066206282</v>
      </c>
      <c r="K715" s="33" t="str">
        <f t="shared" si="76"/>
        <v>DEJAR</v>
      </c>
      <c r="L715" s="33" t="str">
        <f t="shared" si="77"/>
        <v>DEJAR</v>
      </c>
      <c r="M715" s="33" t="str">
        <f t="shared" si="78"/>
        <v>DEJAR</v>
      </c>
    </row>
    <row r="716" spans="1:13" x14ac:dyDescent="0.25">
      <c r="A716" s="14" t="s">
        <v>192</v>
      </c>
      <c r="B716" s="18">
        <v>11</v>
      </c>
      <c r="C716" s="35" t="s">
        <v>161</v>
      </c>
      <c r="D716" s="18">
        <v>12.5</v>
      </c>
      <c r="E716" s="18">
        <v>9</v>
      </c>
      <c r="F716" s="304">
        <f t="shared" si="73"/>
        <v>122.71875</v>
      </c>
      <c r="G716" s="18">
        <v>0.1</v>
      </c>
      <c r="H716" s="18" t="s">
        <v>1063</v>
      </c>
      <c r="I716" s="32">
        <f t="shared" si="74"/>
        <v>56.214880852526136</v>
      </c>
      <c r="J716" s="32">
        <f t="shared" si="75"/>
        <v>0.28107440426263064</v>
      </c>
      <c r="K716" s="33" t="str">
        <f t="shared" si="76"/>
        <v>DEJAR</v>
      </c>
      <c r="L716" s="33" t="str">
        <f t="shared" si="77"/>
        <v>DEJAR</v>
      </c>
      <c r="M716" s="33" t="str">
        <f t="shared" si="78"/>
        <v>DEJAR</v>
      </c>
    </row>
    <row r="717" spans="1:13" x14ac:dyDescent="0.25">
      <c r="A717" s="14" t="s">
        <v>192</v>
      </c>
      <c r="B717" s="18">
        <v>12</v>
      </c>
      <c r="C717" s="35" t="s">
        <v>161</v>
      </c>
      <c r="D717" s="18">
        <v>19</v>
      </c>
      <c r="E717" s="18">
        <v>11</v>
      </c>
      <c r="F717" s="304">
        <f t="shared" si="73"/>
        <v>283.52940000000001</v>
      </c>
      <c r="G717" s="18">
        <v>0.1</v>
      </c>
      <c r="H717" s="18" t="s">
        <v>1063</v>
      </c>
      <c r="I717" s="32">
        <f t="shared" si="74"/>
        <v>152.50261995629924</v>
      </c>
      <c r="J717" s="32">
        <f t="shared" si="75"/>
        <v>0.76251309978149617</v>
      </c>
      <c r="K717" s="33" t="str">
        <f t="shared" si="76"/>
        <v>DEJAR</v>
      </c>
      <c r="L717" s="33" t="str">
        <f t="shared" si="77"/>
        <v>DEJAR</v>
      </c>
      <c r="M717" s="33" t="str">
        <f t="shared" si="78"/>
        <v>DEJAR</v>
      </c>
    </row>
    <row r="718" spans="1:13" x14ac:dyDescent="0.25">
      <c r="A718" s="14" t="s">
        <v>192</v>
      </c>
      <c r="B718" s="18">
        <v>13</v>
      </c>
      <c r="C718" s="35" t="s">
        <v>209</v>
      </c>
      <c r="D718" s="18">
        <v>17.5</v>
      </c>
      <c r="E718" s="18">
        <v>11</v>
      </c>
      <c r="F718" s="304">
        <f t="shared" si="73"/>
        <v>240.52875</v>
      </c>
      <c r="G718" s="18">
        <v>0.1</v>
      </c>
      <c r="H718" s="18" t="s">
        <v>1063</v>
      </c>
      <c r="I718" s="32">
        <f t="shared" si="74"/>
        <v>125.35709774458586</v>
      </c>
      <c r="J718" s="32">
        <f t="shared" si="75"/>
        <v>0.62678548872292927</v>
      </c>
      <c r="K718" s="33" t="str">
        <f t="shared" si="76"/>
        <v>DEJAR</v>
      </c>
      <c r="L718" s="33" t="str">
        <f t="shared" si="77"/>
        <v>DEJAR</v>
      </c>
      <c r="M718" s="33" t="str">
        <f t="shared" si="78"/>
        <v>DEJAR</v>
      </c>
    </row>
    <row r="719" spans="1:13" x14ac:dyDescent="0.25">
      <c r="A719" s="14" t="s">
        <v>192</v>
      </c>
      <c r="B719" s="18">
        <v>14</v>
      </c>
      <c r="C719" s="35" t="s">
        <v>133</v>
      </c>
      <c r="D719" s="18">
        <v>21.7</v>
      </c>
      <c r="E719" s="18">
        <v>25</v>
      </c>
      <c r="F719" s="304">
        <f t="shared" si="73"/>
        <v>369.83700599999997</v>
      </c>
      <c r="G719" s="18">
        <v>0.1</v>
      </c>
      <c r="H719" s="18" t="s">
        <v>1063</v>
      </c>
      <c r="I719" s="32">
        <f t="shared" si="74"/>
        <v>209.32468658893984</v>
      </c>
      <c r="J719" s="32">
        <f t="shared" si="75"/>
        <v>1.0466234329446993</v>
      </c>
      <c r="K719" s="33" t="str">
        <f t="shared" si="76"/>
        <v>DEJAR</v>
      </c>
      <c r="L719" s="33" t="str">
        <f t="shared" si="77"/>
        <v>DEJAR</v>
      </c>
      <c r="M719" s="33" t="str">
        <f t="shared" si="78"/>
        <v>DEJAR</v>
      </c>
    </row>
    <row r="720" spans="1:13" x14ac:dyDescent="0.25">
      <c r="A720" s="14" t="s">
        <v>192</v>
      </c>
      <c r="B720" s="18">
        <v>15</v>
      </c>
      <c r="C720" s="35" t="s">
        <v>161</v>
      </c>
      <c r="D720" s="18">
        <v>17.5</v>
      </c>
      <c r="E720" s="18">
        <v>20</v>
      </c>
      <c r="F720" s="304">
        <f t="shared" si="73"/>
        <v>240.52875</v>
      </c>
      <c r="G720" s="18">
        <v>0.1</v>
      </c>
      <c r="H720" s="18" t="s">
        <v>1063</v>
      </c>
      <c r="I720" s="32">
        <f t="shared" si="74"/>
        <v>125.35709774458586</v>
      </c>
      <c r="J720" s="32">
        <f t="shared" si="75"/>
        <v>0.62678548872292927</v>
      </c>
      <c r="K720" s="33" t="str">
        <f t="shared" si="76"/>
        <v>DEJAR</v>
      </c>
      <c r="L720" s="33" t="str">
        <f t="shared" si="77"/>
        <v>DEJAR</v>
      </c>
      <c r="M720" s="33" t="str">
        <f t="shared" si="78"/>
        <v>DEJAR</v>
      </c>
    </row>
    <row r="721" spans="1:13" x14ac:dyDescent="0.25">
      <c r="A721" s="14" t="s">
        <v>192</v>
      </c>
      <c r="B721" s="18">
        <v>16</v>
      </c>
      <c r="C721" s="35" t="s">
        <v>271</v>
      </c>
      <c r="D721" s="18">
        <v>12</v>
      </c>
      <c r="E721" s="18">
        <v>9</v>
      </c>
      <c r="F721" s="304">
        <f t="shared" si="73"/>
        <v>113.0976</v>
      </c>
      <c r="G721" s="18">
        <v>0.1</v>
      </c>
      <c r="H721" s="18" t="s">
        <v>1063</v>
      </c>
      <c r="I721" s="32">
        <f t="shared" si="74"/>
        <v>51.002868362482175</v>
      </c>
      <c r="J721" s="32">
        <f t="shared" si="75"/>
        <v>0.25501434181241084</v>
      </c>
      <c r="K721" s="33" t="str">
        <f t="shared" si="76"/>
        <v>DEJAR</v>
      </c>
      <c r="L721" s="33" t="str">
        <f t="shared" si="77"/>
        <v>DEJAR</v>
      </c>
      <c r="M721" s="33" t="str">
        <f t="shared" si="78"/>
        <v>DEJAR</v>
      </c>
    </row>
    <row r="722" spans="1:13" x14ac:dyDescent="0.25">
      <c r="A722" s="14" t="s">
        <v>192</v>
      </c>
      <c r="B722" s="18">
        <v>17</v>
      </c>
      <c r="C722" s="35" t="s">
        <v>271</v>
      </c>
      <c r="D722" s="18">
        <v>10</v>
      </c>
      <c r="E722" s="18">
        <v>12</v>
      </c>
      <c r="F722" s="304">
        <f t="shared" si="73"/>
        <v>78.539999999999992</v>
      </c>
      <c r="G722" s="18">
        <v>0.1</v>
      </c>
      <c r="H722" s="18" t="s">
        <v>1063</v>
      </c>
      <c r="I722" s="32">
        <f t="shared" si="74"/>
        <v>33.026709725455305</v>
      </c>
      <c r="J722" s="32">
        <f t="shared" si="75"/>
        <v>0.16513354862727653</v>
      </c>
      <c r="K722" s="33" t="str">
        <f t="shared" si="76"/>
        <v>DEJAR</v>
      </c>
      <c r="L722" s="33" t="str">
        <f t="shared" si="77"/>
        <v>DEJAR</v>
      </c>
      <c r="M722" s="33" t="str">
        <f t="shared" si="78"/>
        <v>DEJAR</v>
      </c>
    </row>
    <row r="723" spans="1:13" x14ac:dyDescent="0.25">
      <c r="A723" s="14" t="s">
        <v>192</v>
      </c>
      <c r="B723" s="18">
        <v>18</v>
      </c>
      <c r="C723" s="35" t="s">
        <v>271</v>
      </c>
      <c r="D723" s="18">
        <v>17</v>
      </c>
      <c r="E723" s="18">
        <v>8</v>
      </c>
      <c r="F723" s="304">
        <f t="shared" si="73"/>
        <v>226.98060000000001</v>
      </c>
      <c r="G723" s="18">
        <v>0.1</v>
      </c>
      <c r="H723" s="18" t="s">
        <v>1063</v>
      </c>
      <c r="I723" s="32">
        <f t="shared" si="74"/>
        <v>116.98835060940742</v>
      </c>
      <c r="J723" s="32">
        <f t="shared" si="75"/>
        <v>0.58494175304703711</v>
      </c>
      <c r="K723" s="33" t="str">
        <f t="shared" si="76"/>
        <v>DEJAR</v>
      </c>
      <c r="L723" s="33" t="str">
        <f t="shared" si="77"/>
        <v>DEJAR</v>
      </c>
      <c r="M723" s="33" t="str">
        <f t="shared" si="78"/>
        <v>DEJAR</v>
      </c>
    </row>
    <row r="724" spans="1:13" x14ac:dyDescent="0.25">
      <c r="A724" s="14" t="s">
        <v>192</v>
      </c>
      <c r="B724" s="18">
        <v>19</v>
      </c>
      <c r="C724" s="35" t="s">
        <v>273</v>
      </c>
      <c r="D724" s="18">
        <v>19</v>
      </c>
      <c r="E724" s="18">
        <v>15</v>
      </c>
      <c r="F724" s="304">
        <f t="shared" si="73"/>
        <v>283.52940000000001</v>
      </c>
      <c r="G724" s="18">
        <v>0.1</v>
      </c>
      <c r="H724" s="18" t="s">
        <v>1063</v>
      </c>
      <c r="I724" s="32">
        <f t="shared" si="74"/>
        <v>152.50261995629924</v>
      </c>
      <c r="J724" s="32">
        <f t="shared" si="75"/>
        <v>0.76251309978149617</v>
      </c>
      <c r="K724" s="33" t="str">
        <f t="shared" si="76"/>
        <v>DEJAR</v>
      </c>
      <c r="L724" s="33" t="str">
        <f t="shared" si="77"/>
        <v>DEJAR</v>
      </c>
      <c r="M724" s="33" t="str">
        <f t="shared" si="78"/>
        <v>DEJAR</v>
      </c>
    </row>
    <row r="725" spans="1:13" x14ac:dyDescent="0.25">
      <c r="A725" s="14" t="s">
        <v>192</v>
      </c>
      <c r="B725" s="18">
        <v>20</v>
      </c>
      <c r="C725" s="35" t="s">
        <v>134</v>
      </c>
      <c r="D725" s="18">
        <v>95</v>
      </c>
      <c r="E725" s="18">
        <v>40</v>
      </c>
      <c r="F725" s="304">
        <f t="shared" si="73"/>
        <v>7088.2349999999997</v>
      </c>
      <c r="G725" s="18">
        <v>0.1</v>
      </c>
      <c r="H725" s="18" t="s">
        <v>1063</v>
      </c>
      <c r="I725" s="32">
        <f t="shared" si="74"/>
        <v>7067.7194142207773</v>
      </c>
      <c r="J725" s="32">
        <f t="shared" si="75"/>
        <v>35.338597071103884</v>
      </c>
      <c r="K725" s="33" t="str">
        <f t="shared" si="76"/>
        <v>DEJAR</v>
      </c>
      <c r="L725" s="33" t="str">
        <f t="shared" si="77"/>
        <v>DEJAR</v>
      </c>
      <c r="M725" s="33" t="str">
        <f t="shared" si="78"/>
        <v>DEJAR</v>
      </c>
    </row>
    <row r="726" spans="1:13" x14ac:dyDescent="0.25">
      <c r="A726" s="14" t="s">
        <v>192</v>
      </c>
      <c r="B726" s="18">
        <v>21</v>
      </c>
      <c r="C726" s="35" t="s">
        <v>90</v>
      </c>
      <c r="D726" s="18">
        <v>21</v>
      </c>
      <c r="E726" s="18">
        <v>10</v>
      </c>
      <c r="F726" s="304">
        <f t="shared" si="73"/>
        <v>346.3614</v>
      </c>
      <c r="G726" s="18">
        <v>0.1</v>
      </c>
      <c r="H726" s="18" t="s">
        <v>1063</v>
      </c>
      <c r="I726" s="32">
        <f t="shared" si="74"/>
        <v>193.587905296</v>
      </c>
      <c r="J726" s="32">
        <f t="shared" si="75"/>
        <v>0.96793952648000003</v>
      </c>
      <c r="K726" s="33" t="str">
        <f t="shared" si="76"/>
        <v>DEJAR</v>
      </c>
      <c r="L726" s="33" t="str">
        <f t="shared" si="77"/>
        <v>DEJAR</v>
      </c>
      <c r="M726" s="33" t="str">
        <f t="shared" si="78"/>
        <v>DEJAR</v>
      </c>
    </row>
    <row r="727" spans="1:13" x14ac:dyDescent="0.25">
      <c r="A727" s="14" t="s">
        <v>192</v>
      </c>
      <c r="B727" s="18">
        <v>22</v>
      </c>
      <c r="C727" s="35" t="s">
        <v>273</v>
      </c>
      <c r="D727" s="18">
        <v>12</v>
      </c>
      <c r="E727" s="18">
        <v>9</v>
      </c>
      <c r="F727" s="304">
        <f t="shared" si="73"/>
        <v>113.0976</v>
      </c>
      <c r="G727" s="18">
        <v>0.1</v>
      </c>
      <c r="H727" s="18" t="s">
        <v>1063</v>
      </c>
      <c r="I727" s="32">
        <f t="shared" si="74"/>
        <v>51.002868362482175</v>
      </c>
      <c r="J727" s="32">
        <f t="shared" si="75"/>
        <v>0.25501434181241084</v>
      </c>
      <c r="K727" s="33" t="str">
        <f t="shared" si="76"/>
        <v>DEJAR</v>
      </c>
      <c r="L727" s="33" t="str">
        <f t="shared" si="77"/>
        <v>DEJAR</v>
      </c>
      <c r="M727" s="33" t="str">
        <f t="shared" si="78"/>
        <v>DEJAR</v>
      </c>
    </row>
    <row r="728" spans="1:13" x14ac:dyDescent="0.25">
      <c r="A728" s="14" t="s">
        <v>192</v>
      </c>
      <c r="B728" s="18">
        <v>23</v>
      </c>
      <c r="C728" s="35" t="s">
        <v>226</v>
      </c>
      <c r="D728" s="18">
        <v>46</v>
      </c>
      <c r="E728" s="18">
        <v>35</v>
      </c>
      <c r="F728" s="304">
        <f t="shared" si="73"/>
        <v>1661.9064000000001</v>
      </c>
      <c r="G728" s="18">
        <v>0.1</v>
      </c>
      <c r="H728" s="18" t="s">
        <v>1063</v>
      </c>
      <c r="I728" s="32">
        <f t="shared" si="74"/>
        <v>1254.7442923043911</v>
      </c>
      <c r="J728" s="32">
        <f t="shared" si="75"/>
        <v>6.2737214615219559</v>
      </c>
      <c r="K728" s="33" t="str">
        <f t="shared" si="76"/>
        <v>DEJAR</v>
      </c>
      <c r="L728" s="33" t="str">
        <f t="shared" si="77"/>
        <v>DEJAR</v>
      </c>
      <c r="M728" s="33" t="str">
        <f t="shared" si="78"/>
        <v>DEJAR</v>
      </c>
    </row>
    <row r="729" spans="1:13" x14ac:dyDescent="0.25">
      <c r="A729" s="14" t="s">
        <v>192</v>
      </c>
      <c r="B729" s="18">
        <v>24</v>
      </c>
      <c r="C729" s="35" t="s">
        <v>274</v>
      </c>
      <c r="D729" s="18">
        <v>41</v>
      </c>
      <c r="E729" s="18">
        <v>32</v>
      </c>
      <c r="F729" s="304">
        <f t="shared" si="73"/>
        <v>1320.2574</v>
      </c>
      <c r="G729" s="18">
        <v>0.1</v>
      </c>
      <c r="H729" s="18" t="s">
        <v>1063</v>
      </c>
      <c r="I729" s="32">
        <f t="shared" si="74"/>
        <v>953.76583125588297</v>
      </c>
      <c r="J729" s="32">
        <f t="shared" si="75"/>
        <v>4.7688291562794145</v>
      </c>
      <c r="K729" s="33" t="str">
        <f t="shared" si="76"/>
        <v>DEJAR</v>
      </c>
      <c r="L729" s="33" t="str">
        <f t="shared" si="77"/>
        <v>DEJAR</v>
      </c>
      <c r="M729" s="33" t="str">
        <f t="shared" si="78"/>
        <v>DEJAR</v>
      </c>
    </row>
    <row r="730" spans="1:13" x14ac:dyDescent="0.25">
      <c r="A730" s="14" t="s">
        <v>192</v>
      </c>
      <c r="B730" s="18">
        <v>25</v>
      </c>
      <c r="C730" s="35" t="s">
        <v>273</v>
      </c>
      <c r="D730" s="18">
        <v>20</v>
      </c>
      <c r="E730" s="18">
        <v>17.350000000000001</v>
      </c>
      <c r="F730" s="304">
        <f t="shared" si="73"/>
        <v>314.15999999999997</v>
      </c>
      <c r="G730" s="18">
        <v>0.1</v>
      </c>
      <c r="H730" s="18" t="s">
        <v>1063</v>
      </c>
      <c r="I730" s="32">
        <f t="shared" si="74"/>
        <v>172.33493090633354</v>
      </c>
      <c r="J730" s="32">
        <f t="shared" si="75"/>
        <v>0.86167465453166758</v>
      </c>
      <c r="K730" s="33" t="str">
        <f t="shared" si="76"/>
        <v>DEJAR</v>
      </c>
      <c r="L730" s="33" t="str">
        <f t="shared" si="77"/>
        <v>DEJAR</v>
      </c>
      <c r="M730" s="33" t="str">
        <f t="shared" si="78"/>
        <v>DEJAR</v>
      </c>
    </row>
    <row r="731" spans="1:13" x14ac:dyDescent="0.25">
      <c r="A731" s="14" t="s">
        <v>192</v>
      </c>
      <c r="B731" s="18">
        <v>26</v>
      </c>
      <c r="C731" s="35" t="s">
        <v>226</v>
      </c>
      <c r="D731" s="18">
        <v>29</v>
      </c>
      <c r="E731" s="18">
        <v>17.350000000000001</v>
      </c>
      <c r="F731" s="304">
        <f t="shared" si="73"/>
        <v>660.52139999999997</v>
      </c>
      <c r="G731" s="18">
        <v>0.1</v>
      </c>
      <c r="H731" s="18" t="s">
        <v>1063</v>
      </c>
      <c r="I731" s="32">
        <f t="shared" si="74"/>
        <v>417.82609631752575</v>
      </c>
      <c r="J731" s="32">
        <f t="shared" si="75"/>
        <v>2.0891304815876288</v>
      </c>
      <c r="K731" s="33" t="str">
        <f t="shared" si="76"/>
        <v>DEJAR</v>
      </c>
      <c r="L731" s="33" t="str">
        <f t="shared" si="77"/>
        <v>DEJAR</v>
      </c>
      <c r="M731" s="33" t="str">
        <f t="shared" si="78"/>
        <v>DEJAR</v>
      </c>
    </row>
    <row r="732" spans="1:13" x14ac:dyDescent="0.25">
      <c r="A732" s="14" t="s">
        <v>192</v>
      </c>
      <c r="B732" s="18">
        <v>27</v>
      </c>
      <c r="C732" s="35" t="s">
        <v>133</v>
      </c>
      <c r="D732" s="18">
        <v>13</v>
      </c>
      <c r="E732" s="18">
        <v>20</v>
      </c>
      <c r="F732" s="304">
        <f t="shared" si="73"/>
        <v>132.73259999999999</v>
      </c>
      <c r="G732" s="18">
        <v>0.1</v>
      </c>
      <c r="H732" s="18" t="s">
        <v>1063</v>
      </c>
      <c r="I732" s="32">
        <f t="shared" si="74"/>
        <v>61.723483588461484</v>
      </c>
      <c r="J732" s="32">
        <f t="shared" si="75"/>
        <v>0.3086174179423074</v>
      </c>
      <c r="K732" s="33" t="str">
        <f t="shared" si="76"/>
        <v>DEJAR</v>
      </c>
      <c r="L732" s="33" t="str">
        <f t="shared" si="77"/>
        <v>DEJAR</v>
      </c>
      <c r="M732" s="33" t="str">
        <f t="shared" si="78"/>
        <v>DEJAR</v>
      </c>
    </row>
    <row r="733" spans="1:13" x14ac:dyDescent="0.25">
      <c r="A733" s="14" t="s">
        <v>192</v>
      </c>
      <c r="B733" s="18">
        <v>28</v>
      </c>
      <c r="C733" s="35" t="s">
        <v>150</v>
      </c>
      <c r="D733" s="18">
        <v>12</v>
      </c>
      <c r="E733" s="18">
        <v>20</v>
      </c>
      <c r="F733" s="304">
        <f t="shared" si="73"/>
        <v>113.0976</v>
      </c>
      <c r="G733" s="18">
        <v>0.1</v>
      </c>
      <c r="H733" s="18" t="s">
        <v>1063</v>
      </c>
      <c r="I733" s="32">
        <f t="shared" si="74"/>
        <v>51.002868362482175</v>
      </c>
      <c r="J733" s="32">
        <f t="shared" si="75"/>
        <v>0.25501434181241084</v>
      </c>
      <c r="K733" s="33" t="str">
        <f t="shared" si="76"/>
        <v>DEJAR</v>
      </c>
      <c r="L733" s="33" t="str">
        <f t="shared" si="77"/>
        <v>DEJAR</v>
      </c>
      <c r="M733" s="33" t="str">
        <f t="shared" si="78"/>
        <v>DEJAR</v>
      </c>
    </row>
    <row r="734" spans="1:13" x14ac:dyDescent="0.25">
      <c r="A734" s="14" t="s">
        <v>192</v>
      </c>
      <c r="B734" s="18">
        <v>29</v>
      </c>
      <c r="C734" s="35" t="s">
        <v>122</v>
      </c>
      <c r="D734" s="18">
        <v>57.3</v>
      </c>
      <c r="E734" s="18">
        <v>33</v>
      </c>
      <c r="F734" s="304">
        <f t="shared" si="73"/>
        <v>2578.6959659999998</v>
      </c>
      <c r="G734" s="18">
        <v>0.1</v>
      </c>
      <c r="H734" s="18" t="s">
        <v>1063</v>
      </c>
      <c r="I734" s="32">
        <f t="shared" si="74"/>
        <v>2118.0413399327276</v>
      </c>
      <c r="J734" s="32">
        <f t="shared" si="75"/>
        <v>10.590206699663637</v>
      </c>
      <c r="K734" s="33" t="str">
        <f t="shared" si="76"/>
        <v>DEJAR</v>
      </c>
      <c r="L734" s="33" t="str">
        <f t="shared" si="77"/>
        <v>DEJAR</v>
      </c>
      <c r="M734" s="33" t="str">
        <f t="shared" si="78"/>
        <v>DEJAR</v>
      </c>
    </row>
    <row r="735" spans="1:13" x14ac:dyDescent="0.25">
      <c r="A735" s="14" t="s">
        <v>192</v>
      </c>
      <c r="B735" s="18">
        <v>30</v>
      </c>
      <c r="C735" s="35" t="s">
        <v>221</v>
      </c>
      <c r="D735" s="18">
        <v>18</v>
      </c>
      <c r="E735" s="18">
        <v>1</v>
      </c>
      <c r="F735" s="304">
        <f t="shared" si="73"/>
        <v>254.46959999999999</v>
      </c>
      <c r="G735" s="18">
        <v>0.1</v>
      </c>
      <c r="H735" s="18" t="s">
        <v>1063</v>
      </c>
      <c r="I735" s="32">
        <f t="shared" si="74"/>
        <v>134.06329154071116</v>
      </c>
      <c r="J735" s="32">
        <f t="shared" si="75"/>
        <v>0.67031645770355586</v>
      </c>
      <c r="K735" s="33" t="str">
        <f t="shared" si="76"/>
        <v>DEJAR</v>
      </c>
      <c r="L735" s="33" t="str">
        <f t="shared" si="77"/>
        <v>DEPURAR</v>
      </c>
      <c r="M735" s="33" t="str">
        <f t="shared" si="78"/>
        <v>DEPURAR</v>
      </c>
    </row>
    <row r="736" spans="1:13" x14ac:dyDescent="0.25">
      <c r="A736" s="14" t="s">
        <v>192</v>
      </c>
      <c r="B736" s="18">
        <v>31</v>
      </c>
      <c r="C736" s="35" t="s">
        <v>285</v>
      </c>
      <c r="D736" s="18">
        <v>20</v>
      </c>
      <c r="E736" s="18">
        <v>18</v>
      </c>
      <c r="F736" s="304">
        <f t="shared" si="73"/>
        <v>314.15999999999997</v>
      </c>
      <c r="G736" s="18">
        <v>0.1</v>
      </c>
      <c r="H736" s="18" t="s">
        <v>1063</v>
      </c>
      <c r="I736" s="32">
        <f t="shared" si="74"/>
        <v>172.33493090633354</v>
      </c>
      <c r="J736" s="32">
        <f t="shared" si="75"/>
        <v>0.86167465453166758</v>
      </c>
      <c r="K736" s="33" t="str">
        <f t="shared" si="76"/>
        <v>DEJAR</v>
      </c>
      <c r="L736" s="33" t="str">
        <f t="shared" si="77"/>
        <v>DEJAR</v>
      </c>
      <c r="M736" s="33" t="str">
        <f t="shared" si="78"/>
        <v>DEJAR</v>
      </c>
    </row>
    <row r="737" spans="1:13" x14ac:dyDescent="0.25">
      <c r="A737" s="14" t="s">
        <v>192</v>
      </c>
      <c r="B737" s="18">
        <v>32</v>
      </c>
      <c r="C737" s="35" t="s">
        <v>146</v>
      </c>
      <c r="D737" s="18">
        <v>21</v>
      </c>
      <c r="E737" s="18">
        <v>18</v>
      </c>
      <c r="F737" s="304">
        <f t="shared" si="73"/>
        <v>346.3614</v>
      </c>
      <c r="G737" s="18">
        <v>0.1</v>
      </c>
      <c r="H737" s="18" t="s">
        <v>1063</v>
      </c>
      <c r="I737" s="32">
        <f t="shared" si="74"/>
        <v>193.587905296</v>
      </c>
      <c r="J737" s="32">
        <f t="shared" si="75"/>
        <v>0.96793952648000003</v>
      </c>
      <c r="K737" s="33" t="str">
        <f t="shared" si="76"/>
        <v>DEJAR</v>
      </c>
      <c r="L737" s="33" t="str">
        <f t="shared" si="77"/>
        <v>DEJAR</v>
      </c>
      <c r="M737" s="33" t="str">
        <f t="shared" si="78"/>
        <v>DEJAR</v>
      </c>
    </row>
    <row r="738" spans="1:13" x14ac:dyDescent="0.25">
      <c r="A738" s="14" t="s">
        <v>192</v>
      </c>
      <c r="B738" s="18">
        <v>33</v>
      </c>
      <c r="C738" s="35" t="s">
        <v>134</v>
      </c>
      <c r="D738" s="18">
        <v>95</v>
      </c>
      <c r="E738" s="18">
        <v>25</v>
      </c>
      <c r="F738" s="304">
        <f t="shared" si="73"/>
        <v>7088.2349999999997</v>
      </c>
      <c r="G738" s="18">
        <v>0.1</v>
      </c>
      <c r="H738" s="18" t="s">
        <v>1063</v>
      </c>
      <c r="I738" s="32">
        <f t="shared" si="74"/>
        <v>7067.7194142207773</v>
      </c>
      <c r="J738" s="32">
        <f t="shared" si="75"/>
        <v>35.338597071103884</v>
      </c>
      <c r="K738" s="33" t="str">
        <f t="shared" si="76"/>
        <v>DEJAR</v>
      </c>
      <c r="L738" s="33" t="str">
        <f t="shared" si="77"/>
        <v>DEJAR</v>
      </c>
      <c r="M738" s="33" t="str">
        <f t="shared" si="78"/>
        <v>DEJAR</v>
      </c>
    </row>
    <row r="739" spans="1:13" x14ac:dyDescent="0.25">
      <c r="A739" s="14" t="s">
        <v>192</v>
      </c>
      <c r="B739" s="18">
        <v>34</v>
      </c>
      <c r="C739" s="35" t="s">
        <v>53</v>
      </c>
      <c r="D739" s="18">
        <v>17</v>
      </c>
      <c r="E739" s="18">
        <v>18</v>
      </c>
      <c r="F739" s="304">
        <f t="shared" si="73"/>
        <v>226.98060000000001</v>
      </c>
      <c r="G739" s="18">
        <v>0.1</v>
      </c>
      <c r="H739" s="18" t="s">
        <v>1063</v>
      </c>
      <c r="I739" s="32">
        <f t="shared" si="74"/>
        <v>116.98835060940742</v>
      </c>
      <c r="J739" s="32">
        <f t="shared" si="75"/>
        <v>0.58494175304703711</v>
      </c>
      <c r="K739" s="33" t="str">
        <f t="shared" si="76"/>
        <v>DEJAR</v>
      </c>
      <c r="L739" s="33" t="str">
        <f t="shared" si="77"/>
        <v>DEJAR</v>
      </c>
      <c r="M739" s="33" t="str">
        <f t="shared" si="78"/>
        <v>DEJAR</v>
      </c>
    </row>
    <row r="740" spans="1:13" x14ac:dyDescent="0.25">
      <c r="A740" s="14" t="s">
        <v>192</v>
      </c>
      <c r="B740" s="18">
        <v>35</v>
      </c>
      <c r="C740" s="35" t="s">
        <v>53</v>
      </c>
      <c r="D740" s="18">
        <v>16</v>
      </c>
      <c r="E740" s="18">
        <v>18</v>
      </c>
      <c r="F740" s="304">
        <f t="shared" si="73"/>
        <v>201.0624</v>
      </c>
      <c r="G740" s="18">
        <v>0.1</v>
      </c>
      <c r="H740" s="18" t="s">
        <v>1063</v>
      </c>
      <c r="I740" s="32">
        <f t="shared" si="74"/>
        <v>101.24820425273758</v>
      </c>
      <c r="J740" s="32">
        <f t="shared" si="75"/>
        <v>0.50624102126368786</v>
      </c>
      <c r="K740" s="33" t="str">
        <f t="shared" si="76"/>
        <v>DEJAR</v>
      </c>
      <c r="L740" s="33" t="str">
        <f t="shared" si="77"/>
        <v>DEJAR</v>
      </c>
      <c r="M740" s="33" t="str">
        <f t="shared" si="78"/>
        <v>DEJAR</v>
      </c>
    </row>
    <row r="741" spans="1:13" x14ac:dyDescent="0.25">
      <c r="A741" s="14" t="s">
        <v>192</v>
      </c>
      <c r="B741" s="18">
        <v>36</v>
      </c>
      <c r="C741" s="35" t="s">
        <v>133</v>
      </c>
      <c r="D741" s="18">
        <v>11</v>
      </c>
      <c r="E741" s="18">
        <v>8</v>
      </c>
      <c r="F741" s="304">
        <f t="shared" si="73"/>
        <v>95.0334</v>
      </c>
      <c r="G741" s="18">
        <v>0.1</v>
      </c>
      <c r="H741" s="18" t="s">
        <v>1063</v>
      </c>
      <c r="I741" s="32">
        <f t="shared" si="74"/>
        <v>41.450062373780455</v>
      </c>
      <c r="J741" s="32">
        <f t="shared" si="75"/>
        <v>0.20725031186890225</v>
      </c>
      <c r="K741" s="33" t="str">
        <f t="shared" si="76"/>
        <v>DEJAR</v>
      </c>
      <c r="L741" s="33" t="str">
        <f t="shared" si="77"/>
        <v>DEJAR</v>
      </c>
      <c r="M741" s="33" t="str">
        <f t="shared" si="78"/>
        <v>DEJAR</v>
      </c>
    </row>
    <row r="742" spans="1:13" x14ac:dyDescent="0.25">
      <c r="A742" s="14" t="s">
        <v>192</v>
      </c>
      <c r="B742" s="18">
        <v>37</v>
      </c>
      <c r="C742" s="35" t="s">
        <v>161</v>
      </c>
      <c r="D742" s="18">
        <v>11</v>
      </c>
      <c r="E742" s="18">
        <v>10</v>
      </c>
      <c r="F742" s="304">
        <f t="shared" si="73"/>
        <v>95.0334</v>
      </c>
      <c r="G742" s="18">
        <v>0.1</v>
      </c>
      <c r="H742" s="18" t="s">
        <v>1063</v>
      </c>
      <c r="I742" s="32">
        <f t="shared" si="74"/>
        <v>41.450062373780455</v>
      </c>
      <c r="J742" s="32">
        <f t="shared" si="75"/>
        <v>0.20725031186890225</v>
      </c>
      <c r="K742" s="33" t="str">
        <f t="shared" si="76"/>
        <v>DEJAR</v>
      </c>
      <c r="L742" s="33" t="str">
        <f t="shared" si="77"/>
        <v>DEJAR</v>
      </c>
      <c r="M742" s="33" t="str">
        <f t="shared" si="78"/>
        <v>DEJAR</v>
      </c>
    </row>
    <row r="743" spans="1:13" x14ac:dyDescent="0.25">
      <c r="A743" s="14" t="s">
        <v>192</v>
      </c>
      <c r="B743" s="18">
        <v>38</v>
      </c>
      <c r="C743" s="35" t="s">
        <v>133</v>
      </c>
      <c r="D743" s="18">
        <v>22</v>
      </c>
      <c r="E743" s="18">
        <v>17</v>
      </c>
      <c r="F743" s="304">
        <f t="shared" si="73"/>
        <v>380.1336</v>
      </c>
      <c r="G743" s="18">
        <v>0.1</v>
      </c>
      <c r="H743" s="18" t="s">
        <v>1063</v>
      </c>
      <c r="I743" s="32">
        <f t="shared" si="74"/>
        <v>216.2883827856152</v>
      </c>
      <c r="J743" s="32">
        <f t="shared" si="75"/>
        <v>1.0814419139280758</v>
      </c>
      <c r="K743" s="33" t="str">
        <f t="shared" si="76"/>
        <v>DEJAR</v>
      </c>
      <c r="L743" s="33" t="str">
        <f t="shared" si="77"/>
        <v>DEJAR</v>
      </c>
      <c r="M743" s="33" t="str">
        <f t="shared" si="78"/>
        <v>DEJAR</v>
      </c>
    </row>
    <row r="744" spans="1:13" x14ac:dyDescent="0.25">
      <c r="A744" s="14" t="s">
        <v>192</v>
      </c>
      <c r="B744" s="18">
        <v>39</v>
      </c>
      <c r="C744" s="35" t="s">
        <v>28</v>
      </c>
      <c r="D744" s="18">
        <v>60</v>
      </c>
      <c r="E744" s="18">
        <v>5</v>
      </c>
      <c r="F744" s="304">
        <f t="shared" si="73"/>
        <v>2827.44</v>
      </c>
      <c r="G744" s="18">
        <v>0.1</v>
      </c>
      <c r="H744" s="18" t="s">
        <v>1063</v>
      </c>
      <c r="I744" s="32">
        <f t="shared" si="74"/>
        <v>2363.7230823297186</v>
      </c>
      <c r="J744" s="32">
        <f t="shared" si="75"/>
        <v>11.818615411648594</v>
      </c>
      <c r="K744" s="33" t="str">
        <f t="shared" si="76"/>
        <v>DEJAR</v>
      </c>
      <c r="L744" s="33" t="str">
        <f t="shared" si="77"/>
        <v>DEJAR</v>
      </c>
      <c r="M744" s="33" t="str">
        <f t="shared" si="78"/>
        <v>DEJAR</v>
      </c>
    </row>
    <row r="745" spans="1:13" x14ac:dyDescent="0.25">
      <c r="A745" s="14" t="s">
        <v>192</v>
      </c>
      <c r="B745" s="18">
        <v>40</v>
      </c>
      <c r="C745" s="35" t="s">
        <v>286</v>
      </c>
      <c r="D745" s="18">
        <v>95</v>
      </c>
      <c r="E745" s="18">
        <v>28</v>
      </c>
      <c r="F745" s="304">
        <f t="shared" si="73"/>
        <v>7088.2349999999997</v>
      </c>
      <c r="G745" s="18">
        <v>0.1</v>
      </c>
      <c r="H745" s="18" t="s">
        <v>1063</v>
      </c>
      <c r="I745" s="32">
        <f t="shared" si="74"/>
        <v>7067.7194142207773</v>
      </c>
      <c r="J745" s="32">
        <f t="shared" si="75"/>
        <v>35.338597071103884</v>
      </c>
      <c r="K745" s="33" t="str">
        <f t="shared" si="76"/>
        <v>DEJAR</v>
      </c>
      <c r="L745" s="33" t="str">
        <f t="shared" si="77"/>
        <v>DEJAR</v>
      </c>
      <c r="M745" s="33" t="str">
        <f t="shared" si="78"/>
        <v>DEJAR</v>
      </c>
    </row>
    <row r="746" spans="1:13" x14ac:dyDescent="0.25">
      <c r="A746" s="14" t="s">
        <v>192</v>
      </c>
      <c r="B746" s="18">
        <v>41</v>
      </c>
      <c r="C746" s="35" t="s">
        <v>18</v>
      </c>
      <c r="D746" s="18">
        <v>14.5</v>
      </c>
      <c r="E746" s="18">
        <v>9</v>
      </c>
      <c r="F746" s="304">
        <f t="shared" si="73"/>
        <v>165.13034999999999</v>
      </c>
      <c r="G746" s="18">
        <v>0.1</v>
      </c>
      <c r="H746" s="18" t="s">
        <v>1063</v>
      </c>
      <c r="I746" s="32">
        <f t="shared" si="74"/>
        <v>80.073268525573738</v>
      </c>
      <c r="J746" s="32">
        <f t="shared" si="75"/>
        <v>0.40036634262786869</v>
      </c>
      <c r="K746" s="33" t="str">
        <f t="shared" si="76"/>
        <v>DEJAR</v>
      </c>
      <c r="L746" s="33" t="str">
        <f t="shared" si="77"/>
        <v>DEJAR</v>
      </c>
      <c r="M746" s="33" t="str">
        <f t="shared" si="78"/>
        <v>DEJAR</v>
      </c>
    </row>
    <row r="747" spans="1:13" x14ac:dyDescent="0.25">
      <c r="A747" s="14" t="s">
        <v>192</v>
      </c>
      <c r="B747" s="18">
        <v>42</v>
      </c>
      <c r="C747" s="35" t="s">
        <v>161</v>
      </c>
      <c r="D747" s="18">
        <v>11.7</v>
      </c>
      <c r="E747" s="18">
        <v>13</v>
      </c>
      <c r="F747" s="304">
        <f t="shared" si="73"/>
        <v>107.51340599999999</v>
      </c>
      <c r="G747" s="18">
        <v>0.1</v>
      </c>
      <c r="H747" s="18" t="s">
        <v>1063</v>
      </c>
      <c r="I747" s="32">
        <f t="shared" si="74"/>
        <v>48.016112181724274</v>
      </c>
      <c r="J747" s="32">
        <f t="shared" si="75"/>
        <v>0.24008056090862137</v>
      </c>
      <c r="K747" s="33" t="str">
        <f t="shared" si="76"/>
        <v>DEJAR</v>
      </c>
      <c r="L747" s="33" t="str">
        <f t="shared" si="77"/>
        <v>DEJAR</v>
      </c>
      <c r="M747" s="33" t="str">
        <f t="shared" si="78"/>
        <v>DEJAR</v>
      </c>
    </row>
    <row r="748" spans="1:13" x14ac:dyDescent="0.25">
      <c r="A748" s="14" t="s">
        <v>192</v>
      </c>
      <c r="B748" s="18">
        <v>43</v>
      </c>
      <c r="C748" s="35" t="s">
        <v>161</v>
      </c>
      <c r="D748" s="18">
        <v>14</v>
      </c>
      <c r="E748" s="18">
        <v>15</v>
      </c>
      <c r="F748" s="304">
        <f t="shared" si="73"/>
        <v>153.9384</v>
      </c>
      <c r="G748" s="18">
        <v>0.1</v>
      </c>
      <c r="H748" s="18" t="s">
        <v>1063</v>
      </c>
      <c r="I748" s="32">
        <f t="shared" si="74"/>
        <v>73.64833681845144</v>
      </c>
      <c r="J748" s="32">
        <f t="shared" si="75"/>
        <v>0.36824168409225716</v>
      </c>
      <c r="K748" s="33" t="str">
        <f t="shared" si="76"/>
        <v>DEJAR</v>
      </c>
      <c r="L748" s="33" t="str">
        <f t="shared" si="77"/>
        <v>DEJAR</v>
      </c>
      <c r="M748" s="33" t="str">
        <f t="shared" si="78"/>
        <v>DEJAR</v>
      </c>
    </row>
    <row r="749" spans="1:13" x14ac:dyDescent="0.25">
      <c r="A749" s="14" t="s">
        <v>192</v>
      </c>
      <c r="B749" s="18">
        <v>44</v>
      </c>
      <c r="C749" s="35" t="s">
        <v>287</v>
      </c>
      <c r="D749" s="18">
        <v>11</v>
      </c>
      <c r="E749" s="18">
        <v>7</v>
      </c>
      <c r="F749" s="304">
        <f t="shared" si="73"/>
        <v>95.0334</v>
      </c>
      <c r="G749" s="18">
        <v>0.1</v>
      </c>
      <c r="H749" s="18" t="s">
        <v>1063</v>
      </c>
      <c r="I749" s="32">
        <f t="shared" si="74"/>
        <v>41.450062373780455</v>
      </c>
      <c r="J749" s="32">
        <f t="shared" si="75"/>
        <v>0.20725031186890225</v>
      </c>
      <c r="K749" s="33" t="str">
        <f t="shared" si="76"/>
        <v>DEJAR</v>
      </c>
      <c r="L749" s="33" t="str">
        <f t="shared" si="77"/>
        <v>DEJAR</v>
      </c>
      <c r="M749" s="33" t="str">
        <f t="shared" si="78"/>
        <v>DEJAR</v>
      </c>
    </row>
    <row r="750" spans="1:13" x14ac:dyDescent="0.25">
      <c r="A750" s="14" t="s">
        <v>192</v>
      </c>
      <c r="B750" s="18">
        <v>45</v>
      </c>
      <c r="C750" s="35" t="s">
        <v>161</v>
      </c>
      <c r="D750" s="18">
        <v>17</v>
      </c>
      <c r="E750" s="18">
        <v>15</v>
      </c>
      <c r="F750" s="304">
        <f t="shared" si="73"/>
        <v>226.98060000000001</v>
      </c>
      <c r="G750" s="18">
        <v>0.1</v>
      </c>
      <c r="H750" s="18" t="s">
        <v>1063</v>
      </c>
      <c r="I750" s="32">
        <f t="shared" si="74"/>
        <v>116.98835060940742</v>
      </c>
      <c r="J750" s="32">
        <f t="shared" si="75"/>
        <v>0.58494175304703711</v>
      </c>
      <c r="K750" s="33" t="str">
        <f t="shared" si="76"/>
        <v>DEJAR</v>
      </c>
      <c r="L750" s="33" t="str">
        <f t="shared" si="77"/>
        <v>DEJAR</v>
      </c>
      <c r="M750" s="33" t="str">
        <f t="shared" si="78"/>
        <v>DEJAR</v>
      </c>
    </row>
    <row r="751" spans="1:13" x14ac:dyDescent="0.25">
      <c r="A751" s="14" t="s">
        <v>192</v>
      </c>
      <c r="B751" s="18">
        <v>46</v>
      </c>
      <c r="C751" s="35" t="s">
        <v>161</v>
      </c>
      <c r="D751" s="18">
        <v>11.5</v>
      </c>
      <c r="E751" s="18">
        <v>12</v>
      </c>
      <c r="F751" s="304">
        <f t="shared" si="73"/>
        <v>103.86915</v>
      </c>
      <c r="G751" s="18">
        <v>0.1</v>
      </c>
      <c r="H751" s="18" t="s">
        <v>1063</v>
      </c>
      <c r="I751" s="32">
        <f t="shared" si="74"/>
        <v>46.082838181946165</v>
      </c>
      <c r="J751" s="32">
        <f t="shared" si="75"/>
        <v>0.23041419090973084</v>
      </c>
      <c r="K751" s="33" t="str">
        <f t="shared" si="76"/>
        <v>DEJAR</v>
      </c>
      <c r="L751" s="33" t="str">
        <f t="shared" si="77"/>
        <v>DEJAR</v>
      </c>
      <c r="M751" s="33" t="str">
        <f t="shared" si="78"/>
        <v>DEJAR</v>
      </c>
    </row>
    <row r="752" spans="1:13" x14ac:dyDescent="0.25">
      <c r="A752" s="14" t="s">
        <v>192</v>
      </c>
      <c r="B752" s="18">
        <v>47</v>
      </c>
      <c r="C752" s="35" t="s">
        <v>280</v>
      </c>
      <c r="D752" s="18">
        <v>17</v>
      </c>
      <c r="E752" s="18">
        <v>12</v>
      </c>
      <c r="F752" s="304">
        <f t="shared" si="73"/>
        <v>226.98060000000001</v>
      </c>
      <c r="G752" s="18">
        <v>0.1</v>
      </c>
      <c r="H752" s="18" t="s">
        <v>1063</v>
      </c>
      <c r="I752" s="32">
        <f t="shared" si="74"/>
        <v>116.98835060940742</v>
      </c>
      <c r="J752" s="32">
        <f t="shared" si="75"/>
        <v>0.58494175304703711</v>
      </c>
      <c r="K752" s="33" t="str">
        <f t="shared" si="76"/>
        <v>DEJAR</v>
      </c>
      <c r="L752" s="33" t="str">
        <f t="shared" si="77"/>
        <v>DEJAR</v>
      </c>
      <c r="M752" s="33" t="str">
        <f t="shared" si="78"/>
        <v>DEJAR</v>
      </c>
    </row>
    <row r="753" spans="1:13" x14ac:dyDescent="0.25">
      <c r="A753" s="14" t="s">
        <v>192</v>
      </c>
      <c r="B753" s="18">
        <v>48</v>
      </c>
      <c r="C753" s="35" t="s">
        <v>134</v>
      </c>
      <c r="D753" s="18">
        <v>16</v>
      </c>
      <c r="E753" s="18">
        <v>20</v>
      </c>
      <c r="F753" s="304">
        <f t="shared" si="73"/>
        <v>201.0624</v>
      </c>
      <c r="G753" s="18">
        <v>0.1</v>
      </c>
      <c r="H753" s="18" t="s">
        <v>1063</v>
      </c>
      <c r="I753" s="32">
        <f t="shared" si="74"/>
        <v>101.24820425273758</v>
      </c>
      <c r="J753" s="32">
        <f t="shared" si="75"/>
        <v>0.50624102126368786</v>
      </c>
      <c r="K753" s="33" t="str">
        <f t="shared" si="76"/>
        <v>DEJAR</v>
      </c>
      <c r="L753" s="33" t="str">
        <f t="shared" si="77"/>
        <v>DEJAR</v>
      </c>
      <c r="M753" s="33" t="str">
        <f t="shared" si="78"/>
        <v>DEJAR</v>
      </c>
    </row>
    <row r="754" spans="1:13" x14ac:dyDescent="0.25">
      <c r="A754" s="14" t="s">
        <v>193</v>
      </c>
      <c r="B754" s="18">
        <v>1</v>
      </c>
      <c r="C754" s="35" t="s">
        <v>288</v>
      </c>
      <c r="D754" s="18">
        <v>50.5</v>
      </c>
      <c r="E754" s="18">
        <v>25</v>
      </c>
      <c r="F754" s="304">
        <f t="shared" si="73"/>
        <v>2002.9663499999999</v>
      </c>
      <c r="G754" s="18">
        <v>0.1</v>
      </c>
      <c r="H754" s="18" t="s">
        <v>1063</v>
      </c>
      <c r="I754" s="32">
        <f t="shared" si="74"/>
        <v>1567.3548859388682</v>
      </c>
      <c r="J754" s="32">
        <f t="shared" si="75"/>
        <v>7.8367744296943407</v>
      </c>
      <c r="K754" s="33" t="str">
        <f t="shared" si="76"/>
        <v>DEJAR</v>
      </c>
      <c r="L754" s="33" t="str">
        <f t="shared" si="77"/>
        <v>DEJAR</v>
      </c>
      <c r="M754" s="33" t="str">
        <f t="shared" si="78"/>
        <v>DEJAR</v>
      </c>
    </row>
    <row r="755" spans="1:13" x14ac:dyDescent="0.25">
      <c r="A755" s="14" t="s">
        <v>193</v>
      </c>
      <c r="B755" s="18">
        <v>2</v>
      </c>
      <c r="C755" s="35" t="s">
        <v>289</v>
      </c>
      <c r="D755" s="18">
        <v>75.5</v>
      </c>
      <c r="E755" s="18">
        <v>35</v>
      </c>
      <c r="F755" s="304">
        <f t="shared" si="73"/>
        <v>4476.9763499999999</v>
      </c>
      <c r="G755" s="18">
        <v>0.1</v>
      </c>
      <c r="H755" s="18" t="s">
        <v>1063</v>
      </c>
      <c r="I755" s="32">
        <f t="shared" si="74"/>
        <v>4087.5271288806257</v>
      </c>
      <c r="J755" s="32">
        <f t="shared" si="75"/>
        <v>20.437635644403127</v>
      </c>
      <c r="K755" s="33" t="str">
        <f t="shared" si="76"/>
        <v>DEJAR</v>
      </c>
      <c r="L755" s="33" t="str">
        <f t="shared" si="77"/>
        <v>DEJAR</v>
      </c>
      <c r="M755" s="33" t="str">
        <f t="shared" si="78"/>
        <v>DEJAR</v>
      </c>
    </row>
    <row r="756" spans="1:13" x14ac:dyDescent="0.25">
      <c r="A756" s="14" t="s">
        <v>193</v>
      </c>
      <c r="B756" s="18">
        <v>3</v>
      </c>
      <c r="C756" s="35" t="s">
        <v>290</v>
      </c>
      <c r="D756" s="18">
        <v>32</v>
      </c>
      <c r="E756" s="18">
        <v>12</v>
      </c>
      <c r="F756" s="304">
        <f t="shared" si="73"/>
        <v>804.24959999999999</v>
      </c>
      <c r="G756" s="18">
        <v>0.1</v>
      </c>
      <c r="H756" s="18" t="s">
        <v>1063</v>
      </c>
      <c r="I756" s="32">
        <f t="shared" si="74"/>
        <v>528.31791084648671</v>
      </c>
      <c r="J756" s="32">
        <f t="shared" si="75"/>
        <v>2.6415895542324335</v>
      </c>
      <c r="K756" s="33" t="str">
        <f t="shared" si="76"/>
        <v>DEJAR</v>
      </c>
      <c r="L756" s="33" t="str">
        <f t="shared" si="77"/>
        <v>DEJAR</v>
      </c>
      <c r="M756" s="33" t="str">
        <f t="shared" si="78"/>
        <v>DEJAR</v>
      </c>
    </row>
    <row r="757" spans="1:13" x14ac:dyDescent="0.25">
      <c r="A757" s="14" t="s">
        <v>193</v>
      </c>
      <c r="B757" s="18">
        <v>4</v>
      </c>
      <c r="C757" s="35" t="s">
        <v>211</v>
      </c>
      <c r="D757" s="18">
        <v>13.2</v>
      </c>
      <c r="E757" s="18">
        <v>8</v>
      </c>
      <c r="F757" s="304">
        <f t="shared" si="73"/>
        <v>136.84809599999997</v>
      </c>
      <c r="G757" s="18">
        <v>0.1</v>
      </c>
      <c r="H757" s="18" t="s">
        <v>1063</v>
      </c>
      <c r="I757" s="32">
        <f t="shared" si="74"/>
        <v>64.010980580278073</v>
      </c>
      <c r="J757" s="32">
        <f t="shared" si="75"/>
        <v>0.32005490290139033</v>
      </c>
      <c r="K757" s="33" t="str">
        <f t="shared" si="76"/>
        <v>DEJAR</v>
      </c>
      <c r="L757" s="33" t="str">
        <f t="shared" si="77"/>
        <v>DEJAR</v>
      </c>
      <c r="M757" s="33" t="str">
        <f t="shared" si="78"/>
        <v>DEJAR</v>
      </c>
    </row>
    <row r="758" spans="1:13" x14ac:dyDescent="0.25">
      <c r="A758" s="14" t="s">
        <v>193</v>
      </c>
      <c r="B758" s="18">
        <v>5</v>
      </c>
      <c r="C758" s="35" t="s">
        <v>156</v>
      </c>
      <c r="D758" s="18">
        <v>18</v>
      </c>
      <c r="E758" s="18">
        <v>12</v>
      </c>
      <c r="F758" s="304">
        <f t="shared" si="73"/>
        <v>254.46959999999999</v>
      </c>
      <c r="G758" s="18">
        <v>0.1</v>
      </c>
      <c r="H758" s="18" t="s">
        <v>1063</v>
      </c>
      <c r="I758" s="32">
        <f t="shared" si="74"/>
        <v>134.06329154071116</v>
      </c>
      <c r="J758" s="32">
        <f t="shared" si="75"/>
        <v>0.67031645770355586</v>
      </c>
      <c r="K758" s="33" t="str">
        <f t="shared" si="76"/>
        <v>DEJAR</v>
      </c>
      <c r="L758" s="33" t="str">
        <f t="shared" si="77"/>
        <v>DEJAR</v>
      </c>
      <c r="M758" s="33" t="str">
        <f t="shared" si="78"/>
        <v>DEJAR</v>
      </c>
    </row>
    <row r="759" spans="1:13" x14ac:dyDescent="0.25">
      <c r="A759" s="14" t="s">
        <v>193</v>
      </c>
      <c r="B759" s="18">
        <v>6</v>
      </c>
      <c r="C759" s="35" t="s">
        <v>275</v>
      </c>
      <c r="D759" s="18">
        <v>14.5</v>
      </c>
      <c r="E759" s="18">
        <v>12</v>
      </c>
      <c r="F759" s="304">
        <f t="shared" si="73"/>
        <v>165.13034999999999</v>
      </c>
      <c r="G759" s="18">
        <v>0.1</v>
      </c>
      <c r="H759" s="18" t="s">
        <v>1063</v>
      </c>
      <c r="I759" s="32">
        <f t="shared" si="74"/>
        <v>80.073268525573738</v>
      </c>
      <c r="J759" s="32">
        <f t="shared" si="75"/>
        <v>0.40036634262786869</v>
      </c>
      <c r="K759" s="33" t="str">
        <f t="shared" si="76"/>
        <v>DEJAR</v>
      </c>
      <c r="L759" s="33" t="str">
        <f t="shared" si="77"/>
        <v>DEJAR</v>
      </c>
      <c r="M759" s="33" t="str">
        <f t="shared" si="78"/>
        <v>DEJAR</v>
      </c>
    </row>
    <row r="760" spans="1:13" x14ac:dyDescent="0.25">
      <c r="A760" s="14" t="s">
        <v>193</v>
      </c>
      <c r="B760" s="18">
        <v>7</v>
      </c>
      <c r="C760" s="35" t="s">
        <v>161</v>
      </c>
      <c r="D760" s="18">
        <v>27.2</v>
      </c>
      <c r="E760" s="18">
        <v>20</v>
      </c>
      <c r="F760" s="304">
        <f t="shared" si="73"/>
        <v>581.07033599999988</v>
      </c>
      <c r="G760" s="18">
        <v>0.1</v>
      </c>
      <c r="H760" s="18" t="s">
        <v>1063</v>
      </c>
      <c r="I760" s="32">
        <f t="shared" si="74"/>
        <v>358.64488216223202</v>
      </c>
      <c r="J760" s="32">
        <f t="shared" si="75"/>
        <v>1.7932244108111599</v>
      </c>
      <c r="K760" s="33" t="str">
        <f t="shared" si="76"/>
        <v>DEJAR</v>
      </c>
      <c r="L760" s="33" t="str">
        <f t="shared" si="77"/>
        <v>DEJAR</v>
      </c>
      <c r="M760" s="33" t="str">
        <f t="shared" si="78"/>
        <v>DEJAR</v>
      </c>
    </row>
    <row r="761" spans="1:13" x14ac:dyDescent="0.25">
      <c r="A761" s="14" t="s">
        <v>193</v>
      </c>
      <c r="B761" s="18">
        <v>8</v>
      </c>
      <c r="C761" s="35" t="s">
        <v>117</v>
      </c>
      <c r="D761" s="18">
        <v>23.5</v>
      </c>
      <c r="E761" s="18">
        <v>25</v>
      </c>
      <c r="F761" s="304">
        <f t="shared" si="73"/>
        <v>433.73714999999999</v>
      </c>
      <c r="G761" s="18">
        <v>0.1</v>
      </c>
      <c r="H761" s="18" t="s">
        <v>1063</v>
      </c>
      <c r="I761" s="32">
        <f t="shared" si="74"/>
        <v>253.10998017593391</v>
      </c>
      <c r="J761" s="32">
        <f t="shared" si="75"/>
        <v>1.2655499008796693</v>
      </c>
      <c r="K761" s="33" t="str">
        <f t="shared" si="76"/>
        <v>DEJAR</v>
      </c>
      <c r="L761" s="33" t="str">
        <f t="shared" si="77"/>
        <v>DEJAR</v>
      </c>
      <c r="M761" s="33" t="str">
        <f t="shared" si="78"/>
        <v>DEJAR</v>
      </c>
    </row>
    <row r="762" spans="1:13" x14ac:dyDescent="0.25">
      <c r="A762" s="14" t="s">
        <v>193</v>
      </c>
      <c r="B762" s="18">
        <v>9</v>
      </c>
      <c r="C762" s="35" t="s">
        <v>148</v>
      </c>
      <c r="D762" s="18">
        <v>33.5</v>
      </c>
      <c r="E762" s="18">
        <v>17</v>
      </c>
      <c r="F762" s="304">
        <f t="shared" si="73"/>
        <v>881.41515000000004</v>
      </c>
      <c r="G762" s="18">
        <v>0.1</v>
      </c>
      <c r="H762" s="18" t="s">
        <v>1063</v>
      </c>
      <c r="I762" s="32">
        <f t="shared" si="74"/>
        <v>589.27071356225565</v>
      </c>
      <c r="J762" s="32">
        <f t="shared" si="75"/>
        <v>2.9463535678112782</v>
      </c>
      <c r="K762" s="33" t="str">
        <f t="shared" si="76"/>
        <v>DEJAR</v>
      </c>
      <c r="L762" s="33" t="str">
        <f t="shared" si="77"/>
        <v>DEJAR</v>
      </c>
      <c r="M762" s="33" t="str">
        <f t="shared" si="78"/>
        <v>DEJAR</v>
      </c>
    </row>
    <row r="763" spans="1:13" x14ac:dyDescent="0.25">
      <c r="A763" s="14" t="s">
        <v>193</v>
      </c>
      <c r="B763" s="18">
        <v>10</v>
      </c>
      <c r="C763" s="35" t="s">
        <v>147</v>
      </c>
      <c r="D763" s="18">
        <v>14</v>
      </c>
      <c r="E763" s="18">
        <v>12</v>
      </c>
      <c r="F763" s="304">
        <f t="shared" si="73"/>
        <v>153.9384</v>
      </c>
      <c r="G763" s="18">
        <v>0.1</v>
      </c>
      <c r="H763" s="18" t="s">
        <v>1063</v>
      </c>
      <c r="I763" s="32">
        <f t="shared" si="74"/>
        <v>73.64833681845144</v>
      </c>
      <c r="J763" s="32">
        <f t="shared" si="75"/>
        <v>0.36824168409225716</v>
      </c>
      <c r="K763" s="33" t="str">
        <f t="shared" si="76"/>
        <v>DEJAR</v>
      </c>
      <c r="L763" s="33" t="str">
        <f t="shared" si="77"/>
        <v>DEJAR</v>
      </c>
      <c r="M763" s="33" t="str">
        <f t="shared" si="78"/>
        <v>DEJAR</v>
      </c>
    </row>
    <row r="764" spans="1:13" x14ac:dyDescent="0.25">
      <c r="A764" s="14" t="s">
        <v>193</v>
      </c>
      <c r="B764" s="18">
        <v>11</v>
      </c>
      <c r="C764" s="35" t="s">
        <v>31</v>
      </c>
      <c r="D764" s="18">
        <v>36.6</v>
      </c>
      <c r="E764" s="18">
        <v>18</v>
      </c>
      <c r="F764" s="304">
        <f t="shared" si="73"/>
        <v>1052.0904240000002</v>
      </c>
      <c r="G764" s="18">
        <v>0.1</v>
      </c>
      <c r="H764" s="18" t="s">
        <v>1063</v>
      </c>
      <c r="I764" s="32">
        <f t="shared" si="74"/>
        <v>727.65934515407184</v>
      </c>
      <c r="J764" s="32">
        <f t="shared" si="75"/>
        <v>3.6382967257703589</v>
      </c>
      <c r="K764" s="33" t="str">
        <f t="shared" si="76"/>
        <v>DEJAR</v>
      </c>
      <c r="L764" s="33" t="str">
        <f t="shared" si="77"/>
        <v>DEJAR</v>
      </c>
      <c r="M764" s="33" t="str">
        <f t="shared" si="78"/>
        <v>DEJAR</v>
      </c>
    </row>
    <row r="765" spans="1:13" x14ac:dyDescent="0.25">
      <c r="A765" s="14" t="s">
        <v>193</v>
      </c>
      <c r="B765" s="18">
        <v>12</v>
      </c>
      <c r="C765" s="35" t="s">
        <v>261</v>
      </c>
      <c r="D765" s="18">
        <v>17.8</v>
      </c>
      <c r="E765" s="18">
        <v>20</v>
      </c>
      <c r="F765" s="304">
        <f t="shared" si="73"/>
        <v>248.84613600000003</v>
      </c>
      <c r="G765" s="18">
        <v>0.1</v>
      </c>
      <c r="H765" s="18" t="s">
        <v>1063</v>
      </c>
      <c r="I765" s="32">
        <f t="shared" si="74"/>
        <v>130.5400843883379</v>
      </c>
      <c r="J765" s="32">
        <f t="shared" si="75"/>
        <v>0.65270042194168942</v>
      </c>
      <c r="K765" s="33" t="str">
        <f t="shared" si="76"/>
        <v>DEJAR</v>
      </c>
      <c r="L765" s="33" t="str">
        <f t="shared" si="77"/>
        <v>DEJAR</v>
      </c>
      <c r="M765" s="33" t="str">
        <f t="shared" si="78"/>
        <v>DEJAR</v>
      </c>
    </row>
    <row r="766" spans="1:13" x14ac:dyDescent="0.25">
      <c r="A766" s="14" t="s">
        <v>193</v>
      </c>
      <c r="B766" s="18">
        <v>13</v>
      </c>
      <c r="C766" s="35" t="s">
        <v>141</v>
      </c>
      <c r="D766" s="18">
        <v>16</v>
      </c>
      <c r="E766" s="18">
        <v>10</v>
      </c>
      <c r="F766" s="304">
        <f t="shared" si="73"/>
        <v>201.0624</v>
      </c>
      <c r="G766" s="18">
        <v>0.1</v>
      </c>
      <c r="H766" s="18" t="s">
        <v>1063</v>
      </c>
      <c r="I766" s="32">
        <f t="shared" si="74"/>
        <v>101.24820425273758</v>
      </c>
      <c r="J766" s="32">
        <f t="shared" si="75"/>
        <v>0.50624102126368786</v>
      </c>
      <c r="K766" s="33" t="str">
        <f t="shared" si="76"/>
        <v>DEJAR</v>
      </c>
      <c r="L766" s="33" t="str">
        <f t="shared" si="77"/>
        <v>DEJAR</v>
      </c>
      <c r="M766" s="33" t="str">
        <f t="shared" si="78"/>
        <v>DEJAR</v>
      </c>
    </row>
    <row r="767" spans="1:13" x14ac:dyDescent="0.25">
      <c r="A767" s="14" t="s">
        <v>193</v>
      </c>
      <c r="B767" s="18">
        <v>14</v>
      </c>
      <c r="C767" s="35" t="s">
        <v>211</v>
      </c>
      <c r="D767" s="18">
        <v>11</v>
      </c>
      <c r="E767" s="18">
        <v>8</v>
      </c>
      <c r="F767" s="304">
        <f t="shared" si="73"/>
        <v>95.0334</v>
      </c>
      <c r="G767" s="18">
        <v>0.1</v>
      </c>
      <c r="H767" s="18" t="s">
        <v>1063</v>
      </c>
      <c r="I767" s="32">
        <f t="shared" si="74"/>
        <v>41.450062373780455</v>
      </c>
      <c r="J767" s="32">
        <f t="shared" si="75"/>
        <v>0.20725031186890225</v>
      </c>
      <c r="K767" s="33" t="str">
        <f t="shared" si="76"/>
        <v>DEJAR</v>
      </c>
      <c r="L767" s="33" t="str">
        <f t="shared" si="77"/>
        <v>DEJAR</v>
      </c>
      <c r="M767" s="33" t="str">
        <f t="shared" si="78"/>
        <v>DEJAR</v>
      </c>
    </row>
    <row r="768" spans="1:13" x14ac:dyDescent="0.25">
      <c r="A768" s="14" t="s">
        <v>193</v>
      </c>
      <c r="B768" s="18">
        <v>15</v>
      </c>
      <c r="C768" s="35" t="s">
        <v>240</v>
      </c>
      <c r="D768" s="18">
        <v>25</v>
      </c>
      <c r="E768" s="18">
        <v>15</v>
      </c>
      <c r="F768" s="304">
        <f t="shared" si="73"/>
        <v>490.875</v>
      </c>
      <c r="G768" s="18">
        <v>0.1</v>
      </c>
      <c r="H768" s="18" t="s">
        <v>1063</v>
      </c>
      <c r="I768" s="32">
        <f t="shared" si="74"/>
        <v>293.3319028192812</v>
      </c>
      <c r="J768" s="32">
        <f t="shared" si="75"/>
        <v>1.4666595140964058</v>
      </c>
      <c r="K768" s="33" t="str">
        <f t="shared" si="76"/>
        <v>DEJAR</v>
      </c>
      <c r="L768" s="33" t="str">
        <f t="shared" si="77"/>
        <v>DEJAR</v>
      </c>
      <c r="M768" s="33" t="str">
        <f t="shared" si="78"/>
        <v>DEJAR</v>
      </c>
    </row>
    <row r="769" spans="1:13" x14ac:dyDescent="0.25">
      <c r="A769" s="14" t="s">
        <v>193</v>
      </c>
      <c r="B769" s="18">
        <v>16</v>
      </c>
      <c r="C769" s="35" t="s">
        <v>147</v>
      </c>
      <c r="D769" s="18">
        <v>11</v>
      </c>
      <c r="E769" s="18">
        <v>12</v>
      </c>
      <c r="F769" s="304">
        <f t="shared" si="73"/>
        <v>95.0334</v>
      </c>
      <c r="G769" s="18">
        <v>0.1</v>
      </c>
      <c r="H769" s="18" t="s">
        <v>1063</v>
      </c>
      <c r="I769" s="32">
        <f t="shared" si="74"/>
        <v>41.450062373780455</v>
      </c>
      <c r="J769" s="32">
        <f t="shared" si="75"/>
        <v>0.20725031186890225</v>
      </c>
      <c r="K769" s="33" t="str">
        <f t="shared" si="76"/>
        <v>DEJAR</v>
      </c>
      <c r="L769" s="33" t="str">
        <f t="shared" si="77"/>
        <v>DEJAR</v>
      </c>
      <c r="M769" s="33" t="str">
        <f t="shared" si="78"/>
        <v>DEJAR</v>
      </c>
    </row>
    <row r="770" spans="1:13" x14ac:dyDescent="0.25">
      <c r="A770" s="14" t="s">
        <v>193</v>
      </c>
      <c r="B770" s="18">
        <v>17</v>
      </c>
      <c r="C770" s="35" t="s">
        <v>291</v>
      </c>
      <c r="D770" s="18">
        <v>25</v>
      </c>
      <c r="E770" s="18">
        <v>18</v>
      </c>
      <c r="F770" s="304">
        <f t="shared" si="73"/>
        <v>490.875</v>
      </c>
      <c r="G770" s="18">
        <v>0.1</v>
      </c>
      <c r="H770" s="18" t="s">
        <v>1063</v>
      </c>
      <c r="I770" s="32">
        <f t="shared" si="74"/>
        <v>293.3319028192812</v>
      </c>
      <c r="J770" s="32">
        <f t="shared" si="75"/>
        <v>1.4666595140964058</v>
      </c>
      <c r="K770" s="33" t="str">
        <f t="shared" si="76"/>
        <v>DEJAR</v>
      </c>
      <c r="L770" s="33" t="str">
        <f t="shared" si="77"/>
        <v>DEJAR</v>
      </c>
      <c r="M770" s="33" t="str">
        <f t="shared" si="78"/>
        <v>DEJAR</v>
      </c>
    </row>
    <row r="771" spans="1:13" x14ac:dyDescent="0.25">
      <c r="A771" s="14" t="s">
        <v>193</v>
      </c>
      <c r="B771" s="18">
        <v>18</v>
      </c>
      <c r="C771" s="35" t="s">
        <v>273</v>
      </c>
      <c r="D771" s="18">
        <v>13</v>
      </c>
      <c r="E771" s="18">
        <v>8</v>
      </c>
      <c r="F771" s="304">
        <f t="shared" ref="F771:F834" si="79">(3.1416/4)*D771^2</f>
        <v>132.73259999999999</v>
      </c>
      <c r="G771" s="18">
        <v>0.1</v>
      </c>
      <c r="H771" s="18" t="s">
        <v>1063</v>
      </c>
      <c r="I771" s="32">
        <f t="shared" ref="I771:I834" si="80">0.13657*D771^2.38351</f>
        <v>61.723483588461484</v>
      </c>
      <c r="J771" s="32">
        <f t="shared" ref="J771:J834" si="81">(I771/1000)*0.5/G771</f>
        <v>0.3086174179423074</v>
      </c>
      <c r="K771" s="33" t="str">
        <f t="shared" ref="K771:K834" si="82">+IF(D771&gt;=10,"DEJAR","DEPURAR")</f>
        <v>DEJAR</v>
      </c>
      <c r="L771" s="33" t="str">
        <f t="shared" ref="L771:L834" si="83">+IF(E771&gt;=5,"DEJAR","DEPURAR")</f>
        <v>DEJAR</v>
      </c>
      <c r="M771" s="33" t="str">
        <f t="shared" ref="M771:M834" si="84">+IF(AND(K771="DEJAR",L771="DEJAR"),"DEJAR","DEPURAR")</f>
        <v>DEJAR</v>
      </c>
    </row>
    <row r="772" spans="1:13" x14ac:dyDescent="0.25">
      <c r="A772" s="14" t="s">
        <v>193</v>
      </c>
      <c r="B772" s="18">
        <v>19</v>
      </c>
      <c r="C772" s="35" t="s">
        <v>292</v>
      </c>
      <c r="D772" s="18">
        <v>30.5</v>
      </c>
      <c r="E772" s="18">
        <v>9</v>
      </c>
      <c r="F772" s="304">
        <f t="shared" si="79"/>
        <v>730.61834999999996</v>
      </c>
      <c r="G772" s="18">
        <v>0.1</v>
      </c>
      <c r="H772" s="18" t="s">
        <v>1063</v>
      </c>
      <c r="I772" s="32">
        <f t="shared" si="80"/>
        <v>471.19298861035389</v>
      </c>
      <c r="J772" s="32">
        <f t="shared" si="81"/>
        <v>2.3559649430517693</v>
      </c>
      <c r="K772" s="33" t="str">
        <f t="shared" si="82"/>
        <v>DEJAR</v>
      </c>
      <c r="L772" s="33" t="str">
        <f t="shared" si="83"/>
        <v>DEJAR</v>
      </c>
      <c r="M772" s="33" t="str">
        <f t="shared" si="84"/>
        <v>DEJAR</v>
      </c>
    </row>
    <row r="773" spans="1:13" x14ac:dyDescent="0.25">
      <c r="A773" s="14" t="s">
        <v>193</v>
      </c>
      <c r="B773" s="18">
        <v>20</v>
      </c>
      <c r="C773" s="35" t="s">
        <v>151</v>
      </c>
      <c r="D773" s="18">
        <v>15.5</v>
      </c>
      <c r="E773" s="18">
        <v>9</v>
      </c>
      <c r="F773" s="304">
        <f t="shared" si="79"/>
        <v>188.69235</v>
      </c>
      <c r="G773" s="18">
        <v>0.1</v>
      </c>
      <c r="H773" s="18" t="s">
        <v>1063</v>
      </c>
      <c r="I773" s="32">
        <f t="shared" si="80"/>
        <v>93.869134877908024</v>
      </c>
      <c r="J773" s="32">
        <f t="shared" si="81"/>
        <v>0.46934567438954011</v>
      </c>
      <c r="K773" s="33" t="str">
        <f t="shared" si="82"/>
        <v>DEJAR</v>
      </c>
      <c r="L773" s="33" t="str">
        <f t="shared" si="83"/>
        <v>DEJAR</v>
      </c>
      <c r="M773" s="33" t="str">
        <f t="shared" si="84"/>
        <v>DEJAR</v>
      </c>
    </row>
    <row r="774" spans="1:13" x14ac:dyDescent="0.25">
      <c r="A774" s="14" t="s">
        <v>193</v>
      </c>
      <c r="B774" s="18">
        <v>21</v>
      </c>
      <c r="C774" s="35" t="s">
        <v>156</v>
      </c>
      <c r="D774" s="18">
        <v>62</v>
      </c>
      <c r="E774" s="18">
        <v>35</v>
      </c>
      <c r="F774" s="304">
        <f t="shared" si="79"/>
        <v>3019.0776000000001</v>
      </c>
      <c r="G774" s="18">
        <v>0.1</v>
      </c>
      <c r="H774" s="18" t="s">
        <v>1063</v>
      </c>
      <c r="I774" s="32">
        <f t="shared" si="80"/>
        <v>2555.8703816500024</v>
      </c>
      <c r="J774" s="32">
        <f t="shared" si="81"/>
        <v>12.77935190825001</v>
      </c>
      <c r="K774" s="33" t="str">
        <f t="shared" si="82"/>
        <v>DEJAR</v>
      </c>
      <c r="L774" s="33" t="str">
        <f t="shared" si="83"/>
        <v>DEJAR</v>
      </c>
      <c r="M774" s="33" t="str">
        <f t="shared" si="84"/>
        <v>DEJAR</v>
      </c>
    </row>
    <row r="775" spans="1:13" x14ac:dyDescent="0.25">
      <c r="A775" s="14" t="s">
        <v>193</v>
      </c>
      <c r="B775" s="18">
        <v>22</v>
      </c>
      <c r="C775" s="35" t="s">
        <v>146</v>
      </c>
      <c r="D775" s="18">
        <v>26</v>
      </c>
      <c r="E775" s="18">
        <v>20</v>
      </c>
      <c r="F775" s="304">
        <f t="shared" si="79"/>
        <v>530.93039999999996</v>
      </c>
      <c r="G775" s="18">
        <v>0.1</v>
      </c>
      <c r="H775" s="18" t="s">
        <v>1063</v>
      </c>
      <c r="I775" s="32">
        <f t="shared" si="80"/>
        <v>322.0760520178971</v>
      </c>
      <c r="J775" s="32">
        <f t="shared" si="81"/>
        <v>1.6103802600894852</v>
      </c>
      <c r="K775" s="33" t="str">
        <f t="shared" si="82"/>
        <v>DEJAR</v>
      </c>
      <c r="L775" s="33" t="str">
        <f t="shared" si="83"/>
        <v>DEJAR</v>
      </c>
      <c r="M775" s="33" t="str">
        <f t="shared" si="84"/>
        <v>DEJAR</v>
      </c>
    </row>
    <row r="776" spans="1:13" x14ac:dyDescent="0.25">
      <c r="A776" s="14" t="s">
        <v>193</v>
      </c>
      <c r="B776" s="18">
        <v>23</v>
      </c>
      <c r="C776" s="35" t="s">
        <v>142</v>
      </c>
      <c r="D776" s="18">
        <v>26</v>
      </c>
      <c r="E776" s="18">
        <v>2</v>
      </c>
      <c r="F776" s="304">
        <f t="shared" si="79"/>
        <v>530.93039999999996</v>
      </c>
      <c r="G776" s="18">
        <v>0.1</v>
      </c>
      <c r="H776" s="18" t="s">
        <v>1063</v>
      </c>
      <c r="I776" s="32">
        <f t="shared" si="80"/>
        <v>322.0760520178971</v>
      </c>
      <c r="J776" s="32">
        <f t="shared" si="81"/>
        <v>1.6103802600894852</v>
      </c>
      <c r="K776" s="33" t="str">
        <f t="shared" si="82"/>
        <v>DEJAR</v>
      </c>
      <c r="L776" s="33" t="str">
        <f t="shared" si="83"/>
        <v>DEPURAR</v>
      </c>
      <c r="M776" s="33" t="str">
        <f t="shared" si="84"/>
        <v>DEPURAR</v>
      </c>
    </row>
    <row r="777" spans="1:13" x14ac:dyDescent="0.25">
      <c r="A777" s="14" t="s">
        <v>193</v>
      </c>
      <c r="B777" s="18">
        <v>24</v>
      </c>
      <c r="C777" s="35" t="s">
        <v>146</v>
      </c>
      <c r="D777" s="18">
        <v>17</v>
      </c>
      <c r="E777" s="18">
        <v>12</v>
      </c>
      <c r="F777" s="304">
        <f t="shared" si="79"/>
        <v>226.98060000000001</v>
      </c>
      <c r="G777" s="18">
        <v>0.1</v>
      </c>
      <c r="H777" s="18" t="s">
        <v>1063</v>
      </c>
      <c r="I777" s="32">
        <f t="shared" si="80"/>
        <v>116.98835060940742</v>
      </c>
      <c r="J777" s="32">
        <f t="shared" si="81"/>
        <v>0.58494175304703711</v>
      </c>
      <c r="K777" s="33" t="str">
        <f t="shared" si="82"/>
        <v>DEJAR</v>
      </c>
      <c r="L777" s="33" t="str">
        <f t="shared" si="83"/>
        <v>DEJAR</v>
      </c>
      <c r="M777" s="33" t="str">
        <f t="shared" si="84"/>
        <v>DEJAR</v>
      </c>
    </row>
    <row r="778" spans="1:13" x14ac:dyDescent="0.25">
      <c r="A778" s="14" t="s">
        <v>193</v>
      </c>
      <c r="B778" s="18">
        <v>25</v>
      </c>
      <c r="C778" s="35" t="s">
        <v>273</v>
      </c>
      <c r="D778" s="18">
        <v>12</v>
      </c>
      <c r="E778" s="18">
        <v>12</v>
      </c>
      <c r="F778" s="304">
        <f t="shared" si="79"/>
        <v>113.0976</v>
      </c>
      <c r="G778" s="18">
        <v>0.1</v>
      </c>
      <c r="H778" s="18" t="s">
        <v>1063</v>
      </c>
      <c r="I778" s="32">
        <f t="shared" si="80"/>
        <v>51.002868362482175</v>
      </c>
      <c r="J778" s="32">
        <f t="shared" si="81"/>
        <v>0.25501434181241084</v>
      </c>
      <c r="K778" s="33" t="str">
        <f t="shared" si="82"/>
        <v>DEJAR</v>
      </c>
      <c r="L778" s="33" t="str">
        <f t="shared" si="83"/>
        <v>DEJAR</v>
      </c>
      <c r="M778" s="33" t="str">
        <f t="shared" si="84"/>
        <v>DEJAR</v>
      </c>
    </row>
    <row r="779" spans="1:13" x14ac:dyDescent="0.25">
      <c r="A779" s="14" t="s">
        <v>193</v>
      </c>
      <c r="B779" s="18">
        <v>26</v>
      </c>
      <c r="C779" s="35" t="s">
        <v>293</v>
      </c>
      <c r="D779" s="18">
        <v>14</v>
      </c>
      <c r="E779" s="18">
        <v>5</v>
      </c>
      <c r="F779" s="304">
        <f t="shared" si="79"/>
        <v>153.9384</v>
      </c>
      <c r="G779" s="18">
        <v>0.1</v>
      </c>
      <c r="H779" s="18" t="s">
        <v>1063</v>
      </c>
      <c r="I779" s="32">
        <f t="shared" si="80"/>
        <v>73.64833681845144</v>
      </c>
      <c r="J779" s="32">
        <f t="shared" si="81"/>
        <v>0.36824168409225716</v>
      </c>
      <c r="K779" s="33" t="str">
        <f t="shared" si="82"/>
        <v>DEJAR</v>
      </c>
      <c r="L779" s="33" t="str">
        <f t="shared" si="83"/>
        <v>DEJAR</v>
      </c>
      <c r="M779" s="33" t="str">
        <f t="shared" si="84"/>
        <v>DEJAR</v>
      </c>
    </row>
    <row r="780" spans="1:13" x14ac:dyDescent="0.25">
      <c r="A780" s="14" t="s">
        <v>193</v>
      </c>
      <c r="B780" s="18">
        <v>27</v>
      </c>
      <c r="C780" s="35" t="s">
        <v>152</v>
      </c>
      <c r="D780" s="18">
        <v>26.5</v>
      </c>
      <c r="E780" s="18">
        <v>25</v>
      </c>
      <c r="F780" s="304">
        <f t="shared" si="79"/>
        <v>551.54714999999999</v>
      </c>
      <c r="G780" s="18">
        <v>0.1</v>
      </c>
      <c r="H780" s="18" t="s">
        <v>1063</v>
      </c>
      <c r="I780" s="32">
        <f t="shared" si="80"/>
        <v>337.03583743732253</v>
      </c>
      <c r="J780" s="32">
        <f t="shared" si="81"/>
        <v>1.6851791871866124</v>
      </c>
      <c r="K780" s="33" t="str">
        <f t="shared" si="82"/>
        <v>DEJAR</v>
      </c>
      <c r="L780" s="33" t="str">
        <f t="shared" si="83"/>
        <v>DEJAR</v>
      </c>
      <c r="M780" s="33" t="str">
        <f t="shared" si="84"/>
        <v>DEJAR</v>
      </c>
    </row>
    <row r="781" spans="1:13" x14ac:dyDescent="0.25">
      <c r="A781" s="14" t="s">
        <v>193</v>
      </c>
      <c r="B781" s="18">
        <v>28</v>
      </c>
      <c r="C781" s="35" t="s">
        <v>150</v>
      </c>
      <c r="D781" s="18">
        <v>18</v>
      </c>
      <c r="E781" s="18">
        <v>5</v>
      </c>
      <c r="F781" s="304">
        <f t="shared" si="79"/>
        <v>254.46959999999999</v>
      </c>
      <c r="G781" s="18">
        <v>0.1</v>
      </c>
      <c r="H781" s="18" t="s">
        <v>1063</v>
      </c>
      <c r="I781" s="32">
        <f t="shared" si="80"/>
        <v>134.06329154071116</v>
      </c>
      <c r="J781" s="32">
        <f t="shared" si="81"/>
        <v>0.67031645770355586</v>
      </c>
      <c r="K781" s="33" t="str">
        <f t="shared" si="82"/>
        <v>DEJAR</v>
      </c>
      <c r="L781" s="33" t="str">
        <f t="shared" si="83"/>
        <v>DEJAR</v>
      </c>
      <c r="M781" s="33" t="str">
        <f t="shared" si="84"/>
        <v>DEJAR</v>
      </c>
    </row>
    <row r="782" spans="1:13" x14ac:dyDescent="0.25">
      <c r="A782" s="14" t="s">
        <v>193</v>
      </c>
      <c r="B782" s="18">
        <v>29</v>
      </c>
      <c r="C782" s="35" t="s">
        <v>146</v>
      </c>
      <c r="D782" s="18">
        <v>11</v>
      </c>
      <c r="E782" s="18">
        <v>25</v>
      </c>
      <c r="F782" s="304">
        <f t="shared" si="79"/>
        <v>95.0334</v>
      </c>
      <c r="G782" s="18">
        <v>0.1</v>
      </c>
      <c r="H782" s="18" t="s">
        <v>1063</v>
      </c>
      <c r="I782" s="32">
        <f t="shared" si="80"/>
        <v>41.450062373780455</v>
      </c>
      <c r="J782" s="32">
        <f t="shared" si="81"/>
        <v>0.20725031186890225</v>
      </c>
      <c r="K782" s="33" t="str">
        <f t="shared" si="82"/>
        <v>DEJAR</v>
      </c>
      <c r="L782" s="33" t="str">
        <f t="shared" si="83"/>
        <v>DEJAR</v>
      </c>
      <c r="M782" s="33" t="str">
        <f t="shared" si="84"/>
        <v>DEJAR</v>
      </c>
    </row>
    <row r="783" spans="1:13" x14ac:dyDescent="0.25">
      <c r="A783" s="14" t="s">
        <v>193</v>
      </c>
      <c r="B783" s="18">
        <v>30</v>
      </c>
      <c r="C783" s="35" t="s">
        <v>18</v>
      </c>
      <c r="D783" s="18">
        <v>17</v>
      </c>
      <c r="E783" s="18">
        <v>5</v>
      </c>
      <c r="F783" s="304">
        <f t="shared" si="79"/>
        <v>226.98060000000001</v>
      </c>
      <c r="G783" s="18">
        <v>0.1</v>
      </c>
      <c r="H783" s="18" t="s">
        <v>1063</v>
      </c>
      <c r="I783" s="32">
        <f t="shared" si="80"/>
        <v>116.98835060940742</v>
      </c>
      <c r="J783" s="32">
        <f t="shared" si="81"/>
        <v>0.58494175304703711</v>
      </c>
      <c r="K783" s="33" t="str">
        <f t="shared" si="82"/>
        <v>DEJAR</v>
      </c>
      <c r="L783" s="33" t="str">
        <f t="shared" si="83"/>
        <v>DEJAR</v>
      </c>
      <c r="M783" s="33" t="str">
        <f t="shared" si="84"/>
        <v>DEJAR</v>
      </c>
    </row>
    <row r="784" spans="1:13" x14ac:dyDescent="0.25">
      <c r="A784" s="14" t="s">
        <v>193</v>
      </c>
      <c r="B784" s="18">
        <v>31</v>
      </c>
      <c r="C784" s="35" t="s">
        <v>125</v>
      </c>
      <c r="D784" s="18">
        <v>20</v>
      </c>
      <c r="E784" s="18">
        <v>8</v>
      </c>
      <c r="F784" s="304">
        <f t="shared" si="79"/>
        <v>314.15999999999997</v>
      </c>
      <c r="G784" s="18">
        <v>0.1</v>
      </c>
      <c r="H784" s="18" t="s">
        <v>1063</v>
      </c>
      <c r="I784" s="32">
        <f t="shared" si="80"/>
        <v>172.33493090633354</v>
      </c>
      <c r="J784" s="32">
        <f t="shared" si="81"/>
        <v>0.86167465453166758</v>
      </c>
      <c r="K784" s="33" t="str">
        <f t="shared" si="82"/>
        <v>DEJAR</v>
      </c>
      <c r="L784" s="33" t="str">
        <f t="shared" si="83"/>
        <v>DEJAR</v>
      </c>
      <c r="M784" s="33" t="str">
        <f t="shared" si="84"/>
        <v>DEJAR</v>
      </c>
    </row>
    <row r="785" spans="1:13" x14ac:dyDescent="0.25">
      <c r="A785" s="14" t="s">
        <v>193</v>
      </c>
      <c r="B785" s="18">
        <v>32</v>
      </c>
      <c r="C785" s="35" t="s">
        <v>294</v>
      </c>
      <c r="D785" s="18">
        <v>29</v>
      </c>
      <c r="E785" s="18">
        <v>8</v>
      </c>
      <c r="F785" s="304">
        <f t="shared" si="79"/>
        <v>660.52139999999997</v>
      </c>
      <c r="G785" s="18">
        <v>0.1</v>
      </c>
      <c r="H785" s="18" t="s">
        <v>1063</v>
      </c>
      <c r="I785" s="32">
        <f t="shared" si="80"/>
        <v>417.82609631752575</v>
      </c>
      <c r="J785" s="32">
        <f t="shared" si="81"/>
        <v>2.0891304815876288</v>
      </c>
      <c r="K785" s="33" t="str">
        <f t="shared" si="82"/>
        <v>DEJAR</v>
      </c>
      <c r="L785" s="33" t="str">
        <f t="shared" si="83"/>
        <v>DEJAR</v>
      </c>
      <c r="M785" s="33" t="str">
        <f t="shared" si="84"/>
        <v>DEJAR</v>
      </c>
    </row>
    <row r="786" spans="1:13" x14ac:dyDescent="0.25">
      <c r="A786" s="14" t="s">
        <v>193</v>
      </c>
      <c r="B786" s="18">
        <v>33</v>
      </c>
      <c r="C786" s="35" t="s">
        <v>295</v>
      </c>
      <c r="D786" s="18">
        <v>12</v>
      </c>
      <c r="E786" s="18">
        <v>10</v>
      </c>
      <c r="F786" s="304">
        <f t="shared" si="79"/>
        <v>113.0976</v>
      </c>
      <c r="G786" s="18">
        <v>0.1</v>
      </c>
      <c r="H786" s="18" t="s">
        <v>1063</v>
      </c>
      <c r="I786" s="32">
        <f t="shared" si="80"/>
        <v>51.002868362482175</v>
      </c>
      <c r="J786" s="32">
        <f t="shared" si="81"/>
        <v>0.25501434181241084</v>
      </c>
      <c r="K786" s="33" t="str">
        <f t="shared" si="82"/>
        <v>DEJAR</v>
      </c>
      <c r="L786" s="33" t="str">
        <f t="shared" si="83"/>
        <v>DEJAR</v>
      </c>
      <c r="M786" s="33" t="str">
        <f t="shared" si="84"/>
        <v>DEJAR</v>
      </c>
    </row>
    <row r="787" spans="1:13" x14ac:dyDescent="0.25">
      <c r="A787" s="14" t="s">
        <v>193</v>
      </c>
      <c r="B787" s="18">
        <v>34</v>
      </c>
      <c r="C787" s="35"/>
      <c r="D787" s="18">
        <v>160</v>
      </c>
      <c r="E787" s="18">
        <v>15</v>
      </c>
      <c r="F787" s="304">
        <f t="shared" si="79"/>
        <v>20106.239999999998</v>
      </c>
      <c r="G787" s="18">
        <v>0.1</v>
      </c>
      <c r="H787" s="18" t="s">
        <v>1063</v>
      </c>
      <c r="I787" s="32">
        <f t="shared" si="80"/>
        <v>24484.843319021526</v>
      </c>
      <c r="J787" s="32">
        <f t="shared" si="81"/>
        <v>122.42421659510762</v>
      </c>
      <c r="K787" s="33" t="str">
        <f t="shared" si="82"/>
        <v>DEJAR</v>
      </c>
      <c r="L787" s="33" t="str">
        <f t="shared" si="83"/>
        <v>DEJAR</v>
      </c>
      <c r="M787" s="33" t="str">
        <f t="shared" si="84"/>
        <v>DEJAR</v>
      </c>
    </row>
    <row r="788" spans="1:13" x14ac:dyDescent="0.25">
      <c r="A788" s="14" t="s">
        <v>193</v>
      </c>
      <c r="B788" s="18">
        <v>35</v>
      </c>
      <c r="C788" s="35" t="s">
        <v>18</v>
      </c>
      <c r="D788" s="18">
        <v>14</v>
      </c>
      <c r="E788" s="18">
        <v>5</v>
      </c>
      <c r="F788" s="304">
        <f t="shared" si="79"/>
        <v>153.9384</v>
      </c>
      <c r="G788" s="18">
        <v>0.1</v>
      </c>
      <c r="H788" s="18" t="s">
        <v>1063</v>
      </c>
      <c r="I788" s="32">
        <f t="shared" si="80"/>
        <v>73.64833681845144</v>
      </c>
      <c r="J788" s="32">
        <f t="shared" si="81"/>
        <v>0.36824168409225716</v>
      </c>
      <c r="K788" s="33" t="str">
        <f t="shared" si="82"/>
        <v>DEJAR</v>
      </c>
      <c r="L788" s="33" t="str">
        <f t="shared" si="83"/>
        <v>DEJAR</v>
      </c>
      <c r="M788" s="33" t="str">
        <f t="shared" si="84"/>
        <v>DEJAR</v>
      </c>
    </row>
    <row r="789" spans="1:13" x14ac:dyDescent="0.25">
      <c r="A789" s="14" t="s">
        <v>193</v>
      </c>
      <c r="B789" s="18">
        <v>36</v>
      </c>
      <c r="C789" s="35" t="s">
        <v>55</v>
      </c>
      <c r="D789" s="18">
        <v>111</v>
      </c>
      <c r="E789" s="18">
        <v>25</v>
      </c>
      <c r="F789" s="304">
        <f t="shared" si="79"/>
        <v>9676.9133999999995</v>
      </c>
      <c r="G789" s="18">
        <v>0.1</v>
      </c>
      <c r="H789" s="18" t="s">
        <v>1063</v>
      </c>
      <c r="I789" s="32">
        <f t="shared" si="80"/>
        <v>10242.431840661737</v>
      </c>
      <c r="J789" s="32">
        <f t="shared" si="81"/>
        <v>51.212159203308687</v>
      </c>
      <c r="K789" s="33" t="str">
        <f t="shared" si="82"/>
        <v>DEJAR</v>
      </c>
      <c r="L789" s="33" t="str">
        <f t="shared" si="83"/>
        <v>DEJAR</v>
      </c>
      <c r="M789" s="33" t="str">
        <f t="shared" si="84"/>
        <v>DEJAR</v>
      </c>
    </row>
    <row r="790" spans="1:13" x14ac:dyDescent="0.25">
      <c r="A790" s="14" t="s">
        <v>193</v>
      </c>
      <c r="B790" s="18">
        <v>37</v>
      </c>
      <c r="C790" s="35" t="s">
        <v>296</v>
      </c>
      <c r="D790" s="18">
        <v>49</v>
      </c>
      <c r="E790" s="18">
        <v>8</v>
      </c>
      <c r="F790" s="304">
        <f t="shared" si="79"/>
        <v>1885.7454</v>
      </c>
      <c r="G790" s="18">
        <v>0.1</v>
      </c>
      <c r="H790" s="18" t="s">
        <v>1063</v>
      </c>
      <c r="I790" s="32">
        <f t="shared" si="80"/>
        <v>1458.6616605664788</v>
      </c>
      <c r="J790" s="32">
        <f t="shared" si="81"/>
        <v>7.2933083028323935</v>
      </c>
      <c r="K790" s="33" t="str">
        <f t="shared" si="82"/>
        <v>DEJAR</v>
      </c>
      <c r="L790" s="33" t="str">
        <f t="shared" si="83"/>
        <v>DEJAR</v>
      </c>
      <c r="M790" s="33" t="str">
        <f t="shared" si="84"/>
        <v>DEJAR</v>
      </c>
    </row>
    <row r="791" spans="1:13" x14ac:dyDescent="0.25">
      <c r="A791" s="14" t="s">
        <v>193</v>
      </c>
      <c r="B791" s="18">
        <v>38</v>
      </c>
      <c r="C791" s="35" t="s">
        <v>151</v>
      </c>
      <c r="D791" s="18">
        <v>94</v>
      </c>
      <c r="E791" s="18">
        <v>30</v>
      </c>
      <c r="F791" s="304">
        <f t="shared" si="79"/>
        <v>6939.7943999999998</v>
      </c>
      <c r="G791" s="18">
        <v>0.1</v>
      </c>
      <c r="H791" s="18" t="s">
        <v>1063</v>
      </c>
      <c r="I791" s="32">
        <f t="shared" si="80"/>
        <v>6891.6827929980045</v>
      </c>
      <c r="J791" s="32">
        <f t="shared" si="81"/>
        <v>34.458413964990022</v>
      </c>
      <c r="K791" s="33" t="str">
        <f t="shared" si="82"/>
        <v>DEJAR</v>
      </c>
      <c r="L791" s="33" t="str">
        <f t="shared" si="83"/>
        <v>DEJAR</v>
      </c>
      <c r="M791" s="33" t="str">
        <f t="shared" si="84"/>
        <v>DEJAR</v>
      </c>
    </row>
    <row r="792" spans="1:13" x14ac:dyDescent="0.25">
      <c r="A792" s="14" t="s">
        <v>193</v>
      </c>
      <c r="B792" s="18">
        <v>39</v>
      </c>
      <c r="C792" s="35" t="s">
        <v>31</v>
      </c>
      <c r="D792" s="18">
        <v>22</v>
      </c>
      <c r="E792" s="18">
        <v>37</v>
      </c>
      <c r="F792" s="304">
        <f t="shared" si="79"/>
        <v>380.1336</v>
      </c>
      <c r="G792" s="18">
        <v>0.1</v>
      </c>
      <c r="H792" s="18" t="s">
        <v>1063</v>
      </c>
      <c r="I792" s="32">
        <f t="shared" si="80"/>
        <v>216.2883827856152</v>
      </c>
      <c r="J792" s="32">
        <f t="shared" si="81"/>
        <v>1.0814419139280758</v>
      </c>
      <c r="K792" s="33" t="str">
        <f t="shared" si="82"/>
        <v>DEJAR</v>
      </c>
      <c r="L792" s="33" t="str">
        <f t="shared" si="83"/>
        <v>DEJAR</v>
      </c>
      <c r="M792" s="33" t="str">
        <f t="shared" si="84"/>
        <v>DEJAR</v>
      </c>
    </row>
    <row r="793" spans="1:13" x14ac:dyDescent="0.25">
      <c r="A793" s="14" t="s">
        <v>193</v>
      </c>
      <c r="B793" s="18">
        <v>40</v>
      </c>
      <c r="C793" s="35" t="s">
        <v>31</v>
      </c>
      <c r="D793" s="18">
        <v>14.5</v>
      </c>
      <c r="E793" s="18">
        <v>10</v>
      </c>
      <c r="F793" s="304">
        <f t="shared" si="79"/>
        <v>165.13034999999999</v>
      </c>
      <c r="G793" s="18">
        <v>0.1</v>
      </c>
      <c r="H793" s="18" t="s">
        <v>1063</v>
      </c>
      <c r="I793" s="32">
        <f t="shared" si="80"/>
        <v>80.073268525573738</v>
      </c>
      <c r="J793" s="32">
        <f t="shared" si="81"/>
        <v>0.40036634262786869</v>
      </c>
      <c r="K793" s="33" t="str">
        <f t="shared" si="82"/>
        <v>DEJAR</v>
      </c>
      <c r="L793" s="33" t="str">
        <f t="shared" si="83"/>
        <v>DEJAR</v>
      </c>
      <c r="M793" s="33" t="str">
        <f t="shared" si="84"/>
        <v>DEJAR</v>
      </c>
    </row>
    <row r="794" spans="1:13" x14ac:dyDescent="0.25">
      <c r="A794" s="14" t="s">
        <v>193</v>
      </c>
      <c r="B794" s="18">
        <v>41</v>
      </c>
      <c r="C794" s="35"/>
      <c r="D794" s="18">
        <v>51</v>
      </c>
      <c r="E794" s="18">
        <v>15</v>
      </c>
      <c r="F794" s="304">
        <f t="shared" si="79"/>
        <v>2042.8253999999999</v>
      </c>
      <c r="G794" s="18">
        <v>0.1</v>
      </c>
      <c r="H794" s="18" t="s">
        <v>1063</v>
      </c>
      <c r="I794" s="32">
        <f t="shared" si="80"/>
        <v>1604.5967189869084</v>
      </c>
      <c r="J794" s="32">
        <f t="shared" si="81"/>
        <v>8.0229835949345407</v>
      </c>
      <c r="K794" s="33" t="str">
        <f t="shared" si="82"/>
        <v>DEJAR</v>
      </c>
      <c r="L794" s="33" t="str">
        <f t="shared" si="83"/>
        <v>DEJAR</v>
      </c>
      <c r="M794" s="33" t="str">
        <f t="shared" si="84"/>
        <v>DEJAR</v>
      </c>
    </row>
    <row r="795" spans="1:13" x14ac:dyDescent="0.25">
      <c r="A795" s="14" t="s">
        <v>193</v>
      </c>
      <c r="B795" s="18">
        <v>42</v>
      </c>
      <c r="C795" s="35"/>
      <c r="D795" s="18">
        <v>26</v>
      </c>
      <c r="E795" s="18">
        <v>16</v>
      </c>
      <c r="F795" s="304">
        <f t="shared" si="79"/>
        <v>530.93039999999996</v>
      </c>
      <c r="G795" s="18">
        <v>0.1</v>
      </c>
      <c r="H795" s="18" t="s">
        <v>1063</v>
      </c>
      <c r="I795" s="32">
        <f t="shared" si="80"/>
        <v>322.0760520178971</v>
      </c>
      <c r="J795" s="32">
        <f t="shared" si="81"/>
        <v>1.6103802600894852</v>
      </c>
      <c r="K795" s="33" t="str">
        <f t="shared" si="82"/>
        <v>DEJAR</v>
      </c>
      <c r="L795" s="33" t="str">
        <f t="shared" si="83"/>
        <v>DEJAR</v>
      </c>
      <c r="M795" s="33" t="str">
        <f t="shared" si="84"/>
        <v>DEJAR</v>
      </c>
    </row>
    <row r="796" spans="1:13" x14ac:dyDescent="0.25">
      <c r="A796" s="14" t="s">
        <v>193</v>
      </c>
      <c r="B796" s="18">
        <v>43</v>
      </c>
      <c r="C796" s="35"/>
      <c r="D796" s="18">
        <v>20</v>
      </c>
      <c r="E796" s="18">
        <v>15</v>
      </c>
      <c r="F796" s="304">
        <f t="shared" si="79"/>
        <v>314.15999999999997</v>
      </c>
      <c r="G796" s="18">
        <v>0.1</v>
      </c>
      <c r="H796" s="18" t="s">
        <v>1063</v>
      </c>
      <c r="I796" s="32">
        <f t="shared" si="80"/>
        <v>172.33493090633354</v>
      </c>
      <c r="J796" s="32">
        <f t="shared" si="81"/>
        <v>0.86167465453166758</v>
      </c>
      <c r="K796" s="33" t="str">
        <f t="shared" si="82"/>
        <v>DEJAR</v>
      </c>
      <c r="L796" s="33" t="str">
        <f t="shared" si="83"/>
        <v>DEJAR</v>
      </c>
      <c r="M796" s="33" t="str">
        <f t="shared" si="84"/>
        <v>DEJAR</v>
      </c>
    </row>
    <row r="797" spans="1:13" x14ac:dyDescent="0.25">
      <c r="A797" s="14" t="s">
        <v>194</v>
      </c>
      <c r="B797" s="18">
        <v>1</v>
      </c>
      <c r="C797" s="35" t="s">
        <v>140</v>
      </c>
      <c r="D797" s="18">
        <v>49</v>
      </c>
      <c r="E797" s="18">
        <v>25</v>
      </c>
      <c r="F797" s="304">
        <f t="shared" si="79"/>
        <v>1885.7454</v>
      </c>
      <c r="G797" s="18">
        <v>0.1</v>
      </c>
      <c r="H797" s="18" t="s">
        <v>1063</v>
      </c>
      <c r="I797" s="32">
        <f t="shared" si="80"/>
        <v>1458.6616605664788</v>
      </c>
      <c r="J797" s="32">
        <f t="shared" si="81"/>
        <v>7.2933083028323935</v>
      </c>
      <c r="K797" s="33" t="str">
        <f t="shared" si="82"/>
        <v>DEJAR</v>
      </c>
      <c r="L797" s="33" t="str">
        <f t="shared" si="83"/>
        <v>DEJAR</v>
      </c>
      <c r="M797" s="33" t="str">
        <f t="shared" si="84"/>
        <v>DEJAR</v>
      </c>
    </row>
    <row r="798" spans="1:13" x14ac:dyDescent="0.25">
      <c r="A798" s="14" t="s">
        <v>194</v>
      </c>
      <c r="B798" s="18">
        <v>2</v>
      </c>
      <c r="C798" s="35" t="s">
        <v>217</v>
      </c>
      <c r="D798" s="18">
        <v>13.5</v>
      </c>
      <c r="E798" s="18">
        <v>10</v>
      </c>
      <c r="F798" s="304">
        <f t="shared" si="79"/>
        <v>143.13915</v>
      </c>
      <c r="G798" s="18">
        <v>0.1</v>
      </c>
      <c r="H798" s="18" t="s">
        <v>1063</v>
      </c>
      <c r="I798" s="32">
        <f t="shared" si="80"/>
        <v>67.533172179763213</v>
      </c>
      <c r="J798" s="32">
        <f t="shared" si="81"/>
        <v>0.33766586089881601</v>
      </c>
      <c r="K798" s="33" t="str">
        <f t="shared" si="82"/>
        <v>DEJAR</v>
      </c>
      <c r="L798" s="33" t="str">
        <f t="shared" si="83"/>
        <v>DEJAR</v>
      </c>
      <c r="M798" s="33" t="str">
        <f t="shared" si="84"/>
        <v>DEJAR</v>
      </c>
    </row>
    <row r="799" spans="1:13" x14ac:dyDescent="0.25">
      <c r="A799" s="14" t="s">
        <v>194</v>
      </c>
      <c r="B799" s="18">
        <v>3</v>
      </c>
      <c r="C799" s="35" t="s">
        <v>217</v>
      </c>
      <c r="D799" s="18">
        <v>18</v>
      </c>
      <c r="E799" s="18">
        <v>12</v>
      </c>
      <c r="F799" s="304">
        <f t="shared" si="79"/>
        <v>254.46959999999999</v>
      </c>
      <c r="G799" s="18">
        <v>0.1</v>
      </c>
      <c r="H799" s="18" t="s">
        <v>1063</v>
      </c>
      <c r="I799" s="32">
        <f t="shared" si="80"/>
        <v>134.06329154071116</v>
      </c>
      <c r="J799" s="32">
        <f t="shared" si="81"/>
        <v>0.67031645770355586</v>
      </c>
      <c r="K799" s="33" t="str">
        <f t="shared" si="82"/>
        <v>DEJAR</v>
      </c>
      <c r="L799" s="33" t="str">
        <f t="shared" si="83"/>
        <v>DEJAR</v>
      </c>
      <c r="M799" s="33" t="str">
        <f t="shared" si="84"/>
        <v>DEJAR</v>
      </c>
    </row>
    <row r="800" spans="1:13" x14ac:dyDescent="0.25">
      <c r="A800" s="14" t="s">
        <v>194</v>
      </c>
      <c r="B800" s="18">
        <v>4</v>
      </c>
      <c r="C800" s="35" t="s">
        <v>245</v>
      </c>
      <c r="D800" s="18">
        <v>16.5</v>
      </c>
      <c r="E800" s="18">
        <v>8</v>
      </c>
      <c r="F800" s="304">
        <f t="shared" si="79"/>
        <v>213.82515000000001</v>
      </c>
      <c r="G800" s="18">
        <v>0.1</v>
      </c>
      <c r="H800" s="18" t="s">
        <v>1063</v>
      </c>
      <c r="I800" s="32">
        <f t="shared" si="80"/>
        <v>108.95331919183752</v>
      </c>
      <c r="J800" s="32">
        <f t="shared" si="81"/>
        <v>0.54476659595918764</v>
      </c>
      <c r="K800" s="33" t="str">
        <f t="shared" si="82"/>
        <v>DEJAR</v>
      </c>
      <c r="L800" s="33" t="str">
        <f t="shared" si="83"/>
        <v>DEJAR</v>
      </c>
      <c r="M800" s="33" t="str">
        <f t="shared" si="84"/>
        <v>DEJAR</v>
      </c>
    </row>
    <row r="801" spans="1:13" x14ac:dyDescent="0.25">
      <c r="A801" s="14" t="s">
        <v>194</v>
      </c>
      <c r="B801" s="18">
        <v>5</v>
      </c>
      <c r="C801" s="35" t="s">
        <v>148</v>
      </c>
      <c r="D801" s="18">
        <v>29.2</v>
      </c>
      <c r="E801" s="18">
        <v>20</v>
      </c>
      <c r="F801" s="304">
        <f t="shared" si="79"/>
        <v>669.663456</v>
      </c>
      <c r="G801" s="18">
        <v>0.1</v>
      </c>
      <c r="H801" s="18" t="s">
        <v>1063</v>
      </c>
      <c r="I801" s="32">
        <f t="shared" si="80"/>
        <v>424.72711695464005</v>
      </c>
      <c r="J801" s="32">
        <f t="shared" si="81"/>
        <v>2.1236355847732002</v>
      </c>
      <c r="K801" s="33" t="str">
        <f t="shared" si="82"/>
        <v>DEJAR</v>
      </c>
      <c r="L801" s="33" t="str">
        <f t="shared" si="83"/>
        <v>DEJAR</v>
      </c>
      <c r="M801" s="33" t="str">
        <f t="shared" si="84"/>
        <v>DEJAR</v>
      </c>
    </row>
    <row r="802" spans="1:13" x14ac:dyDescent="0.25">
      <c r="A802" s="14" t="s">
        <v>194</v>
      </c>
      <c r="B802" s="18">
        <v>6</v>
      </c>
      <c r="C802" s="35" t="s">
        <v>217</v>
      </c>
      <c r="D802" s="18">
        <v>32.5</v>
      </c>
      <c r="E802" s="18">
        <v>20</v>
      </c>
      <c r="F802" s="304">
        <f t="shared" si="79"/>
        <v>829.57875000000001</v>
      </c>
      <c r="G802" s="18">
        <v>0.1</v>
      </c>
      <c r="H802" s="18" t="s">
        <v>1063</v>
      </c>
      <c r="I802" s="32">
        <f t="shared" si="80"/>
        <v>548.2068011056914</v>
      </c>
      <c r="J802" s="32">
        <f t="shared" si="81"/>
        <v>2.7410340055284568</v>
      </c>
      <c r="K802" s="33" t="str">
        <f t="shared" si="82"/>
        <v>DEJAR</v>
      </c>
      <c r="L802" s="33" t="str">
        <f t="shared" si="83"/>
        <v>DEJAR</v>
      </c>
      <c r="M802" s="33" t="str">
        <f t="shared" si="84"/>
        <v>DEJAR</v>
      </c>
    </row>
    <row r="803" spans="1:13" x14ac:dyDescent="0.25">
      <c r="A803" s="14" t="s">
        <v>194</v>
      </c>
      <c r="B803" s="18">
        <v>7</v>
      </c>
      <c r="C803" s="35" t="s">
        <v>148</v>
      </c>
      <c r="D803" s="18">
        <v>25.5</v>
      </c>
      <c r="E803" s="18">
        <v>20</v>
      </c>
      <c r="F803" s="304">
        <f t="shared" si="79"/>
        <v>510.70634999999999</v>
      </c>
      <c r="G803" s="18">
        <v>0.1</v>
      </c>
      <c r="H803" s="18" t="s">
        <v>1063</v>
      </c>
      <c r="I803" s="32">
        <f t="shared" si="80"/>
        <v>307.50904523936521</v>
      </c>
      <c r="J803" s="32">
        <f t="shared" si="81"/>
        <v>1.5375452261968261</v>
      </c>
      <c r="K803" s="33" t="str">
        <f t="shared" si="82"/>
        <v>DEJAR</v>
      </c>
      <c r="L803" s="33" t="str">
        <f t="shared" si="83"/>
        <v>DEJAR</v>
      </c>
      <c r="M803" s="33" t="str">
        <f t="shared" si="84"/>
        <v>DEJAR</v>
      </c>
    </row>
    <row r="804" spans="1:13" x14ac:dyDescent="0.25">
      <c r="A804" s="14" t="s">
        <v>194</v>
      </c>
      <c r="B804" s="18">
        <v>8</v>
      </c>
      <c r="C804" s="35" t="s">
        <v>18</v>
      </c>
      <c r="D804" s="18">
        <v>35</v>
      </c>
      <c r="E804" s="18">
        <v>35</v>
      </c>
      <c r="F804" s="304">
        <f t="shared" si="79"/>
        <v>962.11500000000001</v>
      </c>
      <c r="G804" s="18">
        <v>0.1</v>
      </c>
      <c r="H804" s="18" t="s">
        <v>1063</v>
      </c>
      <c r="I804" s="32">
        <f t="shared" si="80"/>
        <v>654.11925553640299</v>
      </c>
      <c r="J804" s="32">
        <f t="shared" si="81"/>
        <v>3.270596277682015</v>
      </c>
      <c r="K804" s="33" t="str">
        <f t="shared" si="82"/>
        <v>DEJAR</v>
      </c>
      <c r="L804" s="33" t="str">
        <f t="shared" si="83"/>
        <v>DEJAR</v>
      </c>
      <c r="M804" s="33" t="str">
        <f t="shared" si="84"/>
        <v>DEJAR</v>
      </c>
    </row>
    <row r="805" spans="1:13" x14ac:dyDescent="0.25">
      <c r="A805" s="14" t="s">
        <v>194</v>
      </c>
      <c r="B805" s="18">
        <v>9</v>
      </c>
      <c r="C805" s="35" t="s">
        <v>140</v>
      </c>
      <c r="D805" s="18">
        <v>39</v>
      </c>
      <c r="E805" s="18">
        <v>30</v>
      </c>
      <c r="F805" s="304">
        <f t="shared" si="79"/>
        <v>1194.5934</v>
      </c>
      <c r="G805" s="18">
        <v>0.1</v>
      </c>
      <c r="H805" s="18" t="s">
        <v>1063</v>
      </c>
      <c r="I805" s="32">
        <f t="shared" si="80"/>
        <v>846.59112411251863</v>
      </c>
      <c r="J805" s="32">
        <f t="shared" si="81"/>
        <v>4.2329556205625929</v>
      </c>
      <c r="K805" s="33" t="str">
        <f t="shared" si="82"/>
        <v>DEJAR</v>
      </c>
      <c r="L805" s="33" t="str">
        <f t="shared" si="83"/>
        <v>DEJAR</v>
      </c>
      <c r="M805" s="33" t="str">
        <f t="shared" si="84"/>
        <v>DEJAR</v>
      </c>
    </row>
    <row r="806" spans="1:13" x14ac:dyDescent="0.25">
      <c r="A806" s="14" t="s">
        <v>194</v>
      </c>
      <c r="B806" s="18">
        <v>10</v>
      </c>
      <c r="C806" s="35" t="s">
        <v>297</v>
      </c>
      <c r="D806" s="18">
        <v>14</v>
      </c>
      <c r="E806" s="18">
        <v>20</v>
      </c>
      <c r="F806" s="304">
        <f t="shared" si="79"/>
        <v>153.9384</v>
      </c>
      <c r="G806" s="18">
        <v>0.1</v>
      </c>
      <c r="H806" s="18" t="s">
        <v>1063</v>
      </c>
      <c r="I806" s="32">
        <f t="shared" si="80"/>
        <v>73.64833681845144</v>
      </c>
      <c r="J806" s="32">
        <f t="shared" si="81"/>
        <v>0.36824168409225716</v>
      </c>
      <c r="K806" s="33" t="str">
        <f t="shared" si="82"/>
        <v>DEJAR</v>
      </c>
      <c r="L806" s="33" t="str">
        <f t="shared" si="83"/>
        <v>DEJAR</v>
      </c>
      <c r="M806" s="33" t="str">
        <f t="shared" si="84"/>
        <v>DEJAR</v>
      </c>
    </row>
    <row r="807" spans="1:13" x14ac:dyDescent="0.25">
      <c r="A807" s="14" t="s">
        <v>194</v>
      </c>
      <c r="B807" s="18">
        <v>11</v>
      </c>
      <c r="C807" s="35" t="s">
        <v>140</v>
      </c>
      <c r="D807" s="18">
        <v>37</v>
      </c>
      <c r="E807" s="18">
        <v>5</v>
      </c>
      <c r="F807" s="304">
        <f t="shared" si="79"/>
        <v>1075.2126000000001</v>
      </c>
      <c r="G807" s="18">
        <v>0.1</v>
      </c>
      <c r="H807" s="18" t="s">
        <v>1063</v>
      </c>
      <c r="I807" s="32">
        <f t="shared" si="80"/>
        <v>746.75785703016243</v>
      </c>
      <c r="J807" s="32">
        <f t="shared" si="81"/>
        <v>3.7337892851508117</v>
      </c>
      <c r="K807" s="33" t="str">
        <f t="shared" si="82"/>
        <v>DEJAR</v>
      </c>
      <c r="L807" s="33" t="str">
        <f t="shared" si="83"/>
        <v>DEJAR</v>
      </c>
      <c r="M807" s="33" t="str">
        <f t="shared" si="84"/>
        <v>DEJAR</v>
      </c>
    </row>
    <row r="808" spans="1:13" x14ac:dyDescent="0.25">
      <c r="A808" s="14" t="s">
        <v>194</v>
      </c>
      <c r="B808" s="18">
        <v>12</v>
      </c>
      <c r="C808" s="35" t="s">
        <v>18</v>
      </c>
      <c r="D808" s="18">
        <v>30</v>
      </c>
      <c r="E808" s="18">
        <v>15</v>
      </c>
      <c r="F808" s="304">
        <f t="shared" si="79"/>
        <v>706.86</v>
      </c>
      <c r="G808" s="18">
        <v>0.1</v>
      </c>
      <c r="H808" s="18" t="s">
        <v>1063</v>
      </c>
      <c r="I808" s="32">
        <f t="shared" si="80"/>
        <v>452.98997539791907</v>
      </c>
      <c r="J808" s="32">
        <f t="shared" si="81"/>
        <v>2.2649498769895953</v>
      </c>
      <c r="K808" s="33" t="str">
        <f t="shared" si="82"/>
        <v>DEJAR</v>
      </c>
      <c r="L808" s="33" t="str">
        <f t="shared" si="83"/>
        <v>DEJAR</v>
      </c>
      <c r="M808" s="33" t="str">
        <f t="shared" si="84"/>
        <v>DEJAR</v>
      </c>
    </row>
    <row r="809" spans="1:13" x14ac:dyDescent="0.25">
      <c r="A809" s="14" t="s">
        <v>194</v>
      </c>
      <c r="B809" s="18">
        <v>13</v>
      </c>
      <c r="C809" s="35" t="s">
        <v>161</v>
      </c>
      <c r="D809" s="18">
        <v>20</v>
      </c>
      <c r="E809" s="18">
        <v>25</v>
      </c>
      <c r="F809" s="304">
        <f t="shared" si="79"/>
        <v>314.15999999999997</v>
      </c>
      <c r="G809" s="18">
        <v>0.1</v>
      </c>
      <c r="H809" s="18" t="s">
        <v>1063</v>
      </c>
      <c r="I809" s="32">
        <f t="shared" si="80"/>
        <v>172.33493090633354</v>
      </c>
      <c r="J809" s="32">
        <f t="shared" si="81"/>
        <v>0.86167465453166758</v>
      </c>
      <c r="K809" s="33" t="str">
        <f t="shared" si="82"/>
        <v>DEJAR</v>
      </c>
      <c r="L809" s="33" t="str">
        <f t="shared" si="83"/>
        <v>DEJAR</v>
      </c>
      <c r="M809" s="33" t="str">
        <f t="shared" si="84"/>
        <v>DEJAR</v>
      </c>
    </row>
    <row r="810" spans="1:13" x14ac:dyDescent="0.25">
      <c r="A810" s="14" t="s">
        <v>194</v>
      </c>
      <c r="B810" s="18">
        <v>14</v>
      </c>
      <c r="C810" s="35" t="s">
        <v>264</v>
      </c>
      <c r="D810" s="18">
        <v>47</v>
      </c>
      <c r="E810" s="18">
        <v>17</v>
      </c>
      <c r="F810" s="304">
        <f t="shared" si="79"/>
        <v>1734.9485999999999</v>
      </c>
      <c r="G810" s="18">
        <v>0.1</v>
      </c>
      <c r="H810" s="18" t="s">
        <v>1063</v>
      </c>
      <c r="I810" s="32">
        <f t="shared" si="80"/>
        <v>1320.7398287000169</v>
      </c>
      <c r="J810" s="32">
        <f t="shared" si="81"/>
        <v>6.6036991435000845</v>
      </c>
      <c r="K810" s="33" t="str">
        <f t="shared" si="82"/>
        <v>DEJAR</v>
      </c>
      <c r="L810" s="33" t="str">
        <f t="shared" si="83"/>
        <v>DEJAR</v>
      </c>
      <c r="M810" s="33" t="str">
        <f t="shared" si="84"/>
        <v>DEJAR</v>
      </c>
    </row>
    <row r="811" spans="1:13" x14ac:dyDescent="0.25">
      <c r="A811" s="14" t="s">
        <v>194</v>
      </c>
      <c r="B811" s="18">
        <v>15</v>
      </c>
      <c r="C811" s="35" t="s">
        <v>140</v>
      </c>
      <c r="D811" s="18">
        <v>25</v>
      </c>
      <c r="E811" s="18">
        <v>30</v>
      </c>
      <c r="F811" s="304">
        <f t="shared" si="79"/>
        <v>490.875</v>
      </c>
      <c r="G811" s="18">
        <v>0.1</v>
      </c>
      <c r="H811" s="18" t="s">
        <v>1063</v>
      </c>
      <c r="I811" s="32">
        <f t="shared" si="80"/>
        <v>293.3319028192812</v>
      </c>
      <c r="J811" s="32">
        <f t="shared" si="81"/>
        <v>1.4666595140964058</v>
      </c>
      <c r="K811" s="33" t="str">
        <f t="shared" si="82"/>
        <v>DEJAR</v>
      </c>
      <c r="L811" s="33" t="str">
        <f t="shared" si="83"/>
        <v>DEJAR</v>
      </c>
      <c r="M811" s="33" t="str">
        <f t="shared" si="84"/>
        <v>DEJAR</v>
      </c>
    </row>
    <row r="812" spans="1:13" x14ac:dyDescent="0.25">
      <c r="A812" s="14" t="s">
        <v>194</v>
      </c>
      <c r="B812" s="18">
        <v>16</v>
      </c>
      <c r="C812" s="35" t="s">
        <v>125</v>
      </c>
      <c r="D812" s="18">
        <v>38.5</v>
      </c>
      <c r="E812" s="18">
        <v>15</v>
      </c>
      <c r="F812" s="304">
        <f t="shared" si="79"/>
        <v>1164.15915</v>
      </c>
      <c r="G812" s="18">
        <v>0.1</v>
      </c>
      <c r="H812" s="18" t="s">
        <v>1063</v>
      </c>
      <c r="I812" s="32">
        <f t="shared" si="80"/>
        <v>820.9501996191043</v>
      </c>
      <c r="J812" s="32">
        <f t="shared" si="81"/>
        <v>4.104750998095521</v>
      </c>
      <c r="K812" s="33" t="str">
        <f t="shared" si="82"/>
        <v>DEJAR</v>
      </c>
      <c r="L812" s="33" t="str">
        <f t="shared" si="83"/>
        <v>DEJAR</v>
      </c>
      <c r="M812" s="33" t="str">
        <f t="shared" si="84"/>
        <v>DEJAR</v>
      </c>
    </row>
    <row r="813" spans="1:13" x14ac:dyDescent="0.25">
      <c r="A813" s="14" t="s">
        <v>194</v>
      </c>
      <c r="B813" s="18">
        <v>17</v>
      </c>
      <c r="C813" s="35" t="s">
        <v>31</v>
      </c>
      <c r="D813" s="18">
        <v>20</v>
      </c>
      <c r="E813" s="18">
        <v>15</v>
      </c>
      <c r="F813" s="304">
        <f t="shared" si="79"/>
        <v>314.15999999999997</v>
      </c>
      <c r="G813" s="18">
        <v>0.1</v>
      </c>
      <c r="H813" s="18" t="s">
        <v>1063</v>
      </c>
      <c r="I813" s="32">
        <f t="shared" si="80"/>
        <v>172.33493090633354</v>
      </c>
      <c r="J813" s="32">
        <f t="shared" si="81"/>
        <v>0.86167465453166758</v>
      </c>
      <c r="K813" s="33" t="str">
        <f t="shared" si="82"/>
        <v>DEJAR</v>
      </c>
      <c r="L813" s="33" t="str">
        <f t="shared" si="83"/>
        <v>DEJAR</v>
      </c>
      <c r="M813" s="33" t="str">
        <f t="shared" si="84"/>
        <v>DEJAR</v>
      </c>
    </row>
    <row r="814" spans="1:13" x14ac:dyDescent="0.25">
      <c r="A814" s="14" t="s">
        <v>194</v>
      </c>
      <c r="B814" s="18">
        <v>18</v>
      </c>
      <c r="C814" s="35" t="s">
        <v>298</v>
      </c>
      <c r="D814" s="18">
        <v>11</v>
      </c>
      <c r="E814" s="18">
        <v>15</v>
      </c>
      <c r="F814" s="304">
        <f t="shared" si="79"/>
        <v>95.0334</v>
      </c>
      <c r="G814" s="18">
        <v>0.1</v>
      </c>
      <c r="H814" s="18" t="s">
        <v>1063</v>
      </c>
      <c r="I814" s="32">
        <f t="shared" si="80"/>
        <v>41.450062373780455</v>
      </c>
      <c r="J814" s="32">
        <f t="shared" si="81"/>
        <v>0.20725031186890225</v>
      </c>
      <c r="K814" s="33" t="str">
        <f t="shared" si="82"/>
        <v>DEJAR</v>
      </c>
      <c r="L814" s="33" t="str">
        <f t="shared" si="83"/>
        <v>DEJAR</v>
      </c>
      <c r="M814" s="33" t="str">
        <f t="shared" si="84"/>
        <v>DEJAR</v>
      </c>
    </row>
    <row r="815" spans="1:13" x14ac:dyDescent="0.25">
      <c r="A815" s="14" t="s">
        <v>194</v>
      </c>
      <c r="B815" s="18">
        <v>19</v>
      </c>
      <c r="C815" s="35" t="s">
        <v>140</v>
      </c>
      <c r="D815" s="18">
        <v>38.4</v>
      </c>
      <c r="E815" s="18">
        <v>10</v>
      </c>
      <c r="F815" s="304">
        <f t="shared" si="79"/>
        <v>1158.119424</v>
      </c>
      <c r="G815" s="18">
        <v>0.1</v>
      </c>
      <c r="H815" s="18" t="s">
        <v>1063</v>
      </c>
      <c r="I815" s="32">
        <f t="shared" si="80"/>
        <v>815.87687918171696</v>
      </c>
      <c r="J815" s="32">
        <f t="shared" si="81"/>
        <v>4.0793843959085843</v>
      </c>
      <c r="K815" s="33" t="str">
        <f t="shared" si="82"/>
        <v>DEJAR</v>
      </c>
      <c r="L815" s="33" t="str">
        <f t="shared" si="83"/>
        <v>DEJAR</v>
      </c>
      <c r="M815" s="33" t="str">
        <f t="shared" si="84"/>
        <v>DEJAR</v>
      </c>
    </row>
    <row r="816" spans="1:13" x14ac:dyDescent="0.25">
      <c r="A816" s="14" t="s">
        <v>194</v>
      </c>
      <c r="B816" s="18">
        <v>20</v>
      </c>
      <c r="C816" s="35"/>
      <c r="D816" s="18">
        <v>38.299999999999997</v>
      </c>
      <c r="E816" s="18">
        <v>30</v>
      </c>
      <c r="F816" s="304">
        <f t="shared" si="79"/>
        <v>1152.0954059999999</v>
      </c>
      <c r="G816" s="18">
        <v>0.1</v>
      </c>
      <c r="H816" s="18" t="s">
        <v>1063</v>
      </c>
      <c r="I816" s="32">
        <f t="shared" si="80"/>
        <v>810.82180448089503</v>
      </c>
      <c r="J816" s="32">
        <f t="shared" si="81"/>
        <v>4.0541090224044751</v>
      </c>
      <c r="K816" s="33" t="str">
        <f t="shared" si="82"/>
        <v>DEJAR</v>
      </c>
      <c r="L816" s="33" t="str">
        <f t="shared" si="83"/>
        <v>DEJAR</v>
      </c>
      <c r="M816" s="33" t="str">
        <f t="shared" si="84"/>
        <v>DEJAR</v>
      </c>
    </row>
    <row r="817" spans="1:13" x14ac:dyDescent="0.25">
      <c r="A817" s="14" t="s">
        <v>194</v>
      </c>
      <c r="B817" s="18">
        <v>21</v>
      </c>
      <c r="C817" s="35" t="s">
        <v>217</v>
      </c>
      <c r="D817" s="18">
        <v>17.5</v>
      </c>
      <c r="E817" s="18">
        <v>17</v>
      </c>
      <c r="F817" s="304">
        <f t="shared" si="79"/>
        <v>240.52875</v>
      </c>
      <c r="G817" s="18">
        <v>0.1</v>
      </c>
      <c r="H817" s="18" t="s">
        <v>1063</v>
      </c>
      <c r="I817" s="32">
        <f t="shared" si="80"/>
        <v>125.35709774458586</v>
      </c>
      <c r="J817" s="32">
        <f t="shared" si="81"/>
        <v>0.62678548872292927</v>
      </c>
      <c r="K817" s="33" t="str">
        <f t="shared" si="82"/>
        <v>DEJAR</v>
      </c>
      <c r="L817" s="33" t="str">
        <f t="shared" si="83"/>
        <v>DEJAR</v>
      </c>
      <c r="M817" s="33" t="str">
        <f t="shared" si="84"/>
        <v>DEJAR</v>
      </c>
    </row>
    <row r="818" spans="1:13" x14ac:dyDescent="0.25">
      <c r="A818" s="14" t="s">
        <v>194</v>
      </c>
      <c r="B818" s="18">
        <v>22</v>
      </c>
      <c r="C818" s="35" t="s">
        <v>294</v>
      </c>
      <c r="D818" s="18">
        <v>47.5</v>
      </c>
      <c r="E818" s="18">
        <v>15</v>
      </c>
      <c r="F818" s="304">
        <f t="shared" si="79"/>
        <v>1772.0587499999999</v>
      </c>
      <c r="G818" s="18">
        <v>0.1</v>
      </c>
      <c r="H818" s="18" t="s">
        <v>1063</v>
      </c>
      <c r="I818" s="32">
        <f t="shared" si="80"/>
        <v>1354.4759398853571</v>
      </c>
      <c r="J818" s="32">
        <f t="shared" si="81"/>
        <v>6.7723796994267857</v>
      </c>
      <c r="K818" s="33" t="str">
        <f t="shared" si="82"/>
        <v>DEJAR</v>
      </c>
      <c r="L818" s="33" t="str">
        <f t="shared" si="83"/>
        <v>DEJAR</v>
      </c>
      <c r="M818" s="33" t="str">
        <f t="shared" si="84"/>
        <v>DEJAR</v>
      </c>
    </row>
    <row r="819" spans="1:13" x14ac:dyDescent="0.25">
      <c r="A819" s="14" t="s">
        <v>194</v>
      </c>
      <c r="B819" s="18">
        <v>23</v>
      </c>
      <c r="C819" s="35" t="s">
        <v>217</v>
      </c>
      <c r="D819" s="18">
        <v>16.8</v>
      </c>
      <c r="E819" s="18">
        <v>15</v>
      </c>
      <c r="F819" s="304">
        <f t="shared" si="79"/>
        <v>221.67129600000001</v>
      </c>
      <c r="G819" s="18">
        <v>0.1</v>
      </c>
      <c r="H819" s="18" t="s">
        <v>1063</v>
      </c>
      <c r="I819" s="32">
        <f t="shared" si="80"/>
        <v>113.734503348727</v>
      </c>
      <c r="J819" s="32">
        <f t="shared" si="81"/>
        <v>0.56867251674363495</v>
      </c>
      <c r="K819" s="33" t="str">
        <f t="shared" si="82"/>
        <v>DEJAR</v>
      </c>
      <c r="L819" s="33" t="str">
        <f t="shared" si="83"/>
        <v>DEJAR</v>
      </c>
      <c r="M819" s="33" t="str">
        <f t="shared" si="84"/>
        <v>DEJAR</v>
      </c>
    </row>
    <row r="820" spans="1:13" x14ac:dyDescent="0.25">
      <c r="A820" s="14" t="s">
        <v>194</v>
      </c>
      <c r="B820" s="18">
        <v>24</v>
      </c>
      <c r="C820" s="35" t="s">
        <v>148</v>
      </c>
      <c r="D820" s="18">
        <v>22</v>
      </c>
      <c r="E820" s="18">
        <v>22</v>
      </c>
      <c r="F820" s="304">
        <f t="shared" si="79"/>
        <v>380.1336</v>
      </c>
      <c r="G820" s="18">
        <v>0.1</v>
      </c>
      <c r="H820" s="18" t="s">
        <v>1063</v>
      </c>
      <c r="I820" s="32">
        <f t="shared" si="80"/>
        <v>216.2883827856152</v>
      </c>
      <c r="J820" s="32">
        <f t="shared" si="81"/>
        <v>1.0814419139280758</v>
      </c>
      <c r="K820" s="33" t="str">
        <f t="shared" si="82"/>
        <v>DEJAR</v>
      </c>
      <c r="L820" s="33" t="str">
        <f t="shared" si="83"/>
        <v>DEJAR</v>
      </c>
      <c r="M820" s="33" t="str">
        <f t="shared" si="84"/>
        <v>DEJAR</v>
      </c>
    </row>
    <row r="821" spans="1:13" x14ac:dyDescent="0.25">
      <c r="A821" s="14" t="s">
        <v>194</v>
      </c>
      <c r="B821" s="18">
        <v>25</v>
      </c>
      <c r="C821" s="35" t="s">
        <v>140</v>
      </c>
      <c r="D821" s="18">
        <v>35</v>
      </c>
      <c r="E821" s="18">
        <v>30</v>
      </c>
      <c r="F821" s="304">
        <f t="shared" si="79"/>
        <v>962.11500000000001</v>
      </c>
      <c r="G821" s="18">
        <v>0.1</v>
      </c>
      <c r="H821" s="18" t="s">
        <v>1063</v>
      </c>
      <c r="I821" s="32">
        <f t="shared" si="80"/>
        <v>654.11925553640299</v>
      </c>
      <c r="J821" s="32">
        <f t="shared" si="81"/>
        <v>3.270596277682015</v>
      </c>
      <c r="K821" s="33" t="str">
        <f t="shared" si="82"/>
        <v>DEJAR</v>
      </c>
      <c r="L821" s="33" t="str">
        <f t="shared" si="83"/>
        <v>DEJAR</v>
      </c>
      <c r="M821" s="33" t="str">
        <f t="shared" si="84"/>
        <v>DEJAR</v>
      </c>
    </row>
    <row r="822" spans="1:13" x14ac:dyDescent="0.25">
      <c r="A822" s="14" t="s">
        <v>194</v>
      </c>
      <c r="B822" s="18">
        <v>26</v>
      </c>
      <c r="C822" s="35" t="s">
        <v>299</v>
      </c>
      <c r="D822" s="18">
        <v>25.4</v>
      </c>
      <c r="E822" s="18">
        <v>20</v>
      </c>
      <c r="F822" s="304">
        <f t="shared" si="79"/>
        <v>506.70866399999994</v>
      </c>
      <c r="G822" s="18">
        <v>0.1</v>
      </c>
      <c r="H822" s="18" t="s">
        <v>1063</v>
      </c>
      <c r="I822" s="32">
        <f t="shared" si="80"/>
        <v>304.64252148047075</v>
      </c>
      <c r="J822" s="32">
        <f t="shared" si="81"/>
        <v>1.5232126074023538</v>
      </c>
      <c r="K822" s="33" t="str">
        <f t="shared" si="82"/>
        <v>DEJAR</v>
      </c>
      <c r="L822" s="33" t="str">
        <f t="shared" si="83"/>
        <v>DEJAR</v>
      </c>
      <c r="M822" s="33" t="str">
        <f t="shared" si="84"/>
        <v>DEJAR</v>
      </c>
    </row>
    <row r="823" spans="1:13" x14ac:dyDescent="0.25">
      <c r="A823" s="14" t="s">
        <v>194</v>
      </c>
      <c r="B823" s="18">
        <v>27</v>
      </c>
      <c r="C823" s="35" t="s">
        <v>217</v>
      </c>
      <c r="D823" s="18">
        <v>13.5</v>
      </c>
      <c r="E823" s="18">
        <v>18</v>
      </c>
      <c r="F823" s="304">
        <f t="shared" si="79"/>
        <v>143.13915</v>
      </c>
      <c r="G823" s="18">
        <v>0.1</v>
      </c>
      <c r="H823" s="18" t="s">
        <v>1063</v>
      </c>
      <c r="I823" s="32">
        <f t="shared" si="80"/>
        <v>67.533172179763213</v>
      </c>
      <c r="J823" s="32">
        <f t="shared" si="81"/>
        <v>0.33766586089881601</v>
      </c>
      <c r="K823" s="33" t="str">
        <f t="shared" si="82"/>
        <v>DEJAR</v>
      </c>
      <c r="L823" s="33" t="str">
        <f t="shared" si="83"/>
        <v>DEJAR</v>
      </c>
      <c r="M823" s="33" t="str">
        <f t="shared" si="84"/>
        <v>DEJAR</v>
      </c>
    </row>
    <row r="824" spans="1:13" x14ac:dyDescent="0.25">
      <c r="A824" s="14" t="s">
        <v>194</v>
      </c>
      <c r="B824" s="18">
        <v>28</v>
      </c>
      <c r="C824" s="35" t="s">
        <v>18</v>
      </c>
      <c r="D824" s="18">
        <v>16</v>
      </c>
      <c r="E824" s="18">
        <v>4</v>
      </c>
      <c r="F824" s="304">
        <f t="shared" si="79"/>
        <v>201.0624</v>
      </c>
      <c r="G824" s="18">
        <v>0.1</v>
      </c>
      <c r="H824" s="18" t="s">
        <v>1063</v>
      </c>
      <c r="I824" s="32">
        <f t="shared" si="80"/>
        <v>101.24820425273758</v>
      </c>
      <c r="J824" s="32">
        <f t="shared" si="81"/>
        <v>0.50624102126368786</v>
      </c>
      <c r="K824" s="33" t="str">
        <f t="shared" si="82"/>
        <v>DEJAR</v>
      </c>
      <c r="L824" s="33" t="str">
        <f t="shared" si="83"/>
        <v>DEPURAR</v>
      </c>
      <c r="M824" s="33" t="str">
        <f t="shared" si="84"/>
        <v>DEPURAR</v>
      </c>
    </row>
    <row r="825" spans="1:13" x14ac:dyDescent="0.25">
      <c r="A825" s="14" t="s">
        <v>194</v>
      </c>
      <c r="B825" s="18">
        <v>29</v>
      </c>
      <c r="C825" s="35" t="s">
        <v>161</v>
      </c>
      <c r="D825" s="18">
        <v>18.2</v>
      </c>
      <c r="E825" s="18">
        <v>30</v>
      </c>
      <c r="F825" s="304">
        <f t="shared" si="79"/>
        <v>260.15589599999998</v>
      </c>
      <c r="G825" s="18">
        <v>0.1</v>
      </c>
      <c r="H825" s="18" t="s">
        <v>1063</v>
      </c>
      <c r="I825" s="32">
        <f t="shared" si="80"/>
        <v>137.64107738009031</v>
      </c>
      <c r="J825" s="32">
        <f t="shared" si="81"/>
        <v>0.68820538690045152</v>
      </c>
      <c r="K825" s="33" t="str">
        <f t="shared" si="82"/>
        <v>DEJAR</v>
      </c>
      <c r="L825" s="33" t="str">
        <f t="shared" si="83"/>
        <v>DEJAR</v>
      </c>
      <c r="M825" s="33" t="str">
        <f t="shared" si="84"/>
        <v>DEJAR</v>
      </c>
    </row>
    <row r="826" spans="1:13" x14ac:dyDescent="0.25">
      <c r="A826" s="14" t="s">
        <v>194</v>
      </c>
      <c r="B826" s="18">
        <v>30</v>
      </c>
      <c r="C826" s="35" t="s">
        <v>239</v>
      </c>
      <c r="D826" s="18">
        <v>15.5</v>
      </c>
      <c r="E826" s="18">
        <v>20</v>
      </c>
      <c r="F826" s="304">
        <f t="shared" si="79"/>
        <v>188.69235</v>
      </c>
      <c r="G826" s="18">
        <v>0.1</v>
      </c>
      <c r="H826" s="18" t="s">
        <v>1063</v>
      </c>
      <c r="I826" s="32">
        <f t="shared" si="80"/>
        <v>93.869134877908024</v>
      </c>
      <c r="J826" s="32">
        <f t="shared" si="81"/>
        <v>0.46934567438954011</v>
      </c>
      <c r="K826" s="33" t="str">
        <f t="shared" si="82"/>
        <v>DEJAR</v>
      </c>
      <c r="L826" s="33" t="str">
        <f t="shared" si="83"/>
        <v>DEJAR</v>
      </c>
      <c r="M826" s="33" t="str">
        <f t="shared" si="84"/>
        <v>DEJAR</v>
      </c>
    </row>
    <row r="827" spans="1:13" x14ac:dyDescent="0.25">
      <c r="A827" s="14" t="s">
        <v>194</v>
      </c>
      <c r="B827" s="18">
        <v>31</v>
      </c>
      <c r="C827" s="35" t="s">
        <v>18</v>
      </c>
      <c r="D827" s="18">
        <v>44.3</v>
      </c>
      <c r="E827" s="18">
        <v>18</v>
      </c>
      <c r="F827" s="304">
        <f t="shared" si="79"/>
        <v>1541.3396459999999</v>
      </c>
      <c r="G827" s="18">
        <v>0.1</v>
      </c>
      <c r="H827" s="18" t="s">
        <v>1063</v>
      </c>
      <c r="I827" s="32">
        <f t="shared" si="80"/>
        <v>1147.0307344796329</v>
      </c>
      <c r="J827" s="32">
        <f t="shared" si="81"/>
        <v>5.7351536723981642</v>
      </c>
      <c r="K827" s="33" t="str">
        <f t="shared" si="82"/>
        <v>DEJAR</v>
      </c>
      <c r="L827" s="33" t="str">
        <f t="shared" si="83"/>
        <v>DEJAR</v>
      </c>
      <c r="M827" s="33" t="str">
        <f t="shared" si="84"/>
        <v>DEJAR</v>
      </c>
    </row>
    <row r="828" spans="1:13" x14ac:dyDescent="0.25">
      <c r="A828" s="14" t="s">
        <v>194</v>
      </c>
      <c r="B828" s="18">
        <v>32</v>
      </c>
      <c r="C828" s="35" t="s">
        <v>298</v>
      </c>
      <c r="D828" s="18">
        <v>19</v>
      </c>
      <c r="E828" s="18">
        <v>15</v>
      </c>
      <c r="F828" s="304">
        <f t="shared" si="79"/>
        <v>283.52940000000001</v>
      </c>
      <c r="G828" s="18">
        <v>0.1</v>
      </c>
      <c r="H828" s="18" t="s">
        <v>1063</v>
      </c>
      <c r="I828" s="32">
        <f t="shared" si="80"/>
        <v>152.50261995629924</v>
      </c>
      <c r="J828" s="32">
        <f t="shared" si="81"/>
        <v>0.76251309978149617</v>
      </c>
      <c r="K828" s="33" t="str">
        <f t="shared" si="82"/>
        <v>DEJAR</v>
      </c>
      <c r="L828" s="33" t="str">
        <f t="shared" si="83"/>
        <v>DEJAR</v>
      </c>
      <c r="M828" s="33" t="str">
        <f t="shared" si="84"/>
        <v>DEJAR</v>
      </c>
    </row>
    <row r="829" spans="1:13" x14ac:dyDescent="0.25">
      <c r="A829" s="14" t="s">
        <v>194</v>
      </c>
      <c r="B829" s="18">
        <v>33</v>
      </c>
      <c r="C829" s="35" t="s">
        <v>295</v>
      </c>
      <c r="D829" s="18">
        <v>13</v>
      </c>
      <c r="E829" s="18">
        <v>15</v>
      </c>
      <c r="F829" s="304">
        <f t="shared" si="79"/>
        <v>132.73259999999999</v>
      </c>
      <c r="G829" s="18">
        <v>0.1</v>
      </c>
      <c r="H829" s="18" t="s">
        <v>1063</v>
      </c>
      <c r="I829" s="32">
        <f t="shared" si="80"/>
        <v>61.723483588461484</v>
      </c>
      <c r="J829" s="32">
        <f t="shared" si="81"/>
        <v>0.3086174179423074</v>
      </c>
      <c r="K829" s="33" t="str">
        <f t="shared" si="82"/>
        <v>DEJAR</v>
      </c>
      <c r="L829" s="33" t="str">
        <f t="shared" si="83"/>
        <v>DEJAR</v>
      </c>
      <c r="M829" s="33" t="str">
        <f t="shared" si="84"/>
        <v>DEJAR</v>
      </c>
    </row>
    <row r="830" spans="1:13" x14ac:dyDescent="0.25">
      <c r="A830" s="14" t="s">
        <v>194</v>
      </c>
      <c r="B830" s="18">
        <v>34</v>
      </c>
      <c r="C830" s="35" t="s">
        <v>18</v>
      </c>
      <c r="D830" s="18">
        <v>18</v>
      </c>
      <c r="E830" s="18">
        <v>14</v>
      </c>
      <c r="F830" s="304">
        <f t="shared" si="79"/>
        <v>254.46959999999999</v>
      </c>
      <c r="G830" s="18">
        <v>0.1</v>
      </c>
      <c r="H830" s="18" t="s">
        <v>1063</v>
      </c>
      <c r="I830" s="32">
        <f t="shared" si="80"/>
        <v>134.06329154071116</v>
      </c>
      <c r="J830" s="32">
        <f t="shared" si="81"/>
        <v>0.67031645770355586</v>
      </c>
      <c r="K830" s="33" t="str">
        <f t="shared" si="82"/>
        <v>DEJAR</v>
      </c>
      <c r="L830" s="33" t="str">
        <f t="shared" si="83"/>
        <v>DEJAR</v>
      </c>
      <c r="M830" s="33" t="str">
        <f t="shared" si="84"/>
        <v>DEJAR</v>
      </c>
    </row>
    <row r="831" spans="1:13" x14ac:dyDescent="0.25">
      <c r="A831" s="14" t="s">
        <v>194</v>
      </c>
      <c r="B831" s="18">
        <v>35</v>
      </c>
      <c r="C831" s="35" t="s">
        <v>148</v>
      </c>
      <c r="D831" s="18">
        <v>26</v>
      </c>
      <c r="E831" s="18">
        <v>20</v>
      </c>
      <c r="F831" s="304">
        <f t="shared" si="79"/>
        <v>530.93039999999996</v>
      </c>
      <c r="G831" s="18">
        <v>0.1</v>
      </c>
      <c r="H831" s="18" t="s">
        <v>1063</v>
      </c>
      <c r="I831" s="32">
        <f t="shared" si="80"/>
        <v>322.0760520178971</v>
      </c>
      <c r="J831" s="32">
        <f t="shared" si="81"/>
        <v>1.6103802600894852</v>
      </c>
      <c r="K831" s="33" t="str">
        <f t="shared" si="82"/>
        <v>DEJAR</v>
      </c>
      <c r="L831" s="33" t="str">
        <f t="shared" si="83"/>
        <v>DEJAR</v>
      </c>
      <c r="M831" s="33" t="str">
        <f t="shared" si="84"/>
        <v>DEJAR</v>
      </c>
    </row>
    <row r="832" spans="1:13" x14ac:dyDescent="0.25">
      <c r="A832" s="14" t="s">
        <v>194</v>
      </c>
      <c r="B832" s="18">
        <v>36</v>
      </c>
      <c r="C832" s="35" t="s">
        <v>31</v>
      </c>
      <c r="D832" s="18">
        <v>18</v>
      </c>
      <c r="E832" s="18">
        <v>20</v>
      </c>
      <c r="F832" s="304">
        <f t="shared" si="79"/>
        <v>254.46959999999999</v>
      </c>
      <c r="G832" s="18">
        <v>0.1</v>
      </c>
      <c r="H832" s="18" t="s">
        <v>1063</v>
      </c>
      <c r="I832" s="32">
        <f t="shared" si="80"/>
        <v>134.06329154071116</v>
      </c>
      <c r="J832" s="32">
        <f t="shared" si="81"/>
        <v>0.67031645770355586</v>
      </c>
      <c r="K832" s="33" t="str">
        <f t="shared" si="82"/>
        <v>DEJAR</v>
      </c>
      <c r="L832" s="33" t="str">
        <f t="shared" si="83"/>
        <v>DEJAR</v>
      </c>
      <c r="M832" s="33" t="str">
        <f t="shared" si="84"/>
        <v>DEJAR</v>
      </c>
    </row>
    <row r="833" spans="1:13" x14ac:dyDescent="0.25">
      <c r="A833" s="14" t="s">
        <v>194</v>
      </c>
      <c r="B833" s="18">
        <v>37</v>
      </c>
      <c r="C833" s="35" t="s">
        <v>117</v>
      </c>
      <c r="D833" s="18">
        <v>12</v>
      </c>
      <c r="E833" s="18">
        <v>17</v>
      </c>
      <c r="F833" s="304">
        <f t="shared" si="79"/>
        <v>113.0976</v>
      </c>
      <c r="G833" s="18">
        <v>0.1</v>
      </c>
      <c r="H833" s="18" t="s">
        <v>1063</v>
      </c>
      <c r="I833" s="32">
        <f t="shared" si="80"/>
        <v>51.002868362482175</v>
      </c>
      <c r="J833" s="32">
        <f t="shared" si="81"/>
        <v>0.25501434181241084</v>
      </c>
      <c r="K833" s="33" t="str">
        <f t="shared" si="82"/>
        <v>DEJAR</v>
      </c>
      <c r="L833" s="33" t="str">
        <f t="shared" si="83"/>
        <v>DEJAR</v>
      </c>
      <c r="M833" s="33" t="str">
        <f t="shared" si="84"/>
        <v>DEJAR</v>
      </c>
    </row>
    <row r="834" spans="1:13" x14ac:dyDescent="0.25">
      <c r="A834" s="14" t="s">
        <v>194</v>
      </c>
      <c r="B834" s="18">
        <v>38</v>
      </c>
      <c r="C834" s="35" t="s">
        <v>31</v>
      </c>
      <c r="D834" s="18">
        <v>16</v>
      </c>
      <c r="E834" s="18">
        <v>10</v>
      </c>
      <c r="F834" s="304">
        <f t="shared" si="79"/>
        <v>201.0624</v>
      </c>
      <c r="G834" s="18">
        <v>0.1</v>
      </c>
      <c r="H834" s="18" t="s">
        <v>1063</v>
      </c>
      <c r="I834" s="32">
        <f t="shared" si="80"/>
        <v>101.24820425273758</v>
      </c>
      <c r="J834" s="32">
        <f t="shared" si="81"/>
        <v>0.50624102126368786</v>
      </c>
      <c r="K834" s="33" t="str">
        <f t="shared" si="82"/>
        <v>DEJAR</v>
      </c>
      <c r="L834" s="33" t="str">
        <f t="shared" si="83"/>
        <v>DEJAR</v>
      </c>
      <c r="M834" s="33" t="str">
        <f t="shared" si="84"/>
        <v>DEJAR</v>
      </c>
    </row>
    <row r="835" spans="1:13" x14ac:dyDescent="0.25">
      <c r="A835" s="14" t="s">
        <v>194</v>
      </c>
      <c r="B835" s="18">
        <v>39</v>
      </c>
      <c r="C835" s="35" t="s">
        <v>159</v>
      </c>
      <c r="D835" s="18">
        <v>11</v>
      </c>
      <c r="E835" s="18">
        <v>10</v>
      </c>
      <c r="F835" s="304">
        <f t="shared" ref="F835:F898" si="85">(3.1416/4)*D835^2</f>
        <v>95.0334</v>
      </c>
      <c r="G835" s="18">
        <v>0.1</v>
      </c>
      <c r="H835" s="18" t="s">
        <v>1063</v>
      </c>
      <c r="I835" s="32">
        <f t="shared" ref="I835:I898" si="86">0.13657*D835^2.38351</f>
        <v>41.450062373780455</v>
      </c>
      <c r="J835" s="32">
        <f t="shared" ref="J835:J898" si="87">(I835/1000)*0.5/G835</f>
        <v>0.20725031186890225</v>
      </c>
      <c r="K835" s="33" t="str">
        <f t="shared" ref="K835:K898" si="88">+IF(D835&gt;=10,"DEJAR","DEPURAR")</f>
        <v>DEJAR</v>
      </c>
      <c r="L835" s="33" t="str">
        <f t="shared" ref="L835:L898" si="89">+IF(E835&gt;=5,"DEJAR","DEPURAR")</f>
        <v>DEJAR</v>
      </c>
      <c r="M835" s="33" t="str">
        <f t="shared" ref="M835:M898" si="90">+IF(AND(K835="DEJAR",L835="DEJAR"),"DEJAR","DEPURAR")</f>
        <v>DEJAR</v>
      </c>
    </row>
    <row r="836" spans="1:13" x14ac:dyDescent="0.25">
      <c r="A836" s="14" t="s">
        <v>194</v>
      </c>
      <c r="B836" s="18">
        <v>40</v>
      </c>
      <c r="C836" s="35" t="s">
        <v>298</v>
      </c>
      <c r="D836" s="18">
        <v>38.5</v>
      </c>
      <c r="E836" s="18">
        <v>26</v>
      </c>
      <c r="F836" s="304">
        <f t="shared" si="85"/>
        <v>1164.15915</v>
      </c>
      <c r="G836" s="18">
        <v>0.1</v>
      </c>
      <c r="H836" s="18" t="s">
        <v>1063</v>
      </c>
      <c r="I836" s="32">
        <f t="shared" si="86"/>
        <v>820.9501996191043</v>
      </c>
      <c r="J836" s="32">
        <f t="shared" si="87"/>
        <v>4.104750998095521</v>
      </c>
      <c r="K836" s="33" t="str">
        <f t="shared" si="88"/>
        <v>DEJAR</v>
      </c>
      <c r="L836" s="33" t="str">
        <f t="shared" si="89"/>
        <v>DEJAR</v>
      </c>
      <c r="M836" s="33" t="str">
        <f t="shared" si="90"/>
        <v>DEJAR</v>
      </c>
    </row>
    <row r="837" spans="1:13" x14ac:dyDescent="0.25">
      <c r="A837" s="14" t="s">
        <v>194</v>
      </c>
      <c r="B837" s="18">
        <v>41</v>
      </c>
      <c r="C837" s="35" t="s">
        <v>300</v>
      </c>
      <c r="D837" s="18">
        <v>35</v>
      </c>
      <c r="E837" s="18">
        <v>19.32</v>
      </c>
      <c r="F837" s="304">
        <f t="shared" si="85"/>
        <v>962.11500000000001</v>
      </c>
      <c r="G837" s="18">
        <v>0.1</v>
      </c>
      <c r="H837" s="18" t="s">
        <v>1063</v>
      </c>
      <c r="I837" s="32">
        <f t="shared" si="86"/>
        <v>654.11925553640299</v>
      </c>
      <c r="J837" s="32">
        <f t="shared" si="87"/>
        <v>3.270596277682015</v>
      </c>
      <c r="K837" s="33" t="str">
        <f t="shared" si="88"/>
        <v>DEJAR</v>
      </c>
      <c r="L837" s="33" t="str">
        <f t="shared" si="89"/>
        <v>DEJAR</v>
      </c>
      <c r="M837" s="33" t="str">
        <f t="shared" si="90"/>
        <v>DEJAR</v>
      </c>
    </row>
    <row r="838" spans="1:13" x14ac:dyDescent="0.25">
      <c r="A838" s="14" t="s">
        <v>194</v>
      </c>
      <c r="B838" s="18">
        <v>42</v>
      </c>
      <c r="C838" s="35" t="s">
        <v>148</v>
      </c>
      <c r="D838" s="18">
        <v>32</v>
      </c>
      <c r="E838" s="18">
        <v>25</v>
      </c>
      <c r="F838" s="304">
        <f t="shared" si="85"/>
        <v>804.24959999999999</v>
      </c>
      <c r="G838" s="18">
        <v>0.1</v>
      </c>
      <c r="H838" s="18" t="s">
        <v>1063</v>
      </c>
      <c r="I838" s="32">
        <f t="shared" si="86"/>
        <v>528.31791084648671</v>
      </c>
      <c r="J838" s="32">
        <f t="shared" si="87"/>
        <v>2.6415895542324335</v>
      </c>
      <c r="K838" s="33" t="str">
        <f t="shared" si="88"/>
        <v>DEJAR</v>
      </c>
      <c r="L838" s="33" t="str">
        <f t="shared" si="89"/>
        <v>DEJAR</v>
      </c>
      <c r="M838" s="33" t="str">
        <f t="shared" si="90"/>
        <v>DEJAR</v>
      </c>
    </row>
    <row r="839" spans="1:13" x14ac:dyDescent="0.25">
      <c r="A839" s="14" t="s">
        <v>194</v>
      </c>
      <c r="B839" s="18">
        <v>43</v>
      </c>
      <c r="C839" s="35" t="s">
        <v>140</v>
      </c>
      <c r="D839" s="18">
        <v>46</v>
      </c>
      <c r="E839" s="18">
        <v>30</v>
      </c>
      <c r="F839" s="304">
        <f t="shared" si="85"/>
        <v>1661.9064000000001</v>
      </c>
      <c r="G839" s="18">
        <v>0.1</v>
      </c>
      <c r="H839" s="18" t="s">
        <v>1063</v>
      </c>
      <c r="I839" s="32">
        <f t="shared" si="86"/>
        <v>1254.7442923043911</v>
      </c>
      <c r="J839" s="32">
        <f t="shared" si="87"/>
        <v>6.2737214615219559</v>
      </c>
      <c r="K839" s="33" t="str">
        <f t="shared" si="88"/>
        <v>DEJAR</v>
      </c>
      <c r="L839" s="33" t="str">
        <f t="shared" si="89"/>
        <v>DEJAR</v>
      </c>
      <c r="M839" s="33" t="str">
        <f t="shared" si="90"/>
        <v>DEJAR</v>
      </c>
    </row>
    <row r="840" spans="1:13" x14ac:dyDescent="0.25">
      <c r="A840" s="14" t="s">
        <v>194</v>
      </c>
      <c r="B840" s="18">
        <v>44</v>
      </c>
      <c r="C840" s="35" t="s">
        <v>253</v>
      </c>
      <c r="D840" s="18">
        <v>54.5</v>
      </c>
      <c r="E840" s="18">
        <v>43</v>
      </c>
      <c r="F840" s="304">
        <f t="shared" si="85"/>
        <v>2332.8343500000001</v>
      </c>
      <c r="G840" s="18">
        <v>0.1</v>
      </c>
      <c r="H840" s="18" t="s">
        <v>1063</v>
      </c>
      <c r="I840" s="32">
        <f t="shared" si="86"/>
        <v>1879.6359230988737</v>
      </c>
      <c r="J840" s="32">
        <f t="shared" si="87"/>
        <v>9.3981796154943673</v>
      </c>
      <c r="K840" s="33" t="str">
        <f t="shared" si="88"/>
        <v>DEJAR</v>
      </c>
      <c r="L840" s="33" t="str">
        <f t="shared" si="89"/>
        <v>DEJAR</v>
      </c>
      <c r="M840" s="33" t="str">
        <f t="shared" si="90"/>
        <v>DEJAR</v>
      </c>
    </row>
    <row r="841" spans="1:13" x14ac:dyDescent="0.25">
      <c r="A841" s="14" t="s">
        <v>206</v>
      </c>
      <c r="B841" s="18">
        <v>1</v>
      </c>
      <c r="C841" s="35" t="s">
        <v>8</v>
      </c>
      <c r="D841" s="18">
        <v>10</v>
      </c>
      <c r="E841" s="18">
        <v>10</v>
      </c>
      <c r="F841" s="304">
        <f t="shared" si="85"/>
        <v>78.539999999999992</v>
      </c>
      <c r="G841" s="18">
        <v>0.1</v>
      </c>
      <c r="H841" s="18" t="s">
        <v>1063</v>
      </c>
      <c r="I841" s="32">
        <f t="shared" si="86"/>
        <v>33.026709725455305</v>
      </c>
      <c r="J841" s="32">
        <f t="shared" si="87"/>
        <v>0.16513354862727653</v>
      </c>
      <c r="K841" s="33" t="str">
        <f t="shared" si="88"/>
        <v>DEJAR</v>
      </c>
      <c r="L841" s="33" t="str">
        <f t="shared" si="89"/>
        <v>DEJAR</v>
      </c>
      <c r="M841" s="33" t="str">
        <f t="shared" si="90"/>
        <v>DEJAR</v>
      </c>
    </row>
    <row r="842" spans="1:13" x14ac:dyDescent="0.25">
      <c r="A842" s="14" t="s">
        <v>206</v>
      </c>
      <c r="B842" s="18">
        <v>2</v>
      </c>
      <c r="C842" s="35" t="s">
        <v>172</v>
      </c>
      <c r="D842" s="18">
        <v>24.5</v>
      </c>
      <c r="E842" s="18">
        <v>15</v>
      </c>
      <c r="F842" s="304">
        <f t="shared" si="85"/>
        <v>471.43635</v>
      </c>
      <c r="G842" s="18">
        <v>0.1</v>
      </c>
      <c r="H842" s="18" t="s">
        <v>1063</v>
      </c>
      <c r="I842" s="32">
        <f t="shared" si="86"/>
        <v>279.54167502677348</v>
      </c>
      <c r="J842" s="32">
        <f t="shared" si="87"/>
        <v>1.3977083751338673</v>
      </c>
      <c r="K842" s="33" t="str">
        <f t="shared" si="88"/>
        <v>DEJAR</v>
      </c>
      <c r="L842" s="33" t="str">
        <f t="shared" si="89"/>
        <v>DEJAR</v>
      </c>
      <c r="M842" s="33" t="str">
        <f t="shared" si="90"/>
        <v>DEJAR</v>
      </c>
    </row>
    <row r="843" spans="1:13" x14ac:dyDescent="0.25">
      <c r="A843" s="14" t="s">
        <v>206</v>
      </c>
      <c r="B843" s="18">
        <v>3</v>
      </c>
      <c r="C843" s="35" t="s">
        <v>264</v>
      </c>
      <c r="D843" s="18">
        <v>89.2</v>
      </c>
      <c r="E843" s="18">
        <v>50</v>
      </c>
      <c r="F843" s="304">
        <f t="shared" si="85"/>
        <v>6249.1450560000003</v>
      </c>
      <c r="G843" s="18">
        <v>0.1</v>
      </c>
      <c r="H843" s="18" t="s">
        <v>1063</v>
      </c>
      <c r="I843" s="32">
        <f t="shared" si="86"/>
        <v>6082.3224952533583</v>
      </c>
      <c r="J843" s="32">
        <f t="shared" si="87"/>
        <v>30.411612476266789</v>
      </c>
      <c r="K843" s="33" t="str">
        <f t="shared" si="88"/>
        <v>DEJAR</v>
      </c>
      <c r="L843" s="33" t="str">
        <f t="shared" si="89"/>
        <v>DEJAR</v>
      </c>
      <c r="M843" s="33" t="str">
        <f t="shared" si="90"/>
        <v>DEJAR</v>
      </c>
    </row>
    <row r="844" spans="1:13" x14ac:dyDescent="0.25">
      <c r="A844" s="14" t="s">
        <v>206</v>
      </c>
      <c r="B844" s="18">
        <v>4</v>
      </c>
      <c r="C844" s="35" t="s">
        <v>134</v>
      </c>
      <c r="D844" s="18">
        <v>30.5</v>
      </c>
      <c r="E844" s="18">
        <v>15</v>
      </c>
      <c r="F844" s="304">
        <f t="shared" si="85"/>
        <v>730.61834999999996</v>
      </c>
      <c r="G844" s="18">
        <v>0.1</v>
      </c>
      <c r="H844" s="18" t="s">
        <v>1063</v>
      </c>
      <c r="I844" s="32">
        <f t="shared" si="86"/>
        <v>471.19298861035389</v>
      </c>
      <c r="J844" s="32">
        <f t="shared" si="87"/>
        <v>2.3559649430517693</v>
      </c>
      <c r="K844" s="33" t="str">
        <f t="shared" si="88"/>
        <v>DEJAR</v>
      </c>
      <c r="L844" s="33" t="str">
        <f t="shared" si="89"/>
        <v>DEJAR</v>
      </c>
      <c r="M844" s="33" t="str">
        <f t="shared" si="90"/>
        <v>DEJAR</v>
      </c>
    </row>
    <row r="845" spans="1:13" x14ac:dyDescent="0.25">
      <c r="A845" s="14" t="s">
        <v>206</v>
      </c>
      <c r="B845" s="18">
        <v>5</v>
      </c>
      <c r="C845" s="35" t="s">
        <v>136</v>
      </c>
      <c r="D845" s="18">
        <v>16.899999999999999</v>
      </c>
      <c r="E845" s="18">
        <v>10</v>
      </c>
      <c r="F845" s="304">
        <f t="shared" si="85"/>
        <v>224.31809399999997</v>
      </c>
      <c r="G845" s="18">
        <v>0.1</v>
      </c>
      <c r="H845" s="18" t="s">
        <v>1063</v>
      </c>
      <c r="I845" s="32">
        <f t="shared" si="86"/>
        <v>115.35476764004389</v>
      </c>
      <c r="J845" s="32">
        <f t="shared" si="87"/>
        <v>0.57677383820021944</v>
      </c>
      <c r="K845" s="33" t="str">
        <f t="shared" si="88"/>
        <v>DEJAR</v>
      </c>
      <c r="L845" s="33" t="str">
        <f t="shared" si="89"/>
        <v>DEJAR</v>
      </c>
      <c r="M845" s="33" t="str">
        <f t="shared" si="90"/>
        <v>DEJAR</v>
      </c>
    </row>
    <row r="846" spans="1:13" x14ac:dyDescent="0.25">
      <c r="A846" s="14" t="s">
        <v>206</v>
      </c>
      <c r="B846" s="18">
        <v>6</v>
      </c>
      <c r="C846" s="35" t="s">
        <v>211</v>
      </c>
      <c r="D846" s="18">
        <v>13.1</v>
      </c>
      <c r="E846" s="18">
        <v>10</v>
      </c>
      <c r="F846" s="304">
        <f t="shared" si="85"/>
        <v>134.78249399999999</v>
      </c>
      <c r="G846" s="18">
        <v>0.1</v>
      </c>
      <c r="H846" s="18" t="s">
        <v>1063</v>
      </c>
      <c r="I846" s="32">
        <f t="shared" si="86"/>
        <v>62.861192475550233</v>
      </c>
      <c r="J846" s="32">
        <f t="shared" si="87"/>
        <v>0.31430596237775116</v>
      </c>
      <c r="K846" s="33" t="str">
        <f t="shared" si="88"/>
        <v>DEJAR</v>
      </c>
      <c r="L846" s="33" t="str">
        <f t="shared" si="89"/>
        <v>DEJAR</v>
      </c>
      <c r="M846" s="33" t="str">
        <f t="shared" si="90"/>
        <v>DEJAR</v>
      </c>
    </row>
    <row r="847" spans="1:13" x14ac:dyDescent="0.25">
      <c r="A847" s="14" t="s">
        <v>206</v>
      </c>
      <c r="B847" s="18">
        <v>7</v>
      </c>
      <c r="C847" s="35" t="s">
        <v>117</v>
      </c>
      <c r="D847" s="18">
        <v>14</v>
      </c>
      <c r="E847" s="18">
        <v>10</v>
      </c>
      <c r="F847" s="304">
        <f t="shared" si="85"/>
        <v>153.9384</v>
      </c>
      <c r="G847" s="18">
        <v>0.1</v>
      </c>
      <c r="H847" s="18" t="s">
        <v>1063</v>
      </c>
      <c r="I847" s="32">
        <f t="shared" si="86"/>
        <v>73.64833681845144</v>
      </c>
      <c r="J847" s="32">
        <f t="shared" si="87"/>
        <v>0.36824168409225716</v>
      </c>
      <c r="K847" s="33" t="str">
        <f t="shared" si="88"/>
        <v>DEJAR</v>
      </c>
      <c r="L847" s="33" t="str">
        <f t="shared" si="89"/>
        <v>DEJAR</v>
      </c>
      <c r="M847" s="33" t="str">
        <f t="shared" si="90"/>
        <v>DEJAR</v>
      </c>
    </row>
    <row r="848" spans="1:13" x14ac:dyDescent="0.25">
      <c r="A848" s="14" t="s">
        <v>206</v>
      </c>
      <c r="B848" s="18">
        <v>8</v>
      </c>
      <c r="C848" s="35" t="s">
        <v>136</v>
      </c>
      <c r="D848" s="18">
        <v>11.3</v>
      </c>
      <c r="E848" s="18">
        <v>10</v>
      </c>
      <c r="F848" s="304">
        <f t="shared" si="85"/>
        <v>100.28772600000001</v>
      </c>
      <c r="G848" s="18">
        <v>0.1</v>
      </c>
      <c r="H848" s="18" t="s">
        <v>1063</v>
      </c>
      <c r="I848" s="32">
        <f t="shared" si="86"/>
        <v>44.195526320155821</v>
      </c>
      <c r="J848" s="32">
        <f t="shared" si="87"/>
        <v>0.2209776316007791</v>
      </c>
      <c r="K848" s="33" t="str">
        <f t="shared" si="88"/>
        <v>DEJAR</v>
      </c>
      <c r="L848" s="33" t="str">
        <f t="shared" si="89"/>
        <v>DEJAR</v>
      </c>
      <c r="M848" s="33" t="str">
        <f t="shared" si="90"/>
        <v>DEJAR</v>
      </c>
    </row>
    <row r="849" spans="1:13" x14ac:dyDescent="0.25">
      <c r="A849" s="14" t="s">
        <v>206</v>
      </c>
      <c r="B849" s="18">
        <v>9</v>
      </c>
      <c r="C849" s="35" t="s">
        <v>301</v>
      </c>
      <c r="D849" s="18">
        <v>29</v>
      </c>
      <c r="E849" s="18">
        <v>5</v>
      </c>
      <c r="F849" s="304">
        <f t="shared" si="85"/>
        <v>660.52139999999997</v>
      </c>
      <c r="G849" s="18">
        <v>0.1</v>
      </c>
      <c r="H849" s="18" t="s">
        <v>1063</v>
      </c>
      <c r="I849" s="32">
        <f t="shared" si="86"/>
        <v>417.82609631752575</v>
      </c>
      <c r="J849" s="32">
        <f t="shared" si="87"/>
        <v>2.0891304815876288</v>
      </c>
      <c r="K849" s="33" t="str">
        <f t="shared" si="88"/>
        <v>DEJAR</v>
      </c>
      <c r="L849" s="33" t="str">
        <f t="shared" si="89"/>
        <v>DEJAR</v>
      </c>
      <c r="M849" s="33" t="str">
        <f t="shared" si="90"/>
        <v>DEJAR</v>
      </c>
    </row>
    <row r="850" spans="1:13" x14ac:dyDescent="0.25">
      <c r="A850" s="14" t="s">
        <v>206</v>
      </c>
      <c r="B850" s="18">
        <v>10</v>
      </c>
      <c r="C850" s="35" t="s">
        <v>134</v>
      </c>
      <c r="D850" s="18">
        <v>28</v>
      </c>
      <c r="E850" s="18">
        <v>30</v>
      </c>
      <c r="F850" s="304">
        <f t="shared" si="85"/>
        <v>615.75360000000001</v>
      </c>
      <c r="G850" s="18">
        <v>0.1</v>
      </c>
      <c r="H850" s="18" t="s">
        <v>1063</v>
      </c>
      <c r="I850" s="32">
        <f t="shared" si="86"/>
        <v>384.30049927715726</v>
      </c>
      <c r="J850" s="32">
        <f t="shared" si="87"/>
        <v>1.9215024963857863</v>
      </c>
      <c r="K850" s="33" t="str">
        <f t="shared" si="88"/>
        <v>DEJAR</v>
      </c>
      <c r="L850" s="33" t="str">
        <f t="shared" si="89"/>
        <v>DEJAR</v>
      </c>
      <c r="M850" s="33" t="str">
        <f t="shared" si="90"/>
        <v>DEJAR</v>
      </c>
    </row>
    <row r="851" spans="1:13" x14ac:dyDescent="0.25">
      <c r="A851" s="14" t="s">
        <v>206</v>
      </c>
      <c r="B851" s="18">
        <v>11</v>
      </c>
      <c r="C851" s="35" t="s">
        <v>41</v>
      </c>
      <c r="D851" s="18">
        <v>22.3</v>
      </c>
      <c r="E851" s="18">
        <v>32</v>
      </c>
      <c r="F851" s="304">
        <f t="shared" si="85"/>
        <v>390.57156600000002</v>
      </c>
      <c r="G851" s="18">
        <v>0.1</v>
      </c>
      <c r="H851" s="18" t="s">
        <v>1063</v>
      </c>
      <c r="I851" s="32">
        <f t="shared" si="86"/>
        <v>223.38470478666676</v>
      </c>
      <c r="J851" s="32">
        <f t="shared" si="87"/>
        <v>1.1169235239333337</v>
      </c>
      <c r="K851" s="33" t="str">
        <f t="shared" si="88"/>
        <v>DEJAR</v>
      </c>
      <c r="L851" s="33" t="str">
        <f t="shared" si="89"/>
        <v>DEJAR</v>
      </c>
      <c r="M851" s="33" t="str">
        <f t="shared" si="90"/>
        <v>DEJAR</v>
      </c>
    </row>
    <row r="852" spans="1:13" x14ac:dyDescent="0.25">
      <c r="A852" s="14" t="s">
        <v>206</v>
      </c>
      <c r="B852" s="18">
        <v>13</v>
      </c>
      <c r="C852" s="35" t="s">
        <v>136</v>
      </c>
      <c r="D852" s="18">
        <v>14.6</v>
      </c>
      <c r="E852" s="18">
        <v>8</v>
      </c>
      <c r="F852" s="304">
        <f t="shared" si="85"/>
        <v>167.415864</v>
      </c>
      <c r="G852" s="18">
        <v>0.1</v>
      </c>
      <c r="H852" s="18" t="s">
        <v>1063</v>
      </c>
      <c r="I852" s="32">
        <f t="shared" si="86"/>
        <v>81.395797882754522</v>
      </c>
      <c r="J852" s="32">
        <f t="shared" si="87"/>
        <v>0.40697898941377264</v>
      </c>
      <c r="K852" s="33" t="str">
        <f t="shared" si="88"/>
        <v>DEJAR</v>
      </c>
      <c r="L852" s="33" t="str">
        <f t="shared" si="89"/>
        <v>DEJAR</v>
      </c>
      <c r="M852" s="33" t="str">
        <f t="shared" si="90"/>
        <v>DEJAR</v>
      </c>
    </row>
    <row r="853" spans="1:13" x14ac:dyDescent="0.25">
      <c r="A853" s="14" t="s">
        <v>206</v>
      </c>
      <c r="B853" s="18">
        <v>14</v>
      </c>
      <c r="C853" s="35" t="s">
        <v>298</v>
      </c>
      <c r="D853" s="18">
        <v>39.6</v>
      </c>
      <c r="E853" s="18">
        <v>10</v>
      </c>
      <c r="F853" s="304">
        <f t="shared" si="85"/>
        <v>1231.6328640000002</v>
      </c>
      <c r="G853" s="18">
        <v>0.1</v>
      </c>
      <c r="H853" s="18" t="s">
        <v>1063</v>
      </c>
      <c r="I853" s="32">
        <f t="shared" si="86"/>
        <v>877.96612981728447</v>
      </c>
      <c r="J853" s="32">
        <f t="shared" si="87"/>
        <v>4.3898306490864218</v>
      </c>
      <c r="K853" s="33" t="str">
        <f t="shared" si="88"/>
        <v>DEJAR</v>
      </c>
      <c r="L853" s="33" t="str">
        <f t="shared" si="89"/>
        <v>DEJAR</v>
      </c>
      <c r="M853" s="33" t="str">
        <f t="shared" si="90"/>
        <v>DEJAR</v>
      </c>
    </row>
    <row r="854" spans="1:13" x14ac:dyDescent="0.25">
      <c r="A854" s="14" t="s">
        <v>206</v>
      </c>
      <c r="B854" s="18">
        <v>15</v>
      </c>
      <c r="C854" s="35" t="s">
        <v>289</v>
      </c>
      <c r="D854" s="18">
        <v>60</v>
      </c>
      <c r="E854" s="18">
        <v>30</v>
      </c>
      <c r="F854" s="304">
        <f t="shared" si="85"/>
        <v>2827.44</v>
      </c>
      <c r="G854" s="18">
        <v>0.1</v>
      </c>
      <c r="H854" s="18" t="s">
        <v>1063</v>
      </c>
      <c r="I854" s="32">
        <f t="shared" si="86"/>
        <v>2363.7230823297186</v>
      </c>
      <c r="J854" s="32">
        <f t="shared" si="87"/>
        <v>11.818615411648594</v>
      </c>
      <c r="K854" s="33" t="str">
        <f t="shared" si="88"/>
        <v>DEJAR</v>
      </c>
      <c r="L854" s="33" t="str">
        <f t="shared" si="89"/>
        <v>DEJAR</v>
      </c>
      <c r="M854" s="33" t="str">
        <f t="shared" si="90"/>
        <v>DEJAR</v>
      </c>
    </row>
    <row r="855" spans="1:13" x14ac:dyDescent="0.25">
      <c r="A855" s="14" t="s">
        <v>206</v>
      </c>
      <c r="B855" s="18">
        <v>16</v>
      </c>
      <c r="C855" s="35" t="s">
        <v>136</v>
      </c>
      <c r="D855" s="18">
        <v>11.8</v>
      </c>
      <c r="E855" s="18">
        <v>12</v>
      </c>
      <c r="F855" s="304">
        <f t="shared" si="85"/>
        <v>109.35909600000001</v>
      </c>
      <c r="G855" s="18">
        <v>0.1</v>
      </c>
      <c r="H855" s="18" t="s">
        <v>1063</v>
      </c>
      <c r="I855" s="32">
        <f t="shared" si="86"/>
        <v>49.00008040198486</v>
      </c>
      <c r="J855" s="32">
        <f t="shared" si="87"/>
        <v>0.24500040200992432</v>
      </c>
      <c r="K855" s="33" t="str">
        <f t="shared" si="88"/>
        <v>DEJAR</v>
      </c>
      <c r="L855" s="33" t="str">
        <f t="shared" si="89"/>
        <v>DEJAR</v>
      </c>
      <c r="M855" s="33" t="str">
        <f t="shared" si="90"/>
        <v>DEJAR</v>
      </c>
    </row>
    <row r="856" spans="1:13" x14ac:dyDescent="0.25">
      <c r="A856" s="14" t="s">
        <v>206</v>
      </c>
      <c r="B856" s="18">
        <v>17</v>
      </c>
      <c r="C856" s="35" t="s">
        <v>302</v>
      </c>
      <c r="D856" s="18">
        <v>30</v>
      </c>
      <c r="E856" s="18">
        <v>20</v>
      </c>
      <c r="F856" s="304">
        <f t="shared" si="85"/>
        <v>706.86</v>
      </c>
      <c r="G856" s="18">
        <v>0.1</v>
      </c>
      <c r="H856" s="18" t="s">
        <v>1063</v>
      </c>
      <c r="I856" s="32">
        <f t="shared" si="86"/>
        <v>452.98997539791907</v>
      </c>
      <c r="J856" s="32">
        <f t="shared" si="87"/>
        <v>2.2649498769895953</v>
      </c>
      <c r="K856" s="33" t="str">
        <f t="shared" si="88"/>
        <v>DEJAR</v>
      </c>
      <c r="L856" s="33" t="str">
        <f t="shared" si="89"/>
        <v>DEJAR</v>
      </c>
      <c r="M856" s="33" t="str">
        <f t="shared" si="90"/>
        <v>DEJAR</v>
      </c>
    </row>
    <row r="857" spans="1:13" x14ac:dyDescent="0.25">
      <c r="A857" s="14" t="s">
        <v>206</v>
      </c>
      <c r="B857" s="18">
        <v>18</v>
      </c>
      <c r="C857" s="35" t="s">
        <v>150</v>
      </c>
      <c r="D857" s="18">
        <v>10.3</v>
      </c>
      <c r="E857" s="18">
        <v>5</v>
      </c>
      <c r="F857" s="304">
        <f t="shared" si="85"/>
        <v>83.323086000000018</v>
      </c>
      <c r="G857" s="18">
        <v>0.1</v>
      </c>
      <c r="H857" s="18" t="s">
        <v>1063</v>
      </c>
      <c r="I857" s="32">
        <f t="shared" si="86"/>
        <v>35.437490749155437</v>
      </c>
      <c r="J857" s="32">
        <f t="shared" si="87"/>
        <v>0.17718745374577716</v>
      </c>
      <c r="K857" s="33" t="str">
        <f t="shared" si="88"/>
        <v>DEJAR</v>
      </c>
      <c r="L857" s="33" t="str">
        <f t="shared" si="89"/>
        <v>DEJAR</v>
      </c>
      <c r="M857" s="33" t="str">
        <f t="shared" si="90"/>
        <v>DEJAR</v>
      </c>
    </row>
    <row r="858" spans="1:13" x14ac:dyDescent="0.25">
      <c r="A858" s="14" t="s">
        <v>206</v>
      </c>
      <c r="B858" s="18">
        <v>19</v>
      </c>
      <c r="C858" s="35" t="s">
        <v>303</v>
      </c>
      <c r="D858" s="18">
        <v>36.5</v>
      </c>
      <c r="E858" s="18">
        <v>16.75</v>
      </c>
      <c r="F858" s="304">
        <f t="shared" si="85"/>
        <v>1046.34915</v>
      </c>
      <c r="G858" s="18">
        <v>0.1</v>
      </c>
      <c r="H858" s="18" t="s">
        <v>1063</v>
      </c>
      <c r="I858" s="32">
        <f t="shared" si="86"/>
        <v>722.92954620422427</v>
      </c>
      <c r="J858" s="32">
        <f t="shared" si="87"/>
        <v>3.6146477310211211</v>
      </c>
      <c r="K858" s="33" t="str">
        <f t="shared" si="88"/>
        <v>DEJAR</v>
      </c>
      <c r="L858" s="33" t="str">
        <f t="shared" si="89"/>
        <v>DEJAR</v>
      </c>
      <c r="M858" s="33" t="str">
        <f t="shared" si="90"/>
        <v>DEJAR</v>
      </c>
    </row>
    <row r="859" spans="1:13" x14ac:dyDescent="0.25">
      <c r="A859" s="14" t="s">
        <v>206</v>
      </c>
      <c r="B859" s="18">
        <v>20</v>
      </c>
      <c r="C859" s="35" t="s">
        <v>28</v>
      </c>
      <c r="D859" s="18">
        <v>36.5</v>
      </c>
      <c r="E859" s="18">
        <v>16.75</v>
      </c>
      <c r="F859" s="304">
        <f t="shared" si="85"/>
        <v>1046.34915</v>
      </c>
      <c r="G859" s="18">
        <v>0.1</v>
      </c>
      <c r="H859" s="18" t="s">
        <v>1063</v>
      </c>
      <c r="I859" s="32">
        <f t="shared" si="86"/>
        <v>722.92954620422427</v>
      </c>
      <c r="J859" s="32">
        <f t="shared" si="87"/>
        <v>3.6146477310211211</v>
      </c>
      <c r="K859" s="33" t="str">
        <f t="shared" si="88"/>
        <v>DEJAR</v>
      </c>
      <c r="L859" s="33" t="str">
        <f t="shared" si="89"/>
        <v>DEJAR</v>
      </c>
      <c r="M859" s="33" t="str">
        <f t="shared" si="90"/>
        <v>DEJAR</v>
      </c>
    </row>
    <row r="860" spans="1:13" x14ac:dyDescent="0.25">
      <c r="A860" s="14" t="s">
        <v>206</v>
      </c>
      <c r="B860" s="18">
        <v>21</v>
      </c>
      <c r="C860" s="35" t="s">
        <v>134</v>
      </c>
      <c r="D860" s="18">
        <v>19</v>
      </c>
      <c r="E860" s="18">
        <v>30</v>
      </c>
      <c r="F860" s="304">
        <f t="shared" si="85"/>
        <v>283.52940000000001</v>
      </c>
      <c r="G860" s="18">
        <v>0.1</v>
      </c>
      <c r="H860" s="18" t="s">
        <v>1063</v>
      </c>
      <c r="I860" s="32">
        <f t="shared" si="86"/>
        <v>152.50261995629924</v>
      </c>
      <c r="J860" s="32">
        <f t="shared" si="87"/>
        <v>0.76251309978149617</v>
      </c>
      <c r="K860" s="33" t="str">
        <f t="shared" si="88"/>
        <v>DEJAR</v>
      </c>
      <c r="L860" s="33" t="str">
        <f t="shared" si="89"/>
        <v>DEJAR</v>
      </c>
      <c r="M860" s="33" t="str">
        <f t="shared" si="90"/>
        <v>DEJAR</v>
      </c>
    </row>
    <row r="861" spans="1:13" x14ac:dyDescent="0.25">
      <c r="A861" s="14" t="s">
        <v>206</v>
      </c>
      <c r="B861" s="18">
        <v>22</v>
      </c>
      <c r="C861" s="35"/>
      <c r="D861" s="18">
        <v>70</v>
      </c>
      <c r="E861" s="18">
        <v>16.75</v>
      </c>
      <c r="F861" s="304">
        <f t="shared" si="85"/>
        <v>3848.46</v>
      </c>
      <c r="G861" s="18">
        <v>0.1</v>
      </c>
      <c r="H861" s="18" t="s">
        <v>1063</v>
      </c>
      <c r="I861" s="32">
        <f t="shared" si="86"/>
        <v>3413.2251636463757</v>
      </c>
      <c r="J861" s="32">
        <f t="shared" si="87"/>
        <v>17.066125818231878</v>
      </c>
      <c r="K861" s="33" t="str">
        <f t="shared" si="88"/>
        <v>DEJAR</v>
      </c>
      <c r="L861" s="33" t="str">
        <f t="shared" si="89"/>
        <v>DEJAR</v>
      </c>
      <c r="M861" s="33" t="str">
        <f t="shared" si="90"/>
        <v>DEJAR</v>
      </c>
    </row>
    <row r="862" spans="1:13" x14ac:dyDescent="0.25">
      <c r="A862" s="14" t="s">
        <v>206</v>
      </c>
      <c r="B862" s="18">
        <v>23</v>
      </c>
      <c r="C862" s="35" t="s">
        <v>162</v>
      </c>
      <c r="D862" s="18">
        <v>14</v>
      </c>
      <c r="E862" s="18">
        <v>15</v>
      </c>
      <c r="F862" s="304">
        <f t="shared" si="85"/>
        <v>153.9384</v>
      </c>
      <c r="G862" s="18">
        <v>0.1</v>
      </c>
      <c r="H862" s="18" t="s">
        <v>1063</v>
      </c>
      <c r="I862" s="32">
        <f t="shared" si="86"/>
        <v>73.64833681845144</v>
      </c>
      <c r="J862" s="32">
        <f t="shared" si="87"/>
        <v>0.36824168409225716</v>
      </c>
      <c r="K862" s="33" t="str">
        <f t="shared" si="88"/>
        <v>DEJAR</v>
      </c>
      <c r="L862" s="33" t="str">
        <f t="shared" si="89"/>
        <v>DEJAR</v>
      </c>
      <c r="M862" s="33" t="str">
        <f t="shared" si="90"/>
        <v>DEJAR</v>
      </c>
    </row>
    <row r="863" spans="1:13" x14ac:dyDescent="0.25">
      <c r="A863" s="14" t="s">
        <v>206</v>
      </c>
      <c r="B863" s="18">
        <v>24</v>
      </c>
      <c r="C863" s="35" t="s">
        <v>273</v>
      </c>
      <c r="D863" s="18">
        <v>15.8</v>
      </c>
      <c r="E863" s="18">
        <v>16.75</v>
      </c>
      <c r="F863" s="304">
        <f t="shared" si="85"/>
        <v>196.06725600000001</v>
      </c>
      <c r="G863" s="18">
        <v>0.1</v>
      </c>
      <c r="H863" s="18" t="s">
        <v>1063</v>
      </c>
      <c r="I863" s="32">
        <f t="shared" si="86"/>
        <v>98.257670296338759</v>
      </c>
      <c r="J863" s="32">
        <f t="shared" si="87"/>
        <v>0.49128835148169381</v>
      </c>
      <c r="K863" s="33" t="str">
        <f t="shared" si="88"/>
        <v>DEJAR</v>
      </c>
      <c r="L863" s="33" t="str">
        <f t="shared" si="89"/>
        <v>DEJAR</v>
      </c>
      <c r="M863" s="33" t="str">
        <f t="shared" si="90"/>
        <v>DEJAR</v>
      </c>
    </row>
    <row r="864" spans="1:13" x14ac:dyDescent="0.25">
      <c r="A864" s="14" t="s">
        <v>206</v>
      </c>
      <c r="B864" s="18">
        <v>25</v>
      </c>
      <c r="C864" s="35" t="s">
        <v>146</v>
      </c>
      <c r="D864" s="18">
        <v>10.199999999999999</v>
      </c>
      <c r="E864" s="18">
        <v>20</v>
      </c>
      <c r="F864" s="304">
        <f t="shared" si="85"/>
        <v>81.713015999999996</v>
      </c>
      <c r="G864" s="18">
        <v>0.1</v>
      </c>
      <c r="H864" s="18" t="s">
        <v>1063</v>
      </c>
      <c r="I864" s="32">
        <f t="shared" si="86"/>
        <v>34.622936944330348</v>
      </c>
      <c r="J864" s="32">
        <f t="shared" si="87"/>
        <v>0.17311468472165173</v>
      </c>
      <c r="K864" s="33" t="str">
        <f t="shared" si="88"/>
        <v>DEJAR</v>
      </c>
      <c r="L864" s="33" t="str">
        <f t="shared" si="89"/>
        <v>DEJAR</v>
      </c>
      <c r="M864" s="33" t="str">
        <f t="shared" si="90"/>
        <v>DEJAR</v>
      </c>
    </row>
    <row r="865" spans="1:13" x14ac:dyDescent="0.25">
      <c r="A865" s="14" t="s">
        <v>206</v>
      </c>
      <c r="B865" s="18">
        <v>26</v>
      </c>
      <c r="C865" s="35" t="s">
        <v>293</v>
      </c>
      <c r="D865" s="18">
        <v>16</v>
      </c>
      <c r="E865" s="18">
        <v>15</v>
      </c>
      <c r="F865" s="304">
        <f t="shared" si="85"/>
        <v>201.0624</v>
      </c>
      <c r="G865" s="18">
        <v>0.1</v>
      </c>
      <c r="H865" s="18" t="s">
        <v>1063</v>
      </c>
      <c r="I865" s="32">
        <f t="shared" si="86"/>
        <v>101.24820425273758</v>
      </c>
      <c r="J865" s="32">
        <f t="shared" si="87"/>
        <v>0.50624102126368786</v>
      </c>
      <c r="K865" s="33" t="str">
        <f t="shared" si="88"/>
        <v>DEJAR</v>
      </c>
      <c r="L865" s="33" t="str">
        <f t="shared" si="89"/>
        <v>DEJAR</v>
      </c>
      <c r="M865" s="33" t="str">
        <f t="shared" si="90"/>
        <v>DEJAR</v>
      </c>
    </row>
    <row r="866" spans="1:13" x14ac:dyDescent="0.25">
      <c r="A866" s="14" t="s">
        <v>206</v>
      </c>
      <c r="B866" s="18">
        <v>27</v>
      </c>
      <c r="C866" s="35" t="s">
        <v>159</v>
      </c>
      <c r="D866" s="18">
        <v>23.3</v>
      </c>
      <c r="E866" s="18">
        <v>10</v>
      </c>
      <c r="F866" s="304">
        <f t="shared" si="85"/>
        <v>426.385806</v>
      </c>
      <c r="G866" s="18">
        <v>0.1</v>
      </c>
      <c r="H866" s="18" t="s">
        <v>1063</v>
      </c>
      <c r="I866" s="32">
        <f t="shared" si="86"/>
        <v>248.0057903714372</v>
      </c>
      <c r="J866" s="32">
        <f t="shared" si="87"/>
        <v>1.2400289518571859</v>
      </c>
      <c r="K866" s="33" t="str">
        <f t="shared" si="88"/>
        <v>DEJAR</v>
      </c>
      <c r="L866" s="33" t="str">
        <f t="shared" si="89"/>
        <v>DEJAR</v>
      </c>
      <c r="M866" s="33" t="str">
        <f t="shared" si="90"/>
        <v>DEJAR</v>
      </c>
    </row>
    <row r="867" spans="1:13" x14ac:dyDescent="0.25">
      <c r="A867" s="14" t="s">
        <v>206</v>
      </c>
      <c r="B867" s="18">
        <v>28</v>
      </c>
      <c r="C867" s="35" t="s">
        <v>117</v>
      </c>
      <c r="D867" s="18">
        <v>16</v>
      </c>
      <c r="E867" s="18">
        <v>15</v>
      </c>
      <c r="F867" s="304">
        <f t="shared" si="85"/>
        <v>201.0624</v>
      </c>
      <c r="G867" s="18">
        <v>0.1</v>
      </c>
      <c r="H867" s="18" t="s">
        <v>1063</v>
      </c>
      <c r="I867" s="32">
        <f t="shared" si="86"/>
        <v>101.24820425273758</v>
      </c>
      <c r="J867" s="32">
        <f t="shared" si="87"/>
        <v>0.50624102126368786</v>
      </c>
      <c r="K867" s="33" t="str">
        <f t="shared" si="88"/>
        <v>DEJAR</v>
      </c>
      <c r="L867" s="33" t="str">
        <f t="shared" si="89"/>
        <v>DEJAR</v>
      </c>
      <c r="M867" s="33" t="str">
        <f t="shared" si="90"/>
        <v>DEJAR</v>
      </c>
    </row>
    <row r="868" spans="1:13" x14ac:dyDescent="0.25">
      <c r="A868" s="14" t="s">
        <v>206</v>
      </c>
      <c r="B868" s="18">
        <v>29</v>
      </c>
      <c r="C868" s="35" t="s">
        <v>273</v>
      </c>
      <c r="D868" s="18">
        <v>29.5</v>
      </c>
      <c r="E868" s="18">
        <v>16.75</v>
      </c>
      <c r="F868" s="304">
        <f t="shared" si="85"/>
        <v>683.49434999999994</v>
      </c>
      <c r="G868" s="18">
        <v>0.1</v>
      </c>
      <c r="H868" s="18" t="s">
        <v>1063</v>
      </c>
      <c r="I868" s="32">
        <f t="shared" si="86"/>
        <v>435.20189998017889</v>
      </c>
      <c r="J868" s="32">
        <f t="shared" si="87"/>
        <v>2.1760094999008941</v>
      </c>
      <c r="K868" s="33" t="str">
        <f t="shared" si="88"/>
        <v>DEJAR</v>
      </c>
      <c r="L868" s="33" t="str">
        <f t="shared" si="89"/>
        <v>DEJAR</v>
      </c>
      <c r="M868" s="33" t="str">
        <f t="shared" si="90"/>
        <v>DEJAR</v>
      </c>
    </row>
    <row r="869" spans="1:13" x14ac:dyDescent="0.25">
      <c r="A869" s="14" t="s">
        <v>206</v>
      </c>
      <c r="B869" s="18">
        <v>30</v>
      </c>
      <c r="C869" s="35" t="s">
        <v>41</v>
      </c>
      <c r="D869" s="18">
        <v>14.5</v>
      </c>
      <c r="E869" s="18">
        <v>15</v>
      </c>
      <c r="F869" s="304">
        <f t="shared" si="85"/>
        <v>165.13034999999999</v>
      </c>
      <c r="G869" s="18">
        <v>0.1</v>
      </c>
      <c r="H869" s="18" t="s">
        <v>1063</v>
      </c>
      <c r="I869" s="32">
        <f t="shared" si="86"/>
        <v>80.073268525573738</v>
      </c>
      <c r="J869" s="32">
        <f t="shared" si="87"/>
        <v>0.40036634262786869</v>
      </c>
      <c r="K869" s="33" t="str">
        <f t="shared" si="88"/>
        <v>DEJAR</v>
      </c>
      <c r="L869" s="33" t="str">
        <f t="shared" si="89"/>
        <v>DEJAR</v>
      </c>
      <c r="M869" s="33" t="str">
        <f t="shared" si="90"/>
        <v>DEJAR</v>
      </c>
    </row>
    <row r="870" spans="1:13" x14ac:dyDescent="0.25">
      <c r="A870" s="14" t="s">
        <v>207</v>
      </c>
      <c r="B870" s="18">
        <v>1</v>
      </c>
      <c r="C870" s="35" t="s">
        <v>117</v>
      </c>
      <c r="D870" s="18">
        <v>15.8</v>
      </c>
      <c r="E870" s="18">
        <v>10</v>
      </c>
      <c r="F870" s="304">
        <f t="shared" si="85"/>
        <v>196.06725600000001</v>
      </c>
      <c r="G870" s="18">
        <v>0.1</v>
      </c>
      <c r="H870" s="18" t="s">
        <v>1063</v>
      </c>
      <c r="I870" s="32">
        <f t="shared" si="86"/>
        <v>98.257670296338759</v>
      </c>
      <c r="J870" s="32">
        <f t="shared" si="87"/>
        <v>0.49128835148169381</v>
      </c>
      <c r="K870" s="33" t="str">
        <f t="shared" si="88"/>
        <v>DEJAR</v>
      </c>
      <c r="L870" s="33" t="str">
        <f t="shared" si="89"/>
        <v>DEJAR</v>
      </c>
      <c r="M870" s="33" t="str">
        <f t="shared" si="90"/>
        <v>DEJAR</v>
      </c>
    </row>
    <row r="871" spans="1:13" x14ac:dyDescent="0.25">
      <c r="A871" s="14" t="s">
        <v>207</v>
      </c>
      <c r="B871" s="18">
        <v>2</v>
      </c>
      <c r="C871" s="35" t="s">
        <v>304</v>
      </c>
      <c r="D871" s="18">
        <v>20</v>
      </c>
      <c r="E871" s="18">
        <v>25</v>
      </c>
      <c r="F871" s="304">
        <f t="shared" si="85"/>
        <v>314.15999999999997</v>
      </c>
      <c r="G871" s="18">
        <v>0.1</v>
      </c>
      <c r="H871" s="18" t="s">
        <v>1063</v>
      </c>
      <c r="I871" s="32">
        <f t="shared" si="86"/>
        <v>172.33493090633354</v>
      </c>
      <c r="J871" s="32">
        <f t="shared" si="87"/>
        <v>0.86167465453166758</v>
      </c>
      <c r="K871" s="33" t="str">
        <f t="shared" si="88"/>
        <v>DEJAR</v>
      </c>
      <c r="L871" s="33" t="str">
        <f t="shared" si="89"/>
        <v>DEJAR</v>
      </c>
      <c r="M871" s="33" t="str">
        <f t="shared" si="90"/>
        <v>DEJAR</v>
      </c>
    </row>
    <row r="872" spans="1:13" x14ac:dyDescent="0.25">
      <c r="A872" s="14" t="s">
        <v>207</v>
      </c>
      <c r="B872" s="18">
        <v>3</v>
      </c>
      <c r="C872" s="35" t="s">
        <v>305</v>
      </c>
      <c r="D872" s="18">
        <v>113</v>
      </c>
      <c r="E872" s="18">
        <v>45</v>
      </c>
      <c r="F872" s="304">
        <f t="shared" si="85"/>
        <v>10028.7726</v>
      </c>
      <c r="G872" s="18">
        <v>0.1</v>
      </c>
      <c r="H872" s="18" t="s">
        <v>1063</v>
      </c>
      <c r="I872" s="32">
        <f t="shared" si="86"/>
        <v>10687.799801856227</v>
      </c>
      <c r="J872" s="32">
        <f t="shared" si="87"/>
        <v>53.438999009281126</v>
      </c>
      <c r="K872" s="33" t="str">
        <f t="shared" si="88"/>
        <v>DEJAR</v>
      </c>
      <c r="L872" s="33" t="str">
        <f t="shared" si="89"/>
        <v>DEJAR</v>
      </c>
      <c r="M872" s="33" t="str">
        <f t="shared" si="90"/>
        <v>DEJAR</v>
      </c>
    </row>
    <row r="873" spans="1:13" x14ac:dyDescent="0.25">
      <c r="A873" s="14" t="s">
        <v>207</v>
      </c>
      <c r="B873" s="18">
        <v>4</v>
      </c>
      <c r="C873" s="35" t="s">
        <v>277</v>
      </c>
      <c r="D873" s="18">
        <v>48.7</v>
      </c>
      <c r="E873" s="18">
        <v>40</v>
      </c>
      <c r="F873" s="304">
        <f t="shared" si="85"/>
        <v>1862.725326</v>
      </c>
      <c r="G873" s="18">
        <v>0.1</v>
      </c>
      <c r="H873" s="18" t="s">
        <v>1063</v>
      </c>
      <c r="I873" s="32">
        <f t="shared" si="86"/>
        <v>1437.465611160706</v>
      </c>
      <c r="J873" s="32">
        <f t="shared" si="87"/>
        <v>7.1873280558035297</v>
      </c>
      <c r="K873" s="33" t="str">
        <f t="shared" si="88"/>
        <v>DEJAR</v>
      </c>
      <c r="L873" s="33" t="str">
        <f t="shared" si="89"/>
        <v>DEJAR</v>
      </c>
      <c r="M873" s="33" t="str">
        <f t="shared" si="90"/>
        <v>DEJAR</v>
      </c>
    </row>
    <row r="874" spans="1:13" x14ac:dyDescent="0.25">
      <c r="A874" s="14" t="s">
        <v>207</v>
      </c>
      <c r="B874" s="18">
        <v>5</v>
      </c>
      <c r="C874" s="35" t="s">
        <v>117</v>
      </c>
      <c r="D874" s="18">
        <v>30.5</v>
      </c>
      <c r="E874" s="18">
        <v>30</v>
      </c>
      <c r="F874" s="304">
        <f t="shared" si="85"/>
        <v>730.61834999999996</v>
      </c>
      <c r="G874" s="18">
        <v>0.1</v>
      </c>
      <c r="H874" s="18" t="s">
        <v>1063</v>
      </c>
      <c r="I874" s="32">
        <f t="shared" si="86"/>
        <v>471.19298861035389</v>
      </c>
      <c r="J874" s="32">
        <f t="shared" si="87"/>
        <v>2.3559649430517693</v>
      </c>
      <c r="K874" s="33" t="str">
        <f t="shared" si="88"/>
        <v>DEJAR</v>
      </c>
      <c r="L874" s="33" t="str">
        <f t="shared" si="89"/>
        <v>DEJAR</v>
      </c>
      <c r="M874" s="33" t="str">
        <f t="shared" si="90"/>
        <v>DEJAR</v>
      </c>
    </row>
    <row r="875" spans="1:13" x14ac:dyDescent="0.25">
      <c r="A875" s="14" t="s">
        <v>207</v>
      </c>
      <c r="B875" s="18">
        <v>6</v>
      </c>
      <c r="C875" s="35" t="s">
        <v>169</v>
      </c>
      <c r="D875" s="18">
        <v>36.6</v>
      </c>
      <c r="E875" s="18">
        <v>17.899999999999999</v>
      </c>
      <c r="F875" s="304">
        <f t="shared" si="85"/>
        <v>1052.0904240000002</v>
      </c>
      <c r="G875" s="18">
        <v>0.1</v>
      </c>
      <c r="H875" s="18" t="s">
        <v>1063</v>
      </c>
      <c r="I875" s="32">
        <f t="shared" si="86"/>
        <v>727.65934515407184</v>
      </c>
      <c r="J875" s="32">
        <f t="shared" si="87"/>
        <v>3.6382967257703589</v>
      </c>
      <c r="K875" s="33" t="str">
        <f t="shared" si="88"/>
        <v>DEJAR</v>
      </c>
      <c r="L875" s="33" t="str">
        <f t="shared" si="89"/>
        <v>DEJAR</v>
      </c>
      <c r="M875" s="33" t="str">
        <f t="shared" si="90"/>
        <v>DEJAR</v>
      </c>
    </row>
    <row r="876" spans="1:13" x14ac:dyDescent="0.25">
      <c r="A876" s="14" t="s">
        <v>207</v>
      </c>
      <c r="B876" s="18">
        <v>7</v>
      </c>
      <c r="C876" s="35" t="s">
        <v>108</v>
      </c>
      <c r="D876" s="18">
        <v>16.5</v>
      </c>
      <c r="E876" s="18">
        <v>10</v>
      </c>
      <c r="F876" s="304">
        <f t="shared" si="85"/>
        <v>213.82515000000001</v>
      </c>
      <c r="G876" s="18">
        <v>0.1</v>
      </c>
      <c r="H876" s="18" t="s">
        <v>1063</v>
      </c>
      <c r="I876" s="32">
        <f t="shared" si="86"/>
        <v>108.95331919183752</v>
      </c>
      <c r="J876" s="32">
        <f t="shared" si="87"/>
        <v>0.54476659595918764</v>
      </c>
      <c r="K876" s="33" t="str">
        <f t="shared" si="88"/>
        <v>DEJAR</v>
      </c>
      <c r="L876" s="33" t="str">
        <f t="shared" si="89"/>
        <v>DEJAR</v>
      </c>
      <c r="M876" s="33" t="str">
        <f t="shared" si="90"/>
        <v>DEJAR</v>
      </c>
    </row>
    <row r="877" spans="1:13" x14ac:dyDescent="0.25">
      <c r="A877" s="14" t="s">
        <v>207</v>
      </c>
      <c r="B877" s="18">
        <v>8</v>
      </c>
      <c r="C877" s="35" t="s">
        <v>306</v>
      </c>
      <c r="D877" s="18">
        <v>27.9</v>
      </c>
      <c r="E877" s="18">
        <v>18</v>
      </c>
      <c r="F877" s="304">
        <f t="shared" si="85"/>
        <v>611.36321399999997</v>
      </c>
      <c r="G877" s="18">
        <v>0.1</v>
      </c>
      <c r="H877" s="18" t="s">
        <v>1063</v>
      </c>
      <c r="I877" s="32">
        <f t="shared" si="86"/>
        <v>381.03720595914871</v>
      </c>
      <c r="J877" s="32">
        <f t="shared" si="87"/>
        <v>1.9051860297957435</v>
      </c>
      <c r="K877" s="33" t="str">
        <f t="shared" si="88"/>
        <v>DEJAR</v>
      </c>
      <c r="L877" s="33" t="str">
        <f t="shared" si="89"/>
        <v>DEJAR</v>
      </c>
      <c r="M877" s="33" t="str">
        <f t="shared" si="90"/>
        <v>DEJAR</v>
      </c>
    </row>
    <row r="878" spans="1:13" x14ac:dyDescent="0.25">
      <c r="A878" s="14" t="s">
        <v>207</v>
      </c>
      <c r="B878" s="18">
        <v>9</v>
      </c>
      <c r="C878" s="35" t="s">
        <v>151</v>
      </c>
      <c r="D878" s="18">
        <v>48.5</v>
      </c>
      <c r="E878" s="18">
        <v>35</v>
      </c>
      <c r="F878" s="304">
        <f t="shared" si="85"/>
        <v>1847.45715</v>
      </c>
      <c r="G878" s="18">
        <v>0.1</v>
      </c>
      <c r="H878" s="18" t="s">
        <v>1063</v>
      </c>
      <c r="I878" s="32">
        <f t="shared" si="86"/>
        <v>1423.4348707083625</v>
      </c>
      <c r="J878" s="32">
        <f t="shared" si="87"/>
        <v>7.1171743535418113</v>
      </c>
      <c r="K878" s="33" t="str">
        <f t="shared" si="88"/>
        <v>DEJAR</v>
      </c>
      <c r="L878" s="33" t="str">
        <f t="shared" si="89"/>
        <v>DEJAR</v>
      </c>
      <c r="M878" s="33" t="str">
        <f t="shared" si="90"/>
        <v>DEJAR</v>
      </c>
    </row>
    <row r="879" spans="1:13" x14ac:dyDescent="0.25">
      <c r="A879" s="14" t="s">
        <v>207</v>
      </c>
      <c r="B879" s="18">
        <v>10</v>
      </c>
      <c r="C879" s="35" t="s">
        <v>117</v>
      </c>
      <c r="D879" s="18">
        <v>25</v>
      </c>
      <c r="E879" s="18">
        <v>12</v>
      </c>
      <c r="F879" s="304">
        <f t="shared" si="85"/>
        <v>490.875</v>
      </c>
      <c r="G879" s="18">
        <v>0.1</v>
      </c>
      <c r="H879" s="18" t="s">
        <v>1063</v>
      </c>
      <c r="I879" s="32">
        <f t="shared" si="86"/>
        <v>293.3319028192812</v>
      </c>
      <c r="J879" s="32">
        <f t="shared" si="87"/>
        <v>1.4666595140964058</v>
      </c>
      <c r="K879" s="33" t="str">
        <f t="shared" si="88"/>
        <v>DEJAR</v>
      </c>
      <c r="L879" s="33" t="str">
        <f t="shared" si="89"/>
        <v>DEJAR</v>
      </c>
      <c r="M879" s="33" t="str">
        <f t="shared" si="90"/>
        <v>DEJAR</v>
      </c>
    </row>
    <row r="880" spans="1:13" x14ac:dyDescent="0.25">
      <c r="A880" s="14" t="s">
        <v>207</v>
      </c>
      <c r="B880" s="18">
        <v>11</v>
      </c>
      <c r="C880" s="35" t="s">
        <v>307</v>
      </c>
      <c r="D880" s="18">
        <v>15</v>
      </c>
      <c r="E880" s="18">
        <v>14</v>
      </c>
      <c r="F880" s="304">
        <f t="shared" si="85"/>
        <v>176.715</v>
      </c>
      <c r="G880" s="18">
        <v>0.1</v>
      </c>
      <c r="H880" s="18" t="s">
        <v>1063</v>
      </c>
      <c r="I880" s="32">
        <f t="shared" si="86"/>
        <v>86.812164819560579</v>
      </c>
      <c r="J880" s="32">
        <f t="shared" si="87"/>
        <v>0.43406082409780289</v>
      </c>
      <c r="K880" s="33" t="str">
        <f t="shared" si="88"/>
        <v>DEJAR</v>
      </c>
      <c r="L880" s="33" t="str">
        <f t="shared" si="89"/>
        <v>DEJAR</v>
      </c>
      <c r="M880" s="33" t="str">
        <f t="shared" si="90"/>
        <v>DEJAR</v>
      </c>
    </row>
    <row r="881" spans="1:13" x14ac:dyDescent="0.25">
      <c r="A881" s="14" t="s">
        <v>207</v>
      </c>
      <c r="B881" s="18">
        <v>12</v>
      </c>
      <c r="C881" s="35" t="s">
        <v>117</v>
      </c>
      <c r="D881" s="18">
        <v>14.5</v>
      </c>
      <c r="E881" s="18">
        <v>5</v>
      </c>
      <c r="F881" s="304">
        <f t="shared" si="85"/>
        <v>165.13034999999999</v>
      </c>
      <c r="G881" s="18">
        <v>0.1</v>
      </c>
      <c r="H881" s="18" t="s">
        <v>1063</v>
      </c>
      <c r="I881" s="32">
        <f t="shared" si="86"/>
        <v>80.073268525573738</v>
      </c>
      <c r="J881" s="32">
        <f t="shared" si="87"/>
        <v>0.40036634262786869</v>
      </c>
      <c r="K881" s="33" t="str">
        <f t="shared" si="88"/>
        <v>DEJAR</v>
      </c>
      <c r="L881" s="33" t="str">
        <f t="shared" si="89"/>
        <v>DEJAR</v>
      </c>
      <c r="M881" s="33" t="str">
        <f t="shared" si="90"/>
        <v>DEJAR</v>
      </c>
    </row>
    <row r="882" spans="1:13" x14ac:dyDescent="0.25">
      <c r="A882" s="14" t="s">
        <v>207</v>
      </c>
      <c r="B882" s="18">
        <v>13</v>
      </c>
      <c r="C882" s="35" t="s">
        <v>308</v>
      </c>
      <c r="D882" s="18">
        <v>26.2</v>
      </c>
      <c r="E882" s="18">
        <v>15</v>
      </c>
      <c r="F882" s="304">
        <f t="shared" si="85"/>
        <v>539.12997599999994</v>
      </c>
      <c r="G882" s="18">
        <v>0.1</v>
      </c>
      <c r="H882" s="18" t="s">
        <v>1063</v>
      </c>
      <c r="I882" s="32">
        <f t="shared" si="86"/>
        <v>328.01267071463769</v>
      </c>
      <c r="J882" s="32">
        <f t="shared" si="87"/>
        <v>1.6400633535731883</v>
      </c>
      <c r="K882" s="33" t="str">
        <f t="shared" si="88"/>
        <v>DEJAR</v>
      </c>
      <c r="L882" s="33" t="str">
        <f t="shared" si="89"/>
        <v>DEJAR</v>
      </c>
      <c r="M882" s="33" t="str">
        <f t="shared" si="90"/>
        <v>DEJAR</v>
      </c>
    </row>
    <row r="883" spans="1:13" x14ac:dyDescent="0.25">
      <c r="A883" s="14" t="s">
        <v>207</v>
      </c>
      <c r="B883" s="18">
        <v>14</v>
      </c>
      <c r="C883" s="35" t="s">
        <v>150</v>
      </c>
      <c r="D883" s="18">
        <v>13</v>
      </c>
      <c r="E883" s="18">
        <v>8</v>
      </c>
      <c r="F883" s="304">
        <f t="shared" si="85"/>
        <v>132.73259999999999</v>
      </c>
      <c r="G883" s="18">
        <v>0.1</v>
      </c>
      <c r="H883" s="18" t="s">
        <v>1063</v>
      </c>
      <c r="I883" s="32">
        <f t="shared" si="86"/>
        <v>61.723483588461484</v>
      </c>
      <c r="J883" s="32">
        <f t="shared" si="87"/>
        <v>0.3086174179423074</v>
      </c>
      <c r="K883" s="33" t="str">
        <f t="shared" si="88"/>
        <v>DEJAR</v>
      </c>
      <c r="L883" s="33" t="str">
        <f t="shared" si="89"/>
        <v>DEJAR</v>
      </c>
      <c r="M883" s="33" t="str">
        <f t="shared" si="90"/>
        <v>DEJAR</v>
      </c>
    </row>
    <row r="884" spans="1:13" x14ac:dyDescent="0.25">
      <c r="A884" s="14" t="s">
        <v>207</v>
      </c>
      <c r="B884" s="18">
        <v>15</v>
      </c>
      <c r="C884" s="35"/>
      <c r="D884" s="18">
        <v>17.100000000000001</v>
      </c>
      <c r="E884" s="18">
        <v>15</v>
      </c>
      <c r="F884" s="304">
        <f t="shared" si="85"/>
        <v>229.65881400000001</v>
      </c>
      <c r="G884" s="18">
        <v>0.1</v>
      </c>
      <c r="H884" s="18" t="s">
        <v>1063</v>
      </c>
      <c r="I884" s="32">
        <f t="shared" si="86"/>
        <v>118.63528242591622</v>
      </c>
      <c r="J884" s="32">
        <f t="shared" si="87"/>
        <v>0.59317641212958105</v>
      </c>
      <c r="K884" s="33" t="str">
        <f t="shared" si="88"/>
        <v>DEJAR</v>
      </c>
      <c r="L884" s="33" t="str">
        <f t="shared" si="89"/>
        <v>DEJAR</v>
      </c>
      <c r="M884" s="33" t="str">
        <f t="shared" si="90"/>
        <v>DEJAR</v>
      </c>
    </row>
    <row r="885" spans="1:13" x14ac:dyDescent="0.25">
      <c r="A885" s="14" t="s">
        <v>207</v>
      </c>
      <c r="B885" s="18">
        <v>16</v>
      </c>
      <c r="C885" s="35" t="s">
        <v>296</v>
      </c>
      <c r="D885" s="18">
        <v>160</v>
      </c>
      <c r="E885" s="18">
        <v>70</v>
      </c>
      <c r="F885" s="304">
        <f t="shared" si="85"/>
        <v>20106.239999999998</v>
      </c>
      <c r="G885" s="18">
        <v>0.1</v>
      </c>
      <c r="H885" s="18" t="s">
        <v>1063</v>
      </c>
      <c r="I885" s="32">
        <f t="shared" si="86"/>
        <v>24484.843319021526</v>
      </c>
      <c r="J885" s="32">
        <f t="shared" si="87"/>
        <v>122.42421659510762</v>
      </c>
      <c r="K885" s="33" t="str">
        <f t="shared" si="88"/>
        <v>DEJAR</v>
      </c>
      <c r="L885" s="33" t="str">
        <f t="shared" si="89"/>
        <v>DEJAR</v>
      </c>
      <c r="M885" s="33" t="str">
        <f t="shared" si="90"/>
        <v>DEJAR</v>
      </c>
    </row>
    <row r="886" spans="1:13" x14ac:dyDescent="0.25">
      <c r="A886" s="14" t="s">
        <v>207</v>
      </c>
      <c r="B886" s="18">
        <v>17</v>
      </c>
      <c r="C886" s="35" t="s">
        <v>292</v>
      </c>
      <c r="D886" s="18">
        <v>61</v>
      </c>
      <c r="E886" s="18">
        <v>45</v>
      </c>
      <c r="F886" s="304">
        <f t="shared" si="85"/>
        <v>2922.4733999999999</v>
      </c>
      <c r="G886" s="18">
        <v>0.1</v>
      </c>
      <c r="H886" s="18" t="s">
        <v>1063</v>
      </c>
      <c r="I886" s="32">
        <f t="shared" si="86"/>
        <v>2458.7072648392527</v>
      </c>
      <c r="J886" s="32">
        <f t="shared" si="87"/>
        <v>12.293536324196262</v>
      </c>
      <c r="K886" s="33" t="str">
        <f t="shared" si="88"/>
        <v>DEJAR</v>
      </c>
      <c r="L886" s="33" t="str">
        <f t="shared" si="89"/>
        <v>DEJAR</v>
      </c>
      <c r="M886" s="33" t="str">
        <f t="shared" si="90"/>
        <v>DEJAR</v>
      </c>
    </row>
    <row r="887" spans="1:13" x14ac:dyDescent="0.25">
      <c r="A887" s="14" t="s">
        <v>207</v>
      </c>
      <c r="B887" s="18">
        <v>18</v>
      </c>
      <c r="C887" s="35" t="s">
        <v>296</v>
      </c>
      <c r="D887" s="18">
        <v>14.8</v>
      </c>
      <c r="E887" s="18">
        <v>10</v>
      </c>
      <c r="F887" s="304">
        <f t="shared" si="85"/>
        <v>172.03401600000001</v>
      </c>
      <c r="G887" s="18">
        <v>0.1</v>
      </c>
      <c r="H887" s="18" t="s">
        <v>1063</v>
      </c>
      <c r="I887" s="32">
        <f t="shared" si="86"/>
        <v>84.078665642218951</v>
      </c>
      <c r="J887" s="32">
        <f t="shared" si="87"/>
        <v>0.42039332821109476</v>
      </c>
      <c r="K887" s="33" t="str">
        <f t="shared" si="88"/>
        <v>DEJAR</v>
      </c>
      <c r="L887" s="33" t="str">
        <f t="shared" si="89"/>
        <v>DEJAR</v>
      </c>
      <c r="M887" s="33" t="str">
        <f t="shared" si="90"/>
        <v>DEJAR</v>
      </c>
    </row>
    <row r="888" spans="1:13" x14ac:dyDescent="0.25">
      <c r="A888" s="14" t="s">
        <v>207</v>
      </c>
      <c r="B888" s="18">
        <v>19</v>
      </c>
      <c r="C888" s="35"/>
      <c r="D888" s="18">
        <v>14.5</v>
      </c>
      <c r="E888" s="18">
        <v>15</v>
      </c>
      <c r="F888" s="304">
        <f t="shared" si="85"/>
        <v>165.13034999999999</v>
      </c>
      <c r="G888" s="18">
        <v>0.1</v>
      </c>
      <c r="H888" s="18" t="s">
        <v>1063</v>
      </c>
      <c r="I888" s="32">
        <f t="shared" si="86"/>
        <v>80.073268525573738</v>
      </c>
      <c r="J888" s="32">
        <f t="shared" si="87"/>
        <v>0.40036634262786869</v>
      </c>
      <c r="K888" s="33" t="str">
        <f t="shared" si="88"/>
        <v>DEJAR</v>
      </c>
      <c r="L888" s="33" t="str">
        <f t="shared" si="89"/>
        <v>DEJAR</v>
      </c>
      <c r="M888" s="33" t="str">
        <f t="shared" si="90"/>
        <v>DEJAR</v>
      </c>
    </row>
    <row r="889" spans="1:13" x14ac:dyDescent="0.25">
      <c r="A889" s="14" t="s">
        <v>207</v>
      </c>
      <c r="B889" s="18">
        <v>20</v>
      </c>
      <c r="C889" s="35" t="s">
        <v>146</v>
      </c>
      <c r="D889" s="18">
        <v>74</v>
      </c>
      <c r="E889" s="18">
        <v>34</v>
      </c>
      <c r="F889" s="304">
        <f t="shared" si="85"/>
        <v>4300.8504000000003</v>
      </c>
      <c r="G889" s="18">
        <v>0.1</v>
      </c>
      <c r="H889" s="18" t="s">
        <v>1063</v>
      </c>
      <c r="I889" s="32">
        <f t="shared" si="86"/>
        <v>3896.6177607412524</v>
      </c>
      <c r="J889" s="32">
        <f t="shared" si="87"/>
        <v>19.483088803706259</v>
      </c>
      <c r="K889" s="33" t="str">
        <f t="shared" si="88"/>
        <v>DEJAR</v>
      </c>
      <c r="L889" s="33" t="str">
        <f t="shared" si="89"/>
        <v>DEJAR</v>
      </c>
      <c r="M889" s="33" t="str">
        <f t="shared" si="90"/>
        <v>DEJAR</v>
      </c>
    </row>
    <row r="890" spans="1:13" x14ac:dyDescent="0.25">
      <c r="A890" s="14" t="s">
        <v>207</v>
      </c>
      <c r="B890" s="18">
        <v>21</v>
      </c>
      <c r="C890" s="35" t="s">
        <v>134</v>
      </c>
      <c r="D890" s="18">
        <v>26</v>
      </c>
      <c r="E890" s="18">
        <v>12</v>
      </c>
      <c r="F890" s="304">
        <f t="shared" si="85"/>
        <v>530.93039999999996</v>
      </c>
      <c r="G890" s="18">
        <v>0.1</v>
      </c>
      <c r="H890" s="18" t="s">
        <v>1063</v>
      </c>
      <c r="I890" s="32">
        <f t="shared" si="86"/>
        <v>322.0760520178971</v>
      </c>
      <c r="J890" s="32">
        <f t="shared" si="87"/>
        <v>1.6103802600894852</v>
      </c>
      <c r="K890" s="33" t="str">
        <f t="shared" si="88"/>
        <v>DEJAR</v>
      </c>
      <c r="L890" s="33" t="str">
        <f t="shared" si="89"/>
        <v>DEJAR</v>
      </c>
      <c r="M890" s="33" t="str">
        <f t="shared" si="90"/>
        <v>DEJAR</v>
      </c>
    </row>
    <row r="891" spans="1:13" x14ac:dyDescent="0.25">
      <c r="A891" s="14" t="s">
        <v>207</v>
      </c>
      <c r="B891" s="18">
        <v>22</v>
      </c>
      <c r="C891" s="35" t="s">
        <v>142</v>
      </c>
      <c r="D891" s="18">
        <v>22</v>
      </c>
      <c r="E891" s="18">
        <v>20</v>
      </c>
      <c r="F891" s="304">
        <f t="shared" si="85"/>
        <v>380.1336</v>
      </c>
      <c r="G891" s="18">
        <v>0.1</v>
      </c>
      <c r="H891" s="18" t="s">
        <v>1063</v>
      </c>
      <c r="I891" s="32">
        <f t="shared" si="86"/>
        <v>216.2883827856152</v>
      </c>
      <c r="J891" s="32">
        <f t="shared" si="87"/>
        <v>1.0814419139280758</v>
      </c>
      <c r="K891" s="33" t="str">
        <f t="shared" si="88"/>
        <v>DEJAR</v>
      </c>
      <c r="L891" s="33" t="str">
        <f t="shared" si="89"/>
        <v>DEJAR</v>
      </c>
      <c r="M891" s="33" t="str">
        <f t="shared" si="90"/>
        <v>DEJAR</v>
      </c>
    </row>
    <row r="892" spans="1:13" x14ac:dyDescent="0.25">
      <c r="A892" s="14" t="s">
        <v>207</v>
      </c>
      <c r="B892" s="18">
        <v>23</v>
      </c>
      <c r="C892" s="35" t="s">
        <v>309</v>
      </c>
      <c r="D892" s="18">
        <v>46</v>
      </c>
      <c r="E892" s="18">
        <v>40</v>
      </c>
      <c r="F892" s="304">
        <f t="shared" si="85"/>
        <v>1661.9064000000001</v>
      </c>
      <c r="G892" s="18">
        <v>0.1</v>
      </c>
      <c r="H892" s="18" t="s">
        <v>1063</v>
      </c>
      <c r="I892" s="32">
        <f t="shared" si="86"/>
        <v>1254.7442923043911</v>
      </c>
      <c r="J892" s="32">
        <f t="shared" si="87"/>
        <v>6.2737214615219559</v>
      </c>
      <c r="K892" s="33" t="str">
        <f t="shared" si="88"/>
        <v>DEJAR</v>
      </c>
      <c r="L892" s="33" t="str">
        <f t="shared" si="89"/>
        <v>DEJAR</v>
      </c>
      <c r="M892" s="33" t="str">
        <f t="shared" si="90"/>
        <v>DEJAR</v>
      </c>
    </row>
    <row r="893" spans="1:13" x14ac:dyDescent="0.25">
      <c r="A893" s="14" t="s">
        <v>207</v>
      </c>
      <c r="B893" s="18">
        <v>24</v>
      </c>
      <c r="C893" s="35"/>
      <c r="D893" s="18">
        <v>60</v>
      </c>
      <c r="E893" s="18">
        <v>45</v>
      </c>
      <c r="F893" s="304">
        <f t="shared" si="85"/>
        <v>2827.44</v>
      </c>
      <c r="G893" s="18">
        <v>0.1</v>
      </c>
      <c r="H893" s="18" t="s">
        <v>1063</v>
      </c>
      <c r="I893" s="32">
        <f t="shared" si="86"/>
        <v>2363.7230823297186</v>
      </c>
      <c r="J893" s="32">
        <f t="shared" si="87"/>
        <v>11.818615411648594</v>
      </c>
      <c r="K893" s="33" t="str">
        <f t="shared" si="88"/>
        <v>DEJAR</v>
      </c>
      <c r="L893" s="33" t="str">
        <f t="shared" si="89"/>
        <v>DEJAR</v>
      </c>
      <c r="M893" s="33" t="str">
        <f t="shared" si="90"/>
        <v>DEJAR</v>
      </c>
    </row>
    <row r="894" spans="1:13" x14ac:dyDescent="0.25">
      <c r="A894" s="14" t="s">
        <v>207</v>
      </c>
      <c r="B894" s="18">
        <v>25</v>
      </c>
      <c r="C894" s="35" t="s">
        <v>117</v>
      </c>
      <c r="D894" s="18">
        <v>134</v>
      </c>
      <c r="E894" s="18">
        <v>50</v>
      </c>
      <c r="F894" s="304">
        <f t="shared" si="85"/>
        <v>14102.642400000001</v>
      </c>
      <c r="G894" s="18">
        <v>0.1</v>
      </c>
      <c r="H894" s="18" t="s">
        <v>1063</v>
      </c>
      <c r="I894" s="32">
        <f t="shared" si="86"/>
        <v>16044.672889831731</v>
      </c>
      <c r="J894" s="32">
        <f t="shared" si="87"/>
        <v>80.223364449158652</v>
      </c>
      <c r="K894" s="33" t="str">
        <f t="shared" si="88"/>
        <v>DEJAR</v>
      </c>
      <c r="L894" s="33" t="str">
        <f t="shared" si="89"/>
        <v>DEJAR</v>
      </c>
      <c r="M894" s="33" t="str">
        <f t="shared" si="90"/>
        <v>DEJAR</v>
      </c>
    </row>
    <row r="895" spans="1:13" x14ac:dyDescent="0.25">
      <c r="A895" s="14" t="s">
        <v>207</v>
      </c>
      <c r="B895" s="18">
        <v>26</v>
      </c>
      <c r="C895" s="35" t="s">
        <v>310</v>
      </c>
      <c r="D895" s="18">
        <v>28</v>
      </c>
      <c r="E895" s="18">
        <v>25</v>
      </c>
      <c r="F895" s="304">
        <f t="shared" si="85"/>
        <v>615.75360000000001</v>
      </c>
      <c r="G895" s="18">
        <v>0.1</v>
      </c>
      <c r="H895" s="18" t="s">
        <v>1063</v>
      </c>
      <c r="I895" s="32">
        <f t="shared" si="86"/>
        <v>384.30049927715726</v>
      </c>
      <c r="J895" s="32">
        <f t="shared" si="87"/>
        <v>1.9215024963857863</v>
      </c>
      <c r="K895" s="33" t="str">
        <f t="shared" si="88"/>
        <v>DEJAR</v>
      </c>
      <c r="L895" s="33" t="str">
        <f t="shared" si="89"/>
        <v>DEJAR</v>
      </c>
      <c r="M895" s="33" t="str">
        <f t="shared" si="90"/>
        <v>DEJAR</v>
      </c>
    </row>
    <row r="896" spans="1:13" x14ac:dyDescent="0.25">
      <c r="A896" s="14" t="s">
        <v>207</v>
      </c>
      <c r="B896" s="18">
        <v>27</v>
      </c>
      <c r="C896" s="35" t="s">
        <v>41</v>
      </c>
      <c r="D896" s="18">
        <v>37</v>
      </c>
      <c r="E896" s="18">
        <v>25</v>
      </c>
      <c r="F896" s="304">
        <f t="shared" si="85"/>
        <v>1075.2126000000001</v>
      </c>
      <c r="G896" s="18">
        <v>0.1</v>
      </c>
      <c r="H896" s="18" t="s">
        <v>1063</v>
      </c>
      <c r="I896" s="32">
        <f t="shared" si="86"/>
        <v>746.75785703016243</v>
      </c>
      <c r="J896" s="32">
        <f t="shared" si="87"/>
        <v>3.7337892851508117</v>
      </c>
      <c r="K896" s="33" t="str">
        <f t="shared" si="88"/>
        <v>DEJAR</v>
      </c>
      <c r="L896" s="33" t="str">
        <f t="shared" si="89"/>
        <v>DEJAR</v>
      </c>
      <c r="M896" s="33" t="str">
        <f t="shared" si="90"/>
        <v>DEJAR</v>
      </c>
    </row>
    <row r="897" spans="1:13" x14ac:dyDescent="0.25">
      <c r="A897" t="s">
        <v>375</v>
      </c>
      <c r="B897">
        <v>1</v>
      </c>
      <c r="C897" t="s">
        <v>376</v>
      </c>
      <c r="D897" s="9">
        <v>20</v>
      </c>
      <c r="E897" s="9">
        <v>18</v>
      </c>
      <c r="F897" s="304">
        <f t="shared" si="85"/>
        <v>314.15999999999997</v>
      </c>
      <c r="G897">
        <v>0.1</v>
      </c>
      <c r="H897" s="18" t="s">
        <v>1063</v>
      </c>
      <c r="I897" s="32">
        <f t="shared" si="86"/>
        <v>172.33493090633354</v>
      </c>
      <c r="J897" s="32">
        <f t="shared" si="87"/>
        <v>0.86167465453166758</v>
      </c>
      <c r="K897" s="33" t="str">
        <f t="shared" si="88"/>
        <v>DEJAR</v>
      </c>
      <c r="L897" s="33" t="str">
        <f t="shared" si="89"/>
        <v>DEJAR</v>
      </c>
      <c r="M897" s="33" t="str">
        <f t="shared" si="90"/>
        <v>DEJAR</v>
      </c>
    </row>
    <row r="898" spans="1:13" x14ac:dyDescent="0.25">
      <c r="A898" t="s">
        <v>375</v>
      </c>
      <c r="B898">
        <v>2</v>
      </c>
      <c r="C898" t="s">
        <v>377</v>
      </c>
      <c r="D898" s="9">
        <v>30</v>
      </c>
      <c r="E898" s="9">
        <v>20</v>
      </c>
      <c r="F898" s="304">
        <f t="shared" si="85"/>
        <v>706.86</v>
      </c>
      <c r="G898">
        <v>0.1</v>
      </c>
      <c r="H898" s="18" t="s">
        <v>1063</v>
      </c>
      <c r="I898" s="32">
        <f t="shared" si="86"/>
        <v>452.98997539791907</v>
      </c>
      <c r="J898" s="32">
        <f t="shared" si="87"/>
        <v>2.2649498769895953</v>
      </c>
      <c r="K898" s="33" t="str">
        <f t="shared" si="88"/>
        <v>DEJAR</v>
      </c>
      <c r="L898" s="33" t="str">
        <f t="shared" si="89"/>
        <v>DEJAR</v>
      </c>
      <c r="M898" s="33" t="str">
        <f t="shared" si="90"/>
        <v>DEJAR</v>
      </c>
    </row>
    <row r="899" spans="1:13" x14ac:dyDescent="0.25">
      <c r="A899" t="s">
        <v>375</v>
      </c>
      <c r="B899">
        <v>3</v>
      </c>
      <c r="C899" t="s">
        <v>378</v>
      </c>
      <c r="D899" s="9">
        <v>11</v>
      </c>
      <c r="E899" s="126">
        <v>17.84</v>
      </c>
      <c r="F899" s="304">
        <f t="shared" ref="F899:F962" si="91">(3.1416/4)*D899^2</f>
        <v>95.0334</v>
      </c>
      <c r="G899">
        <v>0.1</v>
      </c>
      <c r="H899" s="18" t="s">
        <v>1063</v>
      </c>
      <c r="I899" s="32">
        <f t="shared" ref="I899:I962" si="92">0.13657*D899^2.38351</f>
        <v>41.450062373780455</v>
      </c>
      <c r="J899" s="32">
        <f t="shared" ref="J899:J962" si="93">(I899/1000)*0.5/G899</f>
        <v>0.20725031186890225</v>
      </c>
      <c r="K899" s="33" t="str">
        <f t="shared" ref="K899:K962" si="94">+IF(D899&gt;=10,"DEJAR","DEPURAR")</f>
        <v>DEJAR</v>
      </c>
      <c r="L899" s="33" t="str">
        <f t="shared" ref="L899:L962" si="95">+IF(E899&gt;=5,"DEJAR","DEPURAR")</f>
        <v>DEJAR</v>
      </c>
      <c r="M899" s="33" t="str">
        <f t="shared" ref="M899:M962" si="96">+IF(AND(K899="DEJAR",L899="DEJAR"),"DEJAR","DEPURAR")</f>
        <v>DEJAR</v>
      </c>
    </row>
    <row r="900" spans="1:13" x14ac:dyDescent="0.25">
      <c r="A900" t="s">
        <v>375</v>
      </c>
      <c r="B900">
        <v>4</v>
      </c>
      <c r="C900" t="s">
        <v>377</v>
      </c>
      <c r="D900" s="9">
        <v>28</v>
      </c>
      <c r="E900" s="126">
        <v>17.84</v>
      </c>
      <c r="F900" s="304">
        <f t="shared" si="91"/>
        <v>615.75360000000001</v>
      </c>
      <c r="G900">
        <v>0.1</v>
      </c>
      <c r="H900" s="18" t="s">
        <v>1063</v>
      </c>
      <c r="I900" s="32">
        <f t="shared" si="92"/>
        <v>384.30049927715726</v>
      </c>
      <c r="J900" s="32">
        <f t="shared" si="93"/>
        <v>1.9215024963857863</v>
      </c>
      <c r="K900" s="33" t="str">
        <f t="shared" si="94"/>
        <v>DEJAR</v>
      </c>
      <c r="L900" s="33" t="str">
        <f t="shared" si="95"/>
        <v>DEJAR</v>
      </c>
      <c r="M900" s="33" t="str">
        <f t="shared" si="96"/>
        <v>DEJAR</v>
      </c>
    </row>
    <row r="901" spans="1:13" x14ac:dyDescent="0.25">
      <c r="A901" t="s">
        <v>375</v>
      </c>
      <c r="B901">
        <v>5</v>
      </c>
      <c r="C901" t="s">
        <v>377</v>
      </c>
      <c r="D901" s="9">
        <v>12</v>
      </c>
      <c r="E901" s="126">
        <v>17.84</v>
      </c>
      <c r="F901" s="304">
        <f t="shared" si="91"/>
        <v>113.0976</v>
      </c>
      <c r="G901">
        <v>0.1</v>
      </c>
      <c r="H901" s="18" t="s">
        <v>1063</v>
      </c>
      <c r="I901" s="32">
        <f t="shared" si="92"/>
        <v>51.002868362482175</v>
      </c>
      <c r="J901" s="32">
        <f t="shared" si="93"/>
        <v>0.25501434181241084</v>
      </c>
      <c r="K901" s="33" t="str">
        <f t="shared" si="94"/>
        <v>DEJAR</v>
      </c>
      <c r="L901" s="33" t="str">
        <f t="shared" si="95"/>
        <v>DEJAR</v>
      </c>
      <c r="M901" s="33" t="str">
        <f t="shared" si="96"/>
        <v>DEJAR</v>
      </c>
    </row>
    <row r="902" spans="1:13" x14ac:dyDescent="0.25">
      <c r="A902" t="s">
        <v>375</v>
      </c>
      <c r="B902">
        <v>6</v>
      </c>
      <c r="C902" t="s">
        <v>300</v>
      </c>
      <c r="D902" s="9">
        <v>48</v>
      </c>
      <c r="E902" s="9">
        <v>25</v>
      </c>
      <c r="F902" s="304">
        <f t="shared" si="91"/>
        <v>1809.5616</v>
      </c>
      <c r="G902">
        <v>0.1</v>
      </c>
      <c r="H902" s="18" t="s">
        <v>1063</v>
      </c>
      <c r="I902" s="32">
        <f t="shared" si="92"/>
        <v>1388.7069567266387</v>
      </c>
      <c r="J902" s="32">
        <f t="shared" si="93"/>
        <v>6.9435347836331935</v>
      </c>
      <c r="K902" s="33" t="str">
        <f t="shared" si="94"/>
        <v>DEJAR</v>
      </c>
      <c r="L902" s="33" t="str">
        <f t="shared" si="95"/>
        <v>DEJAR</v>
      </c>
      <c r="M902" s="33" t="str">
        <f t="shared" si="96"/>
        <v>DEJAR</v>
      </c>
    </row>
    <row r="903" spans="1:13" x14ac:dyDescent="0.25">
      <c r="A903" t="s">
        <v>375</v>
      </c>
      <c r="B903">
        <v>7</v>
      </c>
      <c r="C903" t="s">
        <v>379</v>
      </c>
      <c r="D903" s="9">
        <v>35</v>
      </c>
      <c r="E903" s="9">
        <v>17</v>
      </c>
      <c r="F903" s="304">
        <f t="shared" si="91"/>
        <v>962.11500000000001</v>
      </c>
      <c r="G903">
        <v>0.1</v>
      </c>
      <c r="H903" s="18" t="s">
        <v>1063</v>
      </c>
      <c r="I903" s="32">
        <f t="shared" si="92"/>
        <v>654.11925553640299</v>
      </c>
      <c r="J903" s="32">
        <f t="shared" si="93"/>
        <v>3.270596277682015</v>
      </c>
      <c r="K903" s="33" t="str">
        <f t="shared" si="94"/>
        <v>DEJAR</v>
      </c>
      <c r="L903" s="33" t="str">
        <f t="shared" si="95"/>
        <v>DEJAR</v>
      </c>
      <c r="M903" s="33" t="str">
        <f t="shared" si="96"/>
        <v>DEJAR</v>
      </c>
    </row>
    <row r="904" spans="1:13" x14ac:dyDescent="0.25">
      <c r="A904" t="s">
        <v>375</v>
      </c>
      <c r="B904">
        <v>8</v>
      </c>
      <c r="C904" t="s">
        <v>380</v>
      </c>
      <c r="D904" s="9">
        <v>33</v>
      </c>
      <c r="E904" s="9">
        <v>18</v>
      </c>
      <c r="F904" s="304">
        <f t="shared" si="91"/>
        <v>855.30060000000003</v>
      </c>
      <c r="G904">
        <v>0.1</v>
      </c>
      <c r="H904" s="18" t="s">
        <v>1063</v>
      </c>
      <c r="I904" s="32">
        <f t="shared" si="92"/>
        <v>568.52356444302654</v>
      </c>
      <c r="J904" s="32">
        <f t="shared" si="93"/>
        <v>2.8426178222151326</v>
      </c>
      <c r="K904" s="33" t="str">
        <f t="shared" si="94"/>
        <v>DEJAR</v>
      </c>
      <c r="L904" s="33" t="str">
        <f t="shared" si="95"/>
        <v>DEJAR</v>
      </c>
      <c r="M904" s="33" t="str">
        <f t="shared" si="96"/>
        <v>DEJAR</v>
      </c>
    </row>
    <row r="905" spans="1:13" x14ac:dyDescent="0.25">
      <c r="A905" t="s">
        <v>375</v>
      </c>
      <c r="B905">
        <v>9</v>
      </c>
      <c r="C905" t="s">
        <v>377</v>
      </c>
      <c r="D905" s="9">
        <v>12</v>
      </c>
      <c r="E905" s="9">
        <v>8</v>
      </c>
      <c r="F905" s="304">
        <f t="shared" si="91"/>
        <v>113.0976</v>
      </c>
      <c r="G905">
        <v>0.1</v>
      </c>
      <c r="H905" s="18" t="s">
        <v>1063</v>
      </c>
      <c r="I905" s="32">
        <f t="shared" si="92"/>
        <v>51.002868362482175</v>
      </c>
      <c r="J905" s="32">
        <f t="shared" si="93"/>
        <v>0.25501434181241084</v>
      </c>
      <c r="K905" s="33" t="str">
        <f t="shared" si="94"/>
        <v>DEJAR</v>
      </c>
      <c r="L905" s="33" t="str">
        <f t="shared" si="95"/>
        <v>DEJAR</v>
      </c>
      <c r="M905" s="33" t="str">
        <f t="shared" si="96"/>
        <v>DEJAR</v>
      </c>
    </row>
    <row r="906" spans="1:13" x14ac:dyDescent="0.25">
      <c r="A906" t="s">
        <v>375</v>
      </c>
      <c r="B906">
        <v>10</v>
      </c>
      <c r="C906" t="s">
        <v>377</v>
      </c>
      <c r="D906" s="9">
        <v>11</v>
      </c>
      <c r="E906" s="9">
        <v>10</v>
      </c>
      <c r="F906" s="304">
        <f t="shared" si="91"/>
        <v>95.0334</v>
      </c>
      <c r="G906">
        <v>0.1</v>
      </c>
      <c r="H906" s="18" t="s">
        <v>1063</v>
      </c>
      <c r="I906" s="32">
        <f t="shared" si="92"/>
        <v>41.450062373780455</v>
      </c>
      <c r="J906" s="32">
        <f t="shared" si="93"/>
        <v>0.20725031186890225</v>
      </c>
      <c r="K906" s="33" t="str">
        <f t="shared" si="94"/>
        <v>DEJAR</v>
      </c>
      <c r="L906" s="33" t="str">
        <f t="shared" si="95"/>
        <v>DEJAR</v>
      </c>
      <c r="M906" s="33" t="str">
        <f t="shared" si="96"/>
        <v>DEJAR</v>
      </c>
    </row>
    <row r="907" spans="1:13" x14ac:dyDescent="0.25">
      <c r="A907" t="s">
        <v>375</v>
      </c>
      <c r="B907">
        <v>11</v>
      </c>
      <c r="C907" t="s">
        <v>377</v>
      </c>
      <c r="D907" s="9">
        <v>16</v>
      </c>
      <c r="E907" s="9">
        <v>14</v>
      </c>
      <c r="F907" s="304">
        <f t="shared" si="91"/>
        <v>201.0624</v>
      </c>
      <c r="G907">
        <v>0.1</v>
      </c>
      <c r="H907" s="18" t="s">
        <v>1063</v>
      </c>
      <c r="I907" s="32">
        <f t="shared" si="92"/>
        <v>101.24820425273758</v>
      </c>
      <c r="J907" s="32">
        <f t="shared" si="93"/>
        <v>0.50624102126368786</v>
      </c>
      <c r="K907" s="33" t="str">
        <f t="shared" si="94"/>
        <v>DEJAR</v>
      </c>
      <c r="L907" s="33" t="str">
        <f t="shared" si="95"/>
        <v>DEJAR</v>
      </c>
      <c r="M907" s="33" t="str">
        <f t="shared" si="96"/>
        <v>DEJAR</v>
      </c>
    </row>
    <row r="908" spans="1:13" x14ac:dyDescent="0.25">
      <c r="A908" t="s">
        <v>375</v>
      </c>
      <c r="B908">
        <v>12</v>
      </c>
      <c r="C908" t="s">
        <v>381</v>
      </c>
      <c r="D908" s="9">
        <v>14</v>
      </c>
      <c r="E908" s="9">
        <v>16</v>
      </c>
      <c r="F908" s="304">
        <f t="shared" si="91"/>
        <v>153.9384</v>
      </c>
      <c r="G908">
        <v>0.1</v>
      </c>
      <c r="H908" s="18" t="s">
        <v>1063</v>
      </c>
      <c r="I908" s="32">
        <f t="shared" si="92"/>
        <v>73.64833681845144</v>
      </c>
      <c r="J908" s="32">
        <f t="shared" si="93"/>
        <v>0.36824168409225716</v>
      </c>
      <c r="K908" s="33" t="str">
        <f t="shared" si="94"/>
        <v>DEJAR</v>
      </c>
      <c r="L908" s="33" t="str">
        <f t="shared" si="95"/>
        <v>DEJAR</v>
      </c>
      <c r="M908" s="33" t="str">
        <f t="shared" si="96"/>
        <v>DEJAR</v>
      </c>
    </row>
    <row r="909" spans="1:13" x14ac:dyDescent="0.25">
      <c r="A909" t="s">
        <v>375</v>
      </c>
      <c r="B909">
        <v>13</v>
      </c>
      <c r="C909" t="s">
        <v>134</v>
      </c>
      <c r="D909" s="9">
        <v>15</v>
      </c>
      <c r="E909" s="9">
        <v>16</v>
      </c>
      <c r="F909" s="304">
        <f t="shared" si="91"/>
        <v>176.715</v>
      </c>
      <c r="G909">
        <v>0.1</v>
      </c>
      <c r="H909" s="18" t="s">
        <v>1063</v>
      </c>
      <c r="I909" s="32">
        <f t="shared" si="92"/>
        <v>86.812164819560579</v>
      </c>
      <c r="J909" s="32">
        <f t="shared" si="93"/>
        <v>0.43406082409780289</v>
      </c>
      <c r="K909" s="33" t="str">
        <f t="shared" si="94"/>
        <v>DEJAR</v>
      </c>
      <c r="L909" s="33" t="str">
        <f t="shared" si="95"/>
        <v>DEJAR</v>
      </c>
      <c r="M909" s="33" t="str">
        <f t="shared" si="96"/>
        <v>DEJAR</v>
      </c>
    </row>
    <row r="910" spans="1:13" x14ac:dyDescent="0.25">
      <c r="A910" t="s">
        <v>375</v>
      </c>
      <c r="B910">
        <v>14</v>
      </c>
      <c r="C910" t="s">
        <v>382</v>
      </c>
      <c r="D910" s="9">
        <v>24</v>
      </c>
      <c r="E910" s="9">
        <v>22</v>
      </c>
      <c r="F910" s="304">
        <f t="shared" si="91"/>
        <v>452.3904</v>
      </c>
      <c r="G910">
        <v>0.1</v>
      </c>
      <c r="H910" s="18" t="s">
        <v>1063</v>
      </c>
      <c r="I910" s="32">
        <f t="shared" si="92"/>
        <v>266.13537552905672</v>
      </c>
      <c r="J910" s="32">
        <f t="shared" si="93"/>
        <v>1.3306768776452833</v>
      </c>
      <c r="K910" s="33" t="str">
        <f t="shared" si="94"/>
        <v>DEJAR</v>
      </c>
      <c r="L910" s="33" t="str">
        <f t="shared" si="95"/>
        <v>DEJAR</v>
      </c>
      <c r="M910" s="33" t="str">
        <f t="shared" si="96"/>
        <v>DEJAR</v>
      </c>
    </row>
    <row r="911" spans="1:13" x14ac:dyDescent="0.25">
      <c r="A911" t="s">
        <v>375</v>
      </c>
      <c r="B911">
        <v>15</v>
      </c>
      <c r="C911" t="s">
        <v>383</v>
      </c>
      <c r="D911" s="9">
        <v>13</v>
      </c>
      <c r="E911" s="9">
        <v>15</v>
      </c>
      <c r="F911" s="304">
        <f t="shared" si="91"/>
        <v>132.73259999999999</v>
      </c>
      <c r="G911">
        <v>0.1</v>
      </c>
      <c r="H911" s="18" t="s">
        <v>1063</v>
      </c>
      <c r="I911" s="32">
        <f t="shared" si="92"/>
        <v>61.723483588461484</v>
      </c>
      <c r="J911" s="32">
        <f t="shared" si="93"/>
        <v>0.3086174179423074</v>
      </c>
      <c r="K911" s="33" t="str">
        <f t="shared" si="94"/>
        <v>DEJAR</v>
      </c>
      <c r="L911" s="33" t="str">
        <f t="shared" si="95"/>
        <v>DEJAR</v>
      </c>
      <c r="M911" s="33" t="str">
        <f t="shared" si="96"/>
        <v>DEJAR</v>
      </c>
    </row>
    <row r="912" spans="1:13" x14ac:dyDescent="0.25">
      <c r="A912" t="s">
        <v>375</v>
      </c>
      <c r="B912">
        <v>16</v>
      </c>
      <c r="C912" t="s">
        <v>165</v>
      </c>
      <c r="D912" s="9">
        <v>39</v>
      </c>
      <c r="E912" s="9">
        <v>22</v>
      </c>
      <c r="F912" s="304">
        <f t="shared" si="91"/>
        <v>1194.5934</v>
      </c>
      <c r="G912">
        <v>0.1</v>
      </c>
      <c r="H912" s="18" t="s">
        <v>1063</v>
      </c>
      <c r="I912" s="32">
        <f t="shared" si="92"/>
        <v>846.59112411251863</v>
      </c>
      <c r="J912" s="32">
        <f t="shared" si="93"/>
        <v>4.2329556205625929</v>
      </c>
      <c r="K912" s="33" t="str">
        <f t="shared" si="94"/>
        <v>DEJAR</v>
      </c>
      <c r="L912" s="33" t="str">
        <f t="shared" si="95"/>
        <v>DEJAR</v>
      </c>
      <c r="M912" s="33" t="str">
        <f t="shared" si="96"/>
        <v>DEJAR</v>
      </c>
    </row>
    <row r="913" spans="1:13" x14ac:dyDescent="0.25">
      <c r="A913" t="s">
        <v>375</v>
      </c>
      <c r="B913">
        <v>17</v>
      </c>
      <c r="C913" t="s">
        <v>384</v>
      </c>
      <c r="D913" s="9">
        <v>12</v>
      </c>
      <c r="E913" s="126">
        <v>17.84</v>
      </c>
      <c r="F913" s="304">
        <f t="shared" si="91"/>
        <v>113.0976</v>
      </c>
      <c r="G913">
        <v>0.1</v>
      </c>
      <c r="H913" s="18" t="s">
        <v>1063</v>
      </c>
      <c r="I913" s="32">
        <f t="shared" si="92"/>
        <v>51.002868362482175</v>
      </c>
      <c r="J913" s="32">
        <f t="shared" si="93"/>
        <v>0.25501434181241084</v>
      </c>
      <c r="K913" s="33" t="str">
        <f t="shared" si="94"/>
        <v>DEJAR</v>
      </c>
      <c r="L913" s="33" t="str">
        <f t="shared" si="95"/>
        <v>DEJAR</v>
      </c>
      <c r="M913" s="33" t="str">
        <f t="shared" si="96"/>
        <v>DEJAR</v>
      </c>
    </row>
    <row r="914" spans="1:13" x14ac:dyDescent="0.25">
      <c r="A914" t="s">
        <v>375</v>
      </c>
      <c r="B914">
        <v>18</v>
      </c>
      <c r="C914" t="s">
        <v>385</v>
      </c>
      <c r="D914" s="9">
        <v>23</v>
      </c>
      <c r="E914" s="9">
        <v>20</v>
      </c>
      <c r="F914" s="304">
        <f t="shared" si="91"/>
        <v>415.47660000000002</v>
      </c>
      <c r="G914">
        <v>0.1</v>
      </c>
      <c r="H914" s="18" t="s">
        <v>1063</v>
      </c>
      <c r="I914" s="32">
        <f t="shared" si="92"/>
        <v>240.46242571758225</v>
      </c>
      <c r="J914" s="32">
        <f t="shared" si="93"/>
        <v>1.2023121285879113</v>
      </c>
      <c r="K914" s="33" t="str">
        <f t="shared" si="94"/>
        <v>DEJAR</v>
      </c>
      <c r="L914" s="33" t="str">
        <f t="shared" si="95"/>
        <v>DEJAR</v>
      </c>
      <c r="M914" s="33" t="str">
        <f t="shared" si="96"/>
        <v>DEJAR</v>
      </c>
    </row>
    <row r="915" spans="1:13" x14ac:dyDescent="0.25">
      <c r="A915" t="s">
        <v>375</v>
      </c>
      <c r="B915">
        <v>19</v>
      </c>
      <c r="C915" t="s">
        <v>377</v>
      </c>
      <c r="D915" s="9">
        <v>12</v>
      </c>
      <c r="E915" s="9">
        <v>8</v>
      </c>
      <c r="F915" s="304">
        <f t="shared" si="91"/>
        <v>113.0976</v>
      </c>
      <c r="G915">
        <v>0.1</v>
      </c>
      <c r="H915" s="18" t="s">
        <v>1063</v>
      </c>
      <c r="I915" s="32">
        <f t="shared" si="92"/>
        <v>51.002868362482175</v>
      </c>
      <c r="J915" s="32">
        <f t="shared" si="93"/>
        <v>0.25501434181241084</v>
      </c>
      <c r="K915" s="33" t="str">
        <f t="shared" si="94"/>
        <v>DEJAR</v>
      </c>
      <c r="L915" s="33" t="str">
        <f t="shared" si="95"/>
        <v>DEJAR</v>
      </c>
      <c r="M915" s="33" t="str">
        <f t="shared" si="96"/>
        <v>DEJAR</v>
      </c>
    </row>
    <row r="916" spans="1:13" x14ac:dyDescent="0.25">
      <c r="A916" t="s">
        <v>375</v>
      </c>
      <c r="B916">
        <v>20</v>
      </c>
      <c r="C916" t="s">
        <v>386</v>
      </c>
      <c r="D916" s="9">
        <v>38</v>
      </c>
      <c r="E916" s="9">
        <v>28</v>
      </c>
      <c r="F916" s="304">
        <f t="shared" si="91"/>
        <v>1134.1176</v>
      </c>
      <c r="G916">
        <v>0.1</v>
      </c>
      <c r="H916" s="18" t="s">
        <v>1063</v>
      </c>
      <c r="I916" s="32">
        <f t="shared" si="92"/>
        <v>795.76587227964853</v>
      </c>
      <c r="J916" s="32">
        <f t="shared" si="93"/>
        <v>3.9788293613982426</v>
      </c>
      <c r="K916" s="33" t="str">
        <f t="shared" si="94"/>
        <v>DEJAR</v>
      </c>
      <c r="L916" s="33" t="str">
        <f t="shared" si="95"/>
        <v>DEJAR</v>
      </c>
      <c r="M916" s="33" t="str">
        <f t="shared" si="96"/>
        <v>DEJAR</v>
      </c>
    </row>
    <row r="917" spans="1:13" x14ac:dyDescent="0.25">
      <c r="A917" t="s">
        <v>375</v>
      </c>
      <c r="B917">
        <v>21</v>
      </c>
      <c r="C917" t="s">
        <v>377</v>
      </c>
      <c r="D917" s="9">
        <v>26</v>
      </c>
      <c r="E917" s="126">
        <v>17.84</v>
      </c>
      <c r="F917" s="304">
        <f t="shared" si="91"/>
        <v>530.93039999999996</v>
      </c>
      <c r="G917">
        <v>0.1</v>
      </c>
      <c r="H917" s="18" t="s">
        <v>1063</v>
      </c>
      <c r="I917" s="32">
        <f t="shared" si="92"/>
        <v>322.0760520178971</v>
      </c>
      <c r="J917" s="32">
        <f t="shared" si="93"/>
        <v>1.6103802600894852</v>
      </c>
      <c r="K917" s="33" t="str">
        <f t="shared" si="94"/>
        <v>DEJAR</v>
      </c>
      <c r="L917" s="33" t="str">
        <f t="shared" si="95"/>
        <v>DEJAR</v>
      </c>
      <c r="M917" s="33" t="str">
        <f t="shared" si="96"/>
        <v>DEJAR</v>
      </c>
    </row>
    <row r="918" spans="1:13" x14ac:dyDescent="0.25">
      <c r="A918" t="s">
        <v>375</v>
      </c>
      <c r="B918">
        <v>22</v>
      </c>
      <c r="C918" t="s">
        <v>387</v>
      </c>
      <c r="D918" s="9">
        <v>25</v>
      </c>
      <c r="E918" s="126">
        <v>17.84</v>
      </c>
      <c r="F918" s="304">
        <f t="shared" si="91"/>
        <v>490.875</v>
      </c>
      <c r="G918">
        <v>0.1</v>
      </c>
      <c r="H918" s="18" t="s">
        <v>1063</v>
      </c>
      <c r="I918" s="32">
        <f t="shared" si="92"/>
        <v>293.3319028192812</v>
      </c>
      <c r="J918" s="32">
        <f t="shared" si="93"/>
        <v>1.4666595140964058</v>
      </c>
      <c r="K918" s="33" t="str">
        <f t="shared" si="94"/>
        <v>DEJAR</v>
      </c>
      <c r="L918" s="33" t="str">
        <f t="shared" si="95"/>
        <v>DEJAR</v>
      </c>
      <c r="M918" s="33" t="str">
        <f t="shared" si="96"/>
        <v>DEJAR</v>
      </c>
    </row>
    <row r="919" spans="1:13" x14ac:dyDescent="0.25">
      <c r="A919" t="s">
        <v>375</v>
      </c>
      <c r="B919">
        <v>23</v>
      </c>
      <c r="C919" t="s">
        <v>388</v>
      </c>
      <c r="D919" s="9">
        <v>21</v>
      </c>
      <c r="E919" s="9">
        <v>16</v>
      </c>
      <c r="F919" s="304">
        <f t="shared" si="91"/>
        <v>346.3614</v>
      </c>
      <c r="G919">
        <v>0.1</v>
      </c>
      <c r="H919" s="18" t="s">
        <v>1063</v>
      </c>
      <c r="I919" s="32">
        <f t="shared" si="92"/>
        <v>193.587905296</v>
      </c>
      <c r="J919" s="32">
        <f t="shared" si="93"/>
        <v>0.96793952648000003</v>
      </c>
      <c r="K919" s="33" t="str">
        <f t="shared" si="94"/>
        <v>DEJAR</v>
      </c>
      <c r="L919" s="33" t="str">
        <f t="shared" si="95"/>
        <v>DEJAR</v>
      </c>
      <c r="M919" s="33" t="str">
        <f t="shared" si="96"/>
        <v>DEJAR</v>
      </c>
    </row>
    <row r="920" spans="1:13" x14ac:dyDescent="0.25">
      <c r="A920" t="s">
        <v>375</v>
      </c>
      <c r="B920">
        <v>24</v>
      </c>
      <c r="C920" t="s">
        <v>377</v>
      </c>
      <c r="D920" s="9">
        <v>35</v>
      </c>
      <c r="E920" s="126">
        <v>17.84</v>
      </c>
      <c r="F920" s="304">
        <f t="shared" si="91"/>
        <v>962.11500000000001</v>
      </c>
      <c r="G920">
        <v>0.1</v>
      </c>
      <c r="H920" s="18" t="s">
        <v>1063</v>
      </c>
      <c r="I920" s="32">
        <f t="shared" si="92"/>
        <v>654.11925553640299</v>
      </c>
      <c r="J920" s="32">
        <f t="shared" si="93"/>
        <v>3.270596277682015</v>
      </c>
      <c r="K920" s="33" t="str">
        <f t="shared" si="94"/>
        <v>DEJAR</v>
      </c>
      <c r="L920" s="33" t="str">
        <f t="shared" si="95"/>
        <v>DEJAR</v>
      </c>
      <c r="M920" s="33" t="str">
        <f t="shared" si="96"/>
        <v>DEJAR</v>
      </c>
    </row>
    <row r="921" spans="1:13" x14ac:dyDescent="0.25">
      <c r="A921" t="s">
        <v>375</v>
      </c>
      <c r="B921">
        <v>25</v>
      </c>
      <c r="C921" t="s">
        <v>260</v>
      </c>
      <c r="D921" s="9">
        <v>90</v>
      </c>
      <c r="E921" s="9">
        <v>30</v>
      </c>
      <c r="F921" s="304">
        <f t="shared" si="91"/>
        <v>6361.74</v>
      </c>
      <c r="G921">
        <v>0.1</v>
      </c>
      <c r="H921" s="18" t="s">
        <v>1063</v>
      </c>
      <c r="I921" s="32">
        <f t="shared" si="92"/>
        <v>6213.1504929432931</v>
      </c>
      <c r="J921" s="32">
        <f t="shared" si="93"/>
        <v>31.065752464716464</v>
      </c>
      <c r="K921" s="33" t="str">
        <f t="shared" si="94"/>
        <v>DEJAR</v>
      </c>
      <c r="L921" s="33" t="str">
        <f t="shared" si="95"/>
        <v>DEJAR</v>
      </c>
      <c r="M921" s="33" t="str">
        <f t="shared" si="96"/>
        <v>DEJAR</v>
      </c>
    </row>
    <row r="922" spans="1:13" x14ac:dyDescent="0.25">
      <c r="A922" t="s">
        <v>375</v>
      </c>
      <c r="B922">
        <v>26</v>
      </c>
      <c r="C922" t="s">
        <v>377</v>
      </c>
      <c r="D922" s="9">
        <v>24</v>
      </c>
      <c r="E922" s="126">
        <v>17.84</v>
      </c>
      <c r="F922" s="304">
        <f t="shared" si="91"/>
        <v>452.3904</v>
      </c>
      <c r="G922">
        <v>0.1</v>
      </c>
      <c r="H922" s="18" t="s">
        <v>1063</v>
      </c>
      <c r="I922" s="32">
        <f t="shared" si="92"/>
        <v>266.13537552905672</v>
      </c>
      <c r="J922" s="32">
        <f t="shared" si="93"/>
        <v>1.3306768776452833</v>
      </c>
      <c r="K922" s="33" t="str">
        <f t="shared" si="94"/>
        <v>DEJAR</v>
      </c>
      <c r="L922" s="33" t="str">
        <f t="shared" si="95"/>
        <v>DEJAR</v>
      </c>
      <c r="M922" s="33" t="str">
        <f t="shared" si="96"/>
        <v>DEJAR</v>
      </c>
    </row>
    <row r="923" spans="1:13" x14ac:dyDescent="0.25">
      <c r="A923" t="s">
        <v>375</v>
      </c>
      <c r="B923">
        <v>27</v>
      </c>
      <c r="C923" t="s">
        <v>389</v>
      </c>
      <c r="D923" s="9">
        <v>14</v>
      </c>
      <c r="E923" s="126">
        <v>17.84</v>
      </c>
      <c r="F923" s="304">
        <f t="shared" si="91"/>
        <v>153.9384</v>
      </c>
      <c r="G923">
        <v>0.1</v>
      </c>
      <c r="H923" s="18" t="s">
        <v>1063</v>
      </c>
      <c r="I923" s="32">
        <f t="shared" si="92"/>
        <v>73.64833681845144</v>
      </c>
      <c r="J923" s="32">
        <f t="shared" si="93"/>
        <v>0.36824168409225716</v>
      </c>
      <c r="K923" s="33" t="str">
        <f t="shared" si="94"/>
        <v>DEJAR</v>
      </c>
      <c r="L923" s="33" t="str">
        <f t="shared" si="95"/>
        <v>DEJAR</v>
      </c>
      <c r="M923" s="33" t="str">
        <f t="shared" si="96"/>
        <v>DEJAR</v>
      </c>
    </row>
    <row r="924" spans="1:13" x14ac:dyDescent="0.25">
      <c r="A924" t="s">
        <v>375</v>
      </c>
      <c r="B924">
        <v>28</v>
      </c>
      <c r="C924" t="s">
        <v>377</v>
      </c>
      <c r="D924" s="9">
        <v>18</v>
      </c>
      <c r="E924" s="9">
        <v>17</v>
      </c>
      <c r="F924" s="304">
        <f t="shared" si="91"/>
        <v>254.46959999999999</v>
      </c>
      <c r="G924">
        <v>0.1</v>
      </c>
      <c r="H924" s="18" t="s">
        <v>1063</v>
      </c>
      <c r="I924" s="32">
        <f t="shared" si="92"/>
        <v>134.06329154071116</v>
      </c>
      <c r="J924" s="32">
        <f t="shared" si="93"/>
        <v>0.67031645770355586</v>
      </c>
      <c r="K924" s="33" t="str">
        <f t="shared" si="94"/>
        <v>DEJAR</v>
      </c>
      <c r="L924" s="33" t="str">
        <f t="shared" si="95"/>
        <v>DEJAR</v>
      </c>
      <c r="M924" s="33" t="str">
        <f t="shared" si="96"/>
        <v>DEJAR</v>
      </c>
    </row>
    <row r="925" spans="1:13" x14ac:dyDescent="0.25">
      <c r="A925" t="s">
        <v>375</v>
      </c>
      <c r="B925">
        <v>29</v>
      </c>
      <c r="C925" t="s">
        <v>390</v>
      </c>
      <c r="D925" s="9">
        <v>74</v>
      </c>
      <c r="E925" s="126">
        <v>17.84</v>
      </c>
      <c r="F925" s="304">
        <f t="shared" si="91"/>
        <v>4300.8504000000003</v>
      </c>
      <c r="G925">
        <v>0.1</v>
      </c>
      <c r="H925" s="18" t="s">
        <v>1063</v>
      </c>
      <c r="I925" s="32">
        <f t="shared" si="92"/>
        <v>3896.6177607412524</v>
      </c>
      <c r="J925" s="32">
        <f t="shared" si="93"/>
        <v>19.483088803706259</v>
      </c>
      <c r="K925" s="33" t="str">
        <f t="shared" si="94"/>
        <v>DEJAR</v>
      </c>
      <c r="L925" s="33" t="str">
        <f t="shared" si="95"/>
        <v>DEJAR</v>
      </c>
      <c r="M925" s="33" t="str">
        <f t="shared" si="96"/>
        <v>DEJAR</v>
      </c>
    </row>
    <row r="926" spans="1:13" x14ac:dyDescent="0.25">
      <c r="A926" t="s">
        <v>375</v>
      </c>
      <c r="B926">
        <v>30</v>
      </c>
      <c r="C926" t="s">
        <v>391</v>
      </c>
      <c r="D926" s="9">
        <v>20</v>
      </c>
      <c r="E926" s="9">
        <v>20</v>
      </c>
      <c r="F926" s="304">
        <f t="shared" si="91"/>
        <v>314.15999999999997</v>
      </c>
      <c r="G926">
        <v>0.1</v>
      </c>
      <c r="H926" s="18" t="s">
        <v>1063</v>
      </c>
      <c r="I926" s="32">
        <f t="shared" si="92"/>
        <v>172.33493090633354</v>
      </c>
      <c r="J926" s="32">
        <f t="shared" si="93"/>
        <v>0.86167465453166758</v>
      </c>
      <c r="K926" s="33" t="str">
        <f t="shared" si="94"/>
        <v>DEJAR</v>
      </c>
      <c r="L926" s="33" t="str">
        <f t="shared" si="95"/>
        <v>DEJAR</v>
      </c>
      <c r="M926" s="33" t="str">
        <f t="shared" si="96"/>
        <v>DEJAR</v>
      </c>
    </row>
    <row r="927" spans="1:13" x14ac:dyDescent="0.25">
      <c r="A927" t="s">
        <v>375</v>
      </c>
      <c r="B927">
        <v>31</v>
      </c>
      <c r="C927" t="s">
        <v>390</v>
      </c>
      <c r="D927" s="9">
        <v>48</v>
      </c>
      <c r="E927" s="9">
        <v>35</v>
      </c>
      <c r="F927" s="304">
        <f t="shared" si="91"/>
        <v>1809.5616</v>
      </c>
      <c r="G927">
        <v>0.1</v>
      </c>
      <c r="H927" s="18" t="s">
        <v>1063</v>
      </c>
      <c r="I927" s="32">
        <f t="shared" si="92"/>
        <v>1388.7069567266387</v>
      </c>
      <c r="J927" s="32">
        <f t="shared" si="93"/>
        <v>6.9435347836331935</v>
      </c>
      <c r="K927" s="33" t="str">
        <f t="shared" si="94"/>
        <v>DEJAR</v>
      </c>
      <c r="L927" s="33" t="str">
        <f t="shared" si="95"/>
        <v>DEJAR</v>
      </c>
      <c r="M927" s="33" t="str">
        <f t="shared" si="96"/>
        <v>DEJAR</v>
      </c>
    </row>
    <row r="928" spans="1:13" x14ac:dyDescent="0.25">
      <c r="A928" t="s">
        <v>375</v>
      </c>
      <c r="B928">
        <v>32</v>
      </c>
      <c r="C928" t="s">
        <v>382</v>
      </c>
      <c r="D928" s="9">
        <v>32</v>
      </c>
      <c r="E928" s="9">
        <v>24</v>
      </c>
      <c r="F928" s="304">
        <f t="shared" si="91"/>
        <v>804.24959999999999</v>
      </c>
      <c r="G928">
        <v>0.1</v>
      </c>
      <c r="H928" s="18" t="s">
        <v>1063</v>
      </c>
      <c r="I928" s="32">
        <f t="shared" si="92"/>
        <v>528.31791084648671</v>
      </c>
      <c r="J928" s="32">
        <f t="shared" si="93"/>
        <v>2.6415895542324335</v>
      </c>
      <c r="K928" s="33" t="str">
        <f t="shared" si="94"/>
        <v>DEJAR</v>
      </c>
      <c r="L928" s="33" t="str">
        <f t="shared" si="95"/>
        <v>DEJAR</v>
      </c>
      <c r="M928" s="33" t="str">
        <f t="shared" si="96"/>
        <v>DEJAR</v>
      </c>
    </row>
    <row r="929" spans="1:13" x14ac:dyDescent="0.25">
      <c r="A929" t="s">
        <v>375</v>
      </c>
      <c r="B929">
        <v>33</v>
      </c>
      <c r="C929" t="s">
        <v>392</v>
      </c>
      <c r="D929" s="9">
        <v>29</v>
      </c>
      <c r="E929" s="9">
        <v>18</v>
      </c>
      <c r="F929" s="304">
        <f t="shared" si="91"/>
        <v>660.52139999999997</v>
      </c>
      <c r="G929">
        <v>0.1</v>
      </c>
      <c r="H929" s="18" t="s">
        <v>1063</v>
      </c>
      <c r="I929" s="32">
        <f t="shared" si="92"/>
        <v>417.82609631752575</v>
      </c>
      <c r="J929" s="32">
        <f t="shared" si="93"/>
        <v>2.0891304815876288</v>
      </c>
      <c r="K929" s="33" t="str">
        <f t="shared" si="94"/>
        <v>DEJAR</v>
      </c>
      <c r="L929" s="33" t="str">
        <f t="shared" si="95"/>
        <v>DEJAR</v>
      </c>
      <c r="M929" s="33" t="str">
        <f t="shared" si="96"/>
        <v>DEJAR</v>
      </c>
    </row>
    <row r="930" spans="1:13" x14ac:dyDescent="0.25">
      <c r="A930" t="s">
        <v>375</v>
      </c>
      <c r="B930">
        <v>34</v>
      </c>
      <c r="C930" t="s">
        <v>382</v>
      </c>
      <c r="D930" s="9">
        <v>34</v>
      </c>
      <c r="E930" s="126">
        <v>17.84</v>
      </c>
      <c r="F930" s="304">
        <f t="shared" si="91"/>
        <v>907.92240000000004</v>
      </c>
      <c r="G930">
        <v>0.1</v>
      </c>
      <c r="H930" s="18" t="s">
        <v>1063</v>
      </c>
      <c r="I930" s="32">
        <f t="shared" si="92"/>
        <v>610.45073780325674</v>
      </c>
      <c r="J930" s="32">
        <f t="shared" si="93"/>
        <v>3.0522536890162835</v>
      </c>
      <c r="K930" s="33" t="str">
        <f t="shared" si="94"/>
        <v>DEJAR</v>
      </c>
      <c r="L930" s="33" t="str">
        <f t="shared" si="95"/>
        <v>DEJAR</v>
      </c>
      <c r="M930" s="33" t="str">
        <f t="shared" si="96"/>
        <v>DEJAR</v>
      </c>
    </row>
    <row r="931" spans="1:13" x14ac:dyDescent="0.25">
      <c r="A931" t="s">
        <v>375</v>
      </c>
      <c r="B931">
        <v>35</v>
      </c>
      <c r="C931" t="s">
        <v>393</v>
      </c>
      <c r="D931" s="9">
        <v>47</v>
      </c>
      <c r="E931" s="126">
        <v>17.84</v>
      </c>
      <c r="F931" s="304">
        <f t="shared" si="91"/>
        <v>1734.9485999999999</v>
      </c>
      <c r="G931">
        <v>0.1</v>
      </c>
      <c r="H931" s="18" t="s">
        <v>1063</v>
      </c>
      <c r="I931" s="32">
        <f t="shared" si="92"/>
        <v>1320.7398287000169</v>
      </c>
      <c r="J931" s="32">
        <f t="shared" si="93"/>
        <v>6.6036991435000845</v>
      </c>
      <c r="K931" s="33" t="str">
        <f t="shared" si="94"/>
        <v>DEJAR</v>
      </c>
      <c r="L931" s="33" t="str">
        <f t="shared" si="95"/>
        <v>DEJAR</v>
      </c>
      <c r="M931" s="33" t="str">
        <f t="shared" si="96"/>
        <v>DEJAR</v>
      </c>
    </row>
    <row r="932" spans="1:13" x14ac:dyDescent="0.25">
      <c r="A932" t="s">
        <v>375</v>
      </c>
      <c r="B932">
        <v>36</v>
      </c>
      <c r="C932" t="s">
        <v>394</v>
      </c>
      <c r="D932" s="9">
        <v>38</v>
      </c>
      <c r="E932" s="9">
        <v>15</v>
      </c>
      <c r="F932" s="304">
        <f t="shared" si="91"/>
        <v>1134.1176</v>
      </c>
      <c r="G932">
        <v>0.1</v>
      </c>
      <c r="H932" s="18" t="s">
        <v>1063</v>
      </c>
      <c r="I932" s="32">
        <f t="shared" si="92"/>
        <v>795.76587227964853</v>
      </c>
      <c r="J932" s="32">
        <f t="shared" si="93"/>
        <v>3.9788293613982426</v>
      </c>
      <c r="K932" s="33" t="str">
        <f t="shared" si="94"/>
        <v>DEJAR</v>
      </c>
      <c r="L932" s="33" t="str">
        <f t="shared" si="95"/>
        <v>DEJAR</v>
      </c>
      <c r="M932" s="33" t="str">
        <f t="shared" si="96"/>
        <v>DEJAR</v>
      </c>
    </row>
    <row r="933" spans="1:13" x14ac:dyDescent="0.25">
      <c r="A933" t="s">
        <v>375</v>
      </c>
      <c r="B933">
        <v>37</v>
      </c>
      <c r="C933" t="s">
        <v>377</v>
      </c>
      <c r="D933" s="9">
        <v>14</v>
      </c>
      <c r="E933" s="9">
        <v>7</v>
      </c>
      <c r="F933" s="304">
        <f t="shared" si="91"/>
        <v>153.9384</v>
      </c>
      <c r="G933">
        <v>0.1</v>
      </c>
      <c r="H933" s="18" t="s">
        <v>1063</v>
      </c>
      <c r="I933" s="32">
        <f t="shared" si="92"/>
        <v>73.64833681845144</v>
      </c>
      <c r="J933" s="32">
        <f t="shared" si="93"/>
        <v>0.36824168409225716</v>
      </c>
      <c r="K933" s="33" t="str">
        <f t="shared" si="94"/>
        <v>DEJAR</v>
      </c>
      <c r="L933" s="33" t="str">
        <f t="shared" si="95"/>
        <v>DEJAR</v>
      </c>
      <c r="M933" s="33" t="str">
        <f t="shared" si="96"/>
        <v>DEJAR</v>
      </c>
    </row>
    <row r="934" spans="1:13" x14ac:dyDescent="0.25">
      <c r="A934" t="s">
        <v>375</v>
      </c>
      <c r="B934">
        <v>38</v>
      </c>
      <c r="C934" t="s">
        <v>377</v>
      </c>
      <c r="D934" s="9">
        <v>17</v>
      </c>
      <c r="E934" s="9">
        <v>5</v>
      </c>
      <c r="F934" s="304">
        <f t="shared" si="91"/>
        <v>226.98060000000001</v>
      </c>
      <c r="G934">
        <v>0.1</v>
      </c>
      <c r="H934" s="18" t="s">
        <v>1063</v>
      </c>
      <c r="I934" s="32">
        <f t="shared" si="92"/>
        <v>116.98835060940742</v>
      </c>
      <c r="J934" s="32">
        <f t="shared" si="93"/>
        <v>0.58494175304703711</v>
      </c>
      <c r="K934" s="33" t="str">
        <f t="shared" si="94"/>
        <v>DEJAR</v>
      </c>
      <c r="L934" s="33" t="str">
        <f t="shared" si="95"/>
        <v>DEJAR</v>
      </c>
      <c r="M934" s="33" t="str">
        <f t="shared" si="96"/>
        <v>DEJAR</v>
      </c>
    </row>
    <row r="935" spans="1:13" x14ac:dyDescent="0.25">
      <c r="A935" t="s">
        <v>395</v>
      </c>
      <c r="B935">
        <v>1</v>
      </c>
      <c r="C935" t="s">
        <v>396</v>
      </c>
      <c r="D935" s="9">
        <v>22</v>
      </c>
      <c r="E935" s="9">
        <v>18</v>
      </c>
      <c r="F935" s="304">
        <f t="shared" si="91"/>
        <v>380.1336</v>
      </c>
      <c r="G935">
        <v>0.1</v>
      </c>
      <c r="H935" s="18" t="s">
        <v>1063</v>
      </c>
      <c r="I935" s="32">
        <f t="shared" si="92"/>
        <v>216.2883827856152</v>
      </c>
      <c r="J935" s="32">
        <f t="shared" si="93"/>
        <v>1.0814419139280758</v>
      </c>
      <c r="K935" s="33" t="str">
        <f t="shared" si="94"/>
        <v>DEJAR</v>
      </c>
      <c r="L935" s="33" t="str">
        <f t="shared" si="95"/>
        <v>DEJAR</v>
      </c>
      <c r="M935" s="33" t="str">
        <f t="shared" si="96"/>
        <v>DEJAR</v>
      </c>
    </row>
    <row r="936" spans="1:13" x14ac:dyDescent="0.25">
      <c r="A936" t="s">
        <v>395</v>
      </c>
      <c r="B936">
        <v>2</v>
      </c>
      <c r="C936" t="s">
        <v>377</v>
      </c>
      <c r="D936" s="9">
        <v>20</v>
      </c>
      <c r="E936" s="126">
        <v>18.670000000000002</v>
      </c>
      <c r="F936" s="304">
        <f t="shared" si="91"/>
        <v>314.15999999999997</v>
      </c>
      <c r="G936">
        <v>0.1</v>
      </c>
      <c r="H936" s="18" t="s">
        <v>1063</v>
      </c>
      <c r="I936" s="32">
        <f t="shared" si="92"/>
        <v>172.33493090633354</v>
      </c>
      <c r="J936" s="32">
        <f t="shared" si="93"/>
        <v>0.86167465453166758</v>
      </c>
      <c r="K936" s="33" t="str">
        <f t="shared" si="94"/>
        <v>DEJAR</v>
      </c>
      <c r="L936" s="33" t="str">
        <f t="shared" si="95"/>
        <v>DEJAR</v>
      </c>
      <c r="M936" s="33" t="str">
        <f t="shared" si="96"/>
        <v>DEJAR</v>
      </c>
    </row>
    <row r="937" spans="1:13" x14ac:dyDescent="0.25">
      <c r="A937" t="s">
        <v>395</v>
      </c>
      <c r="B937">
        <v>3</v>
      </c>
      <c r="C937" t="s">
        <v>397</v>
      </c>
      <c r="D937" s="9">
        <v>18</v>
      </c>
      <c r="E937" s="9">
        <v>12</v>
      </c>
      <c r="F937" s="304">
        <f t="shared" si="91"/>
        <v>254.46959999999999</v>
      </c>
      <c r="G937">
        <v>0.1</v>
      </c>
      <c r="H937" s="18" t="s">
        <v>1063</v>
      </c>
      <c r="I937" s="32">
        <f t="shared" si="92"/>
        <v>134.06329154071116</v>
      </c>
      <c r="J937" s="32">
        <f t="shared" si="93"/>
        <v>0.67031645770355586</v>
      </c>
      <c r="K937" s="33" t="str">
        <f t="shared" si="94"/>
        <v>DEJAR</v>
      </c>
      <c r="L937" s="33" t="str">
        <f t="shared" si="95"/>
        <v>DEJAR</v>
      </c>
      <c r="M937" s="33" t="str">
        <f t="shared" si="96"/>
        <v>DEJAR</v>
      </c>
    </row>
    <row r="938" spans="1:13" x14ac:dyDescent="0.25">
      <c r="A938" t="s">
        <v>395</v>
      </c>
      <c r="B938">
        <v>4</v>
      </c>
      <c r="C938" t="s">
        <v>381</v>
      </c>
      <c r="D938" s="9">
        <v>40</v>
      </c>
      <c r="E938" s="126">
        <v>18.670000000000002</v>
      </c>
      <c r="F938" s="304">
        <f t="shared" si="91"/>
        <v>1256.6399999999999</v>
      </c>
      <c r="G938">
        <v>0.1</v>
      </c>
      <c r="H938" s="18" t="s">
        <v>1063</v>
      </c>
      <c r="I938" s="32">
        <f t="shared" si="92"/>
        <v>899.25180732127308</v>
      </c>
      <c r="J938" s="32">
        <f t="shared" si="93"/>
        <v>4.4962590366063653</v>
      </c>
      <c r="K938" s="33" t="str">
        <f t="shared" si="94"/>
        <v>DEJAR</v>
      </c>
      <c r="L938" s="33" t="str">
        <f t="shared" si="95"/>
        <v>DEJAR</v>
      </c>
      <c r="M938" s="33" t="str">
        <f t="shared" si="96"/>
        <v>DEJAR</v>
      </c>
    </row>
    <row r="939" spans="1:13" x14ac:dyDescent="0.25">
      <c r="A939" t="s">
        <v>395</v>
      </c>
      <c r="B939">
        <v>5</v>
      </c>
      <c r="C939" t="s">
        <v>398</v>
      </c>
      <c r="D939" s="9">
        <v>13</v>
      </c>
      <c r="E939" s="9">
        <v>18</v>
      </c>
      <c r="F939" s="304">
        <f t="shared" si="91"/>
        <v>132.73259999999999</v>
      </c>
      <c r="G939">
        <v>0.1</v>
      </c>
      <c r="H939" s="18" t="s">
        <v>1063</v>
      </c>
      <c r="I939" s="32">
        <f t="shared" si="92"/>
        <v>61.723483588461484</v>
      </c>
      <c r="J939" s="32">
        <f t="shared" si="93"/>
        <v>0.3086174179423074</v>
      </c>
      <c r="K939" s="33" t="str">
        <f t="shared" si="94"/>
        <v>DEJAR</v>
      </c>
      <c r="L939" s="33" t="str">
        <f t="shared" si="95"/>
        <v>DEJAR</v>
      </c>
      <c r="M939" s="33" t="str">
        <f t="shared" si="96"/>
        <v>DEJAR</v>
      </c>
    </row>
    <row r="940" spans="1:13" x14ac:dyDescent="0.25">
      <c r="A940" t="s">
        <v>395</v>
      </c>
      <c r="B940">
        <v>6</v>
      </c>
      <c r="C940" t="s">
        <v>377</v>
      </c>
      <c r="D940" s="9">
        <v>33</v>
      </c>
      <c r="E940" s="9">
        <v>25</v>
      </c>
      <c r="F940" s="304">
        <f t="shared" si="91"/>
        <v>855.30060000000003</v>
      </c>
      <c r="G940">
        <v>0.1</v>
      </c>
      <c r="H940" s="18" t="s">
        <v>1063</v>
      </c>
      <c r="I940" s="32">
        <f t="shared" si="92"/>
        <v>568.52356444302654</v>
      </c>
      <c r="J940" s="32">
        <f t="shared" si="93"/>
        <v>2.8426178222151326</v>
      </c>
      <c r="K940" s="33" t="str">
        <f t="shared" si="94"/>
        <v>DEJAR</v>
      </c>
      <c r="L940" s="33" t="str">
        <f t="shared" si="95"/>
        <v>DEJAR</v>
      </c>
      <c r="M940" s="33" t="str">
        <f t="shared" si="96"/>
        <v>DEJAR</v>
      </c>
    </row>
    <row r="941" spans="1:13" x14ac:dyDescent="0.25">
      <c r="A941" t="s">
        <v>395</v>
      </c>
      <c r="B941">
        <v>7</v>
      </c>
      <c r="C941" t="s">
        <v>307</v>
      </c>
      <c r="D941" s="9">
        <v>17</v>
      </c>
      <c r="E941" s="9">
        <v>10</v>
      </c>
      <c r="F941" s="304">
        <f t="shared" si="91"/>
        <v>226.98060000000001</v>
      </c>
      <c r="G941">
        <v>0.1</v>
      </c>
      <c r="H941" s="18" t="s">
        <v>1063</v>
      </c>
      <c r="I941" s="32">
        <f t="shared" si="92"/>
        <v>116.98835060940742</v>
      </c>
      <c r="J941" s="32">
        <f t="shared" si="93"/>
        <v>0.58494175304703711</v>
      </c>
      <c r="K941" s="33" t="str">
        <f t="shared" si="94"/>
        <v>DEJAR</v>
      </c>
      <c r="L941" s="33" t="str">
        <f t="shared" si="95"/>
        <v>DEJAR</v>
      </c>
      <c r="M941" s="33" t="str">
        <f t="shared" si="96"/>
        <v>DEJAR</v>
      </c>
    </row>
    <row r="942" spans="1:13" x14ac:dyDescent="0.25">
      <c r="A942" t="s">
        <v>395</v>
      </c>
      <c r="B942">
        <v>8</v>
      </c>
      <c r="C942" t="s">
        <v>382</v>
      </c>
      <c r="D942" s="9">
        <v>11</v>
      </c>
      <c r="E942" s="9">
        <v>20</v>
      </c>
      <c r="F942" s="304">
        <f t="shared" si="91"/>
        <v>95.0334</v>
      </c>
      <c r="G942">
        <v>0.1</v>
      </c>
      <c r="H942" s="18" t="s">
        <v>1063</v>
      </c>
      <c r="I942" s="32">
        <f t="shared" si="92"/>
        <v>41.450062373780455</v>
      </c>
      <c r="J942" s="32">
        <f t="shared" si="93"/>
        <v>0.20725031186890225</v>
      </c>
      <c r="K942" s="33" t="str">
        <f t="shared" si="94"/>
        <v>DEJAR</v>
      </c>
      <c r="L942" s="33" t="str">
        <f t="shared" si="95"/>
        <v>DEJAR</v>
      </c>
      <c r="M942" s="33" t="str">
        <f t="shared" si="96"/>
        <v>DEJAR</v>
      </c>
    </row>
    <row r="943" spans="1:13" x14ac:dyDescent="0.25">
      <c r="A943" t="s">
        <v>395</v>
      </c>
      <c r="B943">
        <v>9</v>
      </c>
      <c r="C943" t="s">
        <v>399</v>
      </c>
      <c r="D943" s="9">
        <v>20</v>
      </c>
      <c r="E943" s="9">
        <v>25</v>
      </c>
      <c r="F943" s="304">
        <f t="shared" si="91"/>
        <v>314.15999999999997</v>
      </c>
      <c r="G943">
        <v>0.1</v>
      </c>
      <c r="H943" s="18" t="s">
        <v>1063</v>
      </c>
      <c r="I943" s="32">
        <f t="shared" si="92"/>
        <v>172.33493090633354</v>
      </c>
      <c r="J943" s="32">
        <f t="shared" si="93"/>
        <v>0.86167465453166758</v>
      </c>
      <c r="K943" s="33" t="str">
        <f t="shared" si="94"/>
        <v>DEJAR</v>
      </c>
      <c r="L943" s="33" t="str">
        <f t="shared" si="95"/>
        <v>DEJAR</v>
      </c>
      <c r="M943" s="33" t="str">
        <f t="shared" si="96"/>
        <v>DEJAR</v>
      </c>
    </row>
    <row r="944" spans="1:13" x14ac:dyDescent="0.25">
      <c r="A944" t="s">
        <v>395</v>
      </c>
      <c r="B944">
        <v>10</v>
      </c>
      <c r="C944" t="s">
        <v>377</v>
      </c>
      <c r="D944" s="9">
        <v>12</v>
      </c>
      <c r="E944" s="9">
        <v>5</v>
      </c>
      <c r="F944" s="304">
        <f t="shared" si="91"/>
        <v>113.0976</v>
      </c>
      <c r="G944">
        <v>0.1</v>
      </c>
      <c r="H944" s="18" t="s">
        <v>1063</v>
      </c>
      <c r="I944" s="32">
        <f t="shared" si="92"/>
        <v>51.002868362482175</v>
      </c>
      <c r="J944" s="32">
        <f t="shared" si="93"/>
        <v>0.25501434181241084</v>
      </c>
      <c r="K944" s="33" t="str">
        <f t="shared" si="94"/>
        <v>DEJAR</v>
      </c>
      <c r="L944" s="33" t="str">
        <f t="shared" si="95"/>
        <v>DEJAR</v>
      </c>
      <c r="M944" s="33" t="str">
        <f t="shared" si="96"/>
        <v>DEJAR</v>
      </c>
    </row>
    <row r="945" spans="1:13" x14ac:dyDescent="0.25">
      <c r="A945" t="s">
        <v>395</v>
      </c>
      <c r="B945">
        <v>11</v>
      </c>
      <c r="C945" t="s">
        <v>377</v>
      </c>
      <c r="D945" s="9">
        <v>21</v>
      </c>
      <c r="E945" s="9">
        <v>13</v>
      </c>
      <c r="F945" s="304">
        <f t="shared" si="91"/>
        <v>346.3614</v>
      </c>
      <c r="G945">
        <v>0.1</v>
      </c>
      <c r="H945" s="18" t="s">
        <v>1063</v>
      </c>
      <c r="I945" s="32">
        <f t="shared" si="92"/>
        <v>193.587905296</v>
      </c>
      <c r="J945" s="32">
        <f t="shared" si="93"/>
        <v>0.96793952648000003</v>
      </c>
      <c r="K945" s="33" t="str">
        <f t="shared" si="94"/>
        <v>DEJAR</v>
      </c>
      <c r="L945" s="33" t="str">
        <f t="shared" si="95"/>
        <v>DEJAR</v>
      </c>
      <c r="M945" s="33" t="str">
        <f t="shared" si="96"/>
        <v>DEJAR</v>
      </c>
    </row>
    <row r="946" spans="1:13" x14ac:dyDescent="0.25">
      <c r="A946" t="s">
        <v>395</v>
      </c>
      <c r="B946">
        <v>12</v>
      </c>
      <c r="C946" t="s">
        <v>377</v>
      </c>
      <c r="D946" s="9">
        <v>30</v>
      </c>
      <c r="E946" s="9">
        <v>12</v>
      </c>
      <c r="F946" s="304">
        <f t="shared" si="91"/>
        <v>706.86</v>
      </c>
      <c r="G946">
        <v>0.1</v>
      </c>
      <c r="H946" s="18" t="s">
        <v>1063</v>
      </c>
      <c r="I946" s="32">
        <f t="shared" si="92"/>
        <v>452.98997539791907</v>
      </c>
      <c r="J946" s="32">
        <f t="shared" si="93"/>
        <v>2.2649498769895953</v>
      </c>
      <c r="K946" s="33" t="str">
        <f t="shared" si="94"/>
        <v>DEJAR</v>
      </c>
      <c r="L946" s="33" t="str">
        <f t="shared" si="95"/>
        <v>DEJAR</v>
      </c>
      <c r="M946" s="33" t="str">
        <f t="shared" si="96"/>
        <v>DEJAR</v>
      </c>
    </row>
    <row r="947" spans="1:13" x14ac:dyDescent="0.25">
      <c r="A947" t="s">
        <v>395</v>
      </c>
      <c r="B947">
        <v>13</v>
      </c>
      <c r="C947" t="s">
        <v>400</v>
      </c>
      <c r="D947" s="9">
        <v>13</v>
      </c>
      <c r="E947" s="9">
        <v>10</v>
      </c>
      <c r="F947" s="304">
        <f t="shared" si="91"/>
        <v>132.73259999999999</v>
      </c>
      <c r="G947">
        <v>0.1</v>
      </c>
      <c r="H947" s="18" t="s">
        <v>1063</v>
      </c>
      <c r="I947" s="32">
        <f t="shared" si="92"/>
        <v>61.723483588461484</v>
      </c>
      <c r="J947" s="32">
        <f t="shared" si="93"/>
        <v>0.3086174179423074</v>
      </c>
      <c r="K947" s="33" t="str">
        <f t="shared" si="94"/>
        <v>DEJAR</v>
      </c>
      <c r="L947" s="33" t="str">
        <f t="shared" si="95"/>
        <v>DEJAR</v>
      </c>
      <c r="M947" s="33" t="str">
        <f t="shared" si="96"/>
        <v>DEJAR</v>
      </c>
    </row>
    <row r="948" spans="1:13" x14ac:dyDescent="0.25">
      <c r="A948" t="s">
        <v>395</v>
      </c>
      <c r="B948">
        <v>14</v>
      </c>
      <c r="C948" t="s">
        <v>401</v>
      </c>
      <c r="D948" s="9">
        <v>22</v>
      </c>
      <c r="E948" s="126">
        <v>18.670000000000002</v>
      </c>
      <c r="F948" s="304">
        <f t="shared" si="91"/>
        <v>380.1336</v>
      </c>
      <c r="G948">
        <v>0.1</v>
      </c>
      <c r="H948" s="18" t="s">
        <v>1063</v>
      </c>
      <c r="I948" s="32">
        <f t="shared" si="92"/>
        <v>216.2883827856152</v>
      </c>
      <c r="J948" s="32">
        <f t="shared" si="93"/>
        <v>1.0814419139280758</v>
      </c>
      <c r="K948" s="33" t="str">
        <f t="shared" si="94"/>
        <v>DEJAR</v>
      </c>
      <c r="L948" s="33" t="str">
        <f t="shared" si="95"/>
        <v>DEJAR</v>
      </c>
      <c r="M948" s="33" t="str">
        <f t="shared" si="96"/>
        <v>DEJAR</v>
      </c>
    </row>
    <row r="949" spans="1:13" x14ac:dyDescent="0.25">
      <c r="A949" t="s">
        <v>395</v>
      </c>
      <c r="B949">
        <v>15</v>
      </c>
      <c r="C949" t="s">
        <v>402</v>
      </c>
      <c r="D949" s="9">
        <v>10</v>
      </c>
      <c r="E949" s="9">
        <v>12</v>
      </c>
      <c r="F949" s="304">
        <f t="shared" si="91"/>
        <v>78.539999999999992</v>
      </c>
      <c r="G949">
        <v>0.1</v>
      </c>
      <c r="H949" s="18" t="s">
        <v>1063</v>
      </c>
      <c r="I949" s="32">
        <f t="shared" si="92"/>
        <v>33.026709725455305</v>
      </c>
      <c r="J949" s="32">
        <f t="shared" si="93"/>
        <v>0.16513354862727653</v>
      </c>
      <c r="K949" s="33" t="str">
        <f t="shared" si="94"/>
        <v>DEJAR</v>
      </c>
      <c r="L949" s="33" t="str">
        <f t="shared" si="95"/>
        <v>DEJAR</v>
      </c>
      <c r="M949" s="33" t="str">
        <f t="shared" si="96"/>
        <v>DEJAR</v>
      </c>
    </row>
    <row r="950" spans="1:13" x14ac:dyDescent="0.25">
      <c r="A950" t="s">
        <v>395</v>
      </c>
      <c r="B950">
        <v>16</v>
      </c>
      <c r="C950" t="s">
        <v>377</v>
      </c>
      <c r="D950" s="9">
        <v>11</v>
      </c>
      <c r="E950" s="9">
        <v>4</v>
      </c>
      <c r="F950" s="304">
        <f t="shared" si="91"/>
        <v>95.0334</v>
      </c>
      <c r="G950">
        <v>0.1</v>
      </c>
      <c r="H950" s="18" t="s">
        <v>1063</v>
      </c>
      <c r="I950" s="32">
        <f t="shared" si="92"/>
        <v>41.450062373780455</v>
      </c>
      <c r="J950" s="32">
        <f t="shared" si="93"/>
        <v>0.20725031186890225</v>
      </c>
      <c r="K950" s="33" t="str">
        <f t="shared" si="94"/>
        <v>DEJAR</v>
      </c>
      <c r="L950" s="33" t="str">
        <f t="shared" si="95"/>
        <v>DEPURAR</v>
      </c>
      <c r="M950" s="33" t="str">
        <f t="shared" si="96"/>
        <v>DEPURAR</v>
      </c>
    </row>
    <row r="951" spans="1:13" x14ac:dyDescent="0.25">
      <c r="A951" t="s">
        <v>395</v>
      </c>
      <c r="B951">
        <v>17</v>
      </c>
      <c r="C951" t="s">
        <v>403</v>
      </c>
      <c r="D951" s="9">
        <v>20</v>
      </c>
      <c r="E951" s="9">
        <v>15</v>
      </c>
      <c r="F951" s="304">
        <f t="shared" si="91"/>
        <v>314.15999999999997</v>
      </c>
      <c r="G951">
        <v>0.1</v>
      </c>
      <c r="H951" s="18" t="s">
        <v>1063</v>
      </c>
      <c r="I951" s="32">
        <f t="shared" si="92"/>
        <v>172.33493090633354</v>
      </c>
      <c r="J951" s="32">
        <f t="shared" si="93"/>
        <v>0.86167465453166758</v>
      </c>
      <c r="K951" s="33" t="str">
        <f t="shared" si="94"/>
        <v>DEJAR</v>
      </c>
      <c r="L951" s="33" t="str">
        <f t="shared" si="95"/>
        <v>DEJAR</v>
      </c>
      <c r="M951" s="33" t="str">
        <f t="shared" si="96"/>
        <v>DEJAR</v>
      </c>
    </row>
    <row r="952" spans="1:13" x14ac:dyDescent="0.25">
      <c r="A952" t="s">
        <v>395</v>
      </c>
      <c r="B952">
        <v>18</v>
      </c>
      <c r="C952" t="s">
        <v>404</v>
      </c>
      <c r="D952" s="9">
        <v>54</v>
      </c>
      <c r="E952" s="9">
        <v>30</v>
      </c>
      <c r="F952" s="304">
        <f t="shared" si="91"/>
        <v>2290.2264</v>
      </c>
      <c r="G952">
        <v>0.1</v>
      </c>
      <c r="H952" s="18" t="s">
        <v>1063</v>
      </c>
      <c r="I952" s="32">
        <f t="shared" si="92"/>
        <v>1838.7943468066326</v>
      </c>
      <c r="J952" s="32">
        <f t="shared" si="93"/>
        <v>9.1939717340331626</v>
      </c>
      <c r="K952" s="33" t="str">
        <f t="shared" si="94"/>
        <v>DEJAR</v>
      </c>
      <c r="L952" s="33" t="str">
        <f t="shared" si="95"/>
        <v>DEJAR</v>
      </c>
      <c r="M952" s="33" t="str">
        <f t="shared" si="96"/>
        <v>DEJAR</v>
      </c>
    </row>
    <row r="953" spans="1:13" x14ac:dyDescent="0.25">
      <c r="A953" t="s">
        <v>395</v>
      </c>
      <c r="B953">
        <v>19</v>
      </c>
      <c r="C953" t="s">
        <v>405</v>
      </c>
      <c r="D953" s="9">
        <v>12</v>
      </c>
      <c r="E953" s="9">
        <v>15</v>
      </c>
      <c r="F953" s="304">
        <f t="shared" si="91"/>
        <v>113.0976</v>
      </c>
      <c r="G953">
        <v>0.1</v>
      </c>
      <c r="H953" s="18" t="s">
        <v>1063</v>
      </c>
      <c r="I953" s="32">
        <f t="shared" si="92"/>
        <v>51.002868362482175</v>
      </c>
      <c r="J953" s="32">
        <f t="shared" si="93"/>
        <v>0.25501434181241084</v>
      </c>
      <c r="K953" s="33" t="str">
        <f t="shared" si="94"/>
        <v>DEJAR</v>
      </c>
      <c r="L953" s="33" t="str">
        <f t="shared" si="95"/>
        <v>DEJAR</v>
      </c>
      <c r="M953" s="33" t="str">
        <f t="shared" si="96"/>
        <v>DEJAR</v>
      </c>
    </row>
    <row r="954" spans="1:13" x14ac:dyDescent="0.25">
      <c r="A954" t="s">
        <v>395</v>
      </c>
      <c r="B954">
        <v>20</v>
      </c>
      <c r="C954" t="s">
        <v>382</v>
      </c>
      <c r="D954" s="9">
        <v>15</v>
      </c>
      <c r="E954" s="9">
        <v>18</v>
      </c>
      <c r="F954" s="304">
        <f t="shared" si="91"/>
        <v>176.715</v>
      </c>
      <c r="G954">
        <v>0.1</v>
      </c>
      <c r="H954" s="18" t="s">
        <v>1063</v>
      </c>
      <c r="I954" s="32">
        <f t="shared" si="92"/>
        <v>86.812164819560579</v>
      </c>
      <c r="J954" s="32">
        <f t="shared" si="93"/>
        <v>0.43406082409780289</v>
      </c>
      <c r="K954" s="33" t="str">
        <f t="shared" si="94"/>
        <v>DEJAR</v>
      </c>
      <c r="L954" s="33" t="str">
        <f t="shared" si="95"/>
        <v>DEJAR</v>
      </c>
      <c r="M954" s="33" t="str">
        <f t="shared" si="96"/>
        <v>DEJAR</v>
      </c>
    </row>
    <row r="955" spans="1:13" x14ac:dyDescent="0.25">
      <c r="A955" t="s">
        <v>395</v>
      </c>
      <c r="B955">
        <v>21</v>
      </c>
      <c r="C955" t="s">
        <v>406</v>
      </c>
      <c r="D955" s="9">
        <v>16</v>
      </c>
      <c r="E955" s="9">
        <v>12</v>
      </c>
      <c r="F955" s="304">
        <f t="shared" si="91"/>
        <v>201.0624</v>
      </c>
      <c r="G955">
        <v>0.1</v>
      </c>
      <c r="H955" s="18" t="s">
        <v>1063</v>
      </c>
      <c r="I955" s="32">
        <f t="shared" si="92"/>
        <v>101.24820425273758</v>
      </c>
      <c r="J955" s="32">
        <f t="shared" si="93"/>
        <v>0.50624102126368786</v>
      </c>
      <c r="K955" s="33" t="str">
        <f t="shared" si="94"/>
        <v>DEJAR</v>
      </c>
      <c r="L955" s="33" t="str">
        <f t="shared" si="95"/>
        <v>DEJAR</v>
      </c>
      <c r="M955" s="33" t="str">
        <f t="shared" si="96"/>
        <v>DEJAR</v>
      </c>
    </row>
    <row r="956" spans="1:13" x14ac:dyDescent="0.25">
      <c r="A956" t="s">
        <v>395</v>
      </c>
      <c r="B956">
        <v>22</v>
      </c>
      <c r="C956" t="s">
        <v>382</v>
      </c>
      <c r="D956" s="9">
        <v>114</v>
      </c>
      <c r="E956" s="9">
        <v>40</v>
      </c>
      <c r="F956" s="304">
        <f t="shared" si="91"/>
        <v>10207.0584</v>
      </c>
      <c r="G956">
        <v>0.1</v>
      </c>
      <c r="H956" s="18" t="s">
        <v>1063</v>
      </c>
      <c r="I956" s="32">
        <f t="shared" si="92"/>
        <v>10914.619285512032</v>
      </c>
      <c r="J956" s="32">
        <f t="shared" si="93"/>
        <v>54.573096427560159</v>
      </c>
      <c r="K956" s="33" t="str">
        <f t="shared" si="94"/>
        <v>DEJAR</v>
      </c>
      <c r="L956" s="33" t="str">
        <f t="shared" si="95"/>
        <v>DEJAR</v>
      </c>
      <c r="M956" s="33" t="str">
        <f t="shared" si="96"/>
        <v>DEJAR</v>
      </c>
    </row>
    <row r="957" spans="1:13" x14ac:dyDescent="0.25">
      <c r="A957" t="s">
        <v>395</v>
      </c>
      <c r="B957">
        <v>23</v>
      </c>
      <c r="C957" t="s">
        <v>396</v>
      </c>
      <c r="D957" s="9">
        <v>49</v>
      </c>
      <c r="E957" s="9">
        <v>40</v>
      </c>
      <c r="F957" s="304">
        <f t="shared" si="91"/>
        <v>1885.7454</v>
      </c>
      <c r="G957">
        <v>0.1</v>
      </c>
      <c r="H957" s="18" t="s">
        <v>1063</v>
      </c>
      <c r="I957" s="32">
        <f t="shared" si="92"/>
        <v>1458.6616605664788</v>
      </c>
      <c r="J957" s="32">
        <f t="shared" si="93"/>
        <v>7.2933083028323935</v>
      </c>
      <c r="K957" s="33" t="str">
        <f t="shared" si="94"/>
        <v>DEJAR</v>
      </c>
      <c r="L957" s="33" t="str">
        <f t="shared" si="95"/>
        <v>DEJAR</v>
      </c>
      <c r="M957" s="33" t="str">
        <f t="shared" si="96"/>
        <v>DEJAR</v>
      </c>
    </row>
    <row r="958" spans="1:13" x14ac:dyDescent="0.25">
      <c r="A958" t="s">
        <v>395</v>
      </c>
      <c r="B958">
        <v>24</v>
      </c>
      <c r="C958" t="s">
        <v>377</v>
      </c>
      <c r="D958" s="9">
        <v>12</v>
      </c>
      <c r="E958" s="9">
        <v>6</v>
      </c>
      <c r="F958" s="304">
        <f t="shared" si="91"/>
        <v>113.0976</v>
      </c>
      <c r="G958">
        <v>0.1</v>
      </c>
      <c r="H958" s="18" t="s">
        <v>1063</v>
      </c>
      <c r="I958" s="32">
        <f t="shared" si="92"/>
        <v>51.002868362482175</v>
      </c>
      <c r="J958" s="32">
        <f t="shared" si="93"/>
        <v>0.25501434181241084</v>
      </c>
      <c r="K958" s="33" t="str">
        <f t="shared" si="94"/>
        <v>DEJAR</v>
      </c>
      <c r="L958" s="33" t="str">
        <f t="shared" si="95"/>
        <v>DEJAR</v>
      </c>
      <c r="M958" s="33" t="str">
        <f t="shared" si="96"/>
        <v>DEJAR</v>
      </c>
    </row>
    <row r="959" spans="1:13" x14ac:dyDescent="0.25">
      <c r="A959" t="s">
        <v>395</v>
      </c>
      <c r="B959">
        <v>25</v>
      </c>
      <c r="C959" t="s">
        <v>407</v>
      </c>
      <c r="D959" s="9">
        <v>12</v>
      </c>
      <c r="E959" s="9">
        <v>15</v>
      </c>
      <c r="F959" s="304">
        <f t="shared" si="91"/>
        <v>113.0976</v>
      </c>
      <c r="G959">
        <v>0.1</v>
      </c>
      <c r="H959" s="18" t="s">
        <v>1063</v>
      </c>
      <c r="I959" s="32">
        <f t="shared" si="92"/>
        <v>51.002868362482175</v>
      </c>
      <c r="J959" s="32">
        <f t="shared" si="93"/>
        <v>0.25501434181241084</v>
      </c>
      <c r="K959" s="33" t="str">
        <f t="shared" si="94"/>
        <v>DEJAR</v>
      </c>
      <c r="L959" s="33" t="str">
        <f t="shared" si="95"/>
        <v>DEJAR</v>
      </c>
      <c r="M959" s="33" t="str">
        <f t="shared" si="96"/>
        <v>DEJAR</v>
      </c>
    </row>
    <row r="960" spans="1:13" x14ac:dyDescent="0.25">
      <c r="A960" t="s">
        <v>395</v>
      </c>
      <c r="B960">
        <v>26</v>
      </c>
      <c r="C960" t="s">
        <v>377</v>
      </c>
      <c r="D960" s="9">
        <v>12</v>
      </c>
      <c r="E960" s="9">
        <v>8</v>
      </c>
      <c r="F960" s="304">
        <f t="shared" si="91"/>
        <v>113.0976</v>
      </c>
      <c r="G960">
        <v>0.1</v>
      </c>
      <c r="H960" s="18" t="s">
        <v>1063</v>
      </c>
      <c r="I960" s="32">
        <f t="shared" si="92"/>
        <v>51.002868362482175</v>
      </c>
      <c r="J960" s="32">
        <f t="shared" si="93"/>
        <v>0.25501434181241084</v>
      </c>
      <c r="K960" s="33" t="str">
        <f t="shared" si="94"/>
        <v>DEJAR</v>
      </c>
      <c r="L960" s="33" t="str">
        <f t="shared" si="95"/>
        <v>DEJAR</v>
      </c>
      <c r="M960" s="33" t="str">
        <f t="shared" si="96"/>
        <v>DEJAR</v>
      </c>
    </row>
    <row r="961" spans="1:13" x14ac:dyDescent="0.25">
      <c r="A961" t="s">
        <v>395</v>
      </c>
      <c r="B961">
        <v>27</v>
      </c>
      <c r="C961" t="s">
        <v>408</v>
      </c>
      <c r="D961" s="9">
        <v>15</v>
      </c>
      <c r="E961" s="126">
        <v>18.670000000000002</v>
      </c>
      <c r="F961" s="304">
        <f t="shared" si="91"/>
        <v>176.715</v>
      </c>
      <c r="G961">
        <v>0.1</v>
      </c>
      <c r="H961" s="18" t="s">
        <v>1063</v>
      </c>
      <c r="I961" s="32">
        <f t="shared" si="92"/>
        <v>86.812164819560579</v>
      </c>
      <c r="J961" s="32">
        <f t="shared" si="93"/>
        <v>0.43406082409780289</v>
      </c>
      <c r="K961" s="33" t="str">
        <f t="shared" si="94"/>
        <v>DEJAR</v>
      </c>
      <c r="L961" s="33" t="str">
        <f t="shared" si="95"/>
        <v>DEJAR</v>
      </c>
      <c r="M961" s="33" t="str">
        <f t="shared" si="96"/>
        <v>DEJAR</v>
      </c>
    </row>
    <row r="962" spans="1:13" x14ac:dyDescent="0.25">
      <c r="A962" t="s">
        <v>395</v>
      </c>
      <c r="B962">
        <v>28</v>
      </c>
      <c r="C962" t="s">
        <v>392</v>
      </c>
      <c r="D962" s="9">
        <v>32</v>
      </c>
      <c r="E962" s="9">
        <v>25</v>
      </c>
      <c r="F962" s="304">
        <f t="shared" si="91"/>
        <v>804.24959999999999</v>
      </c>
      <c r="G962">
        <v>0.1</v>
      </c>
      <c r="H962" s="18" t="s">
        <v>1063</v>
      </c>
      <c r="I962" s="32">
        <f t="shared" si="92"/>
        <v>528.31791084648671</v>
      </c>
      <c r="J962" s="32">
        <f t="shared" si="93"/>
        <v>2.6415895542324335</v>
      </c>
      <c r="K962" s="33" t="str">
        <f t="shared" si="94"/>
        <v>DEJAR</v>
      </c>
      <c r="L962" s="33" t="str">
        <f t="shared" si="95"/>
        <v>DEJAR</v>
      </c>
      <c r="M962" s="33" t="str">
        <f t="shared" si="96"/>
        <v>DEJAR</v>
      </c>
    </row>
    <row r="963" spans="1:13" x14ac:dyDescent="0.25">
      <c r="A963" t="s">
        <v>395</v>
      </c>
      <c r="B963">
        <v>29</v>
      </c>
      <c r="C963" t="s">
        <v>396</v>
      </c>
      <c r="D963" s="9">
        <v>55</v>
      </c>
      <c r="E963" s="9">
        <v>40</v>
      </c>
      <c r="F963" s="304">
        <f t="shared" ref="F963:F1026" si="97">(3.1416/4)*D963^2</f>
        <v>2375.835</v>
      </c>
      <c r="G963">
        <v>0.1</v>
      </c>
      <c r="H963" s="18" t="s">
        <v>1063</v>
      </c>
      <c r="I963" s="32">
        <f t="shared" ref="I963:I1026" si="98">0.13657*D963^2.38351</f>
        <v>1920.9991975467647</v>
      </c>
      <c r="J963" s="32">
        <f t="shared" ref="J963:J1026" si="99">(I963/1000)*0.5/G963</f>
        <v>9.6049959877338225</v>
      </c>
      <c r="K963" s="33" t="str">
        <f t="shared" ref="K963:K1026" si="100">+IF(D963&gt;=10,"DEJAR","DEPURAR")</f>
        <v>DEJAR</v>
      </c>
      <c r="L963" s="33" t="str">
        <f t="shared" ref="L963:L1026" si="101">+IF(E963&gt;=5,"DEJAR","DEPURAR")</f>
        <v>DEJAR</v>
      </c>
      <c r="M963" s="33" t="str">
        <f t="shared" ref="M963:M1026" si="102">+IF(AND(K963="DEJAR",L963="DEJAR"),"DEJAR","DEPURAR")</f>
        <v>DEJAR</v>
      </c>
    </row>
    <row r="964" spans="1:13" x14ac:dyDescent="0.25">
      <c r="A964" t="s">
        <v>395</v>
      </c>
      <c r="B964">
        <v>30</v>
      </c>
      <c r="C964" t="s">
        <v>377</v>
      </c>
      <c r="D964" s="9">
        <v>31</v>
      </c>
      <c r="E964" s="9">
        <v>12</v>
      </c>
      <c r="F964" s="304">
        <f t="shared" si="97"/>
        <v>754.76940000000002</v>
      </c>
      <c r="G964">
        <v>0.1</v>
      </c>
      <c r="H964" s="18" t="s">
        <v>1063</v>
      </c>
      <c r="I964" s="32">
        <f t="shared" si="98"/>
        <v>489.81357840055307</v>
      </c>
      <c r="J964" s="32">
        <f t="shared" si="99"/>
        <v>2.4490678920027653</v>
      </c>
      <c r="K964" s="33" t="str">
        <f t="shared" si="100"/>
        <v>DEJAR</v>
      </c>
      <c r="L964" s="33" t="str">
        <f t="shared" si="101"/>
        <v>DEJAR</v>
      </c>
      <c r="M964" s="33" t="str">
        <f t="shared" si="102"/>
        <v>DEJAR</v>
      </c>
    </row>
    <row r="965" spans="1:13" x14ac:dyDescent="0.25">
      <c r="A965" t="s">
        <v>395</v>
      </c>
      <c r="B965">
        <v>31</v>
      </c>
      <c r="C965" t="s">
        <v>409</v>
      </c>
      <c r="D965" s="9">
        <v>21</v>
      </c>
      <c r="E965" s="126">
        <v>18.670000000000002</v>
      </c>
      <c r="F965" s="304">
        <f t="shared" si="97"/>
        <v>346.3614</v>
      </c>
      <c r="G965">
        <v>0.1</v>
      </c>
      <c r="H965" s="18" t="s">
        <v>1063</v>
      </c>
      <c r="I965" s="32">
        <f t="shared" si="98"/>
        <v>193.587905296</v>
      </c>
      <c r="J965" s="32">
        <f t="shared" si="99"/>
        <v>0.96793952648000003</v>
      </c>
      <c r="K965" s="33" t="str">
        <f t="shared" si="100"/>
        <v>DEJAR</v>
      </c>
      <c r="L965" s="33" t="str">
        <f t="shared" si="101"/>
        <v>DEJAR</v>
      </c>
      <c r="M965" s="33" t="str">
        <f t="shared" si="102"/>
        <v>DEJAR</v>
      </c>
    </row>
    <row r="966" spans="1:13" x14ac:dyDescent="0.25">
      <c r="A966" t="s">
        <v>395</v>
      </c>
      <c r="B966">
        <v>32</v>
      </c>
      <c r="C966" t="s">
        <v>386</v>
      </c>
      <c r="D966" s="9">
        <v>35</v>
      </c>
      <c r="E966" s="9">
        <v>35</v>
      </c>
      <c r="F966" s="304">
        <f t="shared" si="97"/>
        <v>962.11500000000001</v>
      </c>
      <c r="G966">
        <v>0.1</v>
      </c>
      <c r="H966" s="18" t="s">
        <v>1063</v>
      </c>
      <c r="I966" s="32">
        <f t="shared" si="98"/>
        <v>654.11925553640299</v>
      </c>
      <c r="J966" s="32">
        <f t="shared" si="99"/>
        <v>3.270596277682015</v>
      </c>
      <c r="K966" s="33" t="str">
        <f t="shared" si="100"/>
        <v>DEJAR</v>
      </c>
      <c r="L966" s="33" t="str">
        <f t="shared" si="101"/>
        <v>DEJAR</v>
      </c>
      <c r="M966" s="33" t="str">
        <f t="shared" si="102"/>
        <v>DEJAR</v>
      </c>
    </row>
    <row r="967" spans="1:13" x14ac:dyDescent="0.25">
      <c r="A967" t="s">
        <v>395</v>
      </c>
      <c r="B967">
        <v>33</v>
      </c>
      <c r="C967" t="s">
        <v>410</v>
      </c>
      <c r="D967" s="9">
        <v>14</v>
      </c>
      <c r="E967" s="9">
        <v>15</v>
      </c>
      <c r="F967" s="304">
        <f t="shared" si="97"/>
        <v>153.9384</v>
      </c>
      <c r="G967">
        <v>0.1</v>
      </c>
      <c r="H967" s="18" t="s">
        <v>1063</v>
      </c>
      <c r="I967" s="32">
        <f t="shared" si="98"/>
        <v>73.64833681845144</v>
      </c>
      <c r="J967" s="32">
        <f t="shared" si="99"/>
        <v>0.36824168409225716</v>
      </c>
      <c r="K967" s="33" t="str">
        <f t="shared" si="100"/>
        <v>DEJAR</v>
      </c>
      <c r="L967" s="33" t="str">
        <f t="shared" si="101"/>
        <v>DEJAR</v>
      </c>
      <c r="M967" s="33" t="str">
        <f t="shared" si="102"/>
        <v>DEJAR</v>
      </c>
    </row>
    <row r="968" spans="1:13" x14ac:dyDescent="0.25">
      <c r="A968" t="s">
        <v>395</v>
      </c>
      <c r="B968">
        <v>34</v>
      </c>
      <c r="C968" t="s">
        <v>377</v>
      </c>
      <c r="D968" s="9">
        <v>12</v>
      </c>
      <c r="E968" s="9">
        <v>4</v>
      </c>
      <c r="F968" s="304">
        <f t="shared" si="97"/>
        <v>113.0976</v>
      </c>
      <c r="G968">
        <v>0.1</v>
      </c>
      <c r="H968" s="18" t="s">
        <v>1063</v>
      </c>
      <c r="I968" s="32">
        <f t="shared" si="98"/>
        <v>51.002868362482175</v>
      </c>
      <c r="J968" s="32">
        <f t="shared" si="99"/>
        <v>0.25501434181241084</v>
      </c>
      <c r="K968" s="33" t="str">
        <f t="shared" si="100"/>
        <v>DEJAR</v>
      </c>
      <c r="L968" s="33" t="str">
        <f t="shared" si="101"/>
        <v>DEPURAR</v>
      </c>
      <c r="M968" s="33" t="str">
        <f t="shared" si="102"/>
        <v>DEPURAR</v>
      </c>
    </row>
    <row r="969" spans="1:13" x14ac:dyDescent="0.25">
      <c r="A969" t="s">
        <v>395</v>
      </c>
      <c r="B969">
        <v>35</v>
      </c>
      <c r="C969" t="s">
        <v>382</v>
      </c>
      <c r="D969" s="9">
        <v>120</v>
      </c>
      <c r="E969" s="9">
        <v>30</v>
      </c>
      <c r="F969" s="304">
        <f t="shared" si="97"/>
        <v>11309.76</v>
      </c>
      <c r="G969">
        <v>0.1</v>
      </c>
      <c r="H969" s="18" t="s">
        <v>1063</v>
      </c>
      <c r="I969" s="32">
        <f t="shared" si="98"/>
        <v>12334.018661296808</v>
      </c>
      <c r="J969" s="32">
        <f t="shared" si="99"/>
        <v>61.670093306484034</v>
      </c>
      <c r="K969" s="33" t="str">
        <f t="shared" si="100"/>
        <v>DEJAR</v>
      </c>
      <c r="L969" s="33" t="str">
        <f t="shared" si="101"/>
        <v>DEJAR</v>
      </c>
      <c r="M969" s="33" t="str">
        <f t="shared" si="102"/>
        <v>DEJAR</v>
      </c>
    </row>
    <row r="970" spans="1:13" x14ac:dyDescent="0.25">
      <c r="A970" t="s">
        <v>395</v>
      </c>
      <c r="B970">
        <v>36</v>
      </c>
      <c r="C970" t="s">
        <v>377</v>
      </c>
      <c r="D970" s="9">
        <v>18</v>
      </c>
      <c r="E970" s="9">
        <v>7</v>
      </c>
      <c r="F970" s="304">
        <f t="shared" si="97"/>
        <v>254.46959999999999</v>
      </c>
      <c r="G970">
        <v>0.1</v>
      </c>
      <c r="H970" s="18" t="s">
        <v>1063</v>
      </c>
      <c r="I970" s="32">
        <f t="shared" si="98"/>
        <v>134.06329154071116</v>
      </c>
      <c r="J970" s="32">
        <f t="shared" si="99"/>
        <v>0.67031645770355586</v>
      </c>
      <c r="K970" s="33" t="str">
        <f t="shared" si="100"/>
        <v>DEJAR</v>
      </c>
      <c r="L970" s="33" t="str">
        <f t="shared" si="101"/>
        <v>DEJAR</v>
      </c>
      <c r="M970" s="33" t="str">
        <f t="shared" si="102"/>
        <v>DEJAR</v>
      </c>
    </row>
    <row r="971" spans="1:13" x14ac:dyDescent="0.25">
      <c r="A971" t="s">
        <v>395</v>
      </c>
      <c r="B971">
        <v>37</v>
      </c>
      <c r="C971" t="s">
        <v>396</v>
      </c>
      <c r="D971" s="9">
        <v>42</v>
      </c>
      <c r="E971" s="9">
        <v>30</v>
      </c>
      <c r="F971" s="304">
        <f t="shared" si="97"/>
        <v>1385.4456</v>
      </c>
      <c r="G971">
        <v>0.1</v>
      </c>
      <c r="H971" s="18" t="s">
        <v>1063</v>
      </c>
      <c r="I971" s="32">
        <f t="shared" si="98"/>
        <v>1010.1508312762483</v>
      </c>
      <c r="J971" s="32">
        <f t="shared" si="99"/>
        <v>5.0507541563812408</v>
      </c>
      <c r="K971" s="33" t="str">
        <f t="shared" si="100"/>
        <v>DEJAR</v>
      </c>
      <c r="L971" s="33" t="str">
        <f t="shared" si="101"/>
        <v>DEJAR</v>
      </c>
      <c r="M971" s="33" t="str">
        <f t="shared" si="102"/>
        <v>DEJAR</v>
      </c>
    </row>
    <row r="972" spans="1:13" x14ac:dyDescent="0.25">
      <c r="A972" t="s">
        <v>395</v>
      </c>
      <c r="B972">
        <v>38</v>
      </c>
      <c r="C972" t="s">
        <v>411</v>
      </c>
      <c r="D972" s="9">
        <v>25</v>
      </c>
      <c r="E972" s="9">
        <v>40</v>
      </c>
      <c r="F972" s="304">
        <f t="shared" si="97"/>
        <v>490.875</v>
      </c>
      <c r="G972">
        <v>0.1</v>
      </c>
      <c r="H972" s="18" t="s">
        <v>1063</v>
      </c>
      <c r="I972" s="32">
        <f t="shared" si="98"/>
        <v>293.3319028192812</v>
      </c>
      <c r="J972" s="32">
        <f t="shared" si="99"/>
        <v>1.4666595140964058</v>
      </c>
      <c r="K972" s="33" t="str">
        <f t="shared" si="100"/>
        <v>DEJAR</v>
      </c>
      <c r="L972" s="33" t="str">
        <f t="shared" si="101"/>
        <v>DEJAR</v>
      </c>
      <c r="M972" s="33" t="str">
        <f t="shared" si="102"/>
        <v>DEJAR</v>
      </c>
    </row>
    <row r="973" spans="1:13" x14ac:dyDescent="0.25">
      <c r="A973" t="s">
        <v>395</v>
      </c>
      <c r="B973">
        <v>39</v>
      </c>
      <c r="C973" t="s">
        <v>173</v>
      </c>
      <c r="D973" s="9">
        <v>15</v>
      </c>
      <c r="E973" s="9">
        <v>10</v>
      </c>
      <c r="F973" s="304">
        <f t="shared" si="97"/>
        <v>176.715</v>
      </c>
      <c r="G973">
        <v>0.1</v>
      </c>
      <c r="H973" s="18" t="s">
        <v>1063</v>
      </c>
      <c r="I973" s="32">
        <f t="shared" si="98"/>
        <v>86.812164819560579</v>
      </c>
      <c r="J973" s="32">
        <f t="shared" si="99"/>
        <v>0.43406082409780289</v>
      </c>
      <c r="K973" s="33" t="str">
        <f t="shared" si="100"/>
        <v>DEJAR</v>
      </c>
      <c r="L973" s="33" t="str">
        <f t="shared" si="101"/>
        <v>DEJAR</v>
      </c>
      <c r="M973" s="33" t="str">
        <f t="shared" si="102"/>
        <v>DEJAR</v>
      </c>
    </row>
    <row r="974" spans="1:13" x14ac:dyDescent="0.25">
      <c r="A974" t="s">
        <v>395</v>
      </c>
      <c r="B974">
        <v>40</v>
      </c>
      <c r="C974" t="s">
        <v>412</v>
      </c>
      <c r="D974" s="9">
        <v>15</v>
      </c>
      <c r="E974" s="9">
        <v>25</v>
      </c>
      <c r="F974" s="304">
        <f t="shared" si="97"/>
        <v>176.715</v>
      </c>
      <c r="G974">
        <v>0.1</v>
      </c>
      <c r="H974" s="18" t="s">
        <v>1063</v>
      </c>
      <c r="I974" s="32">
        <f t="shared" si="98"/>
        <v>86.812164819560579</v>
      </c>
      <c r="J974" s="32">
        <f t="shared" si="99"/>
        <v>0.43406082409780289</v>
      </c>
      <c r="K974" s="33" t="str">
        <f t="shared" si="100"/>
        <v>DEJAR</v>
      </c>
      <c r="L974" s="33" t="str">
        <f t="shared" si="101"/>
        <v>DEJAR</v>
      </c>
      <c r="M974" s="33" t="str">
        <f t="shared" si="102"/>
        <v>DEJAR</v>
      </c>
    </row>
    <row r="975" spans="1:13" x14ac:dyDescent="0.25">
      <c r="A975" t="s">
        <v>395</v>
      </c>
      <c r="B975"/>
      <c r="C975" t="s">
        <v>412</v>
      </c>
      <c r="D975" s="9">
        <v>15</v>
      </c>
      <c r="E975" s="9">
        <v>20</v>
      </c>
      <c r="F975" s="304">
        <f t="shared" si="97"/>
        <v>176.715</v>
      </c>
      <c r="G975">
        <v>0.1</v>
      </c>
      <c r="H975" s="18" t="s">
        <v>1063</v>
      </c>
      <c r="I975" s="32">
        <f t="shared" si="98"/>
        <v>86.812164819560579</v>
      </c>
      <c r="J975" s="32">
        <f t="shared" si="99"/>
        <v>0.43406082409780289</v>
      </c>
      <c r="K975" s="33" t="str">
        <f t="shared" si="100"/>
        <v>DEJAR</v>
      </c>
      <c r="L975" s="33" t="str">
        <f t="shared" si="101"/>
        <v>DEJAR</v>
      </c>
      <c r="M975" s="33" t="str">
        <f t="shared" si="102"/>
        <v>DEJAR</v>
      </c>
    </row>
    <row r="976" spans="1:13" x14ac:dyDescent="0.25">
      <c r="A976" t="s">
        <v>395</v>
      </c>
      <c r="B976">
        <v>41</v>
      </c>
      <c r="C976" t="s">
        <v>377</v>
      </c>
      <c r="D976" s="9">
        <v>20</v>
      </c>
      <c r="E976" s="9">
        <v>15</v>
      </c>
      <c r="F976" s="304">
        <f t="shared" si="97"/>
        <v>314.15999999999997</v>
      </c>
      <c r="G976">
        <v>0.1</v>
      </c>
      <c r="H976" s="18" t="s">
        <v>1063</v>
      </c>
      <c r="I976" s="32">
        <f t="shared" si="98"/>
        <v>172.33493090633354</v>
      </c>
      <c r="J976" s="32">
        <f t="shared" si="99"/>
        <v>0.86167465453166758</v>
      </c>
      <c r="K976" s="33" t="str">
        <f t="shared" si="100"/>
        <v>DEJAR</v>
      </c>
      <c r="L976" s="33" t="str">
        <f t="shared" si="101"/>
        <v>DEJAR</v>
      </c>
      <c r="M976" s="33" t="str">
        <f t="shared" si="102"/>
        <v>DEJAR</v>
      </c>
    </row>
    <row r="977" spans="1:13" x14ac:dyDescent="0.25">
      <c r="A977" t="s">
        <v>413</v>
      </c>
      <c r="B977">
        <v>1</v>
      </c>
      <c r="C977" t="s">
        <v>414</v>
      </c>
      <c r="D977" s="9">
        <v>18</v>
      </c>
      <c r="E977" s="9">
        <v>11</v>
      </c>
      <c r="F977" s="304">
        <f t="shared" si="97"/>
        <v>254.46959999999999</v>
      </c>
      <c r="G977">
        <v>0.1</v>
      </c>
      <c r="H977" s="18" t="s">
        <v>1063</v>
      </c>
      <c r="I977" s="32">
        <f t="shared" si="98"/>
        <v>134.06329154071116</v>
      </c>
      <c r="J977" s="32">
        <f t="shared" si="99"/>
        <v>0.67031645770355586</v>
      </c>
      <c r="K977" s="33" t="str">
        <f t="shared" si="100"/>
        <v>DEJAR</v>
      </c>
      <c r="L977" s="33" t="str">
        <f t="shared" si="101"/>
        <v>DEJAR</v>
      </c>
      <c r="M977" s="33" t="str">
        <f t="shared" si="102"/>
        <v>DEJAR</v>
      </c>
    </row>
    <row r="978" spans="1:13" x14ac:dyDescent="0.25">
      <c r="A978" t="s">
        <v>413</v>
      </c>
      <c r="B978">
        <v>2</v>
      </c>
      <c r="C978" t="s">
        <v>415</v>
      </c>
      <c r="D978" s="9">
        <v>22.5</v>
      </c>
      <c r="E978" s="9">
        <v>26</v>
      </c>
      <c r="F978" s="304">
        <f t="shared" si="97"/>
        <v>397.60874999999999</v>
      </c>
      <c r="G978">
        <v>0.1</v>
      </c>
      <c r="H978" s="18" t="s">
        <v>1063</v>
      </c>
      <c r="I978" s="32">
        <f t="shared" si="98"/>
        <v>228.1896084504572</v>
      </c>
      <c r="J978" s="32">
        <f t="shared" si="99"/>
        <v>1.140948042252286</v>
      </c>
      <c r="K978" s="33" t="str">
        <f t="shared" si="100"/>
        <v>DEJAR</v>
      </c>
      <c r="L978" s="33" t="str">
        <f t="shared" si="101"/>
        <v>DEJAR</v>
      </c>
      <c r="M978" s="33" t="str">
        <f t="shared" si="102"/>
        <v>DEJAR</v>
      </c>
    </row>
    <row r="979" spans="1:13" x14ac:dyDescent="0.25">
      <c r="A979" t="s">
        <v>413</v>
      </c>
      <c r="B979">
        <v>3</v>
      </c>
      <c r="C979" t="s">
        <v>416</v>
      </c>
      <c r="D979" s="9">
        <v>10</v>
      </c>
      <c r="E979" s="9">
        <v>15</v>
      </c>
      <c r="F979" s="304">
        <f t="shared" si="97"/>
        <v>78.539999999999992</v>
      </c>
      <c r="G979">
        <v>0.1</v>
      </c>
      <c r="H979" s="18" t="s">
        <v>1063</v>
      </c>
      <c r="I979" s="32">
        <f t="shared" si="98"/>
        <v>33.026709725455305</v>
      </c>
      <c r="J979" s="32">
        <f t="shared" si="99"/>
        <v>0.16513354862727653</v>
      </c>
      <c r="K979" s="33" t="str">
        <f t="shared" si="100"/>
        <v>DEJAR</v>
      </c>
      <c r="L979" s="33" t="str">
        <f t="shared" si="101"/>
        <v>DEJAR</v>
      </c>
      <c r="M979" s="33" t="str">
        <f t="shared" si="102"/>
        <v>DEJAR</v>
      </c>
    </row>
    <row r="980" spans="1:13" x14ac:dyDescent="0.25">
      <c r="A980" t="s">
        <v>413</v>
      </c>
      <c r="B980">
        <v>4</v>
      </c>
      <c r="C980" t="s">
        <v>55</v>
      </c>
      <c r="D980" s="9">
        <v>31.2</v>
      </c>
      <c r="E980" s="9">
        <v>32</v>
      </c>
      <c r="F980" s="304">
        <f t="shared" si="97"/>
        <v>764.53977599999996</v>
      </c>
      <c r="G980">
        <v>0.1</v>
      </c>
      <c r="H980" s="18" t="s">
        <v>1063</v>
      </c>
      <c r="I980" s="32">
        <f t="shared" si="98"/>
        <v>497.3793217771194</v>
      </c>
      <c r="J980" s="32">
        <f t="shared" si="99"/>
        <v>2.4868966088855968</v>
      </c>
      <c r="K980" s="33" t="str">
        <f t="shared" si="100"/>
        <v>DEJAR</v>
      </c>
      <c r="L980" s="33" t="str">
        <f t="shared" si="101"/>
        <v>DEJAR</v>
      </c>
      <c r="M980" s="33" t="str">
        <f t="shared" si="102"/>
        <v>DEJAR</v>
      </c>
    </row>
    <row r="981" spans="1:13" x14ac:dyDescent="0.25">
      <c r="A981" t="s">
        <v>413</v>
      </c>
      <c r="B981">
        <v>5</v>
      </c>
      <c r="C981" t="s">
        <v>417</v>
      </c>
      <c r="D981" s="9">
        <v>24</v>
      </c>
      <c r="E981" s="9">
        <v>18</v>
      </c>
      <c r="F981" s="304">
        <f t="shared" si="97"/>
        <v>452.3904</v>
      </c>
      <c r="G981">
        <v>0.1</v>
      </c>
      <c r="H981" s="18" t="s">
        <v>1063</v>
      </c>
      <c r="I981" s="32">
        <f t="shared" si="98"/>
        <v>266.13537552905672</v>
      </c>
      <c r="J981" s="32">
        <f t="shared" si="99"/>
        <v>1.3306768776452833</v>
      </c>
      <c r="K981" s="33" t="str">
        <f t="shared" si="100"/>
        <v>DEJAR</v>
      </c>
      <c r="L981" s="33" t="str">
        <f t="shared" si="101"/>
        <v>DEJAR</v>
      </c>
      <c r="M981" s="33" t="str">
        <f t="shared" si="102"/>
        <v>DEJAR</v>
      </c>
    </row>
    <row r="982" spans="1:13" x14ac:dyDescent="0.25">
      <c r="A982" t="s">
        <v>413</v>
      </c>
      <c r="B982">
        <v>6</v>
      </c>
      <c r="C982" t="s">
        <v>417</v>
      </c>
      <c r="D982" s="9">
        <v>35.5</v>
      </c>
      <c r="E982" s="9">
        <v>24</v>
      </c>
      <c r="F982" s="304">
        <f t="shared" si="97"/>
        <v>989.80034999999998</v>
      </c>
      <c r="G982">
        <v>0.1</v>
      </c>
      <c r="H982" s="18" t="s">
        <v>1063</v>
      </c>
      <c r="I982" s="32">
        <f t="shared" si="98"/>
        <v>676.6126158333492</v>
      </c>
      <c r="J982" s="32">
        <f t="shared" si="99"/>
        <v>3.383063079166746</v>
      </c>
      <c r="K982" s="33" t="str">
        <f t="shared" si="100"/>
        <v>DEJAR</v>
      </c>
      <c r="L982" s="33" t="str">
        <f t="shared" si="101"/>
        <v>DEJAR</v>
      </c>
      <c r="M982" s="33" t="str">
        <f t="shared" si="102"/>
        <v>DEJAR</v>
      </c>
    </row>
    <row r="983" spans="1:13" x14ac:dyDescent="0.25">
      <c r="A983" t="s">
        <v>413</v>
      </c>
      <c r="B983">
        <v>7</v>
      </c>
      <c r="C983" t="s">
        <v>399</v>
      </c>
      <c r="D983" s="9">
        <v>40</v>
      </c>
      <c r="E983" s="9">
        <v>17</v>
      </c>
      <c r="F983" s="304">
        <f t="shared" si="97"/>
        <v>1256.6399999999999</v>
      </c>
      <c r="G983">
        <v>0.1</v>
      </c>
      <c r="H983" s="18" t="s">
        <v>1063</v>
      </c>
      <c r="I983" s="32">
        <f t="shared" si="98"/>
        <v>899.25180732127308</v>
      </c>
      <c r="J983" s="32">
        <f t="shared" si="99"/>
        <v>4.4962590366063653</v>
      </c>
      <c r="K983" s="33" t="str">
        <f t="shared" si="100"/>
        <v>DEJAR</v>
      </c>
      <c r="L983" s="33" t="str">
        <f t="shared" si="101"/>
        <v>DEJAR</v>
      </c>
      <c r="M983" s="33" t="str">
        <f t="shared" si="102"/>
        <v>DEJAR</v>
      </c>
    </row>
    <row r="984" spans="1:13" x14ac:dyDescent="0.25">
      <c r="A984" t="s">
        <v>413</v>
      </c>
      <c r="B984">
        <v>8</v>
      </c>
      <c r="C984" t="s">
        <v>55</v>
      </c>
      <c r="D984" s="9">
        <v>42</v>
      </c>
      <c r="E984" s="9">
        <v>24</v>
      </c>
      <c r="F984" s="304">
        <f t="shared" si="97"/>
        <v>1385.4456</v>
      </c>
      <c r="G984">
        <v>0.1</v>
      </c>
      <c r="H984" s="18" t="s">
        <v>1063</v>
      </c>
      <c r="I984" s="32">
        <f t="shared" si="98"/>
        <v>1010.1508312762483</v>
      </c>
      <c r="J984" s="32">
        <f t="shared" si="99"/>
        <v>5.0507541563812408</v>
      </c>
      <c r="K984" s="33" t="str">
        <f t="shared" si="100"/>
        <v>DEJAR</v>
      </c>
      <c r="L984" s="33" t="str">
        <f t="shared" si="101"/>
        <v>DEJAR</v>
      </c>
      <c r="M984" s="33" t="str">
        <f t="shared" si="102"/>
        <v>DEJAR</v>
      </c>
    </row>
    <row r="985" spans="1:13" x14ac:dyDescent="0.25">
      <c r="A985" t="s">
        <v>413</v>
      </c>
      <c r="B985">
        <v>9</v>
      </c>
      <c r="C985" t="s">
        <v>55</v>
      </c>
      <c r="D985" s="9">
        <v>21.2</v>
      </c>
      <c r="E985" s="9">
        <v>25</v>
      </c>
      <c r="F985" s="304">
        <f t="shared" si="97"/>
        <v>352.99017600000002</v>
      </c>
      <c r="G985">
        <v>0.1</v>
      </c>
      <c r="H985" s="18" t="s">
        <v>1063</v>
      </c>
      <c r="I985" s="32">
        <f t="shared" si="98"/>
        <v>198.01135573549809</v>
      </c>
      <c r="J985" s="32">
        <f t="shared" si="99"/>
        <v>0.99005677867749031</v>
      </c>
      <c r="K985" s="33" t="str">
        <f t="shared" si="100"/>
        <v>DEJAR</v>
      </c>
      <c r="L985" s="33" t="str">
        <f t="shared" si="101"/>
        <v>DEJAR</v>
      </c>
      <c r="M985" s="33" t="str">
        <f t="shared" si="102"/>
        <v>DEJAR</v>
      </c>
    </row>
    <row r="986" spans="1:13" x14ac:dyDescent="0.25">
      <c r="A986" t="s">
        <v>413</v>
      </c>
      <c r="B986">
        <v>10</v>
      </c>
      <c r="C986" t="s">
        <v>55</v>
      </c>
      <c r="D986" s="9">
        <v>21.3</v>
      </c>
      <c r="E986" s="9">
        <v>26</v>
      </c>
      <c r="F986" s="304">
        <f t="shared" si="97"/>
        <v>356.32812600000005</v>
      </c>
      <c r="G986">
        <v>0.1</v>
      </c>
      <c r="H986" s="18" t="s">
        <v>1063</v>
      </c>
      <c r="I986" s="32">
        <f t="shared" si="98"/>
        <v>200.24486037888198</v>
      </c>
      <c r="J986" s="32">
        <f t="shared" si="99"/>
        <v>1.0012243018944098</v>
      </c>
      <c r="K986" s="33" t="str">
        <f t="shared" si="100"/>
        <v>DEJAR</v>
      </c>
      <c r="L986" s="33" t="str">
        <f t="shared" si="101"/>
        <v>DEJAR</v>
      </c>
      <c r="M986" s="33" t="str">
        <f t="shared" si="102"/>
        <v>DEJAR</v>
      </c>
    </row>
    <row r="987" spans="1:13" x14ac:dyDescent="0.25">
      <c r="A987" t="s">
        <v>413</v>
      </c>
      <c r="B987">
        <v>11</v>
      </c>
      <c r="C987" t="s">
        <v>122</v>
      </c>
      <c r="D987" s="9">
        <v>14</v>
      </c>
      <c r="E987" s="9">
        <v>12</v>
      </c>
      <c r="F987" s="304">
        <f t="shared" si="97"/>
        <v>153.9384</v>
      </c>
      <c r="G987">
        <v>0.1</v>
      </c>
      <c r="H987" s="18" t="s">
        <v>1063</v>
      </c>
      <c r="I987" s="32">
        <f t="shared" si="98"/>
        <v>73.64833681845144</v>
      </c>
      <c r="J987" s="32">
        <f t="shared" si="99"/>
        <v>0.36824168409225716</v>
      </c>
      <c r="K987" s="33" t="str">
        <f t="shared" si="100"/>
        <v>DEJAR</v>
      </c>
      <c r="L987" s="33" t="str">
        <f t="shared" si="101"/>
        <v>DEJAR</v>
      </c>
      <c r="M987" s="33" t="str">
        <f t="shared" si="102"/>
        <v>DEJAR</v>
      </c>
    </row>
    <row r="988" spans="1:13" x14ac:dyDescent="0.25">
      <c r="A988" t="s">
        <v>413</v>
      </c>
      <c r="B988">
        <v>12</v>
      </c>
      <c r="C988" t="s">
        <v>418</v>
      </c>
      <c r="D988" s="9">
        <v>11</v>
      </c>
      <c r="E988" s="9">
        <v>14</v>
      </c>
      <c r="F988" s="304">
        <f t="shared" si="97"/>
        <v>95.0334</v>
      </c>
      <c r="G988">
        <v>0.1</v>
      </c>
      <c r="H988" s="18" t="s">
        <v>1063</v>
      </c>
      <c r="I988" s="32">
        <f t="shared" si="98"/>
        <v>41.450062373780455</v>
      </c>
      <c r="J988" s="32">
        <f t="shared" si="99"/>
        <v>0.20725031186890225</v>
      </c>
      <c r="K988" s="33" t="str">
        <f t="shared" si="100"/>
        <v>DEJAR</v>
      </c>
      <c r="L988" s="33" t="str">
        <f t="shared" si="101"/>
        <v>DEJAR</v>
      </c>
      <c r="M988" s="33" t="str">
        <f t="shared" si="102"/>
        <v>DEJAR</v>
      </c>
    </row>
    <row r="989" spans="1:13" x14ac:dyDescent="0.25">
      <c r="A989" t="s">
        <v>413</v>
      </c>
      <c r="B989">
        <v>13</v>
      </c>
      <c r="C989" t="s">
        <v>117</v>
      </c>
      <c r="D989" s="9">
        <v>13.4</v>
      </c>
      <c r="E989" s="9">
        <v>10</v>
      </c>
      <c r="F989" s="304">
        <f t="shared" si="97"/>
        <v>141.02642399999999</v>
      </c>
      <c r="G989">
        <v>0.1</v>
      </c>
      <c r="H989" s="18" t="s">
        <v>1063</v>
      </c>
      <c r="I989" s="32">
        <f t="shared" si="98"/>
        <v>66.346935398031491</v>
      </c>
      <c r="J989" s="32">
        <f t="shared" si="99"/>
        <v>0.33173467699015746</v>
      </c>
      <c r="K989" s="33" t="str">
        <f t="shared" si="100"/>
        <v>DEJAR</v>
      </c>
      <c r="L989" s="33" t="str">
        <f t="shared" si="101"/>
        <v>DEJAR</v>
      </c>
      <c r="M989" s="33" t="str">
        <f t="shared" si="102"/>
        <v>DEJAR</v>
      </c>
    </row>
    <row r="990" spans="1:13" x14ac:dyDescent="0.25">
      <c r="A990" t="s">
        <v>413</v>
      </c>
      <c r="B990">
        <v>14</v>
      </c>
      <c r="C990" t="s">
        <v>414</v>
      </c>
      <c r="D990" s="9">
        <v>11</v>
      </c>
      <c r="E990" s="9">
        <v>8</v>
      </c>
      <c r="F990" s="304">
        <f t="shared" si="97"/>
        <v>95.0334</v>
      </c>
      <c r="G990">
        <v>0.1</v>
      </c>
      <c r="H990" s="18" t="s">
        <v>1063</v>
      </c>
      <c r="I990" s="32">
        <f t="shared" si="98"/>
        <v>41.450062373780455</v>
      </c>
      <c r="J990" s="32">
        <f t="shared" si="99"/>
        <v>0.20725031186890225</v>
      </c>
      <c r="K990" s="33" t="str">
        <f t="shared" si="100"/>
        <v>DEJAR</v>
      </c>
      <c r="L990" s="33" t="str">
        <f t="shared" si="101"/>
        <v>DEJAR</v>
      </c>
      <c r="M990" s="33" t="str">
        <f t="shared" si="102"/>
        <v>DEJAR</v>
      </c>
    </row>
    <row r="991" spans="1:13" x14ac:dyDescent="0.25">
      <c r="A991" t="s">
        <v>413</v>
      </c>
      <c r="B991">
        <v>15</v>
      </c>
      <c r="C991" t="s">
        <v>414</v>
      </c>
      <c r="D991" s="9">
        <v>21</v>
      </c>
      <c r="E991" s="9">
        <v>9</v>
      </c>
      <c r="F991" s="304">
        <f t="shared" si="97"/>
        <v>346.3614</v>
      </c>
      <c r="G991">
        <v>0.1</v>
      </c>
      <c r="H991" s="18" t="s">
        <v>1063</v>
      </c>
      <c r="I991" s="32">
        <f t="shared" si="98"/>
        <v>193.587905296</v>
      </c>
      <c r="J991" s="32">
        <f t="shared" si="99"/>
        <v>0.96793952648000003</v>
      </c>
      <c r="K991" s="33" t="str">
        <f t="shared" si="100"/>
        <v>DEJAR</v>
      </c>
      <c r="L991" s="33" t="str">
        <f t="shared" si="101"/>
        <v>DEJAR</v>
      </c>
      <c r="M991" s="33" t="str">
        <f t="shared" si="102"/>
        <v>DEJAR</v>
      </c>
    </row>
    <row r="992" spans="1:13" x14ac:dyDescent="0.25">
      <c r="A992" t="s">
        <v>413</v>
      </c>
      <c r="B992">
        <v>16</v>
      </c>
      <c r="C992" t="s">
        <v>415</v>
      </c>
      <c r="D992" s="9">
        <v>16.5</v>
      </c>
      <c r="E992" s="9">
        <v>8</v>
      </c>
      <c r="F992" s="304">
        <f t="shared" si="97"/>
        <v>213.82515000000001</v>
      </c>
      <c r="G992">
        <v>0.1</v>
      </c>
      <c r="H992" s="18" t="s">
        <v>1063</v>
      </c>
      <c r="I992" s="32">
        <f t="shared" si="98"/>
        <v>108.95331919183752</v>
      </c>
      <c r="J992" s="32">
        <f t="shared" si="99"/>
        <v>0.54476659595918764</v>
      </c>
      <c r="K992" s="33" t="str">
        <f t="shared" si="100"/>
        <v>DEJAR</v>
      </c>
      <c r="L992" s="33" t="str">
        <f t="shared" si="101"/>
        <v>DEJAR</v>
      </c>
      <c r="M992" s="33" t="str">
        <f t="shared" si="102"/>
        <v>DEJAR</v>
      </c>
    </row>
    <row r="993" spans="1:13" x14ac:dyDescent="0.25">
      <c r="A993" t="s">
        <v>413</v>
      </c>
      <c r="B993">
        <v>17</v>
      </c>
      <c r="C993" t="s">
        <v>415</v>
      </c>
      <c r="D993" s="9">
        <v>15</v>
      </c>
      <c r="E993" s="9">
        <v>25</v>
      </c>
      <c r="F993" s="304">
        <f t="shared" si="97"/>
        <v>176.715</v>
      </c>
      <c r="G993">
        <v>0.1</v>
      </c>
      <c r="H993" s="18" t="s">
        <v>1063</v>
      </c>
      <c r="I993" s="32">
        <f t="shared" si="98"/>
        <v>86.812164819560579</v>
      </c>
      <c r="J993" s="32">
        <f t="shared" si="99"/>
        <v>0.43406082409780289</v>
      </c>
      <c r="K993" s="33" t="str">
        <f t="shared" si="100"/>
        <v>DEJAR</v>
      </c>
      <c r="L993" s="33" t="str">
        <f t="shared" si="101"/>
        <v>DEJAR</v>
      </c>
      <c r="M993" s="33" t="str">
        <f t="shared" si="102"/>
        <v>DEJAR</v>
      </c>
    </row>
    <row r="994" spans="1:13" x14ac:dyDescent="0.25">
      <c r="A994" t="s">
        <v>413</v>
      </c>
      <c r="B994">
        <v>18</v>
      </c>
      <c r="C994" t="s">
        <v>414</v>
      </c>
      <c r="D994" s="9">
        <v>20.6</v>
      </c>
      <c r="E994" s="9">
        <v>8</v>
      </c>
      <c r="F994" s="304">
        <f t="shared" si="97"/>
        <v>333.29234400000007</v>
      </c>
      <c r="G994">
        <v>0.1</v>
      </c>
      <c r="H994" s="18" t="s">
        <v>1063</v>
      </c>
      <c r="I994" s="32">
        <f t="shared" si="98"/>
        <v>184.91450012783096</v>
      </c>
      <c r="J994" s="32">
        <f t="shared" si="99"/>
        <v>0.92457250063915475</v>
      </c>
      <c r="K994" s="33" t="str">
        <f t="shared" si="100"/>
        <v>DEJAR</v>
      </c>
      <c r="L994" s="33" t="str">
        <f t="shared" si="101"/>
        <v>DEJAR</v>
      </c>
      <c r="M994" s="33" t="str">
        <f t="shared" si="102"/>
        <v>DEJAR</v>
      </c>
    </row>
    <row r="995" spans="1:13" x14ac:dyDescent="0.25">
      <c r="A995" t="s">
        <v>413</v>
      </c>
      <c r="B995">
        <v>19</v>
      </c>
      <c r="C995" t="s">
        <v>418</v>
      </c>
      <c r="D995" s="9">
        <v>13.3</v>
      </c>
      <c r="E995" s="9">
        <v>4</v>
      </c>
      <c r="F995" s="304">
        <f t="shared" si="97"/>
        <v>138.929406</v>
      </c>
      <c r="G995">
        <v>0.1</v>
      </c>
      <c r="H995" s="18" t="s">
        <v>1063</v>
      </c>
      <c r="I995" s="32">
        <f t="shared" si="98"/>
        <v>65.172883182587881</v>
      </c>
      <c r="J995" s="32">
        <f t="shared" si="99"/>
        <v>0.32586441591293935</v>
      </c>
      <c r="K995" s="33" t="str">
        <f t="shared" si="100"/>
        <v>DEJAR</v>
      </c>
      <c r="L995" s="33" t="str">
        <f t="shared" si="101"/>
        <v>DEPURAR</v>
      </c>
      <c r="M995" s="33" t="str">
        <f t="shared" si="102"/>
        <v>DEPURAR</v>
      </c>
    </row>
    <row r="996" spans="1:13" x14ac:dyDescent="0.25">
      <c r="A996" t="s">
        <v>413</v>
      </c>
      <c r="B996">
        <v>20</v>
      </c>
      <c r="C996" t="s">
        <v>419</v>
      </c>
      <c r="D996" s="9">
        <v>15</v>
      </c>
      <c r="E996" s="9">
        <v>8</v>
      </c>
      <c r="F996" s="304">
        <f t="shared" si="97"/>
        <v>176.715</v>
      </c>
      <c r="G996">
        <v>0.1</v>
      </c>
      <c r="H996" s="18" t="s">
        <v>1063</v>
      </c>
      <c r="I996" s="32">
        <f t="shared" si="98"/>
        <v>86.812164819560579</v>
      </c>
      <c r="J996" s="32">
        <f t="shared" si="99"/>
        <v>0.43406082409780289</v>
      </c>
      <c r="K996" s="33" t="str">
        <f t="shared" si="100"/>
        <v>DEJAR</v>
      </c>
      <c r="L996" s="33" t="str">
        <f t="shared" si="101"/>
        <v>DEJAR</v>
      </c>
      <c r="M996" s="33" t="str">
        <f t="shared" si="102"/>
        <v>DEJAR</v>
      </c>
    </row>
    <row r="997" spans="1:13" x14ac:dyDescent="0.25">
      <c r="A997" t="s">
        <v>413</v>
      </c>
      <c r="B997">
        <v>21</v>
      </c>
      <c r="C997" t="s">
        <v>420</v>
      </c>
      <c r="D997" s="9">
        <v>48</v>
      </c>
      <c r="E997" s="9">
        <v>30</v>
      </c>
      <c r="F997" s="304">
        <f t="shared" si="97"/>
        <v>1809.5616</v>
      </c>
      <c r="G997">
        <v>0.1</v>
      </c>
      <c r="H997" s="18" t="s">
        <v>1063</v>
      </c>
      <c r="I997" s="32">
        <f t="shared" si="98"/>
        <v>1388.7069567266387</v>
      </c>
      <c r="J997" s="32">
        <f t="shared" si="99"/>
        <v>6.9435347836331935</v>
      </c>
      <c r="K997" s="33" t="str">
        <f t="shared" si="100"/>
        <v>DEJAR</v>
      </c>
      <c r="L997" s="33" t="str">
        <f t="shared" si="101"/>
        <v>DEJAR</v>
      </c>
      <c r="M997" s="33" t="str">
        <f t="shared" si="102"/>
        <v>DEJAR</v>
      </c>
    </row>
    <row r="998" spans="1:13" x14ac:dyDescent="0.25">
      <c r="A998" t="s">
        <v>413</v>
      </c>
      <c r="B998">
        <v>22</v>
      </c>
      <c r="C998" t="s">
        <v>388</v>
      </c>
      <c r="D998" s="9">
        <v>22</v>
      </c>
      <c r="E998" s="9">
        <v>24</v>
      </c>
      <c r="F998" s="304">
        <f t="shared" si="97"/>
        <v>380.1336</v>
      </c>
      <c r="G998">
        <v>0.1</v>
      </c>
      <c r="H998" s="18" t="s">
        <v>1063</v>
      </c>
      <c r="I998" s="32">
        <f t="shared" si="98"/>
        <v>216.2883827856152</v>
      </c>
      <c r="J998" s="32">
        <f t="shared" si="99"/>
        <v>1.0814419139280758</v>
      </c>
      <c r="K998" s="33" t="str">
        <f t="shared" si="100"/>
        <v>DEJAR</v>
      </c>
      <c r="L998" s="33" t="str">
        <f t="shared" si="101"/>
        <v>DEJAR</v>
      </c>
      <c r="M998" s="33" t="str">
        <f t="shared" si="102"/>
        <v>DEJAR</v>
      </c>
    </row>
    <row r="999" spans="1:13" x14ac:dyDescent="0.25">
      <c r="A999" t="s">
        <v>413</v>
      </c>
      <c r="B999">
        <v>23</v>
      </c>
      <c r="C999" t="s">
        <v>421</v>
      </c>
      <c r="D999" s="9">
        <v>24</v>
      </c>
      <c r="E999" s="9">
        <v>20</v>
      </c>
      <c r="F999" s="304">
        <f t="shared" si="97"/>
        <v>452.3904</v>
      </c>
      <c r="G999">
        <v>0.1</v>
      </c>
      <c r="H999" s="18" t="s">
        <v>1063</v>
      </c>
      <c r="I999" s="32">
        <f t="shared" si="98"/>
        <v>266.13537552905672</v>
      </c>
      <c r="J999" s="32">
        <f t="shared" si="99"/>
        <v>1.3306768776452833</v>
      </c>
      <c r="K999" s="33" t="str">
        <f t="shared" si="100"/>
        <v>DEJAR</v>
      </c>
      <c r="L999" s="33" t="str">
        <f t="shared" si="101"/>
        <v>DEJAR</v>
      </c>
      <c r="M999" s="33" t="str">
        <f t="shared" si="102"/>
        <v>DEJAR</v>
      </c>
    </row>
    <row r="1000" spans="1:13" x14ac:dyDescent="0.25">
      <c r="A1000" t="s">
        <v>413</v>
      </c>
      <c r="B1000">
        <v>24</v>
      </c>
      <c r="C1000" t="s">
        <v>422</v>
      </c>
      <c r="D1000" s="9">
        <v>16</v>
      </c>
      <c r="E1000" s="9">
        <v>16</v>
      </c>
      <c r="F1000" s="304">
        <f t="shared" si="97"/>
        <v>201.0624</v>
      </c>
      <c r="G1000">
        <v>0.1</v>
      </c>
      <c r="H1000" s="18" t="s">
        <v>1063</v>
      </c>
      <c r="I1000" s="32">
        <f t="shared" si="98"/>
        <v>101.24820425273758</v>
      </c>
      <c r="J1000" s="32">
        <f t="shared" si="99"/>
        <v>0.50624102126368786</v>
      </c>
      <c r="K1000" s="33" t="str">
        <f t="shared" si="100"/>
        <v>DEJAR</v>
      </c>
      <c r="L1000" s="33" t="str">
        <f t="shared" si="101"/>
        <v>DEJAR</v>
      </c>
      <c r="M1000" s="33" t="str">
        <f t="shared" si="102"/>
        <v>DEJAR</v>
      </c>
    </row>
    <row r="1001" spans="1:13" x14ac:dyDescent="0.25">
      <c r="A1001" t="s">
        <v>413</v>
      </c>
      <c r="B1001">
        <v>25</v>
      </c>
      <c r="C1001" t="s">
        <v>165</v>
      </c>
      <c r="D1001" s="9">
        <v>70</v>
      </c>
      <c r="E1001" s="9">
        <v>50</v>
      </c>
      <c r="F1001" s="304">
        <f t="shared" si="97"/>
        <v>3848.46</v>
      </c>
      <c r="G1001">
        <v>0.1</v>
      </c>
      <c r="H1001" s="18" t="s">
        <v>1063</v>
      </c>
      <c r="I1001" s="32">
        <f t="shared" si="98"/>
        <v>3413.2251636463757</v>
      </c>
      <c r="J1001" s="32">
        <f t="shared" si="99"/>
        <v>17.066125818231878</v>
      </c>
      <c r="K1001" s="33" t="str">
        <f t="shared" si="100"/>
        <v>DEJAR</v>
      </c>
      <c r="L1001" s="33" t="str">
        <f t="shared" si="101"/>
        <v>DEJAR</v>
      </c>
      <c r="M1001" s="33" t="str">
        <f t="shared" si="102"/>
        <v>DEJAR</v>
      </c>
    </row>
    <row r="1002" spans="1:13" x14ac:dyDescent="0.25">
      <c r="A1002" t="s">
        <v>413</v>
      </c>
      <c r="B1002">
        <v>26</v>
      </c>
      <c r="C1002" t="s">
        <v>134</v>
      </c>
      <c r="D1002" s="9">
        <v>46</v>
      </c>
      <c r="E1002" s="9">
        <v>30</v>
      </c>
      <c r="F1002" s="304">
        <f t="shared" si="97"/>
        <v>1661.9064000000001</v>
      </c>
      <c r="G1002">
        <v>0.1</v>
      </c>
      <c r="H1002" s="18" t="s">
        <v>1063</v>
      </c>
      <c r="I1002" s="32">
        <f t="shared" si="98"/>
        <v>1254.7442923043911</v>
      </c>
      <c r="J1002" s="32">
        <f t="shared" si="99"/>
        <v>6.2737214615219559</v>
      </c>
      <c r="K1002" s="33" t="str">
        <f t="shared" si="100"/>
        <v>DEJAR</v>
      </c>
      <c r="L1002" s="33" t="str">
        <f t="shared" si="101"/>
        <v>DEJAR</v>
      </c>
      <c r="M1002" s="33" t="str">
        <f t="shared" si="102"/>
        <v>DEJAR</v>
      </c>
    </row>
    <row r="1003" spans="1:13" x14ac:dyDescent="0.25">
      <c r="A1003" t="s">
        <v>413</v>
      </c>
      <c r="B1003">
        <v>27</v>
      </c>
      <c r="C1003" t="s">
        <v>414</v>
      </c>
      <c r="D1003" s="9">
        <v>24.5</v>
      </c>
      <c r="E1003" s="9">
        <v>11</v>
      </c>
      <c r="F1003" s="304">
        <f t="shared" si="97"/>
        <v>471.43635</v>
      </c>
      <c r="G1003">
        <v>0.1</v>
      </c>
      <c r="H1003" s="18" t="s">
        <v>1063</v>
      </c>
      <c r="I1003" s="32">
        <f t="shared" si="98"/>
        <v>279.54167502677348</v>
      </c>
      <c r="J1003" s="32">
        <f t="shared" si="99"/>
        <v>1.3977083751338673</v>
      </c>
      <c r="K1003" s="33" t="str">
        <f t="shared" si="100"/>
        <v>DEJAR</v>
      </c>
      <c r="L1003" s="33" t="str">
        <f t="shared" si="101"/>
        <v>DEJAR</v>
      </c>
      <c r="M1003" s="33" t="str">
        <f t="shared" si="102"/>
        <v>DEJAR</v>
      </c>
    </row>
    <row r="1004" spans="1:13" x14ac:dyDescent="0.25">
      <c r="A1004" t="s">
        <v>413</v>
      </c>
      <c r="B1004">
        <v>28</v>
      </c>
      <c r="C1004" t="s">
        <v>388</v>
      </c>
      <c r="D1004" s="9">
        <v>18</v>
      </c>
      <c r="E1004" s="9">
        <v>7</v>
      </c>
      <c r="F1004" s="304">
        <f t="shared" si="97"/>
        <v>254.46959999999999</v>
      </c>
      <c r="G1004">
        <v>0.1</v>
      </c>
      <c r="H1004" s="18" t="s">
        <v>1063</v>
      </c>
      <c r="I1004" s="32">
        <f t="shared" si="98"/>
        <v>134.06329154071116</v>
      </c>
      <c r="J1004" s="32">
        <f t="shared" si="99"/>
        <v>0.67031645770355586</v>
      </c>
      <c r="K1004" s="33" t="str">
        <f t="shared" si="100"/>
        <v>DEJAR</v>
      </c>
      <c r="L1004" s="33" t="str">
        <f t="shared" si="101"/>
        <v>DEJAR</v>
      </c>
      <c r="M1004" s="33" t="str">
        <f t="shared" si="102"/>
        <v>DEJAR</v>
      </c>
    </row>
    <row r="1005" spans="1:13" x14ac:dyDescent="0.25">
      <c r="A1005" t="s">
        <v>413</v>
      </c>
      <c r="B1005">
        <v>29</v>
      </c>
      <c r="C1005" t="s">
        <v>130</v>
      </c>
      <c r="D1005" s="9">
        <v>78.5</v>
      </c>
      <c r="E1005" s="9">
        <v>40</v>
      </c>
      <c r="F1005" s="304">
        <f t="shared" si="97"/>
        <v>4839.83115</v>
      </c>
      <c r="G1005">
        <v>0.1</v>
      </c>
      <c r="H1005" s="18" t="s">
        <v>1063</v>
      </c>
      <c r="I1005" s="32">
        <f t="shared" si="98"/>
        <v>4485.3473918831378</v>
      </c>
      <c r="J1005" s="32">
        <f t="shared" si="99"/>
        <v>22.426736959415685</v>
      </c>
      <c r="K1005" s="33" t="str">
        <f t="shared" si="100"/>
        <v>DEJAR</v>
      </c>
      <c r="L1005" s="33" t="str">
        <f t="shared" si="101"/>
        <v>DEJAR</v>
      </c>
      <c r="M1005" s="33" t="str">
        <f t="shared" si="102"/>
        <v>DEJAR</v>
      </c>
    </row>
    <row r="1006" spans="1:13" x14ac:dyDescent="0.25">
      <c r="A1006" t="s">
        <v>413</v>
      </c>
      <c r="B1006">
        <v>30</v>
      </c>
      <c r="C1006" t="s">
        <v>414</v>
      </c>
      <c r="D1006" s="9">
        <v>32</v>
      </c>
      <c r="E1006" s="9">
        <v>15</v>
      </c>
      <c r="F1006" s="304">
        <f t="shared" si="97"/>
        <v>804.24959999999999</v>
      </c>
      <c r="G1006">
        <v>0.1</v>
      </c>
      <c r="H1006" s="18" t="s">
        <v>1063</v>
      </c>
      <c r="I1006" s="32">
        <f t="shared" si="98"/>
        <v>528.31791084648671</v>
      </c>
      <c r="J1006" s="32">
        <f t="shared" si="99"/>
        <v>2.6415895542324335</v>
      </c>
      <c r="K1006" s="33" t="str">
        <f t="shared" si="100"/>
        <v>DEJAR</v>
      </c>
      <c r="L1006" s="33" t="str">
        <f t="shared" si="101"/>
        <v>DEJAR</v>
      </c>
      <c r="M1006" s="33" t="str">
        <f t="shared" si="102"/>
        <v>DEJAR</v>
      </c>
    </row>
    <row r="1007" spans="1:13" x14ac:dyDescent="0.25">
      <c r="A1007" t="s">
        <v>413</v>
      </c>
      <c r="B1007">
        <v>31</v>
      </c>
      <c r="C1007" t="s">
        <v>300</v>
      </c>
      <c r="D1007" s="9">
        <v>90</v>
      </c>
      <c r="E1007" s="9">
        <v>24</v>
      </c>
      <c r="F1007" s="304">
        <f t="shared" si="97"/>
        <v>6361.74</v>
      </c>
      <c r="G1007">
        <v>0.1</v>
      </c>
      <c r="H1007" s="18" t="s">
        <v>1063</v>
      </c>
      <c r="I1007" s="32">
        <f t="shared" si="98"/>
        <v>6213.1504929432931</v>
      </c>
      <c r="J1007" s="32">
        <f t="shared" si="99"/>
        <v>31.065752464716464</v>
      </c>
      <c r="K1007" s="33" t="str">
        <f t="shared" si="100"/>
        <v>DEJAR</v>
      </c>
      <c r="L1007" s="33" t="str">
        <f t="shared" si="101"/>
        <v>DEJAR</v>
      </c>
      <c r="M1007" s="33" t="str">
        <f t="shared" si="102"/>
        <v>DEJAR</v>
      </c>
    </row>
    <row r="1008" spans="1:13" x14ac:dyDescent="0.25">
      <c r="A1008" t="s">
        <v>413</v>
      </c>
      <c r="B1008">
        <v>32</v>
      </c>
      <c r="C1008" t="s">
        <v>423</v>
      </c>
      <c r="D1008" s="9">
        <v>16</v>
      </c>
      <c r="E1008" s="9">
        <v>6</v>
      </c>
      <c r="F1008" s="304">
        <f t="shared" si="97"/>
        <v>201.0624</v>
      </c>
      <c r="G1008">
        <v>0.1</v>
      </c>
      <c r="H1008" s="18" t="s">
        <v>1063</v>
      </c>
      <c r="I1008" s="32">
        <f t="shared" si="98"/>
        <v>101.24820425273758</v>
      </c>
      <c r="J1008" s="32">
        <f t="shared" si="99"/>
        <v>0.50624102126368786</v>
      </c>
      <c r="K1008" s="33" t="str">
        <f t="shared" si="100"/>
        <v>DEJAR</v>
      </c>
      <c r="L1008" s="33" t="str">
        <f t="shared" si="101"/>
        <v>DEJAR</v>
      </c>
      <c r="M1008" s="33" t="str">
        <f t="shared" si="102"/>
        <v>DEJAR</v>
      </c>
    </row>
    <row r="1009" spans="1:13" x14ac:dyDescent="0.25">
      <c r="A1009" t="s">
        <v>413</v>
      </c>
      <c r="B1009">
        <v>33</v>
      </c>
      <c r="C1009" t="s">
        <v>130</v>
      </c>
      <c r="D1009" s="9">
        <v>49</v>
      </c>
      <c r="E1009" s="9">
        <v>23</v>
      </c>
      <c r="F1009" s="304">
        <f t="shared" si="97"/>
        <v>1885.7454</v>
      </c>
      <c r="G1009">
        <v>0.1</v>
      </c>
      <c r="H1009" s="18" t="s">
        <v>1063</v>
      </c>
      <c r="I1009" s="32">
        <f t="shared" si="98"/>
        <v>1458.6616605664788</v>
      </c>
      <c r="J1009" s="32">
        <f t="shared" si="99"/>
        <v>7.2933083028323935</v>
      </c>
      <c r="K1009" s="33" t="str">
        <f t="shared" si="100"/>
        <v>DEJAR</v>
      </c>
      <c r="L1009" s="33" t="str">
        <f t="shared" si="101"/>
        <v>DEJAR</v>
      </c>
      <c r="M1009" s="33" t="str">
        <f t="shared" si="102"/>
        <v>DEJAR</v>
      </c>
    </row>
    <row r="1010" spans="1:13" x14ac:dyDescent="0.25">
      <c r="A1010" t="s">
        <v>413</v>
      </c>
      <c r="B1010">
        <v>34</v>
      </c>
      <c r="C1010" t="s">
        <v>300</v>
      </c>
      <c r="D1010" s="9">
        <v>58</v>
      </c>
      <c r="E1010" s="9">
        <v>24</v>
      </c>
      <c r="F1010" s="304">
        <f t="shared" si="97"/>
        <v>2642.0855999999999</v>
      </c>
      <c r="G1010">
        <v>0.1</v>
      </c>
      <c r="H1010" s="18" t="s">
        <v>1063</v>
      </c>
      <c r="I1010" s="32">
        <f t="shared" si="98"/>
        <v>2180.2363008097436</v>
      </c>
      <c r="J1010" s="32">
        <f t="shared" si="99"/>
        <v>10.901181504048717</v>
      </c>
      <c r="K1010" s="33" t="str">
        <f t="shared" si="100"/>
        <v>DEJAR</v>
      </c>
      <c r="L1010" s="33" t="str">
        <f t="shared" si="101"/>
        <v>DEJAR</v>
      </c>
      <c r="M1010" s="33" t="str">
        <f t="shared" si="102"/>
        <v>DEJAR</v>
      </c>
    </row>
    <row r="1011" spans="1:13" x14ac:dyDescent="0.25">
      <c r="A1011" t="s">
        <v>413</v>
      </c>
      <c r="B1011">
        <v>35</v>
      </c>
      <c r="C1011" t="s">
        <v>55</v>
      </c>
      <c r="D1011" s="9">
        <v>29</v>
      </c>
      <c r="E1011" s="9">
        <v>10</v>
      </c>
      <c r="F1011" s="304">
        <f t="shared" si="97"/>
        <v>660.52139999999997</v>
      </c>
      <c r="G1011">
        <v>0.1</v>
      </c>
      <c r="H1011" s="18" t="s">
        <v>1063</v>
      </c>
      <c r="I1011" s="32">
        <f t="shared" si="98"/>
        <v>417.82609631752575</v>
      </c>
      <c r="J1011" s="32">
        <f t="shared" si="99"/>
        <v>2.0891304815876288</v>
      </c>
      <c r="K1011" s="33" t="str">
        <f t="shared" si="100"/>
        <v>DEJAR</v>
      </c>
      <c r="L1011" s="33" t="str">
        <f t="shared" si="101"/>
        <v>DEJAR</v>
      </c>
      <c r="M1011" s="33" t="str">
        <f t="shared" si="102"/>
        <v>DEJAR</v>
      </c>
    </row>
    <row r="1012" spans="1:13" x14ac:dyDescent="0.25">
      <c r="A1012" t="s">
        <v>413</v>
      </c>
      <c r="B1012">
        <v>36</v>
      </c>
      <c r="C1012" t="s">
        <v>377</v>
      </c>
      <c r="D1012" s="9">
        <v>26.3</v>
      </c>
      <c r="E1012" s="9">
        <v>8</v>
      </c>
      <c r="F1012" s="304">
        <f t="shared" si="97"/>
        <v>543.25332600000002</v>
      </c>
      <c r="G1012">
        <v>0.1</v>
      </c>
      <c r="H1012" s="18" t="s">
        <v>1063</v>
      </c>
      <c r="I1012" s="32">
        <f t="shared" si="98"/>
        <v>331.00460476001751</v>
      </c>
      <c r="J1012" s="32">
        <f t="shared" si="99"/>
        <v>1.6550230238000876</v>
      </c>
      <c r="K1012" s="33" t="str">
        <f t="shared" si="100"/>
        <v>DEJAR</v>
      </c>
      <c r="L1012" s="33" t="str">
        <f t="shared" si="101"/>
        <v>DEJAR</v>
      </c>
      <c r="M1012" s="33" t="str">
        <f t="shared" si="102"/>
        <v>DEJAR</v>
      </c>
    </row>
    <row r="1013" spans="1:13" x14ac:dyDescent="0.25">
      <c r="A1013" t="s">
        <v>413</v>
      </c>
      <c r="B1013">
        <v>37</v>
      </c>
      <c r="C1013" t="s">
        <v>252</v>
      </c>
      <c r="D1013" s="9">
        <v>14</v>
      </c>
      <c r="E1013" s="9">
        <v>11</v>
      </c>
      <c r="F1013" s="304">
        <f t="shared" si="97"/>
        <v>153.9384</v>
      </c>
      <c r="G1013">
        <v>0.1</v>
      </c>
      <c r="H1013" s="18" t="s">
        <v>1063</v>
      </c>
      <c r="I1013" s="32">
        <f t="shared" si="98"/>
        <v>73.64833681845144</v>
      </c>
      <c r="J1013" s="32">
        <f t="shared" si="99"/>
        <v>0.36824168409225716</v>
      </c>
      <c r="K1013" s="33" t="str">
        <f t="shared" si="100"/>
        <v>DEJAR</v>
      </c>
      <c r="L1013" s="33" t="str">
        <f t="shared" si="101"/>
        <v>DEJAR</v>
      </c>
      <c r="M1013" s="33" t="str">
        <f t="shared" si="102"/>
        <v>DEJAR</v>
      </c>
    </row>
    <row r="1014" spans="1:13" x14ac:dyDescent="0.25">
      <c r="A1014" t="s">
        <v>413</v>
      </c>
      <c r="B1014">
        <v>38</v>
      </c>
      <c r="C1014" t="s">
        <v>388</v>
      </c>
      <c r="D1014" s="9">
        <v>10</v>
      </c>
      <c r="E1014" s="9">
        <v>8</v>
      </c>
      <c r="F1014" s="304">
        <f t="shared" si="97"/>
        <v>78.539999999999992</v>
      </c>
      <c r="G1014">
        <v>0.1</v>
      </c>
      <c r="H1014" s="18" t="s">
        <v>1063</v>
      </c>
      <c r="I1014" s="32">
        <f t="shared" si="98"/>
        <v>33.026709725455305</v>
      </c>
      <c r="J1014" s="32">
        <f t="shared" si="99"/>
        <v>0.16513354862727653</v>
      </c>
      <c r="K1014" s="33" t="str">
        <f t="shared" si="100"/>
        <v>DEJAR</v>
      </c>
      <c r="L1014" s="33" t="str">
        <f t="shared" si="101"/>
        <v>DEJAR</v>
      </c>
      <c r="M1014" s="33" t="str">
        <f t="shared" si="102"/>
        <v>DEJAR</v>
      </c>
    </row>
    <row r="1015" spans="1:13" x14ac:dyDescent="0.25">
      <c r="A1015" t="s">
        <v>424</v>
      </c>
      <c r="B1015">
        <v>1</v>
      </c>
      <c r="C1015" t="s">
        <v>425</v>
      </c>
      <c r="D1015" s="9">
        <v>11</v>
      </c>
      <c r="E1015" s="9">
        <v>5</v>
      </c>
      <c r="F1015" s="304">
        <f t="shared" si="97"/>
        <v>95.0334</v>
      </c>
      <c r="G1015">
        <v>0.1</v>
      </c>
      <c r="H1015" s="18" t="s">
        <v>1063</v>
      </c>
      <c r="I1015" s="32">
        <f t="shared" si="98"/>
        <v>41.450062373780455</v>
      </c>
      <c r="J1015" s="32">
        <f t="shared" si="99"/>
        <v>0.20725031186890225</v>
      </c>
      <c r="K1015" s="33" t="str">
        <f t="shared" si="100"/>
        <v>DEJAR</v>
      </c>
      <c r="L1015" s="33" t="str">
        <f t="shared" si="101"/>
        <v>DEJAR</v>
      </c>
      <c r="M1015" s="33" t="str">
        <f t="shared" si="102"/>
        <v>DEJAR</v>
      </c>
    </row>
    <row r="1016" spans="1:13" x14ac:dyDescent="0.25">
      <c r="A1016" t="s">
        <v>424</v>
      </c>
      <c r="B1016">
        <v>2</v>
      </c>
      <c r="C1016" t="s">
        <v>414</v>
      </c>
      <c r="D1016" s="9">
        <v>33</v>
      </c>
      <c r="E1016" s="9">
        <v>14</v>
      </c>
      <c r="F1016" s="304">
        <f t="shared" si="97"/>
        <v>855.30060000000003</v>
      </c>
      <c r="G1016">
        <v>0.1</v>
      </c>
      <c r="H1016" s="18" t="s">
        <v>1063</v>
      </c>
      <c r="I1016" s="32">
        <f t="shared" si="98"/>
        <v>568.52356444302654</v>
      </c>
      <c r="J1016" s="32">
        <f t="shared" si="99"/>
        <v>2.8426178222151326</v>
      </c>
      <c r="K1016" s="33" t="str">
        <f t="shared" si="100"/>
        <v>DEJAR</v>
      </c>
      <c r="L1016" s="33" t="str">
        <f t="shared" si="101"/>
        <v>DEJAR</v>
      </c>
      <c r="M1016" s="33" t="str">
        <f t="shared" si="102"/>
        <v>DEJAR</v>
      </c>
    </row>
    <row r="1017" spans="1:13" x14ac:dyDescent="0.25">
      <c r="A1017" t="s">
        <v>424</v>
      </c>
      <c r="B1017">
        <v>3</v>
      </c>
      <c r="C1017" t="s">
        <v>169</v>
      </c>
      <c r="D1017" s="9">
        <v>28</v>
      </c>
      <c r="E1017" s="9">
        <v>24</v>
      </c>
      <c r="F1017" s="304">
        <f t="shared" si="97"/>
        <v>615.75360000000001</v>
      </c>
      <c r="G1017">
        <v>0.1</v>
      </c>
      <c r="H1017" s="18" t="s">
        <v>1063</v>
      </c>
      <c r="I1017" s="32">
        <f t="shared" si="98"/>
        <v>384.30049927715726</v>
      </c>
      <c r="J1017" s="32">
        <f t="shared" si="99"/>
        <v>1.9215024963857863</v>
      </c>
      <c r="K1017" s="33" t="str">
        <f t="shared" si="100"/>
        <v>DEJAR</v>
      </c>
      <c r="L1017" s="33" t="str">
        <f t="shared" si="101"/>
        <v>DEJAR</v>
      </c>
      <c r="M1017" s="33" t="str">
        <f t="shared" si="102"/>
        <v>DEJAR</v>
      </c>
    </row>
    <row r="1018" spans="1:13" x14ac:dyDescent="0.25">
      <c r="A1018" t="s">
        <v>424</v>
      </c>
      <c r="B1018">
        <v>4</v>
      </c>
      <c r="C1018" t="s">
        <v>382</v>
      </c>
      <c r="D1018" s="9">
        <v>48</v>
      </c>
      <c r="E1018" s="9">
        <v>26</v>
      </c>
      <c r="F1018" s="304">
        <f t="shared" si="97"/>
        <v>1809.5616</v>
      </c>
      <c r="G1018">
        <v>0.1</v>
      </c>
      <c r="H1018" s="18" t="s">
        <v>1063</v>
      </c>
      <c r="I1018" s="32">
        <f t="shared" si="98"/>
        <v>1388.7069567266387</v>
      </c>
      <c r="J1018" s="32">
        <f t="shared" si="99"/>
        <v>6.9435347836331935</v>
      </c>
      <c r="K1018" s="33" t="str">
        <f t="shared" si="100"/>
        <v>DEJAR</v>
      </c>
      <c r="L1018" s="33" t="str">
        <f t="shared" si="101"/>
        <v>DEJAR</v>
      </c>
      <c r="M1018" s="33" t="str">
        <f t="shared" si="102"/>
        <v>DEJAR</v>
      </c>
    </row>
    <row r="1019" spans="1:13" x14ac:dyDescent="0.25">
      <c r="A1019" t="s">
        <v>424</v>
      </c>
      <c r="B1019">
        <v>5</v>
      </c>
      <c r="C1019" t="s">
        <v>420</v>
      </c>
      <c r="D1019" s="9">
        <v>77.900000000000006</v>
      </c>
      <c r="E1019" s="9">
        <v>25</v>
      </c>
      <c r="F1019" s="304">
        <f t="shared" si="97"/>
        <v>4766.1292140000005</v>
      </c>
      <c r="G1019">
        <v>0.1</v>
      </c>
      <c r="H1019" s="18" t="s">
        <v>1063</v>
      </c>
      <c r="I1019" s="32">
        <f t="shared" si="98"/>
        <v>4404.0653549939552</v>
      </c>
      <c r="J1019" s="32">
        <f t="shared" si="99"/>
        <v>22.020326774969774</v>
      </c>
      <c r="K1019" s="33" t="str">
        <f t="shared" si="100"/>
        <v>DEJAR</v>
      </c>
      <c r="L1019" s="33" t="str">
        <f t="shared" si="101"/>
        <v>DEJAR</v>
      </c>
      <c r="M1019" s="33" t="str">
        <f t="shared" si="102"/>
        <v>DEJAR</v>
      </c>
    </row>
    <row r="1020" spans="1:13" x14ac:dyDescent="0.25">
      <c r="A1020" t="s">
        <v>424</v>
      </c>
      <c r="B1020">
        <v>6</v>
      </c>
      <c r="C1020" t="s">
        <v>130</v>
      </c>
      <c r="D1020" s="9">
        <v>19.2</v>
      </c>
      <c r="E1020" s="9">
        <v>14</v>
      </c>
      <c r="F1020" s="304">
        <f t="shared" si="97"/>
        <v>289.529856</v>
      </c>
      <c r="G1020">
        <v>0.1</v>
      </c>
      <c r="H1020" s="18" t="s">
        <v>1063</v>
      </c>
      <c r="I1020" s="32">
        <f t="shared" si="98"/>
        <v>156.35674508199583</v>
      </c>
      <c r="J1020" s="32">
        <f t="shared" si="99"/>
        <v>0.78178372540997909</v>
      </c>
      <c r="K1020" s="33" t="str">
        <f t="shared" si="100"/>
        <v>DEJAR</v>
      </c>
      <c r="L1020" s="33" t="str">
        <f t="shared" si="101"/>
        <v>DEJAR</v>
      </c>
      <c r="M1020" s="33" t="str">
        <f t="shared" si="102"/>
        <v>DEJAR</v>
      </c>
    </row>
    <row r="1021" spans="1:13" x14ac:dyDescent="0.25">
      <c r="A1021" t="s">
        <v>424</v>
      </c>
      <c r="B1021">
        <v>7</v>
      </c>
      <c r="C1021" t="s">
        <v>252</v>
      </c>
      <c r="D1021" s="9">
        <v>11.9</v>
      </c>
      <c r="E1021" s="9">
        <v>10</v>
      </c>
      <c r="F1021" s="304">
        <f t="shared" si="97"/>
        <v>111.220494</v>
      </c>
      <c r="G1021">
        <v>0.1</v>
      </c>
      <c r="H1021" s="18" t="s">
        <v>1063</v>
      </c>
      <c r="I1021" s="32">
        <f t="shared" si="98"/>
        <v>49.995653256156423</v>
      </c>
      <c r="J1021" s="32">
        <f t="shared" si="99"/>
        <v>0.2499782662807821</v>
      </c>
      <c r="K1021" s="33" t="str">
        <f t="shared" si="100"/>
        <v>DEJAR</v>
      </c>
      <c r="L1021" s="33" t="str">
        <f t="shared" si="101"/>
        <v>DEJAR</v>
      </c>
      <c r="M1021" s="33" t="str">
        <f t="shared" si="102"/>
        <v>DEJAR</v>
      </c>
    </row>
    <row r="1022" spans="1:13" x14ac:dyDescent="0.25">
      <c r="A1022" t="s">
        <v>424</v>
      </c>
      <c r="B1022">
        <v>8</v>
      </c>
      <c r="C1022" t="s">
        <v>426</v>
      </c>
      <c r="D1022" s="9">
        <v>12</v>
      </c>
      <c r="E1022" s="9">
        <v>16</v>
      </c>
      <c r="F1022" s="304">
        <f t="shared" si="97"/>
        <v>113.0976</v>
      </c>
      <c r="G1022">
        <v>0.1</v>
      </c>
      <c r="H1022" s="18" t="s">
        <v>1063</v>
      </c>
      <c r="I1022" s="32">
        <f t="shared" si="98"/>
        <v>51.002868362482175</v>
      </c>
      <c r="J1022" s="32">
        <f t="shared" si="99"/>
        <v>0.25501434181241084</v>
      </c>
      <c r="K1022" s="33" t="str">
        <f t="shared" si="100"/>
        <v>DEJAR</v>
      </c>
      <c r="L1022" s="33" t="str">
        <f t="shared" si="101"/>
        <v>DEJAR</v>
      </c>
      <c r="M1022" s="33" t="str">
        <f t="shared" si="102"/>
        <v>DEJAR</v>
      </c>
    </row>
    <row r="1023" spans="1:13" x14ac:dyDescent="0.25">
      <c r="A1023" t="s">
        <v>424</v>
      </c>
      <c r="B1023">
        <v>9</v>
      </c>
      <c r="C1023" t="s">
        <v>427</v>
      </c>
      <c r="D1023" s="9">
        <v>11</v>
      </c>
      <c r="E1023" s="9">
        <v>15</v>
      </c>
      <c r="F1023" s="304">
        <f t="shared" si="97"/>
        <v>95.0334</v>
      </c>
      <c r="G1023">
        <v>0.1</v>
      </c>
      <c r="H1023" s="18" t="s">
        <v>1063</v>
      </c>
      <c r="I1023" s="32">
        <f t="shared" si="98"/>
        <v>41.450062373780455</v>
      </c>
      <c r="J1023" s="32">
        <f t="shared" si="99"/>
        <v>0.20725031186890225</v>
      </c>
      <c r="K1023" s="33" t="str">
        <f t="shared" si="100"/>
        <v>DEJAR</v>
      </c>
      <c r="L1023" s="33" t="str">
        <f t="shared" si="101"/>
        <v>DEJAR</v>
      </c>
      <c r="M1023" s="33" t="str">
        <f t="shared" si="102"/>
        <v>DEJAR</v>
      </c>
    </row>
    <row r="1024" spans="1:13" x14ac:dyDescent="0.25">
      <c r="A1024" t="s">
        <v>424</v>
      </c>
      <c r="B1024">
        <v>10</v>
      </c>
      <c r="C1024" t="s">
        <v>55</v>
      </c>
      <c r="D1024" s="9">
        <v>45.5</v>
      </c>
      <c r="E1024" s="9">
        <v>24</v>
      </c>
      <c r="F1024" s="304">
        <f t="shared" si="97"/>
        <v>1625.97435</v>
      </c>
      <c r="G1024">
        <v>0.1</v>
      </c>
      <c r="H1024" s="18" t="s">
        <v>1063</v>
      </c>
      <c r="I1024" s="32">
        <f t="shared" si="98"/>
        <v>1222.4808183928546</v>
      </c>
      <c r="J1024" s="32">
        <f t="shared" si="99"/>
        <v>6.1124040919642724</v>
      </c>
      <c r="K1024" s="33" t="str">
        <f t="shared" si="100"/>
        <v>DEJAR</v>
      </c>
      <c r="L1024" s="33" t="str">
        <f t="shared" si="101"/>
        <v>DEJAR</v>
      </c>
      <c r="M1024" s="33" t="str">
        <f t="shared" si="102"/>
        <v>DEJAR</v>
      </c>
    </row>
    <row r="1025" spans="1:13" x14ac:dyDescent="0.25">
      <c r="A1025" t="s">
        <v>424</v>
      </c>
      <c r="B1025">
        <v>11</v>
      </c>
      <c r="C1025" t="s">
        <v>418</v>
      </c>
      <c r="D1025" s="9">
        <v>12.5</v>
      </c>
      <c r="E1025" s="9">
        <v>12</v>
      </c>
      <c r="F1025" s="304">
        <f t="shared" si="97"/>
        <v>122.71875</v>
      </c>
      <c r="G1025">
        <v>0.1</v>
      </c>
      <c r="H1025" s="18" t="s">
        <v>1063</v>
      </c>
      <c r="I1025" s="32">
        <f t="shared" si="98"/>
        <v>56.214880852526136</v>
      </c>
      <c r="J1025" s="32">
        <f t="shared" si="99"/>
        <v>0.28107440426263064</v>
      </c>
      <c r="K1025" s="33" t="str">
        <f t="shared" si="100"/>
        <v>DEJAR</v>
      </c>
      <c r="L1025" s="33" t="str">
        <f t="shared" si="101"/>
        <v>DEJAR</v>
      </c>
      <c r="M1025" s="33" t="str">
        <f t="shared" si="102"/>
        <v>DEJAR</v>
      </c>
    </row>
    <row r="1026" spans="1:13" x14ac:dyDescent="0.25">
      <c r="A1026" t="s">
        <v>424</v>
      </c>
      <c r="B1026">
        <v>12</v>
      </c>
      <c r="C1026" t="s">
        <v>428</v>
      </c>
      <c r="D1026" s="9">
        <v>11.4</v>
      </c>
      <c r="E1026" s="9">
        <v>13</v>
      </c>
      <c r="F1026" s="304">
        <f t="shared" si="97"/>
        <v>102.07058400000001</v>
      </c>
      <c r="G1026">
        <v>0.1</v>
      </c>
      <c r="H1026" s="18" t="s">
        <v>1063</v>
      </c>
      <c r="I1026" s="32">
        <f t="shared" si="98"/>
        <v>45.133456169673856</v>
      </c>
      <c r="J1026" s="32">
        <f t="shared" si="99"/>
        <v>0.22566728084836926</v>
      </c>
      <c r="K1026" s="33" t="str">
        <f t="shared" si="100"/>
        <v>DEJAR</v>
      </c>
      <c r="L1026" s="33" t="str">
        <f t="shared" si="101"/>
        <v>DEJAR</v>
      </c>
      <c r="M1026" s="33" t="str">
        <f t="shared" si="102"/>
        <v>DEJAR</v>
      </c>
    </row>
    <row r="1027" spans="1:13" x14ac:dyDescent="0.25">
      <c r="A1027" t="s">
        <v>424</v>
      </c>
      <c r="B1027">
        <v>13</v>
      </c>
      <c r="C1027" t="s">
        <v>428</v>
      </c>
      <c r="D1027" s="9">
        <v>33</v>
      </c>
      <c r="E1027" s="9">
        <v>19</v>
      </c>
      <c r="F1027" s="304">
        <f t="shared" ref="F1027:F1090" si="103">(3.1416/4)*D1027^2</f>
        <v>855.30060000000003</v>
      </c>
      <c r="G1027">
        <v>0.1</v>
      </c>
      <c r="H1027" s="18" t="s">
        <v>1063</v>
      </c>
      <c r="I1027" s="32">
        <f t="shared" ref="I1027:I1090" si="104">0.13657*D1027^2.38351</f>
        <v>568.52356444302654</v>
      </c>
      <c r="J1027" s="32">
        <f t="shared" ref="J1027:J1090" si="105">(I1027/1000)*0.5/G1027</f>
        <v>2.8426178222151326</v>
      </c>
      <c r="K1027" s="33" t="str">
        <f t="shared" ref="K1027:K1090" si="106">+IF(D1027&gt;=10,"DEJAR","DEPURAR")</f>
        <v>DEJAR</v>
      </c>
      <c r="L1027" s="33" t="str">
        <f t="shared" ref="L1027:L1090" si="107">+IF(E1027&gt;=5,"DEJAR","DEPURAR")</f>
        <v>DEJAR</v>
      </c>
      <c r="M1027" s="33" t="str">
        <f t="shared" ref="M1027:M1090" si="108">+IF(AND(K1027="DEJAR",L1027="DEJAR"),"DEJAR","DEPURAR")</f>
        <v>DEJAR</v>
      </c>
    </row>
    <row r="1028" spans="1:13" x14ac:dyDescent="0.25">
      <c r="A1028" t="s">
        <v>424</v>
      </c>
      <c r="B1028">
        <v>14</v>
      </c>
      <c r="C1028" t="s">
        <v>130</v>
      </c>
      <c r="D1028" s="9">
        <v>52</v>
      </c>
      <c r="E1028" s="9">
        <v>27</v>
      </c>
      <c r="F1028" s="304">
        <f t="shared" si="103"/>
        <v>2123.7215999999999</v>
      </c>
      <c r="G1028">
        <v>0.1</v>
      </c>
      <c r="H1028" s="18" t="s">
        <v>1063</v>
      </c>
      <c r="I1028" s="32">
        <f t="shared" si="104"/>
        <v>1680.6080482279649</v>
      </c>
      <c r="J1028" s="32">
        <f t="shared" si="105"/>
        <v>8.4030402411398235</v>
      </c>
      <c r="K1028" s="33" t="str">
        <f t="shared" si="106"/>
        <v>DEJAR</v>
      </c>
      <c r="L1028" s="33" t="str">
        <f t="shared" si="107"/>
        <v>DEJAR</v>
      </c>
      <c r="M1028" s="33" t="str">
        <f t="shared" si="108"/>
        <v>DEJAR</v>
      </c>
    </row>
    <row r="1029" spans="1:13" x14ac:dyDescent="0.25">
      <c r="A1029" t="s">
        <v>424</v>
      </c>
      <c r="B1029">
        <v>15</v>
      </c>
      <c r="C1029" t="s">
        <v>418</v>
      </c>
      <c r="D1029" s="9">
        <v>16.5</v>
      </c>
      <c r="E1029" s="9">
        <v>14</v>
      </c>
      <c r="F1029" s="304">
        <f t="shared" si="103"/>
        <v>213.82515000000001</v>
      </c>
      <c r="G1029">
        <v>0.1</v>
      </c>
      <c r="H1029" s="18" t="s">
        <v>1063</v>
      </c>
      <c r="I1029" s="32">
        <f t="shared" si="104"/>
        <v>108.95331919183752</v>
      </c>
      <c r="J1029" s="32">
        <f t="shared" si="105"/>
        <v>0.54476659595918764</v>
      </c>
      <c r="K1029" s="33" t="str">
        <f t="shared" si="106"/>
        <v>DEJAR</v>
      </c>
      <c r="L1029" s="33" t="str">
        <f t="shared" si="107"/>
        <v>DEJAR</v>
      </c>
      <c r="M1029" s="33" t="str">
        <f t="shared" si="108"/>
        <v>DEJAR</v>
      </c>
    </row>
    <row r="1030" spans="1:13" x14ac:dyDescent="0.25">
      <c r="A1030" t="s">
        <v>424</v>
      </c>
      <c r="B1030">
        <v>16</v>
      </c>
      <c r="C1030" t="s">
        <v>418</v>
      </c>
      <c r="D1030" s="9">
        <v>23</v>
      </c>
      <c r="E1030" s="9">
        <v>20</v>
      </c>
      <c r="F1030" s="304">
        <f t="shared" si="103"/>
        <v>415.47660000000002</v>
      </c>
      <c r="G1030">
        <v>0.1</v>
      </c>
      <c r="H1030" s="18" t="s">
        <v>1063</v>
      </c>
      <c r="I1030" s="32">
        <f t="shared" si="104"/>
        <v>240.46242571758225</v>
      </c>
      <c r="J1030" s="32">
        <f t="shared" si="105"/>
        <v>1.2023121285879113</v>
      </c>
      <c r="K1030" s="33" t="str">
        <f t="shared" si="106"/>
        <v>DEJAR</v>
      </c>
      <c r="L1030" s="33" t="str">
        <f t="shared" si="107"/>
        <v>DEJAR</v>
      </c>
      <c r="M1030" s="33" t="str">
        <f t="shared" si="108"/>
        <v>DEJAR</v>
      </c>
    </row>
    <row r="1031" spans="1:13" x14ac:dyDescent="0.25">
      <c r="A1031" t="s">
        <v>424</v>
      </c>
      <c r="B1031">
        <v>17</v>
      </c>
      <c r="C1031" t="s">
        <v>122</v>
      </c>
      <c r="D1031" s="9">
        <v>14.2</v>
      </c>
      <c r="E1031" s="9">
        <v>8</v>
      </c>
      <c r="F1031" s="304">
        <f t="shared" si="103"/>
        <v>158.368056</v>
      </c>
      <c r="G1031">
        <v>0.1</v>
      </c>
      <c r="H1031" s="18" t="s">
        <v>1063</v>
      </c>
      <c r="I1031" s="32">
        <f t="shared" si="104"/>
        <v>76.180900355309561</v>
      </c>
      <c r="J1031" s="32">
        <f t="shared" si="105"/>
        <v>0.38090450177654778</v>
      </c>
      <c r="K1031" s="33" t="str">
        <f t="shared" si="106"/>
        <v>DEJAR</v>
      </c>
      <c r="L1031" s="33" t="str">
        <f t="shared" si="107"/>
        <v>DEJAR</v>
      </c>
      <c r="M1031" s="33" t="str">
        <f t="shared" si="108"/>
        <v>DEJAR</v>
      </c>
    </row>
    <row r="1032" spans="1:13" x14ac:dyDescent="0.25">
      <c r="A1032" t="s">
        <v>424</v>
      </c>
      <c r="B1032">
        <v>18</v>
      </c>
      <c r="C1032" t="s">
        <v>429</v>
      </c>
      <c r="D1032" s="9">
        <v>17</v>
      </c>
      <c r="E1032" s="9">
        <v>9</v>
      </c>
      <c r="F1032" s="304">
        <f t="shared" si="103"/>
        <v>226.98060000000001</v>
      </c>
      <c r="G1032">
        <v>0.1</v>
      </c>
      <c r="H1032" s="18" t="s">
        <v>1063</v>
      </c>
      <c r="I1032" s="32">
        <f t="shared" si="104"/>
        <v>116.98835060940742</v>
      </c>
      <c r="J1032" s="32">
        <f t="shared" si="105"/>
        <v>0.58494175304703711</v>
      </c>
      <c r="K1032" s="33" t="str">
        <f t="shared" si="106"/>
        <v>DEJAR</v>
      </c>
      <c r="L1032" s="33" t="str">
        <f t="shared" si="107"/>
        <v>DEJAR</v>
      </c>
      <c r="M1032" s="33" t="str">
        <f t="shared" si="108"/>
        <v>DEJAR</v>
      </c>
    </row>
    <row r="1033" spans="1:13" x14ac:dyDescent="0.25">
      <c r="A1033" t="s">
        <v>424</v>
      </c>
      <c r="B1033">
        <v>19</v>
      </c>
      <c r="C1033" t="s">
        <v>428</v>
      </c>
      <c r="D1033" s="9">
        <v>29</v>
      </c>
      <c r="E1033" s="9">
        <v>22</v>
      </c>
      <c r="F1033" s="304">
        <f t="shared" si="103"/>
        <v>660.52139999999997</v>
      </c>
      <c r="G1033">
        <v>0.1</v>
      </c>
      <c r="H1033" s="18" t="s">
        <v>1063</v>
      </c>
      <c r="I1033" s="32">
        <f t="shared" si="104"/>
        <v>417.82609631752575</v>
      </c>
      <c r="J1033" s="32">
        <f t="shared" si="105"/>
        <v>2.0891304815876288</v>
      </c>
      <c r="K1033" s="33" t="str">
        <f t="shared" si="106"/>
        <v>DEJAR</v>
      </c>
      <c r="L1033" s="33" t="str">
        <f t="shared" si="107"/>
        <v>DEJAR</v>
      </c>
      <c r="M1033" s="33" t="str">
        <f t="shared" si="108"/>
        <v>DEJAR</v>
      </c>
    </row>
    <row r="1034" spans="1:13" x14ac:dyDescent="0.25">
      <c r="A1034" t="s">
        <v>424</v>
      </c>
      <c r="B1034">
        <v>20</v>
      </c>
      <c r="C1034" s="97" t="s">
        <v>418</v>
      </c>
      <c r="D1034" s="9">
        <v>17.7</v>
      </c>
      <c r="E1034" s="9">
        <v>12</v>
      </c>
      <c r="F1034" s="304">
        <f t="shared" si="103"/>
        <v>246.05796599999996</v>
      </c>
      <c r="G1034">
        <v>0.1</v>
      </c>
      <c r="H1034" s="18" t="s">
        <v>1063</v>
      </c>
      <c r="I1034" s="32">
        <f t="shared" si="104"/>
        <v>128.79887495272396</v>
      </c>
      <c r="J1034" s="32">
        <f t="shared" si="105"/>
        <v>0.64399437476361976</v>
      </c>
      <c r="K1034" s="33" t="str">
        <f t="shared" si="106"/>
        <v>DEJAR</v>
      </c>
      <c r="L1034" s="33" t="str">
        <f t="shared" si="107"/>
        <v>DEJAR</v>
      </c>
      <c r="M1034" s="33" t="str">
        <f t="shared" si="108"/>
        <v>DEJAR</v>
      </c>
    </row>
    <row r="1035" spans="1:13" x14ac:dyDescent="0.25">
      <c r="A1035" t="s">
        <v>424</v>
      </c>
      <c r="B1035">
        <v>21</v>
      </c>
      <c r="C1035" t="s">
        <v>418</v>
      </c>
      <c r="D1035" s="9">
        <v>20.2</v>
      </c>
      <c r="E1035" s="9">
        <v>24</v>
      </c>
      <c r="F1035" s="304">
        <f t="shared" si="103"/>
        <v>320.47461599999997</v>
      </c>
      <c r="G1035">
        <v>0.1</v>
      </c>
      <c r="H1035" s="18" t="s">
        <v>1063</v>
      </c>
      <c r="I1035" s="32">
        <f t="shared" si="104"/>
        <v>176.47100215542764</v>
      </c>
      <c r="J1035" s="32">
        <f t="shared" si="105"/>
        <v>0.88235501077713807</v>
      </c>
      <c r="K1035" s="33" t="str">
        <f t="shared" si="106"/>
        <v>DEJAR</v>
      </c>
      <c r="L1035" s="33" t="str">
        <f t="shared" si="107"/>
        <v>DEJAR</v>
      </c>
      <c r="M1035" s="33" t="str">
        <f t="shared" si="108"/>
        <v>DEJAR</v>
      </c>
    </row>
    <row r="1036" spans="1:13" x14ac:dyDescent="0.25">
      <c r="A1036" t="s">
        <v>424</v>
      </c>
      <c r="B1036">
        <v>22</v>
      </c>
      <c r="C1036" t="s">
        <v>134</v>
      </c>
      <c r="D1036" s="9">
        <v>22.6</v>
      </c>
      <c r="E1036" s="9">
        <v>22</v>
      </c>
      <c r="F1036" s="304">
        <f t="shared" si="103"/>
        <v>401.15090400000003</v>
      </c>
      <c r="G1036">
        <v>0.1</v>
      </c>
      <c r="H1036" s="18" t="s">
        <v>1063</v>
      </c>
      <c r="I1036" s="32">
        <f t="shared" si="104"/>
        <v>230.61434330174126</v>
      </c>
      <c r="J1036" s="32">
        <f t="shared" si="105"/>
        <v>1.1530717165087063</v>
      </c>
      <c r="K1036" s="33" t="str">
        <f t="shared" si="106"/>
        <v>DEJAR</v>
      </c>
      <c r="L1036" s="33" t="str">
        <f t="shared" si="107"/>
        <v>DEJAR</v>
      </c>
      <c r="M1036" s="33" t="str">
        <f t="shared" si="108"/>
        <v>DEJAR</v>
      </c>
    </row>
    <row r="1037" spans="1:13" x14ac:dyDescent="0.25">
      <c r="A1037" t="s">
        <v>424</v>
      </c>
      <c r="B1037">
        <v>23</v>
      </c>
      <c r="C1037" t="s">
        <v>418</v>
      </c>
      <c r="D1037" s="9">
        <v>30</v>
      </c>
      <c r="E1037" s="9">
        <v>14</v>
      </c>
      <c r="F1037" s="304">
        <f t="shared" si="103"/>
        <v>706.86</v>
      </c>
      <c r="G1037">
        <v>0.1</v>
      </c>
      <c r="H1037" s="18" t="s">
        <v>1063</v>
      </c>
      <c r="I1037" s="32">
        <f t="shared" si="104"/>
        <v>452.98997539791907</v>
      </c>
      <c r="J1037" s="32">
        <f t="shared" si="105"/>
        <v>2.2649498769895953</v>
      </c>
      <c r="K1037" s="33" t="str">
        <f t="shared" si="106"/>
        <v>DEJAR</v>
      </c>
      <c r="L1037" s="33" t="str">
        <f t="shared" si="107"/>
        <v>DEJAR</v>
      </c>
      <c r="M1037" s="33" t="str">
        <f t="shared" si="108"/>
        <v>DEJAR</v>
      </c>
    </row>
    <row r="1038" spans="1:13" x14ac:dyDescent="0.25">
      <c r="A1038" t="s">
        <v>424</v>
      </c>
      <c r="B1038">
        <v>24</v>
      </c>
      <c r="C1038" t="s">
        <v>428</v>
      </c>
      <c r="D1038" s="9">
        <v>16</v>
      </c>
      <c r="E1038" s="9">
        <v>12</v>
      </c>
      <c r="F1038" s="304">
        <f t="shared" si="103"/>
        <v>201.0624</v>
      </c>
      <c r="G1038">
        <v>0.1</v>
      </c>
      <c r="H1038" s="18" t="s">
        <v>1063</v>
      </c>
      <c r="I1038" s="32">
        <f t="shared" si="104"/>
        <v>101.24820425273758</v>
      </c>
      <c r="J1038" s="32">
        <f t="shared" si="105"/>
        <v>0.50624102126368786</v>
      </c>
      <c r="K1038" s="33" t="str">
        <f t="shared" si="106"/>
        <v>DEJAR</v>
      </c>
      <c r="L1038" s="33" t="str">
        <f t="shared" si="107"/>
        <v>DEJAR</v>
      </c>
      <c r="M1038" s="33" t="str">
        <f t="shared" si="108"/>
        <v>DEJAR</v>
      </c>
    </row>
    <row r="1039" spans="1:13" x14ac:dyDescent="0.25">
      <c r="A1039" t="s">
        <v>424</v>
      </c>
      <c r="B1039">
        <v>25</v>
      </c>
      <c r="C1039" t="s">
        <v>55</v>
      </c>
      <c r="D1039" s="9">
        <v>10.199999999999999</v>
      </c>
      <c r="E1039" s="9">
        <v>9</v>
      </c>
      <c r="F1039" s="304">
        <f t="shared" si="103"/>
        <v>81.713015999999996</v>
      </c>
      <c r="G1039">
        <v>0.1</v>
      </c>
      <c r="H1039" s="18" t="s">
        <v>1063</v>
      </c>
      <c r="I1039" s="32">
        <f t="shared" si="104"/>
        <v>34.622936944330348</v>
      </c>
      <c r="J1039" s="32">
        <f t="shared" si="105"/>
        <v>0.17311468472165173</v>
      </c>
      <c r="K1039" s="33" t="str">
        <f t="shared" si="106"/>
        <v>DEJAR</v>
      </c>
      <c r="L1039" s="33" t="str">
        <f t="shared" si="107"/>
        <v>DEJAR</v>
      </c>
      <c r="M1039" s="33" t="str">
        <f t="shared" si="108"/>
        <v>DEJAR</v>
      </c>
    </row>
    <row r="1040" spans="1:13" x14ac:dyDescent="0.25">
      <c r="A1040" t="s">
        <v>424</v>
      </c>
      <c r="B1040">
        <v>26</v>
      </c>
      <c r="C1040" t="s">
        <v>396</v>
      </c>
      <c r="D1040" s="9">
        <v>46</v>
      </c>
      <c r="E1040" s="9">
        <v>30</v>
      </c>
      <c r="F1040" s="304">
        <f t="shared" si="103"/>
        <v>1661.9064000000001</v>
      </c>
      <c r="G1040">
        <v>0.1</v>
      </c>
      <c r="H1040" s="18" t="s">
        <v>1063</v>
      </c>
      <c r="I1040" s="32">
        <f t="shared" si="104"/>
        <v>1254.7442923043911</v>
      </c>
      <c r="J1040" s="32">
        <f t="shared" si="105"/>
        <v>6.2737214615219559</v>
      </c>
      <c r="K1040" s="33" t="str">
        <f t="shared" si="106"/>
        <v>DEJAR</v>
      </c>
      <c r="L1040" s="33" t="str">
        <f t="shared" si="107"/>
        <v>DEJAR</v>
      </c>
      <c r="M1040" s="33" t="str">
        <f t="shared" si="108"/>
        <v>DEJAR</v>
      </c>
    </row>
    <row r="1041" spans="1:13" x14ac:dyDescent="0.25">
      <c r="A1041" t="s">
        <v>424</v>
      </c>
      <c r="B1041">
        <v>27</v>
      </c>
      <c r="C1041" t="s">
        <v>419</v>
      </c>
      <c r="D1041" s="9">
        <v>18</v>
      </c>
      <c r="E1041" s="9">
        <v>9</v>
      </c>
      <c r="F1041" s="304">
        <f t="shared" si="103"/>
        <v>254.46959999999999</v>
      </c>
      <c r="G1041">
        <v>0.1</v>
      </c>
      <c r="H1041" s="18" t="s">
        <v>1063</v>
      </c>
      <c r="I1041" s="32">
        <f t="shared" si="104"/>
        <v>134.06329154071116</v>
      </c>
      <c r="J1041" s="32">
        <f t="shared" si="105"/>
        <v>0.67031645770355586</v>
      </c>
      <c r="K1041" s="33" t="str">
        <f t="shared" si="106"/>
        <v>DEJAR</v>
      </c>
      <c r="L1041" s="33" t="str">
        <f t="shared" si="107"/>
        <v>DEJAR</v>
      </c>
      <c r="M1041" s="33" t="str">
        <f t="shared" si="108"/>
        <v>DEJAR</v>
      </c>
    </row>
    <row r="1042" spans="1:13" x14ac:dyDescent="0.25">
      <c r="A1042" t="s">
        <v>424</v>
      </c>
      <c r="B1042">
        <v>28</v>
      </c>
      <c r="C1042" t="s">
        <v>134</v>
      </c>
      <c r="D1042" s="9">
        <v>19</v>
      </c>
      <c r="E1042" s="9">
        <v>14</v>
      </c>
      <c r="F1042" s="304">
        <f t="shared" si="103"/>
        <v>283.52940000000001</v>
      </c>
      <c r="G1042">
        <v>0.1</v>
      </c>
      <c r="H1042" s="18" t="s">
        <v>1063</v>
      </c>
      <c r="I1042" s="32">
        <f t="shared" si="104"/>
        <v>152.50261995629924</v>
      </c>
      <c r="J1042" s="32">
        <f t="shared" si="105"/>
        <v>0.76251309978149617</v>
      </c>
      <c r="K1042" s="33" t="str">
        <f t="shared" si="106"/>
        <v>DEJAR</v>
      </c>
      <c r="L1042" s="33" t="str">
        <f t="shared" si="107"/>
        <v>DEJAR</v>
      </c>
      <c r="M1042" s="33" t="str">
        <f t="shared" si="108"/>
        <v>DEJAR</v>
      </c>
    </row>
    <row r="1043" spans="1:13" x14ac:dyDescent="0.25">
      <c r="A1043" t="s">
        <v>424</v>
      </c>
      <c r="B1043">
        <v>29</v>
      </c>
      <c r="C1043" t="s">
        <v>134</v>
      </c>
      <c r="D1043" s="9">
        <v>14.8</v>
      </c>
      <c r="E1043" s="9">
        <v>9</v>
      </c>
      <c r="F1043" s="304">
        <f t="shared" si="103"/>
        <v>172.03401600000001</v>
      </c>
      <c r="G1043">
        <v>0.1</v>
      </c>
      <c r="H1043" s="18" t="s">
        <v>1063</v>
      </c>
      <c r="I1043" s="32">
        <f t="shared" si="104"/>
        <v>84.078665642218951</v>
      </c>
      <c r="J1043" s="32">
        <f t="shared" si="105"/>
        <v>0.42039332821109476</v>
      </c>
      <c r="K1043" s="33" t="str">
        <f t="shared" si="106"/>
        <v>DEJAR</v>
      </c>
      <c r="L1043" s="33" t="str">
        <f t="shared" si="107"/>
        <v>DEJAR</v>
      </c>
      <c r="M1043" s="33" t="str">
        <f t="shared" si="108"/>
        <v>DEJAR</v>
      </c>
    </row>
    <row r="1044" spans="1:13" x14ac:dyDescent="0.25">
      <c r="A1044" t="s">
        <v>424</v>
      </c>
      <c r="B1044">
        <v>30</v>
      </c>
      <c r="C1044" t="s">
        <v>428</v>
      </c>
      <c r="D1044" s="9">
        <v>25</v>
      </c>
      <c r="E1044" s="9">
        <v>10</v>
      </c>
      <c r="F1044" s="304">
        <f t="shared" si="103"/>
        <v>490.875</v>
      </c>
      <c r="G1044">
        <v>0.1</v>
      </c>
      <c r="H1044" s="18" t="s">
        <v>1063</v>
      </c>
      <c r="I1044" s="32">
        <f t="shared" si="104"/>
        <v>293.3319028192812</v>
      </c>
      <c r="J1044" s="32">
        <f t="shared" si="105"/>
        <v>1.4666595140964058</v>
      </c>
      <c r="K1044" s="33" t="str">
        <f t="shared" si="106"/>
        <v>DEJAR</v>
      </c>
      <c r="L1044" s="33" t="str">
        <f t="shared" si="107"/>
        <v>DEJAR</v>
      </c>
      <c r="M1044" s="33" t="str">
        <f t="shared" si="108"/>
        <v>DEJAR</v>
      </c>
    </row>
    <row r="1045" spans="1:13" x14ac:dyDescent="0.25">
      <c r="A1045" t="s">
        <v>424</v>
      </c>
      <c r="B1045">
        <v>31</v>
      </c>
      <c r="C1045" t="s">
        <v>418</v>
      </c>
      <c r="D1045" s="9">
        <v>18</v>
      </c>
      <c r="E1045" s="9">
        <v>15</v>
      </c>
      <c r="F1045" s="304">
        <f t="shared" si="103"/>
        <v>254.46959999999999</v>
      </c>
      <c r="G1045">
        <v>0.1</v>
      </c>
      <c r="H1045" s="18" t="s">
        <v>1063</v>
      </c>
      <c r="I1045" s="32">
        <f t="shared" si="104"/>
        <v>134.06329154071116</v>
      </c>
      <c r="J1045" s="32">
        <f t="shared" si="105"/>
        <v>0.67031645770355586</v>
      </c>
      <c r="K1045" s="33" t="str">
        <f t="shared" si="106"/>
        <v>DEJAR</v>
      </c>
      <c r="L1045" s="33" t="str">
        <f t="shared" si="107"/>
        <v>DEJAR</v>
      </c>
      <c r="M1045" s="33" t="str">
        <f t="shared" si="108"/>
        <v>DEJAR</v>
      </c>
    </row>
    <row r="1046" spans="1:13" x14ac:dyDescent="0.25">
      <c r="A1046" t="s">
        <v>424</v>
      </c>
      <c r="B1046">
        <v>32</v>
      </c>
      <c r="C1046" t="s">
        <v>130</v>
      </c>
      <c r="D1046" s="9">
        <v>14.2</v>
      </c>
      <c r="E1046" s="9">
        <v>74</v>
      </c>
      <c r="F1046" s="304">
        <f t="shared" si="103"/>
        <v>158.368056</v>
      </c>
      <c r="G1046">
        <v>0.1</v>
      </c>
      <c r="H1046" s="18" t="s">
        <v>1063</v>
      </c>
      <c r="I1046" s="32">
        <f t="shared" si="104"/>
        <v>76.180900355309561</v>
      </c>
      <c r="J1046" s="32">
        <f t="shared" si="105"/>
        <v>0.38090450177654778</v>
      </c>
      <c r="K1046" s="33" t="str">
        <f t="shared" si="106"/>
        <v>DEJAR</v>
      </c>
      <c r="L1046" s="33" t="str">
        <f t="shared" si="107"/>
        <v>DEJAR</v>
      </c>
      <c r="M1046" s="33" t="str">
        <f t="shared" si="108"/>
        <v>DEJAR</v>
      </c>
    </row>
    <row r="1047" spans="1:13" x14ac:dyDescent="0.25">
      <c r="A1047" t="s">
        <v>424</v>
      </c>
      <c r="B1047">
        <v>33</v>
      </c>
      <c r="C1047" t="s">
        <v>252</v>
      </c>
      <c r="D1047" s="9">
        <v>12</v>
      </c>
      <c r="E1047" s="9">
        <v>7</v>
      </c>
      <c r="F1047" s="304">
        <f t="shared" si="103"/>
        <v>113.0976</v>
      </c>
      <c r="G1047">
        <v>0.1</v>
      </c>
      <c r="H1047" s="18" t="s">
        <v>1063</v>
      </c>
      <c r="I1047" s="32">
        <f t="shared" si="104"/>
        <v>51.002868362482175</v>
      </c>
      <c r="J1047" s="32">
        <f t="shared" si="105"/>
        <v>0.25501434181241084</v>
      </c>
      <c r="K1047" s="33" t="str">
        <f t="shared" si="106"/>
        <v>DEJAR</v>
      </c>
      <c r="L1047" s="33" t="str">
        <f t="shared" si="107"/>
        <v>DEJAR</v>
      </c>
      <c r="M1047" s="33" t="str">
        <f t="shared" si="108"/>
        <v>DEJAR</v>
      </c>
    </row>
    <row r="1048" spans="1:13" x14ac:dyDescent="0.25">
      <c r="A1048" t="s">
        <v>424</v>
      </c>
      <c r="B1048">
        <v>34</v>
      </c>
      <c r="C1048" t="s">
        <v>134</v>
      </c>
      <c r="D1048" s="9">
        <v>10</v>
      </c>
      <c r="E1048" s="9">
        <v>9</v>
      </c>
      <c r="F1048" s="304">
        <f t="shared" si="103"/>
        <v>78.539999999999992</v>
      </c>
      <c r="G1048">
        <v>0.1</v>
      </c>
      <c r="H1048" s="18" t="s">
        <v>1063</v>
      </c>
      <c r="I1048" s="32">
        <f t="shared" si="104"/>
        <v>33.026709725455305</v>
      </c>
      <c r="J1048" s="32">
        <f t="shared" si="105"/>
        <v>0.16513354862727653</v>
      </c>
      <c r="K1048" s="33" t="str">
        <f t="shared" si="106"/>
        <v>DEJAR</v>
      </c>
      <c r="L1048" s="33" t="str">
        <f t="shared" si="107"/>
        <v>DEJAR</v>
      </c>
      <c r="M1048" s="33" t="str">
        <f t="shared" si="108"/>
        <v>DEJAR</v>
      </c>
    </row>
    <row r="1049" spans="1:13" x14ac:dyDescent="0.25">
      <c r="A1049" t="s">
        <v>424</v>
      </c>
      <c r="B1049">
        <v>35</v>
      </c>
      <c r="C1049" t="s">
        <v>134</v>
      </c>
      <c r="D1049" s="9">
        <v>30</v>
      </c>
      <c r="E1049" s="9">
        <v>14</v>
      </c>
      <c r="F1049" s="304">
        <f t="shared" si="103"/>
        <v>706.86</v>
      </c>
      <c r="G1049">
        <v>0.1</v>
      </c>
      <c r="H1049" s="18" t="s">
        <v>1063</v>
      </c>
      <c r="I1049" s="32">
        <f t="shared" si="104"/>
        <v>452.98997539791907</v>
      </c>
      <c r="J1049" s="32">
        <f t="shared" si="105"/>
        <v>2.2649498769895953</v>
      </c>
      <c r="K1049" s="33" t="str">
        <f t="shared" si="106"/>
        <v>DEJAR</v>
      </c>
      <c r="L1049" s="33" t="str">
        <f t="shared" si="107"/>
        <v>DEJAR</v>
      </c>
      <c r="M1049" s="33" t="str">
        <f t="shared" si="108"/>
        <v>DEJAR</v>
      </c>
    </row>
    <row r="1050" spans="1:13" x14ac:dyDescent="0.25">
      <c r="A1050" t="s">
        <v>424</v>
      </c>
      <c r="B1050">
        <v>36</v>
      </c>
      <c r="C1050" t="s">
        <v>430</v>
      </c>
      <c r="D1050" s="9">
        <v>10.5</v>
      </c>
      <c r="E1050" s="9">
        <v>12</v>
      </c>
      <c r="F1050" s="304">
        <f t="shared" si="103"/>
        <v>86.590350000000001</v>
      </c>
      <c r="G1050">
        <v>0.1</v>
      </c>
      <c r="H1050" s="18" t="s">
        <v>1063</v>
      </c>
      <c r="I1050" s="32">
        <f t="shared" si="104"/>
        <v>37.099684439743179</v>
      </c>
      <c r="J1050" s="32">
        <f t="shared" si="105"/>
        <v>0.1854984221987159</v>
      </c>
      <c r="K1050" s="33" t="str">
        <f t="shared" si="106"/>
        <v>DEJAR</v>
      </c>
      <c r="L1050" s="33" t="str">
        <f t="shared" si="107"/>
        <v>DEJAR</v>
      </c>
      <c r="M1050" s="33" t="str">
        <f t="shared" si="108"/>
        <v>DEJAR</v>
      </c>
    </row>
    <row r="1051" spans="1:13" x14ac:dyDescent="0.25">
      <c r="A1051" t="s">
        <v>424</v>
      </c>
      <c r="B1051">
        <v>37</v>
      </c>
      <c r="C1051" t="s">
        <v>382</v>
      </c>
      <c r="D1051" s="9">
        <v>31</v>
      </c>
      <c r="E1051" s="9">
        <v>22</v>
      </c>
      <c r="F1051" s="304">
        <f t="shared" si="103"/>
        <v>754.76940000000002</v>
      </c>
      <c r="G1051">
        <v>0.1</v>
      </c>
      <c r="H1051" s="18" t="s">
        <v>1063</v>
      </c>
      <c r="I1051" s="32">
        <f t="shared" si="104"/>
        <v>489.81357840055307</v>
      </c>
      <c r="J1051" s="32">
        <f t="shared" si="105"/>
        <v>2.4490678920027653</v>
      </c>
      <c r="K1051" s="33" t="str">
        <f t="shared" si="106"/>
        <v>DEJAR</v>
      </c>
      <c r="L1051" s="33" t="str">
        <f t="shared" si="107"/>
        <v>DEJAR</v>
      </c>
      <c r="M1051" s="33" t="str">
        <f t="shared" si="108"/>
        <v>DEJAR</v>
      </c>
    </row>
    <row r="1052" spans="1:13" x14ac:dyDescent="0.25">
      <c r="A1052" t="s">
        <v>431</v>
      </c>
      <c r="B1052">
        <v>1</v>
      </c>
      <c r="C1052" t="s">
        <v>432</v>
      </c>
      <c r="D1052" s="9">
        <v>24</v>
      </c>
      <c r="E1052" s="9">
        <v>10</v>
      </c>
      <c r="F1052" s="304">
        <f t="shared" si="103"/>
        <v>452.3904</v>
      </c>
      <c r="G1052">
        <v>0.1</v>
      </c>
      <c r="H1052" s="18" t="s">
        <v>1063</v>
      </c>
      <c r="I1052" s="32">
        <f t="shared" si="104"/>
        <v>266.13537552905672</v>
      </c>
      <c r="J1052" s="32">
        <f t="shared" si="105"/>
        <v>1.3306768776452833</v>
      </c>
      <c r="K1052" s="33" t="str">
        <f t="shared" si="106"/>
        <v>DEJAR</v>
      </c>
      <c r="L1052" s="33" t="str">
        <f t="shared" si="107"/>
        <v>DEJAR</v>
      </c>
      <c r="M1052" s="33" t="str">
        <f t="shared" si="108"/>
        <v>DEJAR</v>
      </c>
    </row>
    <row r="1053" spans="1:13" x14ac:dyDescent="0.25">
      <c r="A1053" t="s">
        <v>431</v>
      </c>
      <c r="B1053">
        <v>2</v>
      </c>
      <c r="C1053" t="s">
        <v>409</v>
      </c>
      <c r="D1053" s="9">
        <v>12.2</v>
      </c>
      <c r="E1053" s="9">
        <v>8</v>
      </c>
      <c r="F1053" s="304">
        <f t="shared" si="103"/>
        <v>116.89893599999998</v>
      </c>
      <c r="G1053">
        <v>0.1</v>
      </c>
      <c r="H1053" s="18" t="s">
        <v>1063</v>
      </c>
      <c r="I1053" s="32">
        <f t="shared" si="104"/>
        <v>53.052374835244144</v>
      </c>
      <c r="J1053" s="32">
        <f t="shared" si="105"/>
        <v>0.26526187417622071</v>
      </c>
      <c r="K1053" s="33" t="str">
        <f t="shared" si="106"/>
        <v>DEJAR</v>
      </c>
      <c r="L1053" s="33" t="str">
        <f t="shared" si="107"/>
        <v>DEJAR</v>
      </c>
      <c r="M1053" s="33" t="str">
        <f t="shared" si="108"/>
        <v>DEJAR</v>
      </c>
    </row>
    <row r="1054" spans="1:13" x14ac:dyDescent="0.25">
      <c r="A1054" t="s">
        <v>431</v>
      </c>
      <c r="B1054">
        <v>3</v>
      </c>
      <c r="C1054" t="s">
        <v>433</v>
      </c>
      <c r="D1054" s="9">
        <v>46</v>
      </c>
      <c r="E1054" s="9">
        <v>12</v>
      </c>
      <c r="F1054" s="304">
        <f t="shared" si="103"/>
        <v>1661.9064000000001</v>
      </c>
      <c r="G1054">
        <v>0.1</v>
      </c>
      <c r="H1054" s="18" t="s">
        <v>1063</v>
      </c>
      <c r="I1054" s="32">
        <f t="shared" si="104"/>
        <v>1254.7442923043911</v>
      </c>
      <c r="J1054" s="32">
        <f t="shared" si="105"/>
        <v>6.2737214615219559</v>
      </c>
      <c r="K1054" s="33" t="str">
        <f t="shared" si="106"/>
        <v>DEJAR</v>
      </c>
      <c r="L1054" s="33" t="str">
        <f t="shared" si="107"/>
        <v>DEJAR</v>
      </c>
      <c r="M1054" s="33" t="str">
        <f t="shared" si="108"/>
        <v>DEJAR</v>
      </c>
    </row>
    <row r="1055" spans="1:13" x14ac:dyDescent="0.25">
      <c r="A1055" t="s">
        <v>431</v>
      </c>
      <c r="B1055">
        <v>4</v>
      </c>
      <c r="C1055" t="s">
        <v>303</v>
      </c>
      <c r="D1055" s="9">
        <v>27</v>
      </c>
      <c r="E1055" s="9">
        <v>9</v>
      </c>
      <c r="F1055" s="304">
        <f t="shared" si="103"/>
        <v>572.5566</v>
      </c>
      <c r="G1055">
        <v>0.1</v>
      </c>
      <c r="H1055" s="18" t="s">
        <v>1063</v>
      </c>
      <c r="I1055" s="32">
        <f t="shared" si="104"/>
        <v>352.39128142743209</v>
      </c>
      <c r="J1055" s="32">
        <f t="shared" si="105"/>
        <v>1.7619564071371603</v>
      </c>
      <c r="K1055" s="33" t="str">
        <f t="shared" si="106"/>
        <v>DEJAR</v>
      </c>
      <c r="L1055" s="33" t="str">
        <f t="shared" si="107"/>
        <v>DEJAR</v>
      </c>
      <c r="M1055" s="33" t="str">
        <f t="shared" si="108"/>
        <v>DEJAR</v>
      </c>
    </row>
    <row r="1056" spans="1:13" x14ac:dyDescent="0.25">
      <c r="A1056" t="s">
        <v>431</v>
      </c>
      <c r="B1056">
        <v>5</v>
      </c>
      <c r="C1056" t="s">
        <v>55</v>
      </c>
      <c r="D1056" s="9">
        <v>36</v>
      </c>
      <c r="E1056" s="9">
        <v>19</v>
      </c>
      <c r="F1056" s="304">
        <f t="shared" si="103"/>
        <v>1017.8783999999999</v>
      </c>
      <c r="G1056">
        <v>0.1</v>
      </c>
      <c r="H1056" s="18" t="s">
        <v>1063</v>
      </c>
      <c r="I1056" s="32">
        <f t="shared" si="104"/>
        <v>699.54858588098784</v>
      </c>
      <c r="J1056" s="32">
        <f t="shared" si="105"/>
        <v>3.4977429294049394</v>
      </c>
      <c r="K1056" s="33" t="str">
        <f t="shared" si="106"/>
        <v>DEJAR</v>
      </c>
      <c r="L1056" s="33" t="str">
        <f t="shared" si="107"/>
        <v>DEJAR</v>
      </c>
      <c r="M1056" s="33" t="str">
        <f t="shared" si="108"/>
        <v>DEJAR</v>
      </c>
    </row>
    <row r="1057" spans="1:13" x14ac:dyDescent="0.25">
      <c r="A1057" t="s">
        <v>431</v>
      </c>
      <c r="B1057">
        <v>6</v>
      </c>
      <c r="C1057" t="s">
        <v>303</v>
      </c>
      <c r="D1057" s="9">
        <v>37.5</v>
      </c>
      <c r="E1057" s="9">
        <v>11</v>
      </c>
      <c r="F1057" s="304">
        <f t="shared" si="103"/>
        <v>1104.46875</v>
      </c>
      <c r="G1057">
        <v>0.1</v>
      </c>
      <c r="H1057" s="18" t="s">
        <v>1063</v>
      </c>
      <c r="I1057" s="32">
        <f t="shared" si="104"/>
        <v>771.03585873575037</v>
      </c>
      <c r="J1057" s="32">
        <f t="shared" si="105"/>
        <v>3.8551792936787512</v>
      </c>
      <c r="K1057" s="33" t="str">
        <f t="shared" si="106"/>
        <v>DEJAR</v>
      </c>
      <c r="L1057" s="33" t="str">
        <f t="shared" si="107"/>
        <v>DEJAR</v>
      </c>
      <c r="M1057" s="33" t="str">
        <f t="shared" si="108"/>
        <v>DEJAR</v>
      </c>
    </row>
    <row r="1058" spans="1:13" x14ac:dyDescent="0.25">
      <c r="A1058" t="s">
        <v>431</v>
      </c>
      <c r="B1058">
        <v>7</v>
      </c>
      <c r="C1058" t="s">
        <v>161</v>
      </c>
      <c r="D1058" s="9">
        <v>14.9</v>
      </c>
      <c r="E1058" s="9">
        <v>16</v>
      </c>
      <c r="F1058" s="304">
        <f t="shared" si="103"/>
        <v>174.36665400000001</v>
      </c>
      <c r="G1058">
        <v>0.1</v>
      </c>
      <c r="H1058" s="18" t="s">
        <v>1063</v>
      </c>
      <c r="I1058" s="32">
        <f t="shared" si="104"/>
        <v>85.439069920442137</v>
      </c>
      <c r="J1058" s="32">
        <f t="shared" si="105"/>
        <v>0.42719534960221062</v>
      </c>
      <c r="K1058" s="33" t="str">
        <f t="shared" si="106"/>
        <v>DEJAR</v>
      </c>
      <c r="L1058" s="33" t="str">
        <f t="shared" si="107"/>
        <v>DEJAR</v>
      </c>
      <c r="M1058" s="33" t="str">
        <f t="shared" si="108"/>
        <v>DEJAR</v>
      </c>
    </row>
    <row r="1059" spans="1:13" x14ac:dyDescent="0.25">
      <c r="A1059" t="s">
        <v>431</v>
      </c>
      <c r="B1059">
        <v>8</v>
      </c>
      <c r="C1059" t="s">
        <v>55</v>
      </c>
      <c r="D1059" s="9">
        <v>12</v>
      </c>
      <c r="E1059" s="9">
        <v>10</v>
      </c>
      <c r="F1059" s="304">
        <f t="shared" si="103"/>
        <v>113.0976</v>
      </c>
      <c r="G1059">
        <v>0.1</v>
      </c>
      <c r="H1059" s="18" t="s">
        <v>1063</v>
      </c>
      <c r="I1059" s="32">
        <f t="shared" si="104"/>
        <v>51.002868362482175</v>
      </c>
      <c r="J1059" s="32">
        <f t="shared" si="105"/>
        <v>0.25501434181241084</v>
      </c>
      <c r="K1059" s="33" t="str">
        <f t="shared" si="106"/>
        <v>DEJAR</v>
      </c>
      <c r="L1059" s="33" t="str">
        <f t="shared" si="107"/>
        <v>DEJAR</v>
      </c>
      <c r="M1059" s="33" t="str">
        <f t="shared" si="108"/>
        <v>DEJAR</v>
      </c>
    </row>
    <row r="1060" spans="1:13" x14ac:dyDescent="0.25">
      <c r="A1060" t="s">
        <v>431</v>
      </c>
      <c r="B1060">
        <v>9</v>
      </c>
      <c r="C1060" t="s">
        <v>252</v>
      </c>
      <c r="D1060" s="9">
        <v>16.5</v>
      </c>
      <c r="E1060" s="9">
        <v>8</v>
      </c>
      <c r="F1060" s="304">
        <f t="shared" si="103"/>
        <v>213.82515000000001</v>
      </c>
      <c r="G1060">
        <v>0.1</v>
      </c>
      <c r="H1060" s="18" t="s">
        <v>1063</v>
      </c>
      <c r="I1060" s="32">
        <f t="shared" si="104"/>
        <v>108.95331919183752</v>
      </c>
      <c r="J1060" s="32">
        <f t="shared" si="105"/>
        <v>0.54476659595918764</v>
      </c>
      <c r="K1060" s="33" t="str">
        <f t="shared" si="106"/>
        <v>DEJAR</v>
      </c>
      <c r="L1060" s="33" t="str">
        <f t="shared" si="107"/>
        <v>DEJAR</v>
      </c>
      <c r="M1060" s="33" t="str">
        <f t="shared" si="108"/>
        <v>DEJAR</v>
      </c>
    </row>
    <row r="1061" spans="1:13" x14ac:dyDescent="0.25">
      <c r="A1061" t="s">
        <v>431</v>
      </c>
      <c r="B1061">
        <v>10</v>
      </c>
      <c r="C1061" t="s">
        <v>161</v>
      </c>
      <c r="D1061" s="9">
        <v>10.5</v>
      </c>
      <c r="E1061" s="9">
        <v>8</v>
      </c>
      <c r="F1061" s="304">
        <f t="shared" si="103"/>
        <v>86.590350000000001</v>
      </c>
      <c r="G1061">
        <v>0.1</v>
      </c>
      <c r="H1061" s="18" t="s">
        <v>1063</v>
      </c>
      <c r="I1061" s="32">
        <f t="shared" si="104"/>
        <v>37.099684439743179</v>
      </c>
      <c r="J1061" s="32">
        <f t="shared" si="105"/>
        <v>0.1854984221987159</v>
      </c>
      <c r="K1061" s="33" t="str">
        <f t="shared" si="106"/>
        <v>DEJAR</v>
      </c>
      <c r="L1061" s="33" t="str">
        <f t="shared" si="107"/>
        <v>DEJAR</v>
      </c>
      <c r="M1061" s="33" t="str">
        <f t="shared" si="108"/>
        <v>DEJAR</v>
      </c>
    </row>
    <row r="1062" spans="1:13" x14ac:dyDescent="0.25">
      <c r="A1062" t="s">
        <v>431</v>
      </c>
      <c r="B1062">
        <v>11</v>
      </c>
      <c r="C1062" t="s">
        <v>419</v>
      </c>
      <c r="D1062" s="9">
        <v>12</v>
      </c>
      <c r="E1062" s="9">
        <v>7</v>
      </c>
      <c r="F1062" s="304">
        <f t="shared" si="103"/>
        <v>113.0976</v>
      </c>
      <c r="G1062">
        <v>0.1</v>
      </c>
      <c r="H1062" s="18" t="s">
        <v>1063</v>
      </c>
      <c r="I1062" s="32">
        <f t="shared" si="104"/>
        <v>51.002868362482175</v>
      </c>
      <c r="J1062" s="32">
        <f t="shared" si="105"/>
        <v>0.25501434181241084</v>
      </c>
      <c r="K1062" s="33" t="str">
        <f t="shared" si="106"/>
        <v>DEJAR</v>
      </c>
      <c r="L1062" s="33" t="str">
        <f t="shared" si="107"/>
        <v>DEJAR</v>
      </c>
      <c r="M1062" s="33" t="str">
        <f t="shared" si="108"/>
        <v>DEJAR</v>
      </c>
    </row>
    <row r="1063" spans="1:13" x14ac:dyDescent="0.25">
      <c r="A1063" t="s">
        <v>431</v>
      </c>
      <c r="B1063">
        <v>12</v>
      </c>
      <c r="C1063" t="s">
        <v>396</v>
      </c>
      <c r="D1063" s="9">
        <v>13</v>
      </c>
      <c r="E1063" s="9">
        <v>8</v>
      </c>
      <c r="F1063" s="304">
        <f t="shared" si="103"/>
        <v>132.73259999999999</v>
      </c>
      <c r="G1063">
        <v>0.1</v>
      </c>
      <c r="H1063" s="18" t="s">
        <v>1063</v>
      </c>
      <c r="I1063" s="32">
        <f t="shared" si="104"/>
        <v>61.723483588461484</v>
      </c>
      <c r="J1063" s="32">
        <f t="shared" si="105"/>
        <v>0.3086174179423074</v>
      </c>
      <c r="K1063" s="33" t="str">
        <f t="shared" si="106"/>
        <v>DEJAR</v>
      </c>
      <c r="L1063" s="33" t="str">
        <f t="shared" si="107"/>
        <v>DEJAR</v>
      </c>
      <c r="M1063" s="33" t="str">
        <f t="shared" si="108"/>
        <v>DEJAR</v>
      </c>
    </row>
    <row r="1064" spans="1:13" x14ac:dyDescent="0.25">
      <c r="A1064" t="s">
        <v>431</v>
      </c>
      <c r="B1064">
        <v>13</v>
      </c>
      <c r="C1064" t="s">
        <v>152</v>
      </c>
      <c r="D1064" s="9">
        <v>17.399999999999999</v>
      </c>
      <c r="E1064" s="9">
        <v>9</v>
      </c>
      <c r="F1064" s="304">
        <f t="shared" si="103"/>
        <v>237.78770399999993</v>
      </c>
      <c r="G1064">
        <v>0.1</v>
      </c>
      <c r="H1064" s="18" t="s">
        <v>1063</v>
      </c>
      <c r="I1064" s="32">
        <f t="shared" si="104"/>
        <v>123.65647101732969</v>
      </c>
      <c r="J1064" s="32">
        <f t="shared" si="105"/>
        <v>0.61828235508664842</v>
      </c>
      <c r="K1064" s="33" t="str">
        <f t="shared" si="106"/>
        <v>DEJAR</v>
      </c>
      <c r="L1064" s="33" t="str">
        <f t="shared" si="107"/>
        <v>DEJAR</v>
      </c>
      <c r="M1064" s="33" t="str">
        <f t="shared" si="108"/>
        <v>DEJAR</v>
      </c>
    </row>
    <row r="1065" spans="1:13" x14ac:dyDescent="0.25">
      <c r="A1065" t="s">
        <v>431</v>
      </c>
      <c r="B1065">
        <v>14</v>
      </c>
      <c r="C1065" t="s">
        <v>55</v>
      </c>
      <c r="D1065" s="9">
        <v>20</v>
      </c>
      <c r="E1065" s="9">
        <v>9</v>
      </c>
      <c r="F1065" s="304">
        <f t="shared" si="103"/>
        <v>314.15999999999997</v>
      </c>
      <c r="G1065">
        <v>0.1</v>
      </c>
      <c r="H1065" s="18" t="s">
        <v>1063</v>
      </c>
      <c r="I1065" s="32">
        <f t="shared" si="104"/>
        <v>172.33493090633354</v>
      </c>
      <c r="J1065" s="32">
        <f t="shared" si="105"/>
        <v>0.86167465453166758</v>
      </c>
      <c r="K1065" s="33" t="str">
        <f t="shared" si="106"/>
        <v>DEJAR</v>
      </c>
      <c r="L1065" s="33" t="str">
        <f t="shared" si="107"/>
        <v>DEJAR</v>
      </c>
      <c r="M1065" s="33" t="str">
        <f t="shared" si="108"/>
        <v>DEJAR</v>
      </c>
    </row>
    <row r="1066" spans="1:13" x14ac:dyDescent="0.25">
      <c r="A1066" t="s">
        <v>431</v>
      </c>
      <c r="B1066">
        <v>15</v>
      </c>
      <c r="C1066" t="s">
        <v>434</v>
      </c>
      <c r="D1066" s="9">
        <v>57</v>
      </c>
      <c r="E1066" s="9">
        <v>12</v>
      </c>
      <c r="F1066" s="304">
        <f t="shared" si="103"/>
        <v>2551.7646</v>
      </c>
      <c r="G1066">
        <v>0.1</v>
      </c>
      <c r="H1066" s="18" t="s">
        <v>1063</v>
      </c>
      <c r="I1066" s="32">
        <f t="shared" si="104"/>
        <v>2091.7057326142717</v>
      </c>
      <c r="J1066" s="32">
        <f t="shared" si="105"/>
        <v>10.458528663071357</v>
      </c>
      <c r="K1066" s="33" t="str">
        <f t="shared" si="106"/>
        <v>DEJAR</v>
      </c>
      <c r="L1066" s="33" t="str">
        <f t="shared" si="107"/>
        <v>DEJAR</v>
      </c>
      <c r="M1066" s="33" t="str">
        <f t="shared" si="108"/>
        <v>DEJAR</v>
      </c>
    </row>
    <row r="1067" spans="1:13" x14ac:dyDescent="0.25">
      <c r="A1067" t="s">
        <v>431</v>
      </c>
      <c r="B1067">
        <v>16</v>
      </c>
      <c r="C1067" t="s">
        <v>419</v>
      </c>
      <c r="D1067" s="9">
        <v>25</v>
      </c>
      <c r="E1067" s="9">
        <v>14</v>
      </c>
      <c r="F1067" s="304">
        <f t="shared" si="103"/>
        <v>490.875</v>
      </c>
      <c r="G1067">
        <v>0.1</v>
      </c>
      <c r="H1067" s="18" t="s">
        <v>1063</v>
      </c>
      <c r="I1067" s="32">
        <f t="shared" si="104"/>
        <v>293.3319028192812</v>
      </c>
      <c r="J1067" s="32">
        <f t="shared" si="105"/>
        <v>1.4666595140964058</v>
      </c>
      <c r="K1067" s="33" t="str">
        <f t="shared" si="106"/>
        <v>DEJAR</v>
      </c>
      <c r="L1067" s="33" t="str">
        <f t="shared" si="107"/>
        <v>DEJAR</v>
      </c>
      <c r="M1067" s="33" t="str">
        <f t="shared" si="108"/>
        <v>DEJAR</v>
      </c>
    </row>
    <row r="1068" spans="1:13" x14ac:dyDescent="0.25">
      <c r="A1068" t="s">
        <v>431</v>
      </c>
      <c r="B1068">
        <v>17</v>
      </c>
      <c r="C1068" t="s">
        <v>391</v>
      </c>
      <c r="D1068" s="9">
        <v>22</v>
      </c>
      <c r="E1068" s="9">
        <v>17</v>
      </c>
      <c r="F1068" s="304">
        <f t="shared" si="103"/>
        <v>380.1336</v>
      </c>
      <c r="G1068">
        <v>0.1</v>
      </c>
      <c r="H1068" s="18" t="s">
        <v>1063</v>
      </c>
      <c r="I1068" s="32">
        <f t="shared" si="104"/>
        <v>216.2883827856152</v>
      </c>
      <c r="J1068" s="32">
        <f t="shared" si="105"/>
        <v>1.0814419139280758</v>
      </c>
      <c r="K1068" s="33" t="str">
        <f t="shared" si="106"/>
        <v>DEJAR</v>
      </c>
      <c r="L1068" s="33" t="str">
        <f t="shared" si="107"/>
        <v>DEJAR</v>
      </c>
      <c r="M1068" s="33" t="str">
        <f t="shared" si="108"/>
        <v>DEJAR</v>
      </c>
    </row>
    <row r="1069" spans="1:13" x14ac:dyDescent="0.25">
      <c r="A1069" t="s">
        <v>431</v>
      </c>
      <c r="B1069">
        <v>18</v>
      </c>
      <c r="C1069" t="s">
        <v>435</v>
      </c>
      <c r="D1069" s="9">
        <v>28</v>
      </c>
      <c r="E1069" s="9">
        <v>20</v>
      </c>
      <c r="F1069" s="304">
        <f t="shared" si="103"/>
        <v>615.75360000000001</v>
      </c>
      <c r="G1069">
        <v>0.1</v>
      </c>
      <c r="H1069" s="18" t="s">
        <v>1063</v>
      </c>
      <c r="I1069" s="32">
        <f t="shared" si="104"/>
        <v>384.30049927715726</v>
      </c>
      <c r="J1069" s="32">
        <f t="shared" si="105"/>
        <v>1.9215024963857863</v>
      </c>
      <c r="K1069" s="33" t="str">
        <f t="shared" si="106"/>
        <v>DEJAR</v>
      </c>
      <c r="L1069" s="33" t="str">
        <f t="shared" si="107"/>
        <v>DEJAR</v>
      </c>
      <c r="M1069" s="33" t="str">
        <f t="shared" si="108"/>
        <v>DEJAR</v>
      </c>
    </row>
    <row r="1070" spans="1:13" x14ac:dyDescent="0.25">
      <c r="A1070" t="s">
        <v>431</v>
      </c>
      <c r="B1070">
        <v>19</v>
      </c>
      <c r="C1070" t="s">
        <v>134</v>
      </c>
      <c r="D1070" s="9">
        <v>22.5</v>
      </c>
      <c r="E1070" s="9">
        <v>12</v>
      </c>
      <c r="F1070" s="304">
        <f t="shared" si="103"/>
        <v>397.60874999999999</v>
      </c>
      <c r="G1070">
        <v>0.1</v>
      </c>
      <c r="H1070" s="18" t="s">
        <v>1063</v>
      </c>
      <c r="I1070" s="32">
        <f t="shared" si="104"/>
        <v>228.1896084504572</v>
      </c>
      <c r="J1070" s="32">
        <f t="shared" si="105"/>
        <v>1.140948042252286</v>
      </c>
      <c r="K1070" s="33" t="str">
        <f t="shared" si="106"/>
        <v>DEJAR</v>
      </c>
      <c r="L1070" s="33" t="str">
        <f t="shared" si="107"/>
        <v>DEJAR</v>
      </c>
      <c r="M1070" s="33" t="str">
        <f t="shared" si="108"/>
        <v>DEJAR</v>
      </c>
    </row>
    <row r="1071" spans="1:13" x14ac:dyDescent="0.25">
      <c r="A1071" t="s">
        <v>431</v>
      </c>
      <c r="B1071">
        <v>20</v>
      </c>
      <c r="C1071" t="s">
        <v>427</v>
      </c>
      <c r="D1071" s="9">
        <v>25</v>
      </c>
      <c r="E1071" s="9">
        <v>16</v>
      </c>
      <c r="F1071" s="304">
        <f t="shared" si="103"/>
        <v>490.875</v>
      </c>
      <c r="G1071">
        <v>0.1</v>
      </c>
      <c r="H1071" s="18" t="s">
        <v>1063</v>
      </c>
      <c r="I1071" s="32">
        <f t="shared" si="104"/>
        <v>293.3319028192812</v>
      </c>
      <c r="J1071" s="32">
        <f t="shared" si="105"/>
        <v>1.4666595140964058</v>
      </c>
      <c r="K1071" s="33" t="str">
        <f t="shared" si="106"/>
        <v>DEJAR</v>
      </c>
      <c r="L1071" s="33" t="str">
        <f t="shared" si="107"/>
        <v>DEJAR</v>
      </c>
      <c r="M1071" s="33" t="str">
        <f t="shared" si="108"/>
        <v>DEJAR</v>
      </c>
    </row>
    <row r="1072" spans="1:13" x14ac:dyDescent="0.25">
      <c r="A1072" t="s">
        <v>431</v>
      </c>
      <c r="B1072">
        <v>21</v>
      </c>
      <c r="C1072" t="s">
        <v>303</v>
      </c>
      <c r="D1072" s="9">
        <v>24</v>
      </c>
      <c r="E1072" s="9">
        <v>11</v>
      </c>
      <c r="F1072" s="304">
        <f t="shared" si="103"/>
        <v>452.3904</v>
      </c>
      <c r="G1072">
        <v>0.1</v>
      </c>
      <c r="H1072" s="18" t="s">
        <v>1063</v>
      </c>
      <c r="I1072" s="32">
        <f t="shared" si="104"/>
        <v>266.13537552905672</v>
      </c>
      <c r="J1072" s="32">
        <f t="shared" si="105"/>
        <v>1.3306768776452833</v>
      </c>
      <c r="K1072" s="33" t="str">
        <f t="shared" si="106"/>
        <v>DEJAR</v>
      </c>
      <c r="L1072" s="33" t="str">
        <f t="shared" si="107"/>
        <v>DEJAR</v>
      </c>
      <c r="M1072" s="33" t="str">
        <f t="shared" si="108"/>
        <v>DEJAR</v>
      </c>
    </row>
    <row r="1073" spans="1:13" x14ac:dyDescent="0.25">
      <c r="A1073" t="s">
        <v>431</v>
      </c>
      <c r="B1073">
        <v>22</v>
      </c>
      <c r="C1073" t="s">
        <v>391</v>
      </c>
      <c r="D1073" s="9">
        <v>11.5</v>
      </c>
      <c r="E1073" s="9">
        <v>16</v>
      </c>
      <c r="F1073" s="304">
        <f t="shared" si="103"/>
        <v>103.86915</v>
      </c>
      <c r="G1073">
        <v>0.1</v>
      </c>
      <c r="H1073" s="18" t="s">
        <v>1063</v>
      </c>
      <c r="I1073" s="32">
        <f t="shared" si="104"/>
        <v>46.082838181946165</v>
      </c>
      <c r="J1073" s="32">
        <f t="shared" si="105"/>
        <v>0.23041419090973084</v>
      </c>
      <c r="K1073" s="33" t="str">
        <f t="shared" si="106"/>
        <v>DEJAR</v>
      </c>
      <c r="L1073" s="33" t="str">
        <f t="shared" si="107"/>
        <v>DEJAR</v>
      </c>
      <c r="M1073" s="33" t="str">
        <f t="shared" si="108"/>
        <v>DEJAR</v>
      </c>
    </row>
    <row r="1074" spans="1:13" x14ac:dyDescent="0.25">
      <c r="A1074" t="s">
        <v>431</v>
      </c>
      <c r="B1074">
        <v>23</v>
      </c>
      <c r="C1074" t="s">
        <v>252</v>
      </c>
      <c r="D1074" s="9">
        <v>20</v>
      </c>
      <c r="E1074" s="9">
        <v>15</v>
      </c>
      <c r="F1074" s="304">
        <f t="shared" si="103"/>
        <v>314.15999999999997</v>
      </c>
      <c r="G1074">
        <v>0.1</v>
      </c>
      <c r="H1074" s="18" t="s">
        <v>1063</v>
      </c>
      <c r="I1074" s="32">
        <f t="shared" si="104"/>
        <v>172.33493090633354</v>
      </c>
      <c r="J1074" s="32">
        <f t="shared" si="105"/>
        <v>0.86167465453166758</v>
      </c>
      <c r="K1074" s="33" t="str">
        <f t="shared" si="106"/>
        <v>DEJAR</v>
      </c>
      <c r="L1074" s="33" t="str">
        <f t="shared" si="107"/>
        <v>DEJAR</v>
      </c>
      <c r="M1074" s="33" t="str">
        <f t="shared" si="108"/>
        <v>DEJAR</v>
      </c>
    </row>
    <row r="1075" spans="1:13" x14ac:dyDescent="0.25">
      <c r="A1075" t="s">
        <v>431</v>
      </c>
      <c r="B1075">
        <v>24</v>
      </c>
      <c r="C1075" t="s">
        <v>436</v>
      </c>
      <c r="D1075" s="9">
        <v>10.8</v>
      </c>
      <c r="E1075" s="9">
        <v>5</v>
      </c>
      <c r="F1075" s="304">
        <f t="shared" si="103"/>
        <v>91.60905600000001</v>
      </c>
      <c r="G1075">
        <v>0.1</v>
      </c>
      <c r="H1075" s="18" t="s">
        <v>1063</v>
      </c>
      <c r="I1075" s="32">
        <f t="shared" si="104"/>
        <v>39.676299951101029</v>
      </c>
      <c r="J1075" s="32">
        <f t="shared" si="105"/>
        <v>0.19838149975550515</v>
      </c>
      <c r="K1075" s="33" t="str">
        <f t="shared" si="106"/>
        <v>DEJAR</v>
      </c>
      <c r="L1075" s="33" t="str">
        <f t="shared" si="107"/>
        <v>DEJAR</v>
      </c>
      <c r="M1075" s="33" t="str">
        <f t="shared" si="108"/>
        <v>DEJAR</v>
      </c>
    </row>
    <row r="1076" spans="1:13" x14ac:dyDescent="0.25">
      <c r="A1076" t="s">
        <v>431</v>
      </c>
      <c r="B1076">
        <v>25</v>
      </c>
      <c r="C1076" t="s">
        <v>419</v>
      </c>
      <c r="D1076" s="9">
        <v>18</v>
      </c>
      <c r="E1076" s="9">
        <v>15</v>
      </c>
      <c r="F1076" s="304">
        <f t="shared" si="103"/>
        <v>254.46959999999999</v>
      </c>
      <c r="G1076">
        <v>0.1</v>
      </c>
      <c r="H1076" s="18" t="s">
        <v>1063</v>
      </c>
      <c r="I1076" s="32">
        <f t="shared" si="104"/>
        <v>134.06329154071116</v>
      </c>
      <c r="J1076" s="32">
        <f t="shared" si="105"/>
        <v>0.67031645770355586</v>
      </c>
      <c r="K1076" s="33" t="str">
        <f t="shared" si="106"/>
        <v>DEJAR</v>
      </c>
      <c r="L1076" s="33" t="str">
        <f t="shared" si="107"/>
        <v>DEJAR</v>
      </c>
      <c r="M1076" s="33" t="str">
        <f t="shared" si="108"/>
        <v>DEJAR</v>
      </c>
    </row>
    <row r="1077" spans="1:13" x14ac:dyDescent="0.25">
      <c r="A1077" t="s">
        <v>431</v>
      </c>
      <c r="B1077">
        <v>26</v>
      </c>
      <c r="C1077" t="s">
        <v>437</v>
      </c>
      <c r="D1077" s="9">
        <v>12</v>
      </c>
      <c r="E1077" s="9">
        <v>12</v>
      </c>
      <c r="F1077" s="304">
        <f t="shared" si="103"/>
        <v>113.0976</v>
      </c>
      <c r="G1077">
        <v>0.1</v>
      </c>
      <c r="H1077" s="18" t="s">
        <v>1063</v>
      </c>
      <c r="I1077" s="32">
        <f t="shared" si="104"/>
        <v>51.002868362482175</v>
      </c>
      <c r="J1077" s="32">
        <f t="shared" si="105"/>
        <v>0.25501434181241084</v>
      </c>
      <c r="K1077" s="33" t="str">
        <f t="shared" si="106"/>
        <v>DEJAR</v>
      </c>
      <c r="L1077" s="33" t="str">
        <f t="shared" si="107"/>
        <v>DEJAR</v>
      </c>
      <c r="M1077" s="33" t="str">
        <f t="shared" si="108"/>
        <v>DEJAR</v>
      </c>
    </row>
    <row r="1078" spans="1:13" x14ac:dyDescent="0.25">
      <c r="A1078" t="s">
        <v>431</v>
      </c>
      <c r="B1078">
        <v>27</v>
      </c>
      <c r="C1078" t="s">
        <v>409</v>
      </c>
      <c r="D1078" s="9">
        <v>70.5</v>
      </c>
      <c r="E1078" s="9">
        <v>38</v>
      </c>
      <c r="F1078" s="304">
        <f t="shared" si="103"/>
        <v>3903.6343499999998</v>
      </c>
      <c r="G1078">
        <v>0.1</v>
      </c>
      <c r="H1078" s="18" t="s">
        <v>1063</v>
      </c>
      <c r="I1078" s="32">
        <f t="shared" si="104"/>
        <v>3471.6229574783483</v>
      </c>
      <c r="J1078" s="32">
        <f t="shared" si="105"/>
        <v>17.358114787391738</v>
      </c>
      <c r="K1078" s="33" t="str">
        <f t="shared" si="106"/>
        <v>DEJAR</v>
      </c>
      <c r="L1078" s="33" t="str">
        <f t="shared" si="107"/>
        <v>DEJAR</v>
      </c>
      <c r="M1078" s="33" t="str">
        <f t="shared" si="108"/>
        <v>DEJAR</v>
      </c>
    </row>
    <row r="1079" spans="1:13" x14ac:dyDescent="0.25">
      <c r="A1079" t="s">
        <v>431</v>
      </c>
      <c r="B1079">
        <v>28</v>
      </c>
      <c r="C1079" t="s">
        <v>134</v>
      </c>
      <c r="D1079" s="9">
        <v>29.8</v>
      </c>
      <c r="E1079" s="9">
        <v>30</v>
      </c>
      <c r="F1079" s="304">
        <f t="shared" si="103"/>
        <v>697.46661600000004</v>
      </c>
      <c r="G1079">
        <v>0.1</v>
      </c>
      <c r="H1079" s="18" t="s">
        <v>1063</v>
      </c>
      <c r="I1079" s="32">
        <f t="shared" si="104"/>
        <v>445.82510137521155</v>
      </c>
      <c r="J1079" s="32">
        <f t="shared" si="105"/>
        <v>2.2291255068760574</v>
      </c>
      <c r="K1079" s="33" t="str">
        <f t="shared" si="106"/>
        <v>DEJAR</v>
      </c>
      <c r="L1079" s="33" t="str">
        <f t="shared" si="107"/>
        <v>DEJAR</v>
      </c>
      <c r="M1079" s="33" t="str">
        <f t="shared" si="108"/>
        <v>DEJAR</v>
      </c>
    </row>
    <row r="1080" spans="1:13" x14ac:dyDescent="0.25">
      <c r="A1080" t="s">
        <v>431</v>
      </c>
      <c r="B1080">
        <v>29</v>
      </c>
      <c r="C1080" t="s">
        <v>438</v>
      </c>
      <c r="D1080" s="9">
        <v>36.5</v>
      </c>
      <c r="E1080" s="9">
        <v>15</v>
      </c>
      <c r="F1080" s="304">
        <f t="shared" si="103"/>
        <v>1046.34915</v>
      </c>
      <c r="G1080">
        <v>0.1</v>
      </c>
      <c r="H1080" s="18" t="s">
        <v>1063</v>
      </c>
      <c r="I1080" s="32">
        <f t="shared" si="104"/>
        <v>722.92954620422427</v>
      </c>
      <c r="J1080" s="32">
        <f t="shared" si="105"/>
        <v>3.6146477310211211</v>
      </c>
      <c r="K1080" s="33" t="str">
        <f t="shared" si="106"/>
        <v>DEJAR</v>
      </c>
      <c r="L1080" s="33" t="str">
        <f t="shared" si="107"/>
        <v>DEJAR</v>
      </c>
      <c r="M1080" s="33" t="str">
        <f t="shared" si="108"/>
        <v>DEJAR</v>
      </c>
    </row>
    <row r="1081" spans="1:13" x14ac:dyDescent="0.25">
      <c r="A1081" t="s">
        <v>431</v>
      </c>
      <c r="B1081">
        <v>30</v>
      </c>
      <c r="C1081" t="s">
        <v>439</v>
      </c>
      <c r="D1081" s="9">
        <v>16.5</v>
      </c>
      <c r="E1081" s="9">
        <v>9</v>
      </c>
      <c r="F1081" s="304">
        <f t="shared" si="103"/>
        <v>213.82515000000001</v>
      </c>
      <c r="G1081">
        <v>0.1</v>
      </c>
      <c r="H1081" s="18" t="s">
        <v>1063</v>
      </c>
      <c r="I1081" s="32">
        <f t="shared" si="104"/>
        <v>108.95331919183752</v>
      </c>
      <c r="J1081" s="32">
        <f t="shared" si="105"/>
        <v>0.54476659595918764</v>
      </c>
      <c r="K1081" s="33" t="str">
        <f t="shared" si="106"/>
        <v>DEJAR</v>
      </c>
      <c r="L1081" s="33" t="str">
        <f t="shared" si="107"/>
        <v>DEJAR</v>
      </c>
      <c r="M1081" s="33" t="str">
        <f t="shared" si="108"/>
        <v>DEJAR</v>
      </c>
    </row>
    <row r="1082" spans="1:13" x14ac:dyDescent="0.25">
      <c r="A1082" t="s">
        <v>431</v>
      </c>
      <c r="B1082">
        <v>31</v>
      </c>
      <c r="C1082" t="s">
        <v>440</v>
      </c>
      <c r="D1082" s="9">
        <v>35</v>
      </c>
      <c r="E1082" s="9">
        <v>8</v>
      </c>
      <c r="F1082" s="304">
        <f t="shared" si="103"/>
        <v>962.11500000000001</v>
      </c>
      <c r="G1082">
        <v>0.1</v>
      </c>
      <c r="H1082" s="18" t="s">
        <v>1063</v>
      </c>
      <c r="I1082" s="32">
        <f t="shared" si="104"/>
        <v>654.11925553640299</v>
      </c>
      <c r="J1082" s="32">
        <f t="shared" si="105"/>
        <v>3.270596277682015</v>
      </c>
      <c r="K1082" s="33" t="str">
        <f t="shared" si="106"/>
        <v>DEJAR</v>
      </c>
      <c r="L1082" s="33" t="str">
        <f t="shared" si="107"/>
        <v>DEJAR</v>
      </c>
      <c r="M1082" s="33" t="str">
        <f t="shared" si="108"/>
        <v>DEJAR</v>
      </c>
    </row>
    <row r="1083" spans="1:13" x14ac:dyDescent="0.25">
      <c r="A1083" t="s">
        <v>431</v>
      </c>
      <c r="B1083">
        <v>32</v>
      </c>
      <c r="C1083" t="s">
        <v>391</v>
      </c>
      <c r="D1083" s="9">
        <v>22</v>
      </c>
      <c r="E1083" s="9">
        <v>15</v>
      </c>
      <c r="F1083" s="304">
        <f t="shared" si="103"/>
        <v>380.1336</v>
      </c>
      <c r="G1083">
        <v>0.1</v>
      </c>
      <c r="H1083" s="18" t="s">
        <v>1063</v>
      </c>
      <c r="I1083" s="32">
        <f t="shared" si="104"/>
        <v>216.2883827856152</v>
      </c>
      <c r="J1083" s="32">
        <f t="shared" si="105"/>
        <v>1.0814419139280758</v>
      </c>
      <c r="K1083" s="33" t="str">
        <f t="shared" si="106"/>
        <v>DEJAR</v>
      </c>
      <c r="L1083" s="33" t="str">
        <f t="shared" si="107"/>
        <v>DEJAR</v>
      </c>
      <c r="M1083" s="33" t="str">
        <f t="shared" si="108"/>
        <v>DEJAR</v>
      </c>
    </row>
    <row r="1084" spans="1:13" x14ac:dyDescent="0.25">
      <c r="A1084" t="s">
        <v>431</v>
      </c>
      <c r="B1084">
        <v>33</v>
      </c>
      <c r="C1084" t="s">
        <v>391</v>
      </c>
      <c r="D1084" s="9">
        <v>11</v>
      </c>
      <c r="E1084" s="9">
        <v>12</v>
      </c>
      <c r="F1084" s="304">
        <f t="shared" si="103"/>
        <v>95.0334</v>
      </c>
      <c r="G1084">
        <v>0.1</v>
      </c>
      <c r="H1084" s="18" t="s">
        <v>1063</v>
      </c>
      <c r="I1084" s="32">
        <f t="shared" si="104"/>
        <v>41.450062373780455</v>
      </c>
      <c r="J1084" s="32">
        <f t="shared" si="105"/>
        <v>0.20725031186890225</v>
      </c>
      <c r="K1084" s="33" t="str">
        <f t="shared" si="106"/>
        <v>DEJAR</v>
      </c>
      <c r="L1084" s="33" t="str">
        <f t="shared" si="107"/>
        <v>DEJAR</v>
      </c>
      <c r="M1084" s="33" t="str">
        <f t="shared" si="108"/>
        <v>DEJAR</v>
      </c>
    </row>
    <row r="1085" spans="1:13" x14ac:dyDescent="0.25">
      <c r="A1085" t="s">
        <v>441</v>
      </c>
      <c r="B1085">
        <v>1</v>
      </c>
      <c r="C1085" t="s">
        <v>134</v>
      </c>
      <c r="D1085" s="9">
        <v>50</v>
      </c>
      <c r="E1085" s="9">
        <v>20</v>
      </c>
      <c r="F1085" s="304">
        <f t="shared" si="103"/>
        <v>1963.5</v>
      </c>
      <c r="G1085">
        <v>0.1</v>
      </c>
      <c r="H1085" s="18" t="s">
        <v>1063</v>
      </c>
      <c r="I1085" s="32">
        <f t="shared" si="104"/>
        <v>1530.6197203780737</v>
      </c>
      <c r="J1085" s="32">
        <f t="shared" si="105"/>
        <v>7.6530986018903677</v>
      </c>
      <c r="K1085" s="33" t="str">
        <f t="shared" si="106"/>
        <v>DEJAR</v>
      </c>
      <c r="L1085" s="33" t="str">
        <f t="shared" si="107"/>
        <v>DEJAR</v>
      </c>
      <c r="M1085" s="33" t="str">
        <f t="shared" si="108"/>
        <v>DEJAR</v>
      </c>
    </row>
    <row r="1086" spans="1:13" x14ac:dyDescent="0.25">
      <c r="A1086" t="s">
        <v>441</v>
      </c>
      <c r="B1086">
        <v>2</v>
      </c>
      <c r="C1086" t="s">
        <v>134</v>
      </c>
      <c r="D1086" s="9">
        <v>35</v>
      </c>
      <c r="E1086" s="9">
        <v>30</v>
      </c>
      <c r="F1086" s="304">
        <f t="shared" si="103"/>
        <v>962.11500000000001</v>
      </c>
      <c r="G1086">
        <v>0.1</v>
      </c>
      <c r="H1086" s="18" t="s">
        <v>1063</v>
      </c>
      <c r="I1086" s="32">
        <f t="shared" si="104"/>
        <v>654.11925553640299</v>
      </c>
      <c r="J1086" s="32">
        <f t="shared" si="105"/>
        <v>3.270596277682015</v>
      </c>
      <c r="K1086" s="33" t="str">
        <f t="shared" si="106"/>
        <v>DEJAR</v>
      </c>
      <c r="L1086" s="33" t="str">
        <f t="shared" si="107"/>
        <v>DEJAR</v>
      </c>
      <c r="M1086" s="33" t="str">
        <f t="shared" si="108"/>
        <v>DEJAR</v>
      </c>
    </row>
    <row r="1087" spans="1:13" x14ac:dyDescent="0.25">
      <c r="A1087" t="s">
        <v>441</v>
      </c>
      <c r="B1087">
        <v>3</v>
      </c>
      <c r="C1087" t="s">
        <v>411</v>
      </c>
      <c r="D1087" s="9">
        <v>10</v>
      </c>
      <c r="E1087" s="9">
        <v>10</v>
      </c>
      <c r="F1087" s="304">
        <f t="shared" si="103"/>
        <v>78.539999999999992</v>
      </c>
      <c r="G1087">
        <v>0.1</v>
      </c>
      <c r="H1087" s="18" t="s">
        <v>1063</v>
      </c>
      <c r="I1087" s="32">
        <f t="shared" si="104"/>
        <v>33.026709725455305</v>
      </c>
      <c r="J1087" s="32">
        <f t="shared" si="105"/>
        <v>0.16513354862727653</v>
      </c>
      <c r="K1087" s="33" t="str">
        <f t="shared" si="106"/>
        <v>DEJAR</v>
      </c>
      <c r="L1087" s="33" t="str">
        <f t="shared" si="107"/>
        <v>DEJAR</v>
      </c>
      <c r="M1087" s="33" t="str">
        <f t="shared" si="108"/>
        <v>DEJAR</v>
      </c>
    </row>
    <row r="1088" spans="1:13" x14ac:dyDescent="0.25">
      <c r="A1088" t="s">
        <v>441</v>
      </c>
      <c r="B1088">
        <v>4</v>
      </c>
      <c r="C1088" t="s">
        <v>388</v>
      </c>
      <c r="D1088" s="9">
        <v>30</v>
      </c>
      <c r="E1088" s="9">
        <v>20</v>
      </c>
      <c r="F1088" s="304">
        <f t="shared" si="103"/>
        <v>706.86</v>
      </c>
      <c r="G1088">
        <v>0.1</v>
      </c>
      <c r="H1088" s="18" t="s">
        <v>1063</v>
      </c>
      <c r="I1088" s="32">
        <f t="shared" si="104"/>
        <v>452.98997539791907</v>
      </c>
      <c r="J1088" s="32">
        <f t="shared" si="105"/>
        <v>2.2649498769895953</v>
      </c>
      <c r="K1088" s="33" t="str">
        <f t="shared" si="106"/>
        <v>DEJAR</v>
      </c>
      <c r="L1088" s="33" t="str">
        <f t="shared" si="107"/>
        <v>DEJAR</v>
      </c>
      <c r="M1088" s="33" t="str">
        <f t="shared" si="108"/>
        <v>DEJAR</v>
      </c>
    </row>
    <row r="1089" spans="1:13" x14ac:dyDescent="0.25">
      <c r="A1089" t="s">
        <v>441</v>
      </c>
      <c r="B1089">
        <v>5</v>
      </c>
      <c r="C1089" t="s">
        <v>442</v>
      </c>
      <c r="D1089" s="9">
        <v>13</v>
      </c>
      <c r="E1089" s="9">
        <v>15</v>
      </c>
      <c r="F1089" s="304">
        <f t="shared" si="103"/>
        <v>132.73259999999999</v>
      </c>
      <c r="G1089">
        <v>0.1</v>
      </c>
      <c r="H1089" s="18" t="s">
        <v>1063</v>
      </c>
      <c r="I1089" s="32">
        <f t="shared" si="104"/>
        <v>61.723483588461484</v>
      </c>
      <c r="J1089" s="32">
        <f t="shared" si="105"/>
        <v>0.3086174179423074</v>
      </c>
      <c r="K1089" s="33" t="str">
        <f t="shared" si="106"/>
        <v>DEJAR</v>
      </c>
      <c r="L1089" s="33" t="str">
        <f t="shared" si="107"/>
        <v>DEJAR</v>
      </c>
      <c r="M1089" s="33" t="str">
        <f t="shared" si="108"/>
        <v>DEJAR</v>
      </c>
    </row>
    <row r="1090" spans="1:13" x14ac:dyDescent="0.25">
      <c r="A1090" t="s">
        <v>441</v>
      </c>
      <c r="B1090">
        <v>7</v>
      </c>
      <c r="C1090" t="s">
        <v>440</v>
      </c>
      <c r="D1090" s="9">
        <v>17</v>
      </c>
      <c r="E1090" s="9">
        <v>15</v>
      </c>
      <c r="F1090" s="304">
        <f t="shared" si="103"/>
        <v>226.98060000000001</v>
      </c>
      <c r="G1090">
        <v>0.1</v>
      </c>
      <c r="H1090" s="18" t="s">
        <v>1063</v>
      </c>
      <c r="I1090" s="32">
        <f t="shared" si="104"/>
        <v>116.98835060940742</v>
      </c>
      <c r="J1090" s="32">
        <f t="shared" si="105"/>
        <v>0.58494175304703711</v>
      </c>
      <c r="K1090" s="33" t="str">
        <f t="shared" si="106"/>
        <v>DEJAR</v>
      </c>
      <c r="L1090" s="33" t="str">
        <f t="shared" si="107"/>
        <v>DEJAR</v>
      </c>
      <c r="M1090" s="33" t="str">
        <f t="shared" si="108"/>
        <v>DEJAR</v>
      </c>
    </row>
    <row r="1091" spans="1:13" x14ac:dyDescent="0.25">
      <c r="A1091" t="s">
        <v>441</v>
      </c>
      <c r="B1091">
        <v>8</v>
      </c>
      <c r="C1091" t="s">
        <v>443</v>
      </c>
      <c r="D1091" s="9">
        <v>37</v>
      </c>
      <c r="E1091" s="9">
        <v>22</v>
      </c>
      <c r="F1091" s="304">
        <f t="shared" ref="F1091:F1154" si="109">(3.1416/4)*D1091^2</f>
        <v>1075.2126000000001</v>
      </c>
      <c r="G1091">
        <v>0.1</v>
      </c>
      <c r="H1091" s="18" t="s">
        <v>1063</v>
      </c>
      <c r="I1091" s="32">
        <f t="shared" ref="I1091:I1154" si="110">0.13657*D1091^2.38351</f>
        <v>746.75785703016243</v>
      </c>
      <c r="J1091" s="32">
        <f t="shared" ref="J1091:J1154" si="111">(I1091/1000)*0.5/G1091</f>
        <v>3.7337892851508117</v>
      </c>
      <c r="K1091" s="33" t="str">
        <f t="shared" ref="K1091:K1154" si="112">+IF(D1091&gt;=10,"DEJAR","DEPURAR")</f>
        <v>DEJAR</v>
      </c>
      <c r="L1091" s="33" t="str">
        <f t="shared" ref="L1091:L1154" si="113">+IF(E1091&gt;=5,"DEJAR","DEPURAR")</f>
        <v>DEJAR</v>
      </c>
      <c r="M1091" s="33" t="str">
        <f t="shared" ref="M1091:M1154" si="114">+IF(AND(K1091="DEJAR",L1091="DEJAR"),"DEJAR","DEPURAR")</f>
        <v>DEJAR</v>
      </c>
    </row>
    <row r="1092" spans="1:13" x14ac:dyDescent="0.25">
      <c r="A1092" t="s">
        <v>441</v>
      </c>
      <c r="B1092">
        <v>9</v>
      </c>
      <c r="C1092" t="s">
        <v>377</v>
      </c>
      <c r="D1092" s="9">
        <v>48</v>
      </c>
      <c r="E1092" s="9">
        <v>12</v>
      </c>
      <c r="F1092" s="304">
        <f t="shared" si="109"/>
        <v>1809.5616</v>
      </c>
      <c r="G1092">
        <v>0.1</v>
      </c>
      <c r="H1092" s="18" t="s">
        <v>1063</v>
      </c>
      <c r="I1092" s="32">
        <f t="shared" si="110"/>
        <v>1388.7069567266387</v>
      </c>
      <c r="J1092" s="32">
        <f t="shared" si="111"/>
        <v>6.9435347836331935</v>
      </c>
      <c r="K1092" s="33" t="str">
        <f t="shared" si="112"/>
        <v>DEJAR</v>
      </c>
      <c r="L1092" s="33" t="str">
        <f t="shared" si="113"/>
        <v>DEJAR</v>
      </c>
      <c r="M1092" s="33" t="str">
        <f t="shared" si="114"/>
        <v>DEJAR</v>
      </c>
    </row>
    <row r="1093" spans="1:13" x14ac:dyDescent="0.25">
      <c r="A1093" t="s">
        <v>441</v>
      </c>
      <c r="B1093">
        <v>10</v>
      </c>
      <c r="C1093" t="s">
        <v>444</v>
      </c>
      <c r="D1093" s="9">
        <v>75</v>
      </c>
      <c r="E1093" s="9">
        <v>45</v>
      </c>
      <c r="F1093" s="304">
        <f t="shared" si="109"/>
        <v>4417.875</v>
      </c>
      <c r="G1093">
        <v>0.1</v>
      </c>
      <c r="H1093" s="18" t="s">
        <v>1063</v>
      </c>
      <c r="I1093" s="32">
        <f t="shared" si="110"/>
        <v>4023.3015200759378</v>
      </c>
      <c r="J1093" s="32">
        <f t="shared" si="111"/>
        <v>20.116507600379688</v>
      </c>
      <c r="K1093" s="33" t="str">
        <f t="shared" si="112"/>
        <v>DEJAR</v>
      </c>
      <c r="L1093" s="33" t="str">
        <f t="shared" si="113"/>
        <v>DEJAR</v>
      </c>
      <c r="M1093" s="33" t="str">
        <f t="shared" si="114"/>
        <v>DEJAR</v>
      </c>
    </row>
    <row r="1094" spans="1:13" x14ac:dyDescent="0.25">
      <c r="A1094" t="s">
        <v>441</v>
      </c>
      <c r="B1094">
        <v>11</v>
      </c>
      <c r="C1094" t="s">
        <v>377</v>
      </c>
      <c r="D1094" s="9">
        <v>32</v>
      </c>
      <c r="E1094" s="9">
        <v>14</v>
      </c>
      <c r="F1094" s="304">
        <f t="shared" si="109"/>
        <v>804.24959999999999</v>
      </c>
      <c r="G1094">
        <v>0.1</v>
      </c>
      <c r="H1094" s="18" t="s">
        <v>1063</v>
      </c>
      <c r="I1094" s="32">
        <f t="shared" si="110"/>
        <v>528.31791084648671</v>
      </c>
      <c r="J1094" s="32">
        <f t="shared" si="111"/>
        <v>2.6415895542324335</v>
      </c>
      <c r="K1094" s="33" t="str">
        <f t="shared" si="112"/>
        <v>DEJAR</v>
      </c>
      <c r="L1094" s="33" t="str">
        <f t="shared" si="113"/>
        <v>DEJAR</v>
      </c>
      <c r="M1094" s="33" t="str">
        <f t="shared" si="114"/>
        <v>DEJAR</v>
      </c>
    </row>
    <row r="1095" spans="1:13" x14ac:dyDescent="0.25">
      <c r="A1095" t="s">
        <v>441</v>
      </c>
      <c r="B1095">
        <v>12</v>
      </c>
      <c r="C1095" t="s">
        <v>440</v>
      </c>
      <c r="D1095" s="9">
        <v>38</v>
      </c>
      <c r="E1095" s="9">
        <v>25</v>
      </c>
      <c r="F1095" s="304">
        <f t="shared" si="109"/>
        <v>1134.1176</v>
      </c>
      <c r="G1095">
        <v>0.1</v>
      </c>
      <c r="H1095" s="18" t="s">
        <v>1063</v>
      </c>
      <c r="I1095" s="32">
        <f t="shared" si="110"/>
        <v>795.76587227964853</v>
      </c>
      <c r="J1095" s="32">
        <f t="shared" si="111"/>
        <v>3.9788293613982426</v>
      </c>
      <c r="K1095" s="33" t="str">
        <f t="shared" si="112"/>
        <v>DEJAR</v>
      </c>
      <c r="L1095" s="33" t="str">
        <f t="shared" si="113"/>
        <v>DEJAR</v>
      </c>
      <c r="M1095" s="33" t="str">
        <f t="shared" si="114"/>
        <v>DEJAR</v>
      </c>
    </row>
    <row r="1096" spans="1:13" x14ac:dyDescent="0.25">
      <c r="A1096" t="s">
        <v>441</v>
      </c>
      <c r="B1096">
        <v>13</v>
      </c>
      <c r="C1096" t="s">
        <v>131</v>
      </c>
      <c r="D1096" s="9">
        <v>36</v>
      </c>
      <c r="E1096" s="9">
        <v>35</v>
      </c>
      <c r="F1096" s="304">
        <f t="shared" si="109"/>
        <v>1017.8783999999999</v>
      </c>
      <c r="G1096">
        <v>0.1</v>
      </c>
      <c r="H1096" s="18" t="s">
        <v>1063</v>
      </c>
      <c r="I1096" s="32">
        <f t="shared" si="110"/>
        <v>699.54858588098784</v>
      </c>
      <c r="J1096" s="32">
        <f t="shared" si="111"/>
        <v>3.4977429294049394</v>
      </c>
      <c r="K1096" s="33" t="str">
        <f t="shared" si="112"/>
        <v>DEJAR</v>
      </c>
      <c r="L1096" s="33" t="str">
        <f t="shared" si="113"/>
        <v>DEJAR</v>
      </c>
      <c r="M1096" s="33" t="str">
        <f t="shared" si="114"/>
        <v>DEJAR</v>
      </c>
    </row>
    <row r="1097" spans="1:13" x14ac:dyDescent="0.25">
      <c r="A1097" t="s">
        <v>441</v>
      </c>
      <c r="B1097">
        <v>14</v>
      </c>
      <c r="C1097" t="s">
        <v>388</v>
      </c>
      <c r="D1097" s="9">
        <v>36</v>
      </c>
      <c r="E1097" s="9">
        <v>16</v>
      </c>
      <c r="F1097" s="304">
        <f t="shared" si="109"/>
        <v>1017.8783999999999</v>
      </c>
      <c r="G1097">
        <v>0.1</v>
      </c>
      <c r="H1097" s="18" t="s">
        <v>1063</v>
      </c>
      <c r="I1097" s="32">
        <f t="shared" si="110"/>
        <v>699.54858588098784</v>
      </c>
      <c r="J1097" s="32">
        <f t="shared" si="111"/>
        <v>3.4977429294049394</v>
      </c>
      <c r="K1097" s="33" t="str">
        <f t="shared" si="112"/>
        <v>DEJAR</v>
      </c>
      <c r="L1097" s="33" t="str">
        <f t="shared" si="113"/>
        <v>DEJAR</v>
      </c>
      <c r="M1097" s="33" t="str">
        <f t="shared" si="114"/>
        <v>DEJAR</v>
      </c>
    </row>
    <row r="1098" spans="1:13" x14ac:dyDescent="0.25">
      <c r="A1098" t="s">
        <v>441</v>
      </c>
      <c r="B1098">
        <v>15</v>
      </c>
      <c r="C1098" t="s">
        <v>388</v>
      </c>
      <c r="D1098" s="9">
        <v>15</v>
      </c>
      <c r="E1098" s="9">
        <v>15</v>
      </c>
      <c r="F1098" s="304">
        <f t="shared" si="109"/>
        <v>176.715</v>
      </c>
      <c r="G1098">
        <v>0.1</v>
      </c>
      <c r="H1098" s="18" t="s">
        <v>1063</v>
      </c>
      <c r="I1098" s="32">
        <f t="shared" si="110"/>
        <v>86.812164819560579</v>
      </c>
      <c r="J1098" s="32">
        <f t="shared" si="111"/>
        <v>0.43406082409780289</v>
      </c>
      <c r="K1098" s="33" t="str">
        <f t="shared" si="112"/>
        <v>DEJAR</v>
      </c>
      <c r="L1098" s="33" t="str">
        <f t="shared" si="113"/>
        <v>DEJAR</v>
      </c>
      <c r="M1098" s="33" t="str">
        <f t="shared" si="114"/>
        <v>DEJAR</v>
      </c>
    </row>
    <row r="1099" spans="1:13" x14ac:dyDescent="0.25">
      <c r="A1099" t="s">
        <v>441</v>
      </c>
      <c r="B1099">
        <v>16</v>
      </c>
      <c r="C1099" t="s">
        <v>377</v>
      </c>
      <c r="D1099" s="9">
        <v>11</v>
      </c>
      <c r="E1099" s="9">
        <v>6</v>
      </c>
      <c r="F1099" s="304">
        <f t="shared" si="109"/>
        <v>95.0334</v>
      </c>
      <c r="G1099">
        <v>0.1</v>
      </c>
      <c r="H1099" s="18" t="s">
        <v>1063</v>
      </c>
      <c r="I1099" s="32">
        <f t="shared" si="110"/>
        <v>41.450062373780455</v>
      </c>
      <c r="J1099" s="32">
        <f t="shared" si="111"/>
        <v>0.20725031186890225</v>
      </c>
      <c r="K1099" s="33" t="str">
        <f t="shared" si="112"/>
        <v>DEJAR</v>
      </c>
      <c r="L1099" s="33" t="str">
        <f t="shared" si="113"/>
        <v>DEJAR</v>
      </c>
      <c r="M1099" s="33" t="str">
        <f t="shared" si="114"/>
        <v>DEJAR</v>
      </c>
    </row>
    <row r="1100" spans="1:13" x14ac:dyDescent="0.25">
      <c r="A1100" t="s">
        <v>441</v>
      </c>
      <c r="B1100">
        <v>17</v>
      </c>
      <c r="C1100" t="s">
        <v>134</v>
      </c>
      <c r="D1100" s="9">
        <v>40</v>
      </c>
      <c r="E1100" s="9">
        <v>35</v>
      </c>
      <c r="F1100" s="304">
        <f t="shared" si="109"/>
        <v>1256.6399999999999</v>
      </c>
      <c r="G1100">
        <v>0.1</v>
      </c>
      <c r="H1100" s="18" t="s">
        <v>1063</v>
      </c>
      <c r="I1100" s="32">
        <f t="shared" si="110"/>
        <v>899.25180732127308</v>
      </c>
      <c r="J1100" s="32">
        <f t="shared" si="111"/>
        <v>4.4962590366063653</v>
      </c>
      <c r="K1100" s="33" t="str">
        <f t="shared" si="112"/>
        <v>DEJAR</v>
      </c>
      <c r="L1100" s="33" t="str">
        <f t="shared" si="113"/>
        <v>DEJAR</v>
      </c>
      <c r="M1100" s="33" t="str">
        <f t="shared" si="114"/>
        <v>DEJAR</v>
      </c>
    </row>
    <row r="1101" spans="1:13" x14ac:dyDescent="0.25">
      <c r="A1101" t="s">
        <v>441</v>
      </c>
      <c r="B1101">
        <v>18</v>
      </c>
      <c r="C1101" t="s">
        <v>377</v>
      </c>
      <c r="D1101" s="9">
        <v>15</v>
      </c>
      <c r="E1101" s="9">
        <v>8</v>
      </c>
      <c r="F1101" s="304">
        <f t="shared" si="109"/>
        <v>176.715</v>
      </c>
      <c r="G1101">
        <v>0.1</v>
      </c>
      <c r="H1101" s="18" t="s">
        <v>1063</v>
      </c>
      <c r="I1101" s="32">
        <f t="shared" si="110"/>
        <v>86.812164819560579</v>
      </c>
      <c r="J1101" s="32">
        <f t="shared" si="111"/>
        <v>0.43406082409780289</v>
      </c>
      <c r="K1101" s="33" t="str">
        <f t="shared" si="112"/>
        <v>DEJAR</v>
      </c>
      <c r="L1101" s="33" t="str">
        <f t="shared" si="113"/>
        <v>DEJAR</v>
      </c>
      <c r="M1101" s="33" t="str">
        <f t="shared" si="114"/>
        <v>DEJAR</v>
      </c>
    </row>
    <row r="1102" spans="1:13" x14ac:dyDescent="0.25">
      <c r="A1102" t="s">
        <v>441</v>
      </c>
      <c r="B1102">
        <v>19</v>
      </c>
      <c r="C1102" t="s">
        <v>161</v>
      </c>
      <c r="D1102" s="9">
        <v>25</v>
      </c>
      <c r="E1102" s="9">
        <v>15</v>
      </c>
      <c r="F1102" s="304">
        <f t="shared" si="109"/>
        <v>490.875</v>
      </c>
      <c r="G1102">
        <v>0.1</v>
      </c>
      <c r="H1102" s="18" t="s">
        <v>1063</v>
      </c>
      <c r="I1102" s="32">
        <f t="shared" si="110"/>
        <v>293.3319028192812</v>
      </c>
      <c r="J1102" s="32">
        <f t="shared" si="111"/>
        <v>1.4666595140964058</v>
      </c>
      <c r="K1102" s="33" t="str">
        <f t="shared" si="112"/>
        <v>DEJAR</v>
      </c>
      <c r="L1102" s="33" t="str">
        <f t="shared" si="113"/>
        <v>DEJAR</v>
      </c>
      <c r="M1102" s="33" t="str">
        <f t="shared" si="114"/>
        <v>DEJAR</v>
      </c>
    </row>
    <row r="1103" spans="1:13" x14ac:dyDescent="0.25">
      <c r="A1103" t="s">
        <v>441</v>
      </c>
      <c r="B1103">
        <v>20</v>
      </c>
      <c r="C1103" t="s">
        <v>445</v>
      </c>
      <c r="D1103" s="9">
        <v>90</v>
      </c>
      <c r="E1103" s="9">
        <v>40</v>
      </c>
      <c r="F1103" s="304">
        <f t="shared" si="109"/>
        <v>6361.74</v>
      </c>
      <c r="G1103">
        <v>0.1</v>
      </c>
      <c r="H1103" s="18" t="s">
        <v>1063</v>
      </c>
      <c r="I1103" s="32">
        <f t="shared" si="110"/>
        <v>6213.1504929432931</v>
      </c>
      <c r="J1103" s="32">
        <f t="shared" si="111"/>
        <v>31.065752464716464</v>
      </c>
      <c r="K1103" s="33" t="str">
        <f t="shared" si="112"/>
        <v>DEJAR</v>
      </c>
      <c r="L1103" s="33" t="str">
        <f t="shared" si="113"/>
        <v>DEJAR</v>
      </c>
      <c r="M1103" s="33" t="str">
        <f t="shared" si="114"/>
        <v>DEJAR</v>
      </c>
    </row>
    <row r="1104" spans="1:13" x14ac:dyDescent="0.25">
      <c r="A1104" t="s">
        <v>446</v>
      </c>
      <c r="B1104">
        <v>1</v>
      </c>
      <c r="C1104" t="s">
        <v>409</v>
      </c>
      <c r="D1104" s="9">
        <v>39</v>
      </c>
      <c r="E1104" s="9">
        <v>30</v>
      </c>
      <c r="F1104" s="304">
        <f t="shared" si="109"/>
        <v>1194.5934</v>
      </c>
      <c r="G1104">
        <v>0.1</v>
      </c>
      <c r="H1104" s="18" t="s">
        <v>1063</v>
      </c>
      <c r="I1104" s="32">
        <f t="shared" si="110"/>
        <v>846.59112411251863</v>
      </c>
      <c r="J1104" s="32">
        <f t="shared" si="111"/>
        <v>4.2329556205625929</v>
      </c>
      <c r="K1104" s="33" t="str">
        <f t="shared" si="112"/>
        <v>DEJAR</v>
      </c>
      <c r="L1104" s="33" t="str">
        <f t="shared" si="113"/>
        <v>DEJAR</v>
      </c>
      <c r="M1104" s="33" t="str">
        <f t="shared" si="114"/>
        <v>DEJAR</v>
      </c>
    </row>
    <row r="1105" spans="1:13" x14ac:dyDescent="0.25">
      <c r="A1105" t="s">
        <v>446</v>
      </c>
      <c r="B1105">
        <v>2</v>
      </c>
      <c r="C1105" t="s">
        <v>447</v>
      </c>
      <c r="D1105" s="9">
        <v>30</v>
      </c>
      <c r="E1105" s="9">
        <v>25</v>
      </c>
      <c r="F1105" s="304">
        <f t="shared" si="109"/>
        <v>706.86</v>
      </c>
      <c r="G1105">
        <v>0.1</v>
      </c>
      <c r="H1105" s="18" t="s">
        <v>1063</v>
      </c>
      <c r="I1105" s="32">
        <f t="shared" si="110"/>
        <v>452.98997539791907</v>
      </c>
      <c r="J1105" s="32">
        <f t="shared" si="111"/>
        <v>2.2649498769895953</v>
      </c>
      <c r="K1105" s="33" t="str">
        <f t="shared" si="112"/>
        <v>DEJAR</v>
      </c>
      <c r="L1105" s="33" t="str">
        <f t="shared" si="113"/>
        <v>DEJAR</v>
      </c>
      <c r="M1105" s="33" t="str">
        <f t="shared" si="114"/>
        <v>DEJAR</v>
      </c>
    </row>
    <row r="1106" spans="1:13" x14ac:dyDescent="0.25">
      <c r="A1106" t="s">
        <v>446</v>
      </c>
      <c r="B1106">
        <v>3</v>
      </c>
      <c r="C1106" t="s">
        <v>409</v>
      </c>
      <c r="D1106" s="9">
        <v>36</v>
      </c>
      <c r="E1106" s="9">
        <v>25</v>
      </c>
      <c r="F1106" s="304">
        <f t="shared" si="109"/>
        <v>1017.8783999999999</v>
      </c>
      <c r="G1106">
        <v>0.1</v>
      </c>
      <c r="H1106" s="18" t="s">
        <v>1063</v>
      </c>
      <c r="I1106" s="32">
        <f t="shared" si="110"/>
        <v>699.54858588098784</v>
      </c>
      <c r="J1106" s="32">
        <f t="shared" si="111"/>
        <v>3.4977429294049394</v>
      </c>
      <c r="K1106" s="33" t="str">
        <f t="shared" si="112"/>
        <v>DEJAR</v>
      </c>
      <c r="L1106" s="33" t="str">
        <f t="shared" si="113"/>
        <v>DEJAR</v>
      </c>
      <c r="M1106" s="33" t="str">
        <f t="shared" si="114"/>
        <v>DEJAR</v>
      </c>
    </row>
    <row r="1107" spans="1:13" x14ac:dyDescent="0.25">
      <c r="A1107" t="s">
        <v>446</v>
      </c>
      <c r="B1107">
        <v>4</v>
      </c>
      <c r="C1107" t="s">
        <v>388</v>
      </c>
      <c r="D1107" s="9">
        <v>14</v>
      </c>
      <c r="E1107" s="9">
        <v>10</v>
      </c>
      <c r="F1107" s="304">
        <f t="shared" si="109"/>
        <v>153.9384</v>
      </c>
      <c r="G1107">
        <v>0.1</v>
      </c>
      <c r="H1107" s="18" t="s">
        <v>1063</v>
      </c>
      <c r="I1107" s="32">
        <f t="shared" si="110"/>
        <v>73.64833681845144</v>
      </c>
      <c r="J1107" s="32">
        <f t="shared" si="111"/>
        <v>0.36824168409225716</v>
      </c>
      <c r="K1107" s="33" t="str">
        <f t="shared" si="112"/>
        <v>DEJAR</v>
      </c>
      <c r="L1107" s="33" t="str">
        <f t="shared" si="113"/>
        <v>DEJAR</v>
      </c>
      <c r="M1107" s="33" t="str">
        <f t="shared" si="114"/>
        <v>DEJAR</v>
      </c>
    </row>
    <row r="1108" spans="1:13" x14ac:dyDescent="0.25">
      <c r="A1108" t="s">
        <v>446</v>
      </c>
      <c r="B1108">
        <v>5</v>
      </c>
      <c r="C1108" t="s">
        <v>448</v>
      </c>
      <c r="D1108" s="9">
        <v>19</v>
      </c>
      <c r="E1108" s="9">
        <v>15</v>
      </c>
      <c r="F1108" s="304">
        <f t="shared" si="109"/>
        <v>283.52940000000001</v>
      </c>
      <c r="G1108">
        <v>0.1</v>
      </c>
      <c r="H1108" s="18" t="s">
        <v>1063</v>
      </c>
      <c r="I1108" s="32">
        <f t="shared" si="110"/>
        <v>152.50261995629924</v>
      </c>
      <c r="J1108" s="32">
        <f t="shared" si="111"/>
        <v>0.76251309978149617</v>
      </c>
      <c r="K1108" s="33" t="str">
        <f t="shared" si="112"/>
        <v>DEJAR</v>
      </c>
      <c r="L1108" s="33" t="str">
        <f t="shared" si="113"/>
        <v>DEJAR</v>
      </c>
      <c r="M1108" s="33" t="str">
        <f t="shared" si="114"/>
        <v>DEJAR</v>
      </c>
    </row>
    <row r="1109" spans="1:13" x14ac:dyDescent="0.25">
      <c r="A1109" t="s">
        <v>446</v>
      </c>
      <c r="B1109">
        <v>6</v>
      </c>
      <c r="C1109" t="s">
        <v>447</v>
      </c>
      <c r="D1109" s="9">
        <v>23</v>
      </c>
      <c r="E1109" s="9">
        <v>18</v>
      </c>
      <c r="F1109" s="304">
        <f t="shared" si="109"/>
        <v>415.47660000000002</v>
      </c>
      <c r="G1109">
        <v>0.1</v>
      </c>
      <c r="H1109" s="18" t="s">
        <v>1063</v>
      </c>
      <c r="I1109" s="32">
        <f t="shared" si="110"/>
        <v>240.46242571758225</v>
      </c>
      <c r="J1109" s="32">
        <f t="shared" si="111"/>
        <v>1.2023121285879113</v>
      </c>
      <c r="K1109" s="33" t="str">
        <f t="shared" si="112"/>
        <v>DEJAR</v>
      </c>
      <c r="L1109" s="33" t="str">
        <f t="shared" si="113"/>
        <v>DEJAR</v>
      </c>
      <c r="M1109" s="33" t="str">
        <f t="shared" si="114"/>
        <v>DEJAR</v>
      </c>
    </row>
    <row r="1110" spans="1:13" x14ac:dyDescent="0.25">
      <c r="A1110" t="s">
        <v>446</v>
      </c>
      <c r="B1110">
        <v>7</v>
      </c>
      <c r="C1110" t="s">
        <v>448</v>
      </c>
      <c r="D1110" s="9">
        <v>30</v>
      </c>
      <c r="E1110" s="9">
        <v>11</v>
      </c>
      <c r="F1110" s="304">
        <f t="shared" si="109"/>
        <v>706.86</v>
      </c>
      <c r="G1110">
        <v>0.1</v>
      </c>
      <c r="H1110" s="18" t="s">
        <v>1063</v>
      </c>
      <c r="I1110" s="32">
        <f t="shared" si="110"/>
        <v>452.98997539791907</v>
      </c>
      <c r="J1110" s="32">
        <f t="shared" si="111"/>
        <v>2.2649498769895953</v>
      </c>
      <c r="K1110" s="33" t="str">
        <f t="shared" si="112"/>
        <v>DEJAR</v>
      </c>
      <c r="L1110" s="33" t="str">
        <f t="shared" si="113"/>
        <v>DEJAR</v>
      </c>
      <c r="M1110" s="33" t="str">
        <f t="shared" si="114"/>
        <v>DEJAR</v>
      </c>
    </row>
    <row r="1111" spans="1:13" x14ac:dyDescent="0.25">
      <c r="A1111" t="s">
        <v>446</v>
      </c>
      <c r="B1111">
        <v>8</v>
      </c>
      <c r="C1111" t="s">
        <v>449</v>
      </c>
      <c r="D1111" s="9">
        <v>10</v>
      </c>
      <c r="E1111" s="9">
        <v>5</v>
      </c>
      <c r="F1111" s="304">
        <f t="shared" si="109"/>
        <v>78.539999999999992</v>
      </c>
      <c r="G1111">
        <v>0.1</v>
      </c>
      <c r="H1111" s="18" t="s">
        <v>1063</v>
      </c>
      <c r="I1111" s="32">
        <f t="shared" si="110"/>
        <v>33.026709725455305</v>
      </c>
      <c r="J1111" s="32">
        <f t="shared" si="111"/>
        <v>0.16513354862727653</v>
      </c>
      <c r="K1111" s="33" t="str">
        <f t="shared" si="112"/>
        <v>DEJAR</v>
      </c>
      <c r="L1111" s="33" t="str">
        <f t="shared" si="113"/>
        <v>DEJAR</v>
      </c>
      <c r="M1111" s="33" t="str">
        <f t="shared" si="114"/>
        <v>DEJAR</v>
      </c>
    </row>
    <row r="1112" spans="1:13" x14ac:dyDescent="0.25">
      <c r="A1112" t="s">
        <v>446</v>
      </c>
      <c r="B1112">
        <v>9</v>
      </c>
      <c r="C1112" t="s">
        <v>226</v>
      </c>
      <c r="D1112" s="9">
        <v>16</v>
      </c>
      <c r="E1112" s="126">
        <v>18</v>
      </c>
      <c r="F1112" s="304">
        <f t="shared" si="109"/>
        <v>201.0624</v>
      </c>
      <c r="G1112">
        <v>0.1</v>
      </c>
      <c r="H1112" s="18" t="s">
        <v>1063</v>
      </c>
      <c r="I1112" s="32">
        <f t="shared" si="110"/>
        <v>101.24820425273758</v>
      </c>
      <c r="J1112" s="32">
        <f t="shared" si="111"/>
        <v>0.50624102126368786</v>
      </c>
      <c r="K1112" s="33" t="str">
        <f t="shared" si="112"/>
        <v>DEJAR</v>
      </c>
      <c r="L1112" s="33" t="str">
        <f t="shared" si="113"/>
        <v>DEJAR</v>
      </c>
      <c r="M1112" s="33" t="str">
        <f t="shared" si="114"/>
        <v>DEJAR</v>
      </c>
    </row>
    <row r="1113" spans="1:13" x14ac:dyDescent="0.25">
      <c r="A1113" t="s">
        <v>446</v>
      </c>
      <c r="B1113">
        <v>10</v>
      </c>
      <c r="C1113" t="s">
        <v>388</v>
      </c>
      <c r="D1113" s="9">
        <v>16</v>
      </c>
      <c r="E1113" s="9">
        <v>18</v>
      </c>
      <c r="F1113" s="304">
        <f t="shared" si="109"/>
        <v>201.0624</v>
      </c>
      <c r="G1113">
        <v>0.1</v>
      </c>
      <c r="H1113" s="18" t="s">
        <v>1063</v>
      </c>
      <c r="I1113" s="32">
        <f t="shared" si="110"/>
        <v>101.24820425273758</v>
      </c>
      <c r="J1113" s="32">
        <f t="shared" si="111"/>
        <v>0.50624102126368786</v>
      </c>
      <c r="K1113" s="33" t="str">
        <f t="shared" si="112"/>
        <v>DEJAR</v>
      </c>
      <c r="L1113" s="33" t="str">
        <f t="shared" si="113"/>
        <v>DEJAR</v>
      </c>
      <c r="M1113" s="33" t="str">
        <f t="shared" si="114"/>
        <v>DEJAR</v>
      </c>
    </row>
    <row r="1114" spans="1:13" x14ac:dyDescent="0.25">
      <c r="A1114" t="s">
        <v>446</v>
      </c>
      <c r="B1114">
        <v>11</v>
      </c>
      <c r="C1114" t="s">
        <v>390</v>
      </c>
      <c r="D1114" s="9">
        <v>33</v>
      </c>
      <c r="E1114" s="9">
        <v>24</v>
      </c>
      <c r="F1114" s="304">
        <f t="shared" si="109"/>
        <v>855.30060000000003</v>
      </c>
      <c r="G1114">
        <v>0.1</v>
      </c>
      <c r="H1114" s="18" t="s">
        <v>1063</v>
      </c>
      <c r="I1114" s="32">
        <f t="shared" si="110"/>
        <v>568.52356444302654</v>
      </c>
      <c r="J1114" s="32">
        <f t="shared" si="111"/>
        <v>2.8426178222151326</v>
      </c>
      <c r="K1114" s="33" t="str">
        <f t="shared" si="112"/>
        <v>DEJAR</v>
      </c>
      <c r="L1114" s="33" t="str">
        <f t="shared" si="113"/>
        <v>DEJAR</v>
      </c>
      <c r="M1114" s="33" t="str">
        <f t="shared" si="114"/>
        <v>DEJAR</v>
      </c>
    </row>
    <row r="1115" spans="1:13" x14ac:dyDescent="0.25">
      <c r="A1115" t="s">
        <v>446</v>
      </c>
      <c r="B1115">
        <v>12</v>
      </c>
      <c r="C1115" t="s">
        <v>450</v>
      </c>
      <c r="D1115" s="9">
        <v>10</v>
      </c>
      <c r="E1115" s="9">
        <v>20</v>
      </c>
      <c r="F1115" s="304">
        <f t="shared" si="109"/>
        <v>78.539999999999992</v>
      </c>
      <c r="G1115">
        <v>0.1</v>
      </c>
      <c r="H1115" s="18" t="s">
        <v>1063</v>
      </c>
      <c r="I1115" s="32">
        <f t="shared" si="110"/>
        <v>33.026709725455305</v>
      </c>
      <c r="J1115" s="32">
        <f t="shared" si="111"/>
        <v>0.16513354862727653</v>
      </c>
      <c r="K1115" s="33" t="str">
        <f t="shared" si="112"/>
        <v>DEJAR</v>
      </c>
      <c r="L1115" s="33" t="str">
        <f t="shared" si="113"/>
        <v>DEJAR</v>
      </c>
      <c r="M1115" s="33" t="str">
        <f t="shared" si="114"/>
        <v>DEJAR</v>
      </c>
    </row>
    <row r="1116" spans="1:13" x14ac:dyDescent="0.25">
      <c r="A1116" t="s">
        <v>446</v>
      </c>
      <c r="B1116">
        <v>13</v>
      </c>
      <c r="C1116" t="s">
        <v>134</v>
      </c>
      <c r="D1116" s="9">
        <v>59</v>
      </c>
      <c r="E1116" s="9">
        <v>30</v>
      </c>
      <c r="F1116" s="304">
        <f t="shared" si="109"/>
        <v>2733.9773999999998</v>
      </c>
      <c r="G1116">
        <v>0.1</v>
      </c>
      <c r="H1116" s="18" t="s">
        <v>1063</v>
      </c>
      <c r="I1116" s="32">
        <f t="shared" si="110"/>
        <v>2270.9040648267419</v>
      </c>
      <c r="J1116" s="32">
        <f t="shared" si="111"/>
        <v>11.354520324133709</v>
      </c>
      <c r="K1116" s="33" t="str">
        <f t="shared" si="112"/>
        <v>DEJAR</v>
      </c>
      <c r="L1116" s="33" t="str">
        <f t="shared" si="113"/>
        <v>DEJAR</v>
      </c>
      <c r="M1116" s="33" t="str">
        <f t="shared" si="114"/>
        <v>DEJAR</v>
      </c>
    </row>
    <row r="1117" spans="1:13" x14ac:dyDescent="0.25">
      <c r="A1117" t="s">
        <v>446</v>
      </c>
      <c r="B1117">
        <v>14</v>
      </c>
      <c r="C1117" t="s">
        <v>377</v>
      </c>
      <c r="D1117" s="9">
        <v>13</v>
      </c>
      <c r="E1117" s="9">
        <v>2</v>
      </c>
      <c r="F1117" s="304">
        <f t="shared" si="109"/>
        <v>132.73259999999999</v>
      </c>
      <c r="G1117">
        <v>0.1</v>
      </c>
      <c r="H1117" s="18" t="s">
        <v>1063</v>
      </c>
      <c r="I1117" s="32">
        <f t="shared" si="110"/>
        <v>61.723483588461484</v>
      </c>
      <c r="J1117" s="32">
        <f t="shared" si="111"/>
        <v>0.3086174179423074</v>
      </c>
      <c r="K1117" s="33" t="str">
        <f t="shared" si="112"/>
        <v>DEJAR</v>
      </c>
      <c r="L1117" s="33" t="str">
        <f t="shared" si="113"/>
        <v>DEPURAR</v>
      </c>
      <c r="M1117" s="33" t="str">
        <f t="shared" si="114"/>
        <v>DEPURAR</v>
      </c>
    </row>
    <row r="1118" spans="1:13" x14ac:dyDescent="0.25">
      <c r="A1118" t="s">
        <v>446</v>
      </c>
      <c r="B1118">
        <v>15</v>
      </c>
      <c r="C1118" t="s">
        <v>451</v>
      </c>
      <c r="D1118" s="9">
        <v>11</v>
      </c>
      <c r="E1118" s="9">
        <v>6</v>
      </c>
      <c r="F1118" s="304">
        <f t="shared" si="109"/>
        <v>95.0334</v>
      </c>
      <c r="G1118">
        <v>0.1</v>
      </c>
      <c r="H1118" s="18" t="s">
        <v>1063</v>
      </c>
      <c r="I1118" s="32">
        <f t="shared" si="110"/>
        <v>41.450062373780455</v>
      </c>
      <c r="J1118" s="32">
        <f t="shared" si="111"/>
        <v>0.20725031186890225</v>
      </c>
      <c r="K1118" s="33" t="str">
        <f t="shared" si="112"/>
        <v>DEJAR</v>
      </c>
      <c r="L1118" s="33" t="str">
        <f t="shared" si="113"/>
        <v>DEJAR</v>
      </c>
      <c r="M1118" s="33" t="str">
        <f t="shared" si="114"/>
        <v>DEJAR</v>
      </c>
    </row>
    <row r="1119" spans="1:13" x14ac:dyDescent="0.25">
      <c r="A1119" t="s">
        <v>446</v>
      </c>
      <c r="B1119">
        <v>16</v>
      </c>
      <c r="C1119" t="s">
        <v>377</v>
      </c>
      <c r="D1119" s="9">
        <v>18</v>
      </c>
      <c r="E1119" s="9">
        <v>10</v>
      </c>
      <c r="F1119" s="304">
        <f t="shared" si="109"/>
        <v>254.46959999999999</v>
      </c>
      <c r="G1119">
        <v>0.1</v>
      </c>
      <c r="H1119" s="18" t="s">
        <v>1063</v>
      </c>
      <c r="I1119" s="32">
        <f t="shared" si="110"/>
        <v>134.06329154071116</v>
      </c>
      <c r="J1119" s="32">
        <f t="shared" si="111"/>
        <v>0.67031645770355586</v>
      </c>
      <c r="K1119" s="33" t="str">
        <f t="shared" si="112"/>
        <v>DEJAR</v>
      </c>
      <c r="L1119" s="33" t="str">
        <f t="shared" si="113"/>
        <v>DEJAR</v>
      </c>
      <c r="M1119" s="33" t="str">
        <f t="shared" si="114"/>
        <v>DEJAR</v>
      </c>
    </row>
    <row r="1120" spans="1:13" x14ac:dyDescent="0.25">
      <c r="A1120" t="s">
        <v>446</v>
      </c>
      <c r="B1120">
        <v>17</v>
      </c>
      <c r="C1120" t="s">
        <v>452</v>
      </c>
      <c r="D1120" s="9">
        <v>17</v>
      </c>
      <c r="E1120" s="9">
        <v>20</v>
      </c>
      <c r="F1120" s="304">
        <f t="shared" si="109"/>
        <v>226.98060000000001</v>
      </c>
      <c r="G1120">
        <v>0.1</v>
      </c>
      <c r="H1120" s="18" t="s">
        <v>1063</v>
      </c>
      <c r="I1120" s="32">
        <f t="shared" si="110"/>
        <v>116.98835060940742</v>
      </c>
      <c r="J1120" s="32">
        <f t="shared" si="111"/>
        <v>0.58494175304703711</v>
      </c>
      <c r="K1120" s="33" t="str">
        <f t="shared" si="112"/>
        <v>DEJAR</v>
      </c>
      <c r="L1120" s="33" t="str">
        <f t="shared" si="113"/>
        <v>DEJAR</v>
      </c>
      <c r="M1120" s="33" t="str">
        <f t="shared" si="114"/>
        <v>DEJAR</v>
      </c>
    </row>
    <row r="1121" spans="1:13" x14ac:dyDescent="0.25">
      <c r="A1121" t="s">
        <v>446</v>
      </c>
      <c r="B1121">
        <v>18</v>
      </c>
      <c r="C1121" t="s">
        <v>377</v>
      </c>
      <c r="D1121" s="9">
        <v>23</v>
      </c>
      <c r="E1121" s="9">
        <v>12</v>
      </c>
      <c r="F1121" s="304">
        <f t="shared" si="109"/>
        <v>415.47660000000002</v>
      </c>
      <c r="G1121">
        <v>0.1</v>
      </c>
      <c r="H1121" s="18" t="s">
        <v>1063</v>
      </c>
      <c r="I1121" s="32">
        <f t="shared" si="110"/>
        <v>240.46242571758225</v>
      </c>
      <c r="J1121" s="32">
        <f t="shared" si="111"/>
        <v>1.2023121285879113</v>
      </c>
      <c r="K1121" s="33" t="str">
        <f t="shared" si="112"/>
        <v>DEJAR</v>
      </c>
      <c r="L1121" s="33" t="str">
        <f t="shared" si="113"/>
        <v>DEJAR</v>
      </c>
      <c r="M1121" s="33" t="str">
        <f t="shared" si="114"/>
        <v>DEJAR</v>
      </c>
    </row>
    <row r="1122" spans="1:13" x14ac:dyDescent="0.25">
      <c r="A1122" t="s">
        <v>446</v>
      </c>
      <c r="B1122">
        <v>19</v>
      </c>
      <c r="C1122" t="s">
        <v>453</v>
      </c>
      <c r="D1122" s="9">
        <v>12</v>
      </c>
      <c r="E1122" s="9">
        <v>8</v>
      </c>
      <c r="F1122" s="304">
        <f t="shared" si="109"/>
        <v>113.0976</v>
      </c>
      <c r="G1122">
        <v>0.1</v>
      </c>
      <c r="H1122" s="18" t="s">
        <v>1063</v>
      </c>
      <c r="I1122" s="32">
        <f t="shared" si="110"/>
        <v>51.002868362482175</v>
      </c>
      <c r="J1122" s="32">
        <f t="shared" si="111"/>
        <v>0.25501434181241084</v>
      </c>
      <c r="K1122" s="33" t="str">
        <f t="shared" si="112"/>
        <v>DEJAR</v>
      </c>
      <c r="L1122" s="33" t="str">
        <f t="shared" si="113"/>
        <v>DEJAR</v>
      </c>
      <c r="M1122" s="33" t="str">
        <f t="shared" si="114"/>
        <v>DEJAR</v>
      </c>
    </row>
    <row r="1123" spans="1:13" x14ac:dyDescent="0.25">
      <c r="A1123" t="s">
        <v>446</v>
      </c>
      <c r="B1123">
        <v>20</v>
      </c>
      <c r="C1123" t="s">
        <v>307</v>
      </c>
      <c r="D1123" s="9">
        <v>22</v>
      </c>
      <c r="E1123" s="9">
        <v>15</v>
      </c>
      <c r="F1123" s="304">
        <f t="shared" si="109"/>
        <v>380.1336</v>
      </c>
      <c r="G1123">
        <v>0.1</v>
      </c>
      <c r="H1123" s="18" t="s">
        <v>1063</v>
      </c>
      <c r="I1123" s="32">
        <f t="shared" si="110"/>
        <v>216.2883827856152</v>
      </c>
      <c r="J1123" s="32">
        <f t="shared" si="111"/>
        <v>1.0814419139280758</v>
      </c>
      <c r="K1123" s="33" t="str">
        <f t="shared" si="112"/>
        <v>DEJAR</v>
      </c>
      <c r="L1123" s="33" t="str">
        <f t="shared" si="113"/>
        <v>DEJAR</v>
      </c>
      <c r="M1123" s="33" t="str">
        <f t="shared" si="114"/>
        <v>DEJAR</v>
      </c>
    </row>
    <row r="1124" spans="1:13" x14ac:dyDescent="0.25">
      <c r="A1124" t="s">
        <v>446</v>
      </c>
      <c r="B1124">
        <v>21</v>
      </c>
      <c r="C1124" t="s">
        <v>396</v>
      </c>
      <c r="D1124" s="9">
        <v>50</v>
      </c>
      <c r="E1124" s="9">
        <v>40</v>
      </c>
      <c r="F1124" s="304">
        <f t="shared" si="109"/>
        <v>1963.5</v>
      </c>
      <c r="G1124">
        <v>0.1</v>
      </c>
      <c r="H1124" s="18" t="s">
        <v>1063</v>
      </c>
      <c r="I1124" s="32">
        <f t="shared" si="110"/>
        <v>1530.6197203780737</v>
      </c>
      <c r="J1124" s="32">
        <f t="shared" si="111"/>
        <v>7.6530986018903677</v>
      </c>
      <c r="K1124" s="33" t="str">
        <f t="shared" si="112"/>
        <v>DEJAR</v>
      </c>
      <c r="L1124" s="33" t="str">
        <f t="shared" si="113"/>
        <v>DEJAR</v>
      </c>
      <c r="M1124" s="33" t="str">
        <f t="shared" si="114"/>
        <v>DEJAR</v>
      </c>
    </row>
    <row r="1125" spans="1:13" x14ac:dyDescent="0.25">
      <c r="A1125" t="s">
        <v>446</v>
      </c>
      <c r="B1125">
        <v>22</v>
      </c>
      <c r="C1125" t="s">
        <v>454</v>
      </c>
      <c r="D1125" s="9">
        <v>17</v>
      </c>
      <c r="E1125" s="9">
        <v>22</v>
      </c>
      <c r="F1125" s="304">
        <f t="shared" si="109"/>
        <v>226.98060000000001</v>
      </c>
      <c r="G1125">
        <v>0.1</v>
      </c>
      <c r="H1125" s="18" t="s">
        <v>1063</v>
      </c>
      <c r="I1125" s="32">
        <f t="shared" si="110"/>
        <v>116.98835060940742</v>
      </c>
      <c r="J1125" s="32">
        <f t="shared" si="111"/>
        <v>0.58494175304703711</v>
      </c>
      <c r="K1125" s="33" t="str">
        <f t="shared" si="112"/>
        <v>DEJAR</v>
      </c>
      <c r="L1125" s="33" t="str">
        <f t="shared" si="113"/>
        <v>DEJAR</v>
      </c>
      <c r="M1125" s="33" t="str">
        <f t="shared" si="114"/>
        <v>DEJAR</v>
      </c>
    </row>
    <row r="1126" spans="1:13" x14ac:dyDescent="0.25">
      <c r="A1126" t="s">
        <v>446</v>
      </c>
      <c r="B1126">
        <v>23</v>
      </c>
      <c r="C1126" t="s">
        <v>454</v>
      </c>
      <c r="D1126" s="9">
        <v>27</v>
      </c>
      <c r="E1126" s="9">
        <v>18</v>
      </c>
      <c r="F1126" s="304">
        <f t="shared" si="109"/>
        <v>572.5566</v>
      </c>
      <c r="G1126">
        <v>0.1</v>
      </c>
      <c r="H1126" s="18" t="s">
        <v>1063</v>
      </c>
      <c r="I1126" s="32">
        <f t="shared" si="110"/>
        <v>352.39128142743209</v>
      </c>
      <c r="J1126" s="32">
        <f t="shared" si="111"/>
        <v>1.7619564071371603</v>
      </c>
      <c r="K1126" s="33" t="str">
        <f t="shared" si="112"/>
        <v>DEJAR</v>
      </c>
      <c r="L1126" s="33" t="str">
        <f t="shared" si="113"/>
        <v>DEJAR</v>
      </c>
      <c r="M1126" s="33" t="str">
        <f t="shared" si="114"/>
        <v>DEJAR</v>
      </c>
    </row>
    <row r="1127" spans="1:13" x14ac:dyDescent="0.25">
      <c r="A1127" t="s">
        <v>446</v>
      </c>
      <c r="B1127">
        <v>24</v>
      </c>
      <c r="C1127" t="s">
        <v>377</v>
      </c>
      <c r="D1127" s="9">
        <v>35</v>
      </c>
      <c r="E1127" s="9">
        <v>25</v>
      </c>
      <c r="F1127" s="304">
        <f t="shared" si="109"/>
        <v>962.11500000000001</v>
      </c>
      <c r="G1127">
        <v>0.1</v>
      </c>
      <c r="H1127" s="18" t="s">
        <v>1063</v>
      </c>
      <c r="I1127" s="32">
        <f t="shared" si="110"/>
        <v>654.11925553640299</v>
      </c>
      <c r="J1127" s="32">
        <f t="shared" si="111"/>
        <v>3.270596277682015</v>
      </c>
      <c r="K1127" s="33" t="str">
        <f t="shared" si="112"/>
        <v>DEJAR</v>
      </c>
      <c r="L1127" s="33" t="str">
        <f t="shared" si="113"/>
        <v>DEJAR</v>
      </c>
      <c r="M1127" s="33" t="str">
        <f t="shared" si="114"/>
        <v>DEJAR</v>
      </c>
    </row>
    <row r="1128" spans="1:13" x14ac:dyDescent="0.25">
      <c r="A1128" t="s">
        <v>446</v>
      </c>
      <c r="B1128">
        <v>25</v>
      </c>
      <c r="C1128" t="s">
        <v>377</v>
      </c>
      <c r="D1128" s="9">
        <v>30</v>
      </c>
      <c r="E1128" s="9">
        <v>15</v>
      </c>
      <c r="F1128" s="304">
        <f t="shared" si="109"/>
        <v>706.86</v>
      </c>
      <c r="G1128">
        <v>0.1</v>
      </c>
      <c r="H1128" s="18" t="s">
        <v>1063</v>
      </c>
      <c r="I1128" s="32">
        <f t="shared" si="110"/>
        <v>452.98997539791907</v>
      </c>
      <c r="J1128" s="32">
        <f t="shared" si="111"/>
        <v>2.2649498769895953</v>
      </c>
      <c r="K1128" s="33" t="str">
        <f t="shared" si="112"/>
        <v>DEJAR</v>
      </c>
      <c r="L1128" s="33" t="str">
        <f t="shared" si="113"/>
        <v>DEJAR</v>
      </c>
      <c r="M1128" s="33" t="str">
        <f t="shared" si="114"/>
        <v>DEJAR</v>
      </c>
    </row>
    <row r="1129" spans="1:13" x14ac:dyDescent="0.25">
      <c r="A1129" t="s">
        <v>446</v>
      </c>
      <c r="B1129">
        <v>26</v>
      </c>
      <c r="C1129" t="s">
        <v>409</v>
      </c>
      <c r="D1129" s="9">
        <v>33</v>
      </c>
      <c r="E1129" s="9">
        <v>28</v>
      </c>
      <c r="F1129" s="304">
        <f t="shared" si="109"/>
        <v>855.30060000000003</v>
      </c>
      <c r="G1129">
        <v>0.1</v>
      </c>
      <c r="H1129" s="18" t="s">
        <v>1063</v>
      </c>
      <c r="I1129" s="32">
        <f t="shared" si="110"/>
        <v>568.52356444302654</v>
      </c>
      <c r="J1129" s="32">
        <f t="shared" si="111"/>
        <v>2.8426178222151326</v>
      </c>
      <c r="K1129" s="33" t="str">
        <f t="shared" si="112"/>
        <v>DEJAR</v>
      </c>
      <c r="L1129" s="33" t="str">
        <f t="shared" si="113"/>
        <v>DEJAR</v>
      </c>
      <c r="M1129" s="33" t="str">
        <f t="shared" si="114"/>
        <v>DEJAR</v>
      </c>
    </row>
    <row r="1130" spans="1:13" x14ac:dyDescent="0.25">
      <c r="A1130" t="s">
        <v>455</v>
      </c>
      <c r="B1130">
        <v>1</v>
      </c>
      <c r="C1130" t="s">
        <v>382</v>
      </c>
      <c r="D1130" s="9">
        <v>31</v>
      </c>
      <c r="E1130" s="9">
        <v>30</v>
      </c>
      <c r="F1130" s="304">
        <f t="shared" si="109"/>
        <v>754.76940000000002</v>
      </c>
      <c r="G1130">
        <v>0.1</v>
      </c>
      <c r="H1130" s="18" t="s">
        <v>1063</v>
      </c>
      <c r="I1130" s="32">
        <f t="shared" si="110"/>
        <v>489.81357840055307</v>
      </c>
      <c r="J1130" s="32">
        <f t="shared" si="111"/>
        <v>2.4490678920027653</v>
      </c>
      <c r="K1130" s="33" t="str">
        <f t="shared" si="112"/>
        <v>DEJAR</v>
      </c>
      <c r="L1130" s="33" t="str">
        <f t="shared" si="113"/>
        <v>DEJAR</v>
      </c>
      <c r="M1130" s="33" t="str">
        <f t="shared" si="114"/>
        <v>DEJAR</v>
      </c>
    </row>
    <row r="1131" spans="1:13" x14ac:dyDescent="0.25">
      <c r="A1131" t="s">
        <v>455</v>
      </c>
      <c r="B1131">
        <v>2</v>
      </c>
      <c r="C1131" t="s">
        <v>134</v>
      </c>
      <c r="D1131" s="9">
        <v>11</v>
      </c>
      <c r="E1131" s="9">
        <v>5</v>
      </c>
      <c r="F1131" s="304">
        <f t="shared" si="109"/>
        <v>95.0334</v>
      </c>
      <c r="G1131">
        <v>0.1</v>
      </c>
      <c r="H1131" s="18" t="s">
        <v>1063</v>
      </c>
      <c r="I1131" s="32">
        <f t="shared" si="110"/>
        <v>41.450062373780455</v>
      </c>
      <c r="J1131" s="32">
        <f t="shared" si="111"/>
        <v>0.20725031186890225</v>
      </c>
      <c r="K1131" s="33" t="str">
        <f t="shared" si="112"/>
        <v>DEJAR</v>
      </c>
      <c r="L1131" s="33" t="str">
        <f t="shared" si="113"/>
        <v>DEJAR</v>
      </c>
      <c r="M1131" s="33" t="str">
        <f t="shared" si="114"/>
        <v>DEJAR</v>
      </c>
    </row>
    <row r="1132" spans="1:13" x14ac:dyDescent="0.25">
      <c r="A1132" t="s">
        <v>455</v>
      </c>
      <c r="B1132">
        <v>3</v>
      </c>
      <c r="C1132" t="s">
        <v>456</v>
      </c>
      <c r="D1132" s="9">
        <v>18</v>
      </c>
      <c r="E1132" s="9">
        <v>15</v>
      </c>
      <c r="F1132" s="304">
        <f t="shared" si="109"/>
        <v>254.46959999999999</v>
      </c>
      <c r="G1132">
        <v>0.1</v>
      </c>
      <c r="H1132" s="18" t="s">
        <v>1063</v>
      </c>
      <c r="I1132" s="32">
        <f t="shared" si="110"/>
        <v>134.06329154071116</v>
      </c>
      <c r="J1132" s="32">
        <f t="shared" si="111"/>
        <v>0.67031645770355586</v>
      </c>
      <c r="K1132" s="33" t="str">
        <f t="shared" si="112"/>
        <v>DEJAR</v>
      </c>
      <c r="L1132" s="33" t="str">
        <f t="shared" si="113"/>
        <v>DEJAR</v>
      </c>
      <c r="M1132" s="33" t="str">
        <f t="shared" si="114"/>
        <v>DEJAR</v>
      </c>
    </row>
    <row r="1133" spans="1:13" x14ac:dyDescent="0.25">
      <c r="A1133" t="s">
        <v>455</v>
      </c>
      <c r="B1133">
        <v>4</v>
      </c>
      <c r="C1133" t="s">
        <v>457</v>
      </c>
      <c r="D1133" s="9">
        <v>19</v>
      </c>
      <c r="E1133" s="9">
        <v>10</v>
      </c>
      <c r="F1133" s="304">
        <f t="shared" si="109"/>
        <v>283.52940000000001</v>
      </c>
      <c r="G1133">
        <v>0.1</v>
      </c>
      <c r="H1133" s="18" t="s">
        <v>1063</v>
      </c>
      <c r="I1133" s="32">
        <f t="shared" si="110"/>
        <v>152.50261995629924</v>
      </c>
      <c r="J1133" s="32">
        <f t="shared" si="111"/>
        <v>0.76251309978149617</v>
      </c>
      <c r="K1133" s="33" t="str">
        <f t="shared" si="112"/>
        <v>DEJAR</v>
      </c>
      <c r="L1133" s="33" t="str">
        <f t="shared" si="113"/>
        <v>DEJAR</v>
      </c>
      <c r="M1133" s="33" t="str">
        <f t="shared" si="114"/>
        <v>DEJAR</v>
      </c>
    </row>
    <row r="1134" spans="1:13" x14ac:dyDescent="0.25">
      <c r="A1134" t="s">
        <v>455</v>
      </c>
      <c r="B1134">
        <v>5</v>
      </c>
      <c r="C1134" t="s">
        <v>458</v>
      </c>
      <c r="D1134" s="9">
        <v>20</v>
      </c>
      <c r="E1134" s="126">
        <v>18.91</v>
      </c>
      <c r="F1134" s="304">
        <f t="shared" si="109"/>
        <v>314.15999999999997</v>
      </c>
      <c r="G1134">
        <v>0.1</v>
      </c>
      <c r="H1134" s="18" t="s">
        <v>1063</v>
      </c>
      <c r="I1134" s="32">
        <f t="shared" si="110"/>
        <v>172.33493090633354</v>
      </c>
      <c r="J1134" s="32">
        <f t="shared" si="111"/>
        <v>0.86167465453166758</v>
      </c>
      <c r="K1134" s="33" t="str">
        <f t="shared" si="112"/>
        <v>DEJAR</v>
      </c>
      <c r="L1134" s="33" t="str">
        <f t="shared" si="113"/>
        <v>DEJAR</v>
      </c>
      <c r="M1134" s="33" t="str">
        <f t="shared" si="114"/>
        <v>DEJAR</v>
      </c>
    </row>
    <row r="1135" spans="1:13" x14ac:dyDescent="0.25">
      <c r="A1135" t="s">
        <v>455</v>
      </c>
      <c r="B1135">
        <v>6</v>
      </c>
      <c r="C1135" t="s">
        <v>459</v>
      </c>
      <c r="D1135" s="9">
        <v>37</v>
      </c>
      <c r="E1135" s="9">
        <v>25</v>
      </c>
      <c r="F1135" s="304">
        <f t="shared" si="109"/>
        <v>1075.2126000000001</v>
      </c>
      <c r="G1135">
        <v>0.1</v>
      </c>
      <c r="H1135" s="18" t="s">
        <v>1063</v>
      </c>
      <c r="I1135" s="32">
        <f t="shared" si="110"/>
        <v>746.75785703016243</v>
      </c>
      <c r="J1135" s="32">
        <f t="shared" si="111"/>
        <v>3.7337892851508117</v>
      </c>
      <c r="K1135" s="33" t="str">
        <f t="shared" si="112"/>
        <v>DEJAR</v>
      </c>
      <c r="L1135" s="33" t="str">
        <f t="shared" si="113"/>
        <v>DEJAR</v>
      </c>
      <c r="M1135" s="33" t="str">
        <f t="shared" si="114"/>
        <v>DEJAR</v>
      </c>
    </row>
    <row r="1136" spans="1:13" x14ac:dyDescent="0.25">
      <c r="A1136" t="s">
        <v>455</v>
      </c>
      <c r="B1136">
        <v>7</v>
      </c>
      <c r="C1136" t="s">
        <v>460</v>
      </c>
      <c r="D1136" s="9">
        <v>12</v>
      </c>
      <c r="E1136" s="9">
        <v>20</v>
      </c>
      <c r="F1136" s="304">
        <f t="shared" si="109"/>
        <v>113.0976</v>
      </c>
      <c r="G1136">
        <v>0.1</v>
      </c>
      <c r="H1136" s="18" t="s">
        <v>1063</v>
      </c>
      <c r="I1136" s="32">
        <f t="shared" si="110"/>
        <v>51.002868362482175</v>
      </c>
      <c r="J1136" s="32">
        <f t="shared" si="111"/>
        <v>0.25501434181241084</v>
      </c>
      <c r="K1136" s="33" t="str">
        <f t="shared" si="112"/>
        <v>DEJAR</v>
      </c>
      <c r="L1136" s="33" t="str">
        <f t="shared" si="113"/>
        <v>DEJAR</v>
      </c>
      <c r="M1136" s="33" t="str">
        <f t="shared" si="114"/>
        <v>DEJAR</v>
      </c>
    </row>
    <row r="1137" spans="1:13" x14ac:dyDescent="0.25">
      <c r="A1137" t="s">
        <v>455</v>
      </c>
      <c r="B1137">
        <v>8</v>
      </c>
      <c r="C1137" t="s">
        <v>226</v>
      </c>
      <c r="D1137" s="9">
        <v>70</v>
      </c>
      <c r="E1137" s="9">
        <v>28</v>
      </c>
      <c r="F1137" s="304">
        <f t="shared" si="109"/>
        <v>3848.46</v>
      </c>
      <c r="G1137">
        <v>0.1</v>
      </c>
      <c r="H1137" s="18" t="s">
        <v>1063</v>
      </c>
      <c r="I1137" s="32">
        <f t="shared" si="110"/>
        <v>3413.2251636463757</v>
      </c>
      <c r="J1137" s="32">
        <f t="shared" si="111"/>
        <v>17.066125818231878</v>
      </c>
      <c r="K1137" s="33" t="str">
        <f t="shared" si="112"/>
        <v>DEJAR</v>
      </c>
      <c r="L1137" s="33" t="str">
        <f t="shared" si="113"/>
        <v>DEJAR</v>
      </c>
      <c r="M1137" s="33" t="str">
        <f t="shared" si="114"/>
        <v>DEJAR</v>
      </c>
    </row>
    <row r="1138" spans="1:13" x14ac:dyDescent="0.25">
      <c r="A1138" t="s">
        <v>455</v>
      </c>
      <c r="B1138">
        <v>9</v>
      </c>
      <c r="C1138" t="s">
        <v>461</v>
      </c>
      <c r="D1138" s="9">
        <v>10</v>
      </c>
      <c r="E1138" s="9">
        <v>20</v>
      </c>
      <c r="F1138" s="304">
        <f t="shared" si="109"/>
        <v>78.539999999999992</v>
      </c>
      <c r="G1138">
        <v>0.1</v>
      </c>
      <c r="H1138" s="18" t="s">
        <v>1063</v>
      </c>
      <c r="I1138" s="32">
        <f t="shared" si="110"/>
        <v>33.026709725455305</v>
      </c>
      <c r="J1138" s="32">
        <f t="shared" si="111"/>
        <v>0.16513354862727653</v>
      </c>
      <c r="K1138" s="33" t="str">
        <f t="shared" si="112"/>
        <v>DEJAR</v>
      </c>
      <c r="L1138" s="33" t="str">
        <f t="shared" si="113"/>
        <v>DEJAR</v>
      </c>
      <c r="M1138" s="33" t="str">
        <f t="shared" si="114"/>
        <v>DEJAR</v>
      </c>
    </row>
    <row r="1139" spans="1:13" x14ac:dyDescent="0.25">
      <c r="A1139" t="s">
        <v>455</v>
      </c>
      <c r="B1139">
        <v>10</v>
      </c>
      <c r="C1139" t="s">
        <v>462</v>
      </c>
      <c r="D1139" s="9">
        <v>17</v>
      </c>
      <c r="E1139" s="126">
        <v>18.91</v>
      </c>
      <c r="F1139" s="304">
        <f t="shared" si="109"/>
        <v>226.98060000000001</v>
      </c>
      <c r="G1139">
        <v>0.1</v>
      </c>
      <c r="H1139" s="18" t="s">
        <v>1063</v>
      </c>
      <c r="I1139" s="32">
        <f t="shared" si="110"/>
        <v>116.98835060940742</v>
      </c>
      <c r="J1139" s="32">
        <f t="shared" si="111"/>
        <v>0.58494175304703711</v>
      </c>
      <c r="K1139" s="33" t="str">
        <f t="shared" si="112"/>
        <v>DEJAR</v>
      </c>
      <c r="L1139" s="33" t="str">
        <f t="shared" si="113"/>
        <v>DEJAR</v>
      </c>
      <c r="M1139" s="33" t="str">
        <f t="shared" si="114"/>
        <v>DEJAR</v>
      </c>
    </row>
    <row r="1140" spans="1:13" x14ac:dyDescent="0.25">
      <c r="A1140" t="s">
        <v>455</v>
      </c>
      <c r="B1140">
        <v>11</v>
      </c>
      <c r="C1140" t="s">
        <v>460</v>
      </c>
      <c r="D1140" s="9">
        <v>11</v>
      </c>
      <c r="E1140" s="9">
        <v>15</v>
      </c>
      <c r="F1140" s="304">
        <f t="shared" si="109"/>
        <v>95.0334</v>
      </c>
      <c r="G1140">
        <v>0.1</v>
      </c>
      <c r="H1140" s="18" t="s">
        <v>1063</v>
      </c>
      <c r="I1140" s="32">
        <f t="shared" si="110"/>
        <v>41.450062373780455</v>
      </c>
      <c r="J1140" s="32">
        <f t="shared" si="111"/>
        <v>0.20725031186890225</v>
      </c>
      <c r="K1140" s="33" t="str">
        <f t="shared" si="112"/>
        <v>DEJAR</v>
      </c>
      <c r="L1140" s="33" t="str">
        <f t="shared" si="113"/>
        <v>DEJAR</v>
      </c>
      <c r="M1140" s="33" t="str">
        <f t="shared" si="114"/>
        <v>DEJAR</v>
      </c>
    </row>
    <row r="1141" spans="1:13" x14ac:dyDescent="0.25">
      <c r="A1141" t="s">
        <v>455</v>
      </c>
      <c r="B1141">
        <v>12</v>
      </c>
      <c r="C1141" t="s">
        <v>463</v>
      </c>
      <c r="D1141" s="9">
        <v>12</v>
      </c>
      <c r="E1141" s="9">
        <v>15</v>
      </c>
      <c r="F1141" s="304">
        <f t="shared" si="109"/>
        <v>113.0976</v>
      </c>
      <c r="G1141">
        <v>0.1</v>
      </c>
      <c r="H1141" s="18" t="s">
        <v>1063</v>
      </c>
      <c r="I1141" s="32">
        <f t="shared" si="110"/>
        <v>51.002868362482175</v>
      </c>
      <c r="J1141" s="32">
        <f t="shared" si="111"/>
        <v>0.25501434181241084</v>
      </c>
      <c r="K1141" s="33" t="str">
        <f t="shared" si="112"/>
        <v>DEJAR</v>
      </c>
      <c r="L1141" s="33" t="str">
        <f t="shared" si="113"/>
        <v>DEJAR</v>
      </c>
      <c r="M1141" s="33" t="str">
        <f t="shared" si="114"/>
        <v>DEJAR</v>
      </c>
    </row>
    <row r="1142" spans="1:13" x14ac:dyDescent="0.25">
      <c r="A1142" t="s">
        <v>455</v>
      </c>
      <c r="B1142">
        <v>13</v>
      </c>
      <c r="C1142" t="s">
        <v>382</v>
      </c>
      <c r="D1142" s="9">
        <v>13</v>
      </c>
      <c r="E1142" s="9">
        <v>12</v>
      </c>
      <c r="F1142" s="304">
        <f t="shared" si="109"/>
        <v>132.73259999999999</v>
      </c>
      <c r="G1142">
        <v>0.1</v>
      </c>
      <c r="H1142" s="18" t="s">
        <v>1063</v>
      </c>
      <c r="I1142" s="32">
        <f t="shared" si="110"/>
        <v>61.723483588461484</v>
      </c>
      <c r="J1142" s="32">
        <f t="shared" si="111"/>
        <v>0.3086174179423074</v>
      </c>
      <c r="K1142" s="33" t="str">
        <f t="shared" si="112"/>
        <v>DEJAR</v>
      </c>
      <c r="L1142" s="33" t="str">
        <f t="shared" si="113"/>
        <v>DEJAR</v>
      </c>
      <c r="M1142" s="33" t="str">
        <f t="shared" si="114"/>
        <v>DEJAR</v>
      </c>
    </row>
    <row r="1143" spans="1:13" x14ac:dyDescent="0.25">
      <c r="A1143" t="s">
        <v>455</v>
      </c>
      <c r="B1143">
        <v>14</v>
      </c>
      <c r="C1143" t="s">
        <v>382</v>
      </c>
      <c r="D1143" s="9">
        <v>94</v>
      </c>
      <c r="E1143" s="9">
        <v>40</v>
      </c>
      <c r="F1143" s="304">
        <f t="shared" si="109"/>
        <v>6939.7943999999998</v>
      </c>
      <c r="G1143">
        <v>0.1</v>
      </c>
      <c r="H1143" s="18" t="s">
        <v>1063</v>
      </c>
      <c r="I1143" s="32">
        <f t="shared" si="110"/>
        <v>6891.6827929980045</v>
      </c>
      <c r="J1143" s="32">
        <f t="shared" si="111"/>
        <v>34.458413964990022</v>
      </c>
      <c r="K1143" s="33" t="str">
        <f t="shared" si="112"/>
        <v>DEJAR</v>
      </c>
      <c r="L1143" s="33" t="str">
        <f t="shared" si="113"/>
        <v>DEJAR</v>
      </c>
      <c r="M1143" s="33" t="str">
        <f t="shared" si="114"/>
        <v>DEJAR</v>
      </c>
    </row>
    <row r="1144" spans="1:13" x14ac:dyDescent="0.25">
      <c r="A1144" t="s">
        <v>455</v>
      </c>
      <c r="B1144">
        <v>15</v>
      </c>
      <c r="C1144" t="s">
        <v>464</v>
      </c>
      <c r="D1144" s="9">
        <v>35</v>
      </c>
      <c r="E1144" s="9">
        <v>35</v>
      </c>
      <c r="F1144" s="304">
        <f t="shared" si="109"/>
        <v>962.11500000000001</v>
      </c>
      <c r="G1144">
        <v>0.1</v>
      </c>
      <c r="H1144" s="18" t="s">
        <v>1063</v>
      </c>
      <c r="I1144" s="32">
        <f t="shared" si="110"/>
        <v>654.11925553640299</v>
      </c>
      <c r="J1144" s="32">
        <f t="shared" si="111"/>
        <v>3.270596277682015</v>
      </c>
      <c r="K1144" s="33" t="str">
        <f t="shared" si="112"/>
        <v>DEJAR</v>
      </c>
      <c r="L1144" s="33" t="str">
        <f t="shared" si="113"/>
        <v>DEJAR</v>
      </c>
      <c r="M1144" s="33" t="str">
        <f t="shared" si="114"/>
        <v>DEJAR</v>
      </c>
    </row>
    <row r="1145" spans="1:13" x14ac:dyDescent="0.25">
      <c r="A1145" t="s">
        <v>455</v>
      </c>
      <c r="B1145">
        <v>16</v>
      </c>
      <c r="C1145" t="s">
        <v>226</v>
      </c>
      <c r="D1145" s="9">
        <v>13</v>
      </c>
      <c r="E1145" s="126">
        <v>18.91</v>
      </c>
      <c r="F1145" s="304">
        <f t="shared" si="109"/>
        <v>132.73259999999999</v>
      </c>
      <c r="G1145">
        <v>0.1</v>
      </c>
      <c r="H1145" s="18" t="s">
        <v>1063</v>
      </c>
      <c r="I1145" s="32">
        <f t="shared" si="110"/>
        <v>61.723483588461484</v>
      </c>
      <c r="J1145" s="32">
        <f t="shared" si="111"/>
        <v>0.3086174179423074</v>
      </c>
      <c r="K1145" s="33" t="str">
        <f t="shared" si="112"/>
        <v>DEJAR</v>
      </c>
      <c r="L1145" s="33" t="str">
        <f t="shared" si="113"/>
        <v>DEJAR</v>
      </c>
      <c r="M1145" s="33" t="str">
        <f t="shared" si="114"/>
        <v>DEJAR</v>
      </c>
    </row>
    <row r="1146" spans="1:13" x14ac:dyDescent="0.25">
      <c r="A1146" t="s">
        <v>455</v>
      </c>
      <c r="B1146">
        <v>17</v>
      </c>
      <c r="C1146" t="s">
        <v>377</v>
      </c>
      <c r="D1146" s="9">
        <v>14</v>
      </c>
      <c r="E1146" s="9">
        <v>6</v>
      </c>
      <c r="F1146" s="304">
        <f t="shared" si="109"/>
        <v>153.9384</v>
      </c>
      <c r="G1146">
        <v>0.1</v>
      </c>
      <c r="H1146" s="18" t="s">
        <v>1063</v>
      </c>
      <c r="I1146" s="32">
        <f t="shared" si="110"/>
        <v>73.64833681845144</v>
      </c>
      <c r="J1146" s="32">
        <f t="shared" si="111"/>
        <v>0.36824168409225716</v>
      </c>
      <c r="K1146" s="33" t="str">
        <f t="shared" si="112"/>
        <v>DEJAR</v>
      </c>
      <c r="L1146" s="33" t="str">
        <f t="shared" si="113"/>
        <v>DEJAR</v>
      </c>
      <c r="M1146" s="33" t="str">
        <f t="shared" si="114"/>
        <v>DEJAR</v>
      </c>
    </row>
    <row r="1147" spans="1:13" x14ac:dyDescent="0.25">
      <c r="A1147" t="s">
        <v>455</v>
      </c>
      <c r="B1147">
        <v>18</v>
      </c>
      <c r="C1147" t="s">
        <v>377</v>
      </c>
      <c r="D1147" s="9">
        <v>27</v>
      </c>
      <c r="E1147" s="9">
        <v>27</v>
      </c>
      <c r="F1147" s="304">
        <f t="shared" si="109"/>
        <v>572.5566</v>
      </c>
      <c r="G1147">
        <v>0.1</v>
      </c>
      <c r="H1147" s="18" t="s">
        <v>1063</v>
      </c>
      <c r="I1147" s="32">
        <f t="shared" si="110"/>
        <v>352.39128142743209</v>
      </c>
      <c r="J1147" s="32">
        <f t="shared" si="111"/>
        <v>1.7619564071371603</v>
      </c>
      <c r="K1147" s="33" t="str">
        <f t="shared" si="112"/>
        <v>DEJAR</v>
      </c>
      <c r="L1147" s="33" t="str">
        <f t="shared" si="113"/>
        <v>DEJAR</v>
      </c>
      <c r="M1147" s="33" t="str">
        <f t="shared" si="114"/>
        <v>DEJAR</v>
      </c>
    </row>
    <row r="1148" spans="1:13" x14ac:dyDescent="0.25">
      <c r="A1148" t="s">
        <v>455</v>
      </c>
      <c r="B1148">
        <v>19</v>
      </c>
      <c r="C1148" t="s">
        <v>377</v>
      </c>
      <c r="D1148" s="9">
        <v>16</v>
      </c>
      <c r="E1148" s="126">
        <v>18.91</v>
      </c>
      <c r="F1148" s="304">
        <f t="shared" si="109"/>
        <v>201.0624</v>
      </c>
      <c r="G1148">
        <v>0.1</v>
      </c>
      <c r="H1148" s="18" t="s">
        <v>1063</v>
      </c>
      <c r="I1148" s="32">
        <f t="shared" si="110"/>
        <v>101.24820425273758</v>
      </c>
      <c r="J1148" s="32">
        <f t="shared" si="111"/>
        <v>0.50624102126368786</v>
      </c>
      <c r="K1148" s="33" t="str">
        <f t="shared" si="112"/>
        <v>DEJAR</v>
      </c>
      <c r="L1148" s="33" t="str">
        <f t="shared" si="113"/>
        <v>DEJAR</v>
      </c>
      <c r="M1148" s="33" t="str">
        <f t="shared" si="114"/>
        <v>DEJAR</v>
      </c>
    </row>
    <row r="1149" spans="1:13" x14ac:dyDescent="0.25">
      <c r="A1149" t="s">
        <v>455</v>
      </c>
      <c r="B1149">
        <v>20</v>
      </c>
      <c r="C1149" t="s">
        <v>454</v>
      </c>
      <c r="D1149" s="9">
        <v>17</v>
      </c>
      <c r="E1149" s="9">
        <v>19</v>
      </c>
      <c r="F1149" s="304">
        <f t="shared" si="109"/>
        <v>226.98060000000001</v>
      </c>
      <c r="G1149">
        <v>0.1</v>
      </c>
      <c r="H1149" s="18" t="s">
        <v>1063</v>
      </c>
      <c r="I1149" s="32">
        <f t="shared" si="110"/>
        <v>116.98835060940742</v>
      </c>
      <c r="J1149" s="32">
        <f t="shared" si="111"/>
        <v>0.58494175304703711</v>
      </c>
      <c r="K1149" s="33" t="str">
        <f t="shared" si="112"/>
        <v>DEJAR</v>
      </c>
      <c r="L1149" s="33" t="str">
        <f t="shared" si="113"/>
        <v>DEJAR</v>
      </c>
      <c r="M1149" s="33" t="str">
        <f t="shared" si="114"/>
        <v>DEJAR</v>
      </c>
    </row>
    <row r="1150" spans="1:13" x14ac:dyDescent="0.25">
      <c r="A1150" t="s">
        <v>455</v>
      </c>
      <c r="B1150">
        <v>21</v>
      </c>
      <c r="C1150" t="s">
        <v>377</v>
      </c>
      <c r="D1150" s="9">
        <v>52</v>
      </c>
      <c r="E1150" s="9">
        <v>15</v>
      </c>
      <c r="F1150" s="304">
        <f t="shared" si="109"/>
        <v>2123.7215999999999</v>
      </c>
      <c r="G1150">
        <v>0.1</v>
      </c>
      <c r="H1150" s="18" t="s">
        <v>1063</v>
      </c>
      <c r="I1150" s="32">
        <f t="shared" si="110"/>
        <v>1680.6080482279649</v>
      </c>
      <c r="J1150" s="32">
        <f t="shared" si="111"/>
        <v>8.4030402411398235</v>
      </c>
      <c r="K1150" s="33" t="str">
        <f t="shared" si="112"/>
        <v>DEJAR</v>
      </c>
      <c r="L1150" s="33" t="str">
        <f t="shared" si="113"/>
        <v>DEJAR</v>
      </c>
      <c r="M1150" s="33" t="str">
        <f t="shared" si="114"/>
        <v>DEJAR</v>
      </c>
    </row>
    <row r="1151" spans="1:13" x14ac:dyDescent="0.25">
      <c r="A1151" t="s">
        <v>455</v>
      </c>
      <c r="B1151">
        <v>22</v>
      </c>
      <c r="C1151" t="s">
        <v>377</v>
      </c>
      <c r="D1151" s="9">
        <v>19</v>
      </c>
      <c r="E1151" s="9">
        <v>7</v>
      </c>
      <c r="F1151" s="304">
        <f t="shared" si="109"/>
        <v>283.52940000000001</v>
      </c>
      <c r="G1151">
        <v>0.1</v>
      </c>
      <c r="H1151" s="18" t="s">
        <v>1063</v>
      </c>
      <c r="I1151" s="32">
        <f t="shared" si="110"/>
        <v>152.50261995629924</v>
      </c>
      <c r="J1151" s="32">
        <f t="shared" si="111"/>
        <v>0.76251309978149617</v>
      </c>
      <c r="K1151" s="33" t="str">
        <f t="shared" si="112"/>
        <v>DEJAR</v>
      </c>
      <c r="L1151" s="33" t="str">
        <f t="shared" si="113"/>
        <v>DEJAR</v>
      </c>
      <c r="M1151" s="33" t="str">
        <f t="shared" si="114"/>
        <v>DEJAR</v>
      </c>
    </row>
    <row r="1152" spans="1:13" x14ac:dyDescent="0.25">
      <c r="A1152" t="s">
        <v>455</v>
      </c>
      <c r="B1152">
        <v>23</v>
      </c>
      <c r="C1152" t="s">
        <v>117</v>
      </c>
      <c r="D1152" s="9">
        <v>33</v>
      </c>
      <c r="E1152" s="126">
        <v>18.91</v>
      </c>
      <c r="F1152" s="304">
        <f t="shared" si="109"/>
        <v>855.30060000000003</v>
      </c>
      <c r="G1152">
        <v>0.1</v>
      </c>
      <c r="H1152" s="18" t="s">
        <v>1063</v>
      </c>
      <c r="I1152" s="32">
        <f t="shared" si="110"/>
        <v>568.52356444302654</v>
      </c>
      <c r="J1152" s="32">
        <f t="shared" si="111"/>
        <v>2.8426178222151326</v>
      </c>
      <c r="K1152" s="33" t="str">
        <f t="shared" si="112"/>
        <v>DEJAR</v>
      </c>
      <c r="L1152" s="33" t="str">
        <f t="shared" si="113"/>
        <v>DEJAR</v>
      </c>
      <c r="M1152" s="33" t="str">
        <f t="shared" si="114"/>
        <v>DEJAR</v>
      </c>
    </row>
    <row r="1153" spans="1:13" x14ac:dyDescent="0.25">
      <c r="A1153" t="s">
        <v>455</v>
      </c>
      <c r="B1153">
        <v>24</v>
      </c>
      <c r="C1153" t="s">
        <v>226</v>
      </c>
      <c r="D1153" s="9">
        <v>38</v>
      </c>
      <c r="E1153" s="9">
        <v>35</v>
      </c>
      <c r="F1153" s="304">
        <f t="shared" si="109"/>
        <v>1134.1176</v>
      </c>
      <c r="G1153">
        <v>0.1</v>
      </c>
      <c r="H1153" s="18" t="s">
        <v>1063</v>
      </c>
      <c r="I1153" s="32">
        <f t="shared" si="110"/>
        <v>795.76587227964853</v>
      </c>
      <c r="J1153" s="32">
        <f t="shared" si="111"/>
        <v>3.9788293613982426</v>
      </c>
      <c r="K1153" s="33" t="str">
        <f t="shared" si="112"/>
        <v>DEJAR</v>
      </c>
      <c r="L1153" s="33" t="str">
        <f t="shared" si="113"/>
        <v>DEJAR</v>
      </c>
      <c r="M1153" s="33" t="str">
        <f t="shared" si="114"/>
        <v>DEJAR</v>
      </c>
    </row>
    <row r="1154" spans="1:13" x14ac:dyDescent="0.25">
      <c r="A1154" t="s">
        <v>455</v>
      </c>
      <c r="B1154">
        <v>25</v>
      </c>
      <c r="C1154" t="s">
        <v>454</v>
      </c>
      <c r="D1154" s="9">
        <v>16</v>
      </c>
      <c r="E1154" s="126">
        <v>18.91</v>
      </c>
      <c r="F1154" s="304">
        <f t="shared" si="109"/>
        <v>201.0624</v>
      </c>
      <c r="G1154">
        <v>0.1</v>
      </c>
      <c r="H1154" s="18" t="s">
        <v>1063</v>
      </c>
      <c r="I1154" s="32">
        <f t="shared" si="110"/>
        <v>101.24820425273758</v>
      </c>
      <c r="J1154" s="32">
        <f t="shared" si="111"/>
        <v>0.50624102126368786</v>
      </c>
      <c r="K1154" s="33" t="str">
        <f t="shared" si="112"/>
        <v>DEJAR</v>
      </c>
      <c r="L1154" s="33" t="str">
        <f t="shared" si="113"/>
        <v>DEJAR</v>
      </c>
      <c r="M1154" s="33" t="str">
        <f t="shared" si="114"/>
        <v>DEJAR</v>
      </c>
    </row>
    <row r="1155" spans="1:13" x14ac:dyDescent="0.25">
      <c r="A1155" t="s">
        <v>455</v>
      </c>
      <c r="B1155">
        <v>26</v>
      </c>
      <c r="C1155" t="s">
        <v>226</v>
      </c>
      <c r="D1155" s="9">
        <v>20</v>
      </c>
      <c r="E1155" s="9">
        <v>18</v>
      </c>
      <c r="F1155" s="304">
        <f t="shared" ref="F1155:F1218" si="115">(3.1416/4)*D1155^2</f>
        <v>314.15999999999997</v>
      </c>
      <c r="G1155">
        <v>0.1</v>
      </c>
      <c r="H1155" s="18" t="s">
        <v>1063</v>
      </c>
      <c r="I1155" s="32">
        <f t="shared" ref="I1155:I1218" si="116">0.13657*D1155^2.38351</f>
        <v>172.33493090633354</v>
      </c>
      <c r="J1155" s="32">
        <f t="shared" ref="J1155:J1218" si="117">(I1155/1000)*0.5/G1155</f>
        <v>0.86167465453166758</v>
      </c>
      <c r="K1155" s="33" t="str">
        <f t="shared" ref="K1155:K1218" si="118">+IF(D1155&gt;=10,"DEJAR","DEPURAR")</f>
        <v>DEJAR</v>
      </c>
      <c r="L1155" s="33" t="str">
        <f t="shared" ref="L1155:L1218" si="119">+IF(E1155&gt;=5,"DEJAR","DEPURAR")</f>
        <v>DEJAR</v>
      </c>
      <c r="M1155" s="33" t="str">
        <f t="shared" ref="M1155:M1218" si="120">+IF(AND(K1155="DEJAR",L1155="DEJAR"),"DEJAR","DEPURAR")</f>
        <v>DEJAR</v>
      </c>
    </row>
    <row r="1156" spans="1:13" x14ac:dyDescent="0.25">
      <c r="A1156" t="s">
        <v>455</v>
      </c>
      <c r="B1156">
        <v>27</v>
      </c>
      <c r="C1156" t="s">
        <v>465</v>
      </c>
      <c r="D1156" s="9">
        <v>16</v>
      </c>
      <c r="E1156" s="9">
        <v>15</v>
      </c>
      <c r="F1156" s="304">
        <f t="shared" si="115"/>
        <v>201.0624</v>
      </c>
      <c r="G1156">
        <v>0.1</v>
      </c>
      <c r="H1156" s="18" t="s">
        <v>1063</v>
      </c>
      <c r="I1156" s="32">
        <f t="shared" si="116"/>
        <v>101.24820425273758</v>
      </c>
      <c r="J1156" s="32">
        <f t="shared" si="117"/>
        <v>0.50624102126368786</v>
      </c>
      <c r="K1156" s="33" t="str">
        <f t="shared" si="118"/>
        <v>DEJAR</v>
      </c>
      <c r="L1156" s="33" t="str">
        <f t="shared" si="119"/>
        <v>DEJAR</v>
      </c>
      <c r="M1156" s="33" t="str">
        <f t="shared" si="120"/>
        <v>DEJAR</v>
      </c>
    </row>
    <row r="1157" spans="1:13" x14ac:dyDescent="0.25">
      <c r="A1157" t="s">
        <v>455</v>
      </c>
      <c r="B1157">
        <v>28</v>
      </c>
      <c r="C1157" t="s">
        <v>459</v>
      </c>
      <c r="D1157" s="9">
        <v>23</v>
      </c>
      <c r="E1157" s="9">
        <v>18</v>
      </c>
      <c r="F1157" s="304">
        <f t="shared" si="115"/>
        <v>415.47660000000002</v>
      </c>
      <c r="G1157">
        <v>0.1</v>
      </c>
      <c r="H1157" s="18" t="s">
        <v>1063</v>
      </c>
      <c r="I1157" s="32">
        <f t="shared" si="116"/>
        <v>240.46242571758225</v>
      </c>
      <c r="J1157" s="32">
        <f t="shared" si="117"/>
        <v>1.2023121285879113</v>
      </c>
      <c r="K1157" s="33" t="str">
        <f t="shared" si="118"/>
        <v>DEJAR</v>
      </c>
      <c r="L1157" s="33" t="str">
        <f t="shared" si="119"/>
        <v>DEJAR</v>
      </c>
      <c r="M1157" s="33" t="str">
        <f t="shared" si="120"/>
        <v>DEJAR</v>
      </c>
    </row>
    <row r="1158" spans="1:13" x14ac:dyDescent="0.25">
      <c r="A1158" t="s">
        <v>455</v>
      </c>
      <c r="B1158">
        <v>29</v>
      </c>
      <c r="C1158" t="s">
        <v>405</v>
      </c>
      <c r="D1158" s="9">
        <v>15</v>
      </c>
      <c r="E1158" s="9">
        <v>12</v>
      </c>
      <c r="F1158" s="304">
        <f t="shared" si="115"/>
        <v>176.715</v>
      </c>
      <c r="G1158">
        <v>0.1</v>
      </c>
      <c r="H1158" s="18" t="s">
        <v>1063</v>
      </c>
      <c r="I1158" s="32">
        <f t="shared" si="116"/>
        <v>86.812164819560579</v>
      </c>
      <c r="J1158" s="32">
        <f t="shared" si="117"/>
        <v>0.43406082409780289</v>
      </c>
      <c r="K1158" s="33" t="str">
        <f t="shared" si="118"/>
        <v>DEJAR</v>
      </c>
      <c r="L1158" s="33" t="str">
        <f t="shared" si="119"/>
        <v>DEJAR</v>
      </c>
      <c r="M1158" s="33" t="str">
        <f t="shared" si="120"/>
        <v>DEJAR</v>
      </c>
    </row>
    <row r="1159" spans="1:13" x14ac:dyDescent="0.25">
      <c r="A1159" t="s">
        <v>455</v>
      </c>
      <c r="B1159">
        <v>30</v>
      </c>
      <c r="C1159" t="s">
        <v>377</v>
      </c>
      <c r="D1159" s="9">
        <v>15</v>
      </c>
      <c r="E1159" s="9">
        <v>12</v>
      </c>
      <c r="F1159" s="304">
        <f t="shared" si="115"/>
        <v>176.715</v>
      </c>
      <c r="G1159">
        <v>0.1</v>
      </c>
      <c r="H1159" s="18" t="s">
        <v>1063</v>
      </c>
      <c r="I1159" s="32">
        <f t="shared" si="116"/>
        <v>86.812164819560579</v>
      </c>
      <c r="J1159" s="32">
        <f t="shared" si="117"/>
        <v>0.43406082409780289</v>
      </c>
      <c r="K1159" s="33" t="str">
        <f t="shared" si="118"/>
        <v>DEJAR</v>
      </c>
      <c r="L1159" s="33" t="str">
        <f t="shared" si="119"/>
        <v>DEJAR</v>
      </c>
      <c r="M1159" s="33" t="str">
        <f t="shared" si="120"/>
        <v>DEJAR</v>
      </c>
    </row>
    <row r="1160" spans="1:13" x14ac:dyDescent="0.25">
      <c r="A1160" t="s">
        <v>466</v>
      </c>
      <c r="B1160">
        <v>1</v>
      </c>
      <c r="C1160" t="s">
        <v>300</v>
      </c>
      <c r="D1160" s="9">
        <v>25</v>
      </c>
      <c r="E1160" s="9">
        <v>25</v>
      </c>
      <c r="F1160" s="304">
        <f t="shared" si="115"/>
        <v>490.875</v>
      </c>
      <c r="G1160">
        <v>0.1</v>
      </c>
      <c r="H1160" s="18" t="s">
        <v>1063</v>
      </c>
      <c r="I1160" s="32">
        <f t="shared" si="116"/>
        <v>293.3319028192812</v>
      </c>
      <c r="J1160" s="32">
        <f t="shared" si="117"/>
        <v>1.4666595140964058</v>
      </c>
      <c r="K1160" s="33" t="str">
        <f t="shared" si="118"/>
        <v>DEJAR</v>
      </c>
      <c r="L1160" s="33" t="str">
        <f t="shared" si="119"/>
        <v>DEJAR</v>
      </c>
      <c r="M1160" s="33" t="str">
        <f t="shared" si="120"/>
        <v>DEJAR</v>
      </c>
    </row>
    <row r="1161" spans="1:13" x14ac:dyDescent="0.25">
      <c r="A1161" t="s">
        <v>466</v>
      </c>
      <c r="B1161">
        <v>2</v>
      </c>
      <c r="C1161" t="s">
        <v>377</v>
      </c>
      <c r="D1161" s="9">
        <v>37</v>
      </c>
      <c r="E1161" s="9">
        <v>15</v>
      </c>
      <c r="F1161" s="304">
        <f t="shared" si="115"/>
        <v>1075.2126000000001</v>
      </c>
      <c r="G1161">
        <v>0.1</v>
      </c>
      <c r="H1161" s="18" t="s">
        <v>1063</v>
      </c>
      <c r="I1161" s="32">
        <f t="shared" si="116"/>
        <v>746.75785703016243</v>
      </c>
      <c r="J1161" s="32">
        <f t="shared" si="117"/>
        <v>3.7337892851508117</v>
      </c>
      <c r="K1161" s="33" t="str">
        <f t="shared" si="118"/>
        <v>DEJAR</v>
      </c>
      <c r="L1161" s="33" t="str">
        <f t="shared" si="119"/>
        <v>DEJAR</v>
      </c>
      <c r="M1161" s="33" t="str">
        <f t="shared" si="120"/>
        <v>DEJAR</v>
      </c>
    </row>
    <row r="1162" spans="1:13" x14ac:dyDescent="0.25">
      <c r="A1162" t="s">
        <v>466</v>
      </c>
      <c r="B1162">
        <v>3</v>
      </c>
      <c r="C1162" t="s">
        <v>467</v>
      </c>
      <c r="D1162" s="9">
        <v>12</v>
      </c>
      <c r="E1162" s="9">
        <v>15</v>
      </c>
      <c r="F1162" s="304">
        <f t="shared" si="115"/>
        <v>113.0976</v>
      </c>
      <c r="G1162">
        <v>0.1</v>
      </c>
      <c r="H1162" s="18" t="s">
        <v>1063</v>
      </c>
      <c r="I1162" s="32">
        <f t="shared" si="116"/>
        <v>51.002868362482175</v>
      </c>
      <c r="J1162" s="32">
        <f t="shared" si="117"/>
        <v>0.25501434181241084</v>
      </c>
      <c r="K1162" s="33" t="str">
        <f t="shared" si="118"/>
        <v>DEJAR</v>
      </c>
      <c r="L1162" s="33" t="str">
        <f t="shared" si="119"/>
        <v>DEJAR</v>
      </c>
      <c r="M1162" s="33" t="str">
        <f t="shared" si="120"/>
        <v>DEJAR</v>
      </c>
    </row>
    <row r="1163" spans="1:13" x14ac:dyDescent="0.25">
      <c r="A1163" t="s">
        <v>466</v>
      </c>
      <c r="B1163">
        <v>4</v>
      </c>
      <c r="C1163" t="s">
        <v>307</v>
      </c>
      <c r="D1163" s="9">
        <v>13</v>
      </c>
      <c r="E1163" s="9">
        <v>5</v>
      </c>
      <c r="F1163" s="304">
        <f t="shared" si="115"/>
        <v>132.73259999999999</v>
      </c>
      <c r="G1163">
        <v>0.1</v>
      </c>
      <c r="H1163" s="18" t="s">
        <v>1063</v>
      </c>
      <c r="I1163" s="32">
        <f t="shared" si="116"/>
        <v>61.723483588461484</v>
      </c>
      <c r="J1163" s="32">
        <f t="shared" si="117"/>
        <v>0.3086174179423074</v>
      </c>
      <c r="K1163" s="33" t="str">
        <f t="shared" si="118"/>
        <v>DEJAR</v>
      </c>
      <c r="L1163" s="33" t="str">
        <f t="shared" si="119"/>
        <v>DEJAR</v>
      </c>
      <c r="M1163" s="33" t="str">
        <f t="shared" si="120"/>
        <v>DEJAR</v>
      </c>
    </row>
    <row r="1164" spans="1:13" x14ac:dyDescent="0.25">
      <c r="A1164" t="s">
        <v>466</v>
      </c>
      <c r="B1164">
        <v>5</v>
      </c>
      <c r="C1164" t="s">
        <v>377</v>
      </c>
      <c r="D1164" s="9">
        <v>11</v>
      </c>
      <c r="E1164" s="9">
        <v>9</v>
      </c>
      <c r="F1164" s="304">
        <f t="shared" si="115"/>
        <v>95.0334</v>
      </c>
      <c r="G1164">
        <v>0.1</v>
      </c>
      <c r="H1164" s="18" t="s">
        <v>1063</v>
      </c>
      <c r="I1164" s="32">
        <f t="shared" si="116"/>
        <v>41.450062373780455</v>
      </c>
      <c r="J1164" s="32">
        <f t="shared" si="117"/>
        <v>0.20725031186890225</v>
      </c>
      <c r="K1164" s="33" t="str">
        <f t="shared" si="118"/>
        <v>DEJAR</v>
      </c>
      <c r="L1164" s="33" t="str">
        <f t="shared" si="119"/>
        <v>DEJAR</v>
      </c>
      <c r="M1164" s="33" t="str">
        <f t="shared" si="120"/>
        <v>DEJAR</v>
      </c>
    </row>
    <row r="1165" spans="1:13" x14ac:dyDescent="0.25">
      <c r="A1165" t="s">
        <v>466</v>
      </c>
      <c r="B1165">
        <v>6</v>
      </c>
      <c r="C1165" t="s">
        <v>468</v>
      </c>
      <c r="D1165" s="9">
        <v>13</v>
      </c>
      <c r="E1165" s="9">
        <v>14</v>
      </c>
      <c r="F1165" s="304">
        <f t="shared" si="115"/>
        <v>132.73259999999999</v>
      </c>
      <c r="G1165">
        <v>0.1</v>
      </c>
      <c r="H1165" s="18" t="s">
        <v>1063</v>
      </c>
      <c r="I1165" s="32">
        <f t="shared" si="116"/>
        <v>61.723483588461484</v>
      </c>
      <c r="J1165" s="32">
        <f t="shared" si="117"/>
        <v>0.3086174179423074</v>
      </c>
      <c r="K1165" s="33" t="str">
        <f t="shared" si="118"/>
        <v>DEJAR</v>
      </c>
      <c r="L1165" s="33" t="str">
        <f t="shared" si="119"/>
        <v>DEJAR</v>
      </c>
      <c r="M1165" s="33" t="str">
        <f t="shared" si="120"/>
        <v>DEJAR</v>
      </c>
    </row>
    <row r="1166" spans="1:13" x14ac:dyDescent="0.25">
      <c r="A1166" t="s">
        <v>466</v>
      </c>
      <c r="B1166">
        <v>7</v>
      </c>
      <c r="C1166" t="s">
        <v>468</v>
      </c>
      <c r="D1166" s="9">
        <v>25</v>
      </c>
      <c r="E1166" s="126">
        <v>15.46</v>
      </c>
      <c r="F1166" s="304">
        <f t="shared" si="115"/>
        <v>490.875</v>
      </c>
      <c r="G1166">
        <v>0.1</v>
      </c>
      <c r="H1166" s="18" t="s">
        <v>1063</v>
      </c>
      <c r="I1166" s="32">
        <f t="shared" si="116"/>
        <v>293.3319028192812</v>
      </c>
      <c r="J1166" s="32">
        <f t="shared" si="117"/>
        <v>1.4666595140964058</v>
      </c>
      <c r="K1166" s="33" t="str">
        <f t="shared" si="118"/>
        <v>DEJAR</v>
      </c>
      <c r="L1166" s="33" t="str">
        <f t="shared" si="119"/>
        <v>DEJAR</v>
      </c>
      <c r="M1166" s="33" t="str">
        <f t="shared" si="120"/>
        <v>DEJAR</v>
      </c>
    </row>
    <row r="1167" spans="1:13" x14ac:dyDescent="0.25">
      <c r="A1167" t="s">
        <v>466</v>
      </c>
      <c r="B1167">
        <v>8</v>
      </c>
      <c r="C1167" t="s">
        <v>377</v>
      </c>
      <c r="D1167" s="9">
        <v>16</v>
      </c>
      <c r="E1167" s="126">
        <v>15.46</v>
      </c>
      <c r="F1167" s="304">
        <f t="shared" si="115"/>
        <v>201.0624</v>
      </c>
      <c r="G1167">
        <v>0.1</v>
      </c>
      <c r="H1167" s="18" t="s">
        <v>1063</v>
      </c>
      <c r="I1167" s="32">
        <f t="shared" si="116"/>
        <v>101.24820425273758</v>
      </c>
      <c r="J1167" s="32">
        <f t="shared" si="117"/>
        <v>0.50624102126368786</v>
      </c>
      <c r="K1167" s="33" t="str">
        <f t="shared" si="118"/>
        <v>DEJAR</v>
      </c>
      <c r="L1167" s="33" t="str">
        <f t="shared" si="119"/>
        <v>DEJAR</v>
      </c>
      <c r="M1167" s="33" t="str">
        <f t="shared" si="120"/>
        <v>DEJAR</v>
      </c>
    </row>
    <row r="1168" spans="1:13" x14ac:dyDescent="0.25">
      <c r="A1168" t="s">
        <v>466</v>
      </c>
      <c r="B1168">
        <v>9</v>
      </c>
      <c r="C1168" t="s">
        <v>468</v>
      </c>
      <c r="D1168" s="9">
        <v>15</v>
      </c>
      <c r="E1168" s="9">
        <v>17</v>
      </c>
      <c r="F1168" s="304">
        <f t="shared" si="115"/>
        <v>176.715</v>
      </c>
      <c r="G1168">
        <v>0.1</v>
      </c>
      <c r="H1168" s="18" t="s">
        <v>1063</v>
      </c>
      <c r="I1168" s="32">
        <f t="shared" si="116"/>
        <v>86.812164819560579</v>
      </c>
      <c r="J1168" s="32">
        <f t="shared" si="117"/>
        <v>0.43406082409780289</v>
      </c>
      <c r="K1168" s="33" t="str">
        <f t="shared" si="118"/>
        <v>DEJAR</v>
      </c>
      <c r="L1168" s="33" t="str">
        <f t="shared" si="119"/>
        <v>DEJAR</v>
      </c>
      <c r="M1168" s="33" t="str">
        <f t="shared" si="120"/>
        <v>DEJAR</v>
      </c>
    </row>
    <row r="1169" spans="1:13" x14ac:dyDescent="0.25">
      <c r="A1169" t="s">
        <v>466</v>
      </c>
      <c r="B1169">
        <v>10</v>
      </c>
      <c r="C1169" t="s">
        <v>396</v>
      </c>
      <c r="D1169" s="9">
        <v>38</v>
      </c>
      <c r="E1169" s="9">
        <v>20</v>
      </c>
      <c r="F1169" s="304">
        <f t="shared" si="115"/>
        <v>1134.1176</v>
      </c>
      <c r="G1169">
        <v>0.1</v>
      </c>
      <c r="H1169" s="18" t="s">
        <v>1063</v>
      </c>
      <c r="I1169" s="32">
        <f t="shared" si="116"/>
        <v>795.76587227964853</v>
      </c>
      <c r="J1169" s="32">
        <f t="shared" si="117"/>
        <v>3.9788293613982426</v>
      </c>
      <c r="K1169" s="33" t="str">
        <f t="shared" si="118"/>
        <v>DEJAR</v>
      </c>
      <c r="L1169" s="33" t="str">
        <f t="shared" si="119"/>
        <v>DEJAR</v>
      </c>
      <c r="M1169" s="33" t="str">
        <f t="shared" si="120"/>
        <v>DEJAR</v>
      </c>
    </row>
    <row r="1170" spans="1:13" x14ac:dyDescent="0.25">
      <c r="A1170" t="s">
        <v>466</v>
      </c>
      <c r="B1170">
        <v>11</v>
      </c>
      <c r="C1170" t="s">
        <v>377</v>
      </c>
      <c r="D1170" s="9">
        <v>15</v>
      </c>
      <c r="E1170" s="9">
        <v>14</v>
      </c>
      <c r="F1170" s="304">
        <f t="shared" si="115"/>
        <v>176.715</v>
      </c>
      <c r="G1170">
        <v>0.1</v>
      </c>
      <c r="H1170" s="18" t="s">
        <v>1063</v>
      </c>
      <c r="I1170" s="32">
        <f t="shared" si="116"/>
        <v>86.812164819560579</v>
      </c>
      <c r="J1170" s="32">
        <f t="shared" si="117"/>
        <v>0.43406082409780289</v>
      </c>
      <c r="K1170" s="33" t="str">
        <f t="shared" si="118"/>
        <v>DEJAR</v>
      </c>
      <c r="L1170" s="33" t="str">
        <f t="shared" si="119"/>
        <v>DEJAR</v>
      </c>
      <c r="M1170" s="33" t="str">
        <f t="shared" si="120"/>
        <v>DEJAR</v>
      </c>
    </row>
    <row r="1171" spans="1:13" x14ac:dyDescent="0.25">
      <c r="A1171" t="s">
        <v>466</v>
      </c>
      <c r="B1171">
        <v>12</v>
      </c>
      <c r="C1171" t="s">
        <v>469</v>
      </c>
      <c r="D1171" s="9">
        <v>20</v>
      </c>
      <c r="E1171" s="9">
        <v>20</v>
      </c>
      <c r="F1171" s="304">
        <f t="shared" si="115"/>
        <v>314.15999999999997</v>
      </c>
      <c r="G1171">
        <v>0.1</v>
      </c>
      <c r="H1171" s="18" t="s">
        <v>1063</v>
      </c>
      <c r="I1171" s="32">
        <f t="shared" si="116"/>
        <v>172.33493090633354</v>
      </c>
      <c r="J1171" s="32">
        <f t="shared" si="117"/>
        <v>0.86167465453166758</v>
      </c>
      <c r="K1171" s="33" t="str">
        <f t="shared" si="118"/>
        <v>DEJAR</v>
      </c>
      <c r="L1171" s="33" t="str">
        <f t="shared" si="119"/>
        <v>DEJAR</v>
      </c>
      <c r="M1171" s="33" t="str">
        <f t="shared" si="120"/>
        <v>DEJAR</v>
      </c>
    </row>
    <row r="1172" spans="1:13" x14ac:dyDescent="0.25">
      <c r="A1172" t="s">
        <v>466</v>
      </c>
      <c r="B1172">
        <v>13</v>
      </c>
      <c r="C1172" t="s">
        <v>399</v>
      </c>
      <c r="D1172" s="9">
        <v>19</v>
      </c>
      <c r="E1172" s="9">
        <v>10</v>
      </c>
      <c r="F1172" s="304">
        <f t="shared" si="115"/>
        <v>283.52940000000001</v>
      </c>
      <c r="G1172">
        <v>0.1</v>
      </c>
      <c r="H1172" s="18" t="s">
        <v>1063</v>
      </c>
      <c r="I1172" s="32">
        <f t="shared" si="116"/>
        <v>152.50261995629924</v>
      </c>
      <c r="J1172" s="32">
        <f t="shared" si="117"/>
        <v>0.76251309978149617</v>
      </c>
      <c r="K1172" s="33" t="str">
        <f t="shared" si="118"/>
        <v>DEJAR</v>
      </c>
      <c r="L1172" s="33" t="str">
        <f t="shared" si="119"/>
        <v>DEJAR</v>
      </c>
      <c r="M1172" s="33" t="str">
        <f t="shared" si="120"/>
        <v>DEJAR</v>
      </c>
    </row>
    <row r="1173" spans="1:13" x14ac:dyDescent="0.25">
      <c r="A1173" t="s">
        <v>466</v>
      </c>
      <c r="B1173">
        <v>14</v>
      </c>
      <c r="C1173" t="s">
        <v>470</v>
      </c>
      <c r="D1173" s="9">
        <v>45</v>
      </c>
      <c r="E1173" s="9">
        <v>30</v>
      </c>
      <c r="F1173" s="304">
        <f t="shared" si="115"/>
        <v>1590.4349999999999</v>
      </c>
      <c r="G1173">
        <v>0.1</v>
      </c>
      <c r="H1173" s="18" t="s">
        <v>1063</v>
      </c>
      <c r="I1173" s="32">
        <f t="shared" si="116"/>
        <v>1190.7041522680991</v>
      </c>
      <c r="J1173" s="32">
        <f t="shared" si="117"/>
        <v>5.9535207613404948</v>
      </c>
      <c r="K1173" s="33" t="str">
        <f t="shared" si="118"/>
        <v>DEJAR</v>
      </c>
      <c r="L1173" s="33" t="str">
        <f t="shared" si="119"/>
        <v>DEJAR</v>
      </c>
      <c r="M1173" s="33" t="str">
        <f t="shared" si="120"/>
        <v>DEJAR</v>
      </c>
    </row>
    <row r="1174" spans="1:13" x14ac:dyDescent="0.25">
      <c r="A1174" t="s">
        <v>466</v>
      </c>
      <c r="B1174">
        <v>15</v>
      </c>
      <c r="C1174" t="s">
        <v>377</v>
      </c>
      <c r="D1174" s="9">
        <v>49</v>
      </c>
      <c r="E1174" s="9">
        <v>30</v>
      </c>
      <c r="F1174" s="304">
        <f t="shared" si="115"/>
        <v>1885.7454</v>
      </c>
      <c r="G1174">
        <v>0.1</v>
      </c>
      <c r="H1174" s="18" t="s">
        <v>1063</v>
      </c>
      <c r="I1174" s="32">
        <f t="shared" si="116"/>
        <v>1458.6616605664788</v>
      </c>
      <c r="J1174" s="32">
        <f t="shared" si="117"/>
        <v>7.2933083028323935</v>
      </c>
      <c r="K1174" s="33" t="str">
        <f t="shared" si="118"/>
        <v>DEJAR</v>
      </c>
      <c r="L1174" s="33" t="str">
        <f t="shared" si="119"/>
        <v>DEJAR</v>
      </c>
      <c r="M1174" s="33" t="str">
        <f t="shared" si="120"/>
        <v>DEJAR</v>
      </c>
    </row>
    <row r="1175" spans="1:13" x14ac:dyDescent="0.25">
      <c r="A1175" t="s">
        <v>466</v>
      </c>
      <c r="B1175">
        <v>16</v>
      </c>
      <c r="C1175" t="s">
        <v>454</v>
      </c>
      <c r="D1175" s="9">
        <v>12</v>
      </c>
      <c r="E1175" s="9">
        <v>15</v>
      </c>
      <c r="F1175" s="304">
        <f t="shared" si="115"/>
        <v>113.0976</v>
      </c>
      <c r="G1175">
        <v>0.1</v>
      </c>
      <c r="H1175" s="18" t="s">
        <v>1063</v>
      </c>
      <c r="I1175" s="32">
        <f t="shared" si="116"/>
        <v>51.002868362482175</v>
      </c>
      <c r="J1175" s="32">
        <f t="shared" si="117"/>
        <v>0.25501434181241084</v>
      </c>
      <c r="K1175" s="33" t="str">
        <f t="shared" si="118"/>
        <v>DEJAR</v>
      </c>
      <c r="L1175" s="33" t="str">
        <f t="shared" si="119"/>
        <v>DEJAR</v>
      </c>
      <c r="M1175" s="33" t="str">
        <f t="shared" si="120"/>
        <v>DEJAR</v>
      </c>
    </row>
    <row r="1176" spans="1:13" x14ac:dyDescent="0.25">
      <c r="A1176" t="s">
        <v>466</v>
      </c>
      <c r="B1176">
        <v>17</v>
      </c>
      <c r="C1176" t="s">
        <v>409</v>
      </c>
      <c r="D1176" s="9">
        <v>19</v>
      </c>
      <c r="E1176" s="9">
        <v>10</v>
      </c>
      <c r="F1176" s="304">
        <f t="shared" si="115"/>
        <v>283.52940000000001</v>
      </c>
      <c r="G1176">
        <v>0.1</v>
      </c>
      <c r="H1176" s="18" t="s">
        <v>1063</v>
      </c>
      <c r="I1176" s="32">
        <f t="shared" si="116"/>
        <v>152.50261995629924</v>
      </c>
      <c r="J1176" s="32">
        <f t="shared" si="117"/>
        <v>0.76251309978149617</v>
      </c>
      <c r="K1176" s="33" t="str">
        <f t="shared" si="118"/>
        <v>DEJAR</v>
      </c>
      <c r="L1176" s="33" t="str">
        <f t="shared" si="119"/>
        <v>DEJAR</v>
      </c>
      <c r="M1176" s="33" t="str">
        <f t="shared" si="120"/>
        <v>DEJAR</v>
      </c>
    </row>
    <row r="1177" spans="1:13" x14ac:dyDescent="0.25">
      <c r="A1177" t="s">
        <v>466</v>
      </c>
      <c r="B1177">
        <v>18</v>
      </c>
      <c r="C1177" t="s">
        <v>377</v>
      </c>
      <c r="D1177" s="9">
        <v>15</v>
      </c>
      <c r="E1177" s="9">
        <v>10</v>
      </c>
      <c r="F1177" s="304">
        <f t="shared" si="115"/>
        <v>176.715</v>
      </c>
      <c r="G1177">
        <v>0.1</v>
      </c>
      <c r="H1177" s="18" t="s">
        <v>1063</v>
      </c>
      <c r="I1177" s="32">
        <f t="shared" si="116"/>
        <v>86.812164819560579</v>
      </c>
      <c r="J1177" s="32">
        <f t="shared" si="117"/>
        <v>0.43406082409780289</v>
      </c>
      <c r="K1177" s="33" t="str">
        <f t="shared" si="118"/>
        <v>DEJAR</v>
      </c>
      <c r="L1177" s="33" t="str">
        <f t="shared" si="119"/>
        <v>DEJAR</v>
      </c>
      <c r="M1177" s="33" t="str">
        <f t="shared" si="120"/>
        <v>DEJAR</v>
      </c>
    </row>
    <row r="1178" spans="1:13" x14ac:dyDescent="0.25">
      <c r="A1178" t="s">
        <v>466</v>
      </c>
      <c r="B1178">
        <v>19</v>
      </c>
      <c r="C1178" t="s">
        <v>405</v>
      </c>
      <c r="D1178" s="9">
        <v>10</v>
      </c>
      <c r="E1178" s="126">
        <v>15.46</v>
      </c>
      <c r="F1178" s="304">
        <f t="shared" si="115"/>
        <v>78.539999999999992</v>
      </c>
      <c r="G1178">
        <v>0.1</v>
      </c>
      <c r="H1178" s="18" t="s">
        <v>1063</v>
      </c>
      <c r="I1178" s="32">
        <f t="shared" si="116"/>
        <v>33.026709725455305</v>
      </c>
      <c r="J1178" s="32">
        <f t="shared" si="117"/>
        <v>0.16513354862727653</v>
      </c>
      <c r="K1178" s="33" t="str">
        <f t="shared" si="118"/>
        <v>DEJAR</v>
      </c>
      <c r="L1178" s="33" t="str">
        <f t="shared" si="119"/>
        <v>DEJAR</v>
      </c>
      <c r="M1178" s="33" t="str">
        <f t="shared" si="120"/>
        <v>DEJAR</v>
      </c>
    </row>
    <row r="1179" spans="1:13" x14ac:dyDescent="0.25">
      <c r="A1179" t="s">
        <v>466</v>
      </c>
      <c r="B1179">
        <v>20</v>
      </c>
      <c r="C1179" t="s">
        <v>382</v>
      </c>
      <c r="D1179" s="9">
        <v>23</v>
      </c>
      <c r="E1179" s="126">
        <v>15.46</v>
      </c>
      <c r="F1179" s="304">
        <f t="shared" si="115"/>
        <v>415.47660000000002</v>
      </c>
      <c r="G1179">
        <v>0.1</v>
      </c>
      <c r="H1179" s="18" t="s">
        <v>1063</v>
      </c>
      <c r="I1179" s="32">
        <f t="shared" si="116"/>
        <v>240.46242571758225</v>
      </c>
      <c r="J1179" s="32">
        <f t="shared" si="117"/>
        <v>1.2023121285879113</v>
      </c>
      <c r="K1179" s="33" t="str">
        <f t="shared" si="118"/>
        <v>DEJAR</v>
      </c>
      <c r="L1179" s="33" t="str">
        <f t="shared" si="119"/>
        <v>DEJAR</v>
      </c>
      <c r="M1179" s="33" t="str">
        <f t="shared" si="120"/>
        <v>DEJAR</v>
      </c>
    </row>
    <row r="1180" spans="1:13" x14ac:dyDescent="0.25">
      <c r="A1180" t="s">
        <v>466</v>
      </c>
      <c r="B1180">
        <v>21</v>
      </c>
      <c r="C1180" t="s">
        <v>139</v>
      </c>
      <c r="D1180" s="9">
        <v>11</v>
      </c>
      <c r="E1180" s="9">
        <v>6</v>
      </c>
      <c r="F1180" s="304">
        <f t="shared" si="115"/>
        <v>95.0334</v>
      </c>
      <c r="G1180">
        <v>0.1</v>
      </c>
      <c r="H1180" s="18" t="s">
        <v>1063</v>
      </c>
      <c r="I1180" s="32">
        <f t="shared" si="116"/>
        <v>41.450062373780455</v>
      </c>
      <c r="J1180" s="32">
        <f t="shared" si="117"/>
        <v>0.20725031186890225</v>
      </c>
      <c r="K1180" s="33" t="str">
        <f t="shared" si="118"/>
        <v>DEJAR</v>
      </c>
      <c r="L1180" s="33" t="str">
        <f t="shared" si="119"/>
        <v>DEJAR</v>
      </c>
      <c r="M1180" s="33" t="str">
        <f t="shared" si="120"/>
        <v>DEJAR</v>
      </c>
    </row>
    <row r="1181" spans="1:13" x14ac:dyDescent="0.25">
      <c r="A1181" t="s">
        <v>466</v>
      </c>
      <c r="B1181">
        <v>22</v>
      </c>
      <c r="C1181" t="s">
        <v>391</v>
      </c>
      <c r="D1181" s="9">
        <v>22</v>
      </c>
      <c r="E1181" s="9">
        <v>13</v>
      </c>
      <c r="F1181" s="304">
        <f t="shared" si="115"/>
        <v>380.1336</v>
      </c>
      <c r="G1181">
        <v>0.1</v>
      </c>
      <c r="H1181" s="18" t="s">
        <v>1063</v>
      </c>
      <c r="I1181" s="32">
        <f t="shared" si="116"/>
        <v>216.2883827856152</v>
      </c>
      <c r="J1181" s="32">
        <f t="shared" si="117"/>
        <v>1.0814419139280758</v>
      </c>
      <c r="K1181" s="33" t="str">
        <f t="shared" si="118"/>
        <v>DEJAR</v>
      </c>
      <c r="L1181" s="33" t="str">
        <f t="shared" si="119"/>
        <v>DEJAR</v>
      </c>
      <c r="M1181" s="33" t="str">
        <f t="shared" si="120"/>
        <v>DEJAR</v>
      </c>
    </row>
    <row r="1182" spans="1:13" x14ac:dyDescent="0.25">
      <c r="A1182" t="s">
        <v>466</v>
      </c>
      <c r="B1182">
        <v>23</v>
      </c>
      <c r="C1182" t="s">
        <v>377</v>
      </c>
      <c r="D1182" s="9">
        <v>11</v>
      </c>
      <c r="E1182" s="126">
        <v>15.46</v>
      </c>
      <c r="F1182" s="304">
        <f t="shared" si="115"/>
        <v>95.0334</v>
      </c>
      <c r="G1182">
        <v>0.1</v>
      </c>
      <c r="H1182" s="18" t="s">
        <v>1063</v>
      </c>
      <c r="I1182" s="32">
        <f t="shared" si="116"/>
        <v>41.450062373780455</v>
      </c>
      <c r="J1182" s="32">
        <f t="shared" si="117"/>
        <v>0.20725031186890225</v>
      </c>
      <c r="K1182" s="33" t="str">
        <f t="shared" si="118"/>
        <v>DEJAR</v>
      </c>
      <c r="L1182" s="33" t="str">
        <f t="shared" si="119"/>
        <v>DEJAR</v>
      </c>
      <c r="M1182" s="33" t="str">
        <f t="shared" si="120"/>
        <v>DEJAR</v>
      </c>
    </row>
    <row r="1183" spans="1:13" x14ac:dyDescent="0.25">
      <c r="A1183" t="s">
        <v>466</v>
      </c>
      <c r="B1183">
        <v>24</v>
      </c>
      <c r="C1183" t="s">
        <v>471</v>
      </c>
      <c r="D1183" s="9">
        <v>23</v>
      </c>
      <c r="E1183" s="9">
        <v>18</v>
      </c>
      <c r="F1183" s="304">
        <f t="shared" si="115"/>
        <v>415.47660000000002</v>
      </c>
      <c r="G1183">
        <v>0.1</v>
      </c>
      <c r="H1183" s="18" t="s">
        <v>1063</v>
      </c>
      <c r="I1183" s="32">
        <f t="shared" si="116"/>
        <v>240.46242571758225</v>
      </c>
      <c r="J1183" s="32">
        <f t="shared" si="117"/>
        <v>1.2023121285879113</v>
      </c>
      <c r="K1183" s="33" t="str">
        <f t="shared" si="118"/>
        <v>DEJAR</v>
      </c>
      <c r="L1183" s="33" t="str">
        <f t="shared" si="119"/>
        <v>DEJAR</v>
      </c>
      <c r="M1183" s="33" t="str">
        <f t="shared" si="120"/>
        <v>DEJAR</v>
      </c>
    </row>
    <row r="1184" spans="1:13" x14ac:dyDescent="0.25">
      <c r="A1184" t="s">
        <v>466</v>
      </c>
      <c r="B1184">
        <v>25</v>
      </c>
      <c r="C1184" t="s">
        <v>454</v>
      </c>
      <c r="D1184" s="9">
        <v>16</v>
      </c>
      <c r="E1184" s="126">
        <v>15.46</v>
      </c>
      <c r="F1184" s="304">
        <f t="shared" si="115"/>
        <v>201.0624</v>
      </c>
      <c r="G1184">
        <v>0.1</v>
      </c>
      <c r="H1184" s="18" t="s">
        <v>1063</v>
      </c>
      <c r="I1184" s="32">
        <f t="shared" si="116"/>
        <v>101.24820425273758</v>
      </c>
      <c r="J1184" s="32">
        <f t="shared" si="117"/>
        <v>0.50624102126368786</v>
      </c>
      <c r="K1184" s="33" t="str">
        <f t="shared" si="118"/>
        <v>DEJAR</v>
      </c>
      <c r="L1184" s="33" t="str">
        <f t="shared" si="119"/>
        <v>DEJAR</v>
      </c>
      <c r="M1184" s="33" t="str">
        <f t="shared" si="120"/>
        <v>DEJAR</v>
      </c>
    </row>
    <row r="1185" spans="1:13" x14ac:dyDescent="0.25">
      <c r="A1185" t="s">
        <v>466</v>
      </c>
      <c r="B1185">
        <v>26</v>
      </c>
      <c r="C1185" t="s">
        <v>454</v>
      </c>
      <c r="D1185" s="9">
        <v>13</v>
      </c>
      <c r="E1185" s="126">
        <v>15.46</v>
      </c>
      <c r="F1185" s="304">
        <f t="shared" si="115"/>
        <v>132.73259999999999</v>
      </c>
      <c r="G1185">
        <v>0.1</v>
      </c>
      <c r="H1185" s="18" t="s">
        <v>1063</v>
      </c>
      <c r="I1185" s="32">
        <f t="shared" si="116"/>
        <v>61.723483588461484</v>
      </c>
      <c r="J1185" s="32">
        <f t="shared" si="117"/>
        <v>0.3086174179423074</v>
      </c>
      <c r="K1185" s="33" t="str">
        <f t="shared" si="118"/>
        <v>DEJAR</v>
      </c>
      <c r="L1185" s="33" t="str">
        <f t="shared" si="119"/>
        <v>DEJAR</v>
      </c>
      <c r="M1185" s="33" t="str">
        <f t="shared" si="120"/>
        <v>DEJAR</v>
      </c>
    </row>
    <row r="1186" spans="1:13" x14ac:dyDescent="0.25">
      <c r="A1186" t="s">
        <v>466</v>
      </c>
      <c r="B1186">
        <v>27</v>
      </c>
      <c r="C1186" t="s">
        <v>472</v>
      </c>
      <c r="D1186" s="9">
        <v>15</v>
      </c>
      <c r="E1186" s="126">
        <v>15.46</v>
      </c>
      <c r="F1186" s="304">
        <f t="shared" si="115"/>
        <v>176.715</v>
      </c>
      <c r="G1186">
        <v>0.1</v>
      </c>
      <c r="H1186" s="18" t="s">
        <v>1063</v>
      </c>
      <c r="I1186" s="32">
        <f t="shared" si="116"/>
        <v>86.812164819560579</v>
      </c>
      <c r="J1186" s="32">
        <f t="shared" si="117"/>
        <v>0.43406082409780289</v>
      </c>
      <c r="K1186" s="33" t="str">
        <f t="shared" si="118"/>
        <v>DEJAR</v>
      </c>
      <c r="L1186" s="33" t="str">
        <f t="shared" si="119"/>
        <v>DEJAR</v>
      </c>
      <c r="M1186" s="33" t="str">
        <f t="shared" si="120"/>
        <v>DEJAR</v>
      </c>
    </row>
    <row r="1187" spans="1:13" x14ac:dyDescent="0.25">
      <c r="A1187" t="s">
        <v>466</v>
      </c>
      <c r="B1187">
        <v>28</v>
      </c>
      <c r="C1187" t="s">
        <v>472</v>
      </c>
      <c r="D1187" s="9">
        <v>10</v>
      </c>
      <c r="E1187" s="9">
        <v>9</v>
      </c>
      <c r="F1187" s="304">
        <f t="shared" si="115"/>
        <v>78.539999999999992</v>
      </c>
      <c r="G1187">
        <v>0.1</v>
      </c>
      <c r="H1187" s="18" t="s">
        <v>1063</v>
      </c>
      <c r="I1187" s="32">
        <f t="shared" si="116"/>
        <v>33.026709725455305</v>
      </c>
      <c r="J1187" s="32">
        <f t="shared" si="117"/>
        <v>0.16513354862727653</v>
      </c>
      <c r="K1187" s="33" t="str">
        <f t="shared" si="118"/>
        <v>DEJAR</v>
      </c>
      <c r="L1187" s="33" t="str">
        <f t="shared" si="119"/>
        <v>DEJAR</v>
      </c>
      <c r="M1187" s="33" t="str">
        <f t="shared" si="120"/>
        <v>DEJAR</v>
      </c>
    </row>
    <row r="1188" spans="1:13" x14ac:dyDescent="0.25">
      <c r="A1188" t="s">
        <v>466</v>
      </c>
      <c r="B1188">
        <v>29</v>
      </c>
      <c r="C1188" t="s">
        <v>161</v>
      </c>
      <c r="D1188" s="9">
        <v>14</v>
      </c>
      <c r="E1188" s="9">
        <v>19</v>
      </c>
      <c r="F1188" s="304">
        <f t="shared" si="115"/>
        <v>153.9384</v>
      </c>
      <c r="G1188">
        <v>0.1</v>
      </c>
      <c r="H1188" s="18" t="s">
        <v>1063</v>
      </c>
      <c r="I1188" s="32">
        <f t="shared" si="116"/>
        <v>73.64833681845144</v>
      </c>
      <c r="J1188" s="32">
        <f t="shared" si="117"/>
        <v>0.36824168409225716</v>
      </c>
      <c r="K1188" s="33" t="str">
        <f t="shared" si="118"/>
        <v>DEJAR</v>
      </c>
      <c r="L1188" s="33" t="str">
        <f t="shared" si="119"/>
        <v>DEJAR</v>
      </c>
      <c r="M1188" s="33" t="str">
        <f t="shared" si="120"/>
        <v>DEJAR</v>
      </c>
    </row>
    <row r="1189" spans="1:13" x14ac:dyDescent="0.25">
      <c r="A1189" t="s">
        <v>466</v>
      </c>
      <c r="B1189">
        <v>30</v>
      </c>
      <c r="C1189" t="s">
        <v>473</v>
      </c>
      <c r="D1189" s="9">
        <v>20</v>
      </c>
      <c r="E1189" s="9">
        <v>15</v>
      </c>
      <c r="F1189" s="304">
        <f t="shared" si="115"/>
        <v>314.15999999999997</v>
      </c>
      <c r="G1189">
        <v>0.1</v>
      </c>
      <c r="H1189" s="18" t="s">
        <v>1063</v>
      </c>
      <c r="I1189" s="32">
        <f t="shared" si="116"/>
        <v>172.33493090633354</v>
      </c>
      <c r="J1189" s="32">
        <f t="shared" si="117"/>
        <v>0.86167465453166758</v>
      </c>
      <c r="K1189" s="33" t="str">
        <f t="shared" si="118"/>
        <v>DEJAR</v>
      </c>
      <c r="L1189" s="33" t="str">
        <f t="shared" si="119"/>
        <v>DEJAR</v>
      </c>
      <c r="M1189" s="33" t="str">
        <f t="shared" si="120"/>
        <v>DEJAR</v>
      </c>
    </row>
    <row r="1190" spans="1:13" x14ac:dyDescent="0.25">
      <c r="A1190" t="s">
        <v>466</v>
      </c>
      <c r="B1190">
        <v>31</v>
      </c>
      <c r="C1190" t="s">
        <v>473</v>
      </c>
      <c r="D1190" s="9">
        <v>23</v>
      </c>
      <c r="E1190" s="9">
        <v>18</v>
      </c>
      <c r="F1190" s="304">
        <f t="shared" si="115"/>
        <v>415.47660000000002</v>
      </c>
      <c r="G1190">
        <v>0.1</v>
      </c>
      <c r="H1190" s="18" t="s">
        <v>1063</v>
      </c>
      <c r="I1190" s="32">
        <f t="shared" si="116"/>
        <v>240.46242571758225</v>
      </c>
      <c r="J1190" s="32">
        <f t="shared" si="117"/>
        <v>1.2023121285879113</v>
      </c>
      <c r="K1190" s="33" t="str">
        <f t="shared" si="118"/>
        <v>DEJAR</v>
      </c>
      <c r="L1190" s="33" t="str">
        <f t="shared" si="119"/>
        <v>DEJAR</v>
      </c>
      <c r="M1190" s="33" t="str">
        <f t="shared" si="120"/>
        <v>DEJAR</v>
      </c>
    </row>
    <row r="1191" spans="1:13" x14ac:dyDescent="0.25">
      <c r="A1191" t="s">
        <v>466</v>
      </c>
      <c r="B1191">
        <v>32</v>
      </c>
      <c r="C1191" t="s">
        <v>474</v>
      </c>
      <c r="D1191" s="9">
        <v>28</v>
      </c>
      <c r="E1191" s="9">
        <v>12</v>
      </c>
      <c r="F1191" s="304">
        <f t="shared" si="115"/>
        <v>615.75360000000001</v>
      </c>
      <c r="G1191">
        <v>0.1</v>
      </c>
      <c r="H1191" s="18" t="s">
        <v>1063</v>
      </c>
      <c r="I1191" s="32">
        <f t="shared" si="116"/>
        <v>384.30049927715726</v>
      </c>
      <c r="J1191" s="32">
        <f t="shared" si="117"/>
        <v>1.9215024963857863</v>
      </c>
      <c r="K1191" s="33" t="str">
        <f t="shared" si="118"/>
        <v>DEJAR</v>
      </c>
      <c r="L1191" s="33" t="str">
        <f t="shared" si="119"/>
        <v>DEJAR</v>
      </c>
      <c r="M1191" s="33" t="str">
        <f t="shared" si="120"/>
        <v>DEJAR</v>
      </c>
    </row>
    <row r="1192" spans="1:13" x14ac:dyDescent="0.25">
      <c r="A1192" t="s">
        <v>466</v>
      </c>
      <c r="B1192">
        <v>33</v>
      </c>
      <c r="C1192" t="s">
        <v>377</v>
      </c>
      <c r="D1192" s="9">
        <v>11</v>
      </c>
      <c r="E1192" s="126">
        <v>15.46</v>
      </c>
      <c r="F1192" s="304">
        <f t="shared" si="115"/>
        <v>95.0334</v>
      </c>
      <c r="G1192">
        <v>0.1</v>
      </c>
      <c r="H1192" s="18" t="s">
        <v>1063</v>
      </c>
      <c r="I1192" s="32">
        <f t="shared" si="116"/>
        <v>41.450062373780455</v>
      </c>
      <c r="J1192" s="32">
        <f t="shared" si="117"/>
        <v>0.20725031186890225</v>
      </c>
      <c r="K1192" s="33" t="str">
        <f t="shared" si="118"/>
        <v>DEJAR</v>
      </c>
      <c r="L1192" s="33" t="str">
        <f t="shared" si="119"/>
        <v>DEJAR</v>
      </c>
      <c r="M1192" s="33" t="str">
        <f t="shared" si="120"/>
        <v>DEJAR</v>
      </c>
    </row>
    <row r="1193" spans="1:13" x14ac:dyDescent="0.25">
      <c r="A1193" t="s">
        <v>466</v>
      </c>
      <c r="B1193">
        <v>34</v>
      </c>
      <c r="C1193" t="s">
        <v>475</v>
      </c>
      <c r="D1193" s="9">
        <v>13</v>
      </c>
      <c r="E1193" s="9">
        <v>16</v>
      </c>
      <c r="F1193" s="304">
        <f t="shared" si="115"/>
        <v>132.73259999999999</v>
      </c>
      <c r="G1193">
        <v>0.1</v>
      </c>
      <c r="H1193" s="18" t="s">
        <v>1063</v>
      </c>
      <c r="I1193" s="32">
        <f t="shared" si="116"/>
        <v>61.723483588461484</v>
      </c>
      <c r="J1193" s="32">
        <f t="shared" si="117"/>
        <v>0.3086174179423074</v>
      </c>
      <c r="K1193" s="33" t="str">
        <f t="shared" si="118"/>
        <v>DEJAR</v>
      </c>
      <c r="L1193" s="33" t="str">
        <f t="shared" si="119"/>
        <v>DEJAR</v>
      </c>
      <c r="M1193" s="33" t="str">
        <f t="shared" si="120"/>
        <v>DEJAR</v>
      </c>
    </row>
    <row r="1194" spans="1:13" x14ac:dyDescent="0.25">
      <c r="A1194" t="s">
        <v>466</v>
      </c>
      <c r="B1194">
        <v>35</v>
      </c>
      <c r="C1194" t="s">
        <v>476</v>
      </c>
      <c r="D1194" s="9">
        <v>10</v>
      </c>
      <c r="E1194" s="126">
        <v>15.46</v>
      </c>
      <c r="F1194" s="304">
        <f t="shared" si="115"/>
        <v>78.539999999999992</v>
      </c>
      <c r="G1194">
        <v>0.1</v>
      </c>
      <c r="H1194" s="18" t="s">
        <v>1063</v>
      </c>
      <c r="I1194" s="32">
        <f t="shared" si="116"/>
        <v>33.026709725455305</v>
      </c>
      <c r="J1194" s="32">
        <f t="shared" si="117"/>
        <v>0.16513354862727653</v>
      </c>
      <c r="K1194" s="33" t="str">
        <f t="shared" si="118"/>
        <v>DEJAR</v>
      </c>
      <c r="L1194" s="33" t="str">
        <f t="shared" si="119"/>
        <v>DEJAR</v>
      </c>
      <c r="M1194" s="33" t="str">
        <f t="shared" si="120"/>
        <v>DEJAR</v>
      </c>
    </row>
    <row r="1195" spans="1:13" x14ac:dyDescent="0.25">
      <c r="A1195" t="s">
        <v>466</v>
      </c>
      <c r="B1195">
        <v>36</v>
      </c>
      <c r="C1195" t="s">
        <v>477</v>
      </c>
      <c r="D1195" s="9">
        <v>28</v>
      </c>
      <c r="E1195" s="126">
        <v>15.46</v>
      </c>
      <c r="F1195" s="304">
        <f t="shared" si="115"/>
        <v>615.75360000000001</v>
      </c>
      <c r="G1195">
        <v>0.1</v>
      </c>
      <c r="H1195" s="18" t="s">
        <v>1063</v>
      </c>
      <c r="I1195" s="32">
        <f t="shared" si="116"/>
        <v>384.30049927715726</v>
      </c>
      <c r="J1195" s="32">
        <f t="shared" si="117"/>
        <v>1.9215024963857863</v>
      </c>
      <c r="K1195" s="33" t="str">
        <f t="shared" si="118"/>
        <v>DEJAR</v>
      </c>
      <c r="L1195" s="33" t="str">
        <f t="shared" si="119"/>
        <v>DEJAR</v>
      </c>
      <c r="M1195" s="33" t="str">
        <f t="shared" si="120"/>
        <v>DEJAR</v>
      </c>
    </row>
    <row r="1196" spans="1:13" x14ac:dyDescent="0.25">
      <c r="A1196" t="s">
        <v>466</v>
      </c>
      <c r="B1196">
        <v>37</v>
      </c>
      <c r="C1196" t="s">
        <v>478</v>
      </c>
      <c r="D1196" s="9">
        <v>11</v>
      </c>
      <c r="E1196" s="9">
        <v>6</v>
      </c>
      <c r="F1196" s="304">
        <f t="shared" si="115"/>
        <v>95.0334</v>
      </c>
      <c r="G1196">
        <v>0.1</v>
      </c>
      <c r="H1196" s="18" t="s">
        <v>1063</v>
      </c>
      <c r="I1196" s="32">
        <f t="shared" si="116"/>
        <v>41.450062373780455</v>
      </c>
      <c r="J1196" s="32">
        <f t="shared" si="117"/>
        <v>0.20725031186890225</v>
      </c>
      <c r="K1196" s="33" t="str">
        <f t="shared" si="118"/>
        <v>DEJAR</v>
      </c>
      <c r="L1196" s="33" t="str">
        <f t="shared" si="119"/>
        <v>DEJAR</v>
      </c>
      <c r="M1196" s="33" t="str">
        <f t="shared" si="120"/>
        <v>DEJAR</v>
      </c>
    </row>
    <row r="1197" spans="1:13" x14ac:dyDescent="0.25">
      <c r="A1197" t="s">
        <v>466</v>
      </c>
      <c r="B1197">
        <v>38</v>
      </c>
      <c r="C1197" t="s">
        <v>406</v>
      </c>
      <c r="D1197" s="9">
        <v>20</v>
      </c>
      <c r="E1197" s="126">
        <v>15.46</v>
      </c>
      <c r="F1197" s="304">
        <f t="shared" si="115"/>
        <v>314.15999999999997</v>
      </c>
      <c r="G1197">
        <v>0.1</v>
      </c>
      <c r="H1197" s="18" t="s">
        <v>1063</v>
      </c>
      <c r="I1197" s="32">
        <f t="shared" si="116"/>
        <v>172.33493090633354</v>
      </c>
      <c r="J1197" s="32">
        <f t="shared" si="117"/>
        <v>0.86167465453166758</v>
      </c>
      <c r="K1197" s="33" t="str">
        <f t="shared" si="118"/>
        <v>DEJAR</v>
      </c>
      <c r="L1197" s="33" t="str">
        <f t="shared" si="119"/>
        <v>DEJAR</v>
      </c>
      <c r="M1197" s="33" t="str">
        <f t="shared" si="120"/>
        <v>DEJAR</v>
      </c>
    </row>
    <row r="1198" spans="1:13" x14ac:dyDescent="0.25">
      <c r="A1198" t="s">
        <v>466</v>
      </c>
      <c r="B1198">
        <v>39</v>
      </c>
      <c r="C1198" t="s">
        <v>479</v>
      </c>
      <c r="D1198" s="9">
        <v>12</v>
      </c>
      <c r="E1198" s="9">
        <v>20</v>
      </c>
      <c r="F1198" s="304">
        <f t="shared" si="115"/>
        <v>113.0976</v>
      </c>
      <c r="G1198">
        <v>0.1</v>
      </c>
      <c r="H1198" s="18" t="s">
        <v>1063</v>
      </c>
      <c r="I1198" s="32">
        <f t="shared" si="116"/>
        <v>51.002868362482175</v>
      </c>
      <c r="J1198" s="32">
        <f t="shared" si="117"/>
        <v>0.25501434181241084</v>
      </c>
      <c r="K1198" s="33" t="str">
        <f t="shared" si="118"/>
        <v>DEJAR</v>
      </c>
      <c r="L1198" s="33" t="str">
        <f t="shared" si="119"/>
        <v>DEJAR</v>
      </c>
      <c r="M1198" s="33" t="str">
        <f t="shared" si="120"/>
        <v>DEJAR</v>
      </c>
    </row>
    <row r="1199" spans="1:13" x14ac:dyDescent="0.25">
      <c r="A1199" t="s">
        <v>466</v>
      </c>
      <c r="B1199">
        <v>40</v>
      </c>
      <c r="C1199" t="s">
        <v>480</v>
      </c>
      <c r="D1199" s="9">
        <v>10</v>
      </c>
      <c r="E1199" s="126">
        <v>15.46</v>
      </c>
      <c r="F1199" s="304">
        <f t="shared" si="115"/>
        <v>78.539999999999992</v>
      </c>
      <c r="G1199">
        <v>0.1</v>
      </c>
      <c r="H1199" s="18" t="s">
        <v>1063</v>
      </c>
      <c r="I1199" s="32">
        <f t="shared" si="116"/>
        <v>33.026709725455305</v>
      </c>
      <c r="J1199" s="32">
        <f t="shared" si="117"/>
        <v>0.16513354862727653</v>
      </c>
      <c r="K1199" s="33" t="str">
        <f t="shared" si="118"/>
        <v>DEJAR</v>
      </c>
      <c r="L1199" s="33" t="str">
        <f t="shared" si="119"/>
        <v>DEJAR</v>
      </c>
      <c r="M1199" s="33" t="str">
        <f t="shared" si="120"/>
        <v>DEJAR</v>
      </c>
    </row>
    <row r="1200" spans="1:13" x14ac:dyDescent="0.25">
      <c r="A1200" t="s">
        <v>466</v>
      </c>
      <c r="B1200">
        <v>41</v>
      </c>
      <c r="C1200" t="s">
        <v>481</v>
      </c>
      <c r="D1200" s="9">
        <v>32</v>
      </c>
      <c r="E1200" s="9">
        <v>22</v>
      </c>
      <c r="F1200" s="304">
        <f t="shared" si="115"/>
        <v>804.24959999999999</v>
      </c>
      <c r="G1200">
        <v>0.1</v>
      </c>
      <c r="H1200" s="18" t="s">
        <v>1063</v>
      </c>
      <c r="I1200" s="32">
        <f t="shared" si="116"/>
        <v>528.31791084648671</v>
      </c>
      <c r="J1200" s="32">
        <f t="shared" si="117"/>
        <v>2.6415895542324335</v>
      </c>
      <c r="K1200" s="33" t="str">
        <f t="shared" si="118"/>
        <v>DEJAR</v>
      </c>
      <c r="L1200" s="33" t="str">
        <f t="shared" si="119"/>
        <v>DEJAR</v>
      </c>
      <c r="M1200" s="33" t="str">
        <f t="shared" si="120"/>
        <v>DEJAR</v>
      </c>
    </row>
    <row r="1201" spans="1:13" x14ac:dyDescent="0.25">
      <c r="A1201" t="s">
        <v>482</v>
      </c>
      <c r="B1201">
        <v>1</v>
      </c>
      <c r="C1201" t="s">
        <v>226</v>
      </c>
      <c r="D1201" s="9">
        <v>23.5</v>
      </c>
      <c r="E1201" s="9">
        <v>18</v>
      </c>
      <c r="F1201" s="304">
        <f t="shared" si="115"/>
        <v>433.73714999999999</v>
      </c>
      <c r="G1201">
        <v>0.1</v>
      </c>
      <c r="H1201" s="18" t="s">
        <v>1063</v>
      </c>
      <c r="I1201" s="32">
        <f t="shared" si="116"/>
        <v>253.10998017593391</v>
      </c>
      <c r="J1201" s="32">
        <f t="shared" si="117"/>
        <v>1.2655499008796693</v>
      </c>
      <c r="K1201" s="33" t="str">
        <f t="shared" si="118"/>
        <v>DEJAR</v>
      </c>
      <c r="L1201" s="33" t="str">
        <f t="shared" si="119"/>
        <v>DEJAR</v>
      </c>
      <c r="M1201" s="33" t="str">
        <f t="shared" si="120"/>
        <v>DEJAR</v>
      </c>
    </row>
    <row r="1202" spans="1:13" x14ac:dyDescent="0.25">
      <c r="A1202" t="s">
        <v>482</v>
      </c>
      <c r="B1202">
        <v>2</v>
      </c>
      <c r="C1202" t="s">
        <v>169</v>
      </c>
      <c r="D1202" s="9">
        <v>63</v>
      </c>
      <c r="E1202" s="9">
        <v>20</v>
      </c>
      <c r="F1202" s="304">
        <f t="shared" si="115"/>
        <v>3117.2525999999998</v>
      </c>
      <c r="G1202">
        <v>0.1</v>
      </c>
      <c r="H1202" s="18" t="s">
        <v>1063</v>
      </c>
      <c r="I1202" s="32">
        <f t="shared" si="116"/>
        <v>2655.2260635815082</v>
      </c>
      <c r="J1202" s="32">
        <f t="shared" si="117"/>
        <v>13.276130317907541</v>
      </c>
      <c r="K1202" s="33" t="str">
        <f t="shared" si="118"/>
        <v>DEJAR</v>
      </c>
      <c r="L1202" s="33" t="str">
        <f t="shared" si="119"/>
        <v>DEJAR</v>
      </c>
      <c r="M1202" s="33" t="str">
        <f t="shared" si="120"/>
        <v>DEJAR</v>
      </c>
    </row>
    <row r="1203" spans="1:13" x14ac:dyDescent="0.25">
      <c r="A1203" t="s">
        <v>482</v>
      </c>
      <c r="B1203">
        <v>3</v>
      </c>
      <c r="C1203" t="s">
        <v>483</v>
      </c>
      <c r="D1203" s="9">
        <v>22.5</v>
      </c>
      <c r="E1203" s="9">
        <v>14</v>
      </c>
      <c r="F1203" s="304">
        <f t="shared" si="115"/>
        <v>397.60874999999999</v>
      </c>
      <c r="G1203">
        <v>0.1</v>
      </c>
      <c r="H1203" s="18" t="s">
        <v>1063</v>
      </c>
      <c r="I1203" s="32">
        <f t="shared" si="116"/>
        <v>228.1896084504572</v>
      </c>
      <c r="J1203" s="32">
        <f t="shared" si="117"/>
        <v>1.140948042252286</v>
      </c>
      <c r="K1203" s="33" t="str">
        <f t="shared" si="118"/>
        <v>DEJAR</v>
      </c>
      <c r="L1203" s="33" t="str">
        <f t="shared" si="119"/>
        <v>DEJAR</v>
      </c>
      <c r="M1203" s="33" t="str">
        <f t="shared" si="120"/>
        <v>DEJAR</v>
      </c>
    </row>
    <row r="1204" spans="1:13" x14ac:dyDescent="0.25">
      <c r="A1204" t="s">
        <v>482</v>
      </c>
      <c r="B1204">
        <v>4</v>
      </c>
      <c r="C1204" t="s">
        <v>419</v>
      </c>
      <c r="D1204" s="9">
        <v>24.8</v>
      </c>
      <c r="E1204" s="9">
        <v>18</v>
      </c>
      <c r="F1204" s="304">
        <f t="shared" si="115"/>
        <v>483.05241600000005</v>
      </c>
      <c r="G1204">
        <v>0.1</v>
      </c>
      <c r="H1204" s="18" t="s">
        <v>1063</v>
      </c>
      <c r="I1204" s="32">
        <f t="shared" si="116"/>
        <v>287.76954834895201</v>
      </c>
      <c r="J1204" s="32">
        <f t="shared" si="117"/>
        <v>1.43884774174476</v>
      </c>
      <c r="K1204" s="33" t="str">
        <f t="shared" si="118"/>
        <v>DEJAR</v>
      </c>
      <c r="L1204" s="33" t="str">
        <f t="shared" si="119"/>
        <v>DEJAR</v>
      </c>
      <c r="M1204" s="33" t="str">
        <f t="shared" si="120"/>
        <v>DEJAR</v>
      </c>
    </row>
    <row r="1205" spans="1:13" x14ac:dyDescent="0.25">
      <c r="A1205" t="s">
        <v>482</v>
      </c>
      <c r="B1205">
        <v>5</v>
      </c>
      <c r="C1205" t="s">
        <v>484</v>
      </c>
      <c r="D1205" s="9">
        <v>33</v>
      </c>
      <c r="E1205" s="9">
        <v>24</v>
      </c>
      <c r="F1205" s="304">
        <f t="shared" si="115"/>
        <v>855.30060000000003</v>
      </c>
      <c r="G1205">
        <v>0.1</v>
      </c>
      <c r="H1205" s="18" t="s">
        <v>1063</v>
      </c>
      <c r="I1205" s="32">
        <f t="shared" si="116"/>
        <v>568.52356444302654</v>
      </c>
      <c r="J1205" s="32">
        <f t="shared" si="117"/>
        <v>2.8426178222151326</v>
      </c>
      <c r="K1205" s="33" t="str">
        <f t="shared" si="118"/>
        <v>DEJAR</v>
      </c>
      <c r="L1205" s="33" t="str">
        <f t="shared" si="119"/>
        <v>DEJAR</v>
      </c>
      <c r="M1205" s="33" t="str">
        <f t="shared" si="120"/>
        <v>DEJAR</v>
      </c>
    </row>
    <row r="1206" spans="1:13" x14ac:dyDescent="0.25">
      <c r="A1206" t="s">
        <v>482</v>
      </c>
      <c r="B1206">
        <v>6</v>
      </c>
      <c r="C1206" t="s">
        <v>484</v>
      </c>
      <c r="D1206" s="9">
        <v>33</v>
      </c>
      <c r="E1206" s="9">
        <v>20</v>
      </c>
      <c r="F1206" s="304">
        <f t="shared" si="115"/>
        <v>855.30060000000003</v>
      </c>
      <c r="G1206">
        <v>0.1</v>
      </c>
      <c r="H1206" s="18" t="s">
        <v>1063</v>
      </c>
      <c r="I1206" s="32">
        <f t="shared" si="116"/>
        <v>568.52356444302654</v>
      </c>
      <c r="J1206" s="32">
        <f t="shared" si="117"/>
        <v>2.8426178222151326</v>
      </c>
      <c r="K1206" s="33" t="str">
        <f t="shared" si="118"/>
        <v>DEJAR</v>
      </c>
      <c r="L1206" s="33" t="str">
        <f t="shared" si="119"/>
        <v>DEJAR</v>
      </c>
      <c r="M1206" s="33" t="str">
        <f t="shared" si="120"/>
        <v>DEJAR</v>
      </c>
    </row>
    <row r="1207" spans="1:13" x14ac:dyDescent="0.25">
      <c r="A1207" t="s">
        <v>482</v>
      </c>
      <c r="B1207">
        <v>7</v>
      </c>
      <c r="C1207" t="s">
        <v>484</v>
      </c>
      <c r="D1207" s="9">
        <v>26.5</v>
      </c>
      <c r="E1207" s="9">
        <v>14</v>
      </c>
      <c r="F1207" s="304">
        <f t="shared" si="115"/>
        <v>551.54714999999999</v>
      </c>
      <c r="G1207">
        <v>0.1</v>
      </c>
      <c r="H1207" s="18" t="s">
        <v>1063</v>
      </c>
      <c r="I1207" s="32">
        <f t="shared" si="116"/>
        <v>337.03583743732253</v>
      </c>
      <c r="J1207" s="32">
        <f t="shared" si="117"/>
        <v>1.6851791871866124</v>
      </c>
      <c r="K1207" s="33" t="str">
        <f t="shared" si="118"/>
        <v>DEJAR</v>
      </c>
      <c r="L1207" s="33" t="str">
        <f t="shared" si="119"/>
        <v>DEJAR</v>
      </c>
      <c r="M1207" s="33" t="str">
        <f t="shared" si="120"/>
        <v>DEJAR</v>
      </c>
    </row>
    <row r="1208" spans="1:13" x14ac:dyDescent="0.25">
      <c r="A1208" t="s">
        <v>482</v>
      </c>
      <c r="B1208">
        <v>8</v>
      </c>
      <c r="C1208" t="s">
        <v>169</v>
      </c>
      <c r="D1208" s="9">
        <v>11</v>
      </c>
      <c r="E1208" s="9">
        <v>8</v>
      </c>
      <c r="F1208" s="304">
        <f t="shared" si="115"/>
        <v>95.0334</v>
      </c>
      <c r="G1208">
        <v>0.1</v>
      </c>
      <c r="H1208" s="18" t="s">
        <v>1063</v>
      </c>
      <c r="I1208" s="32">
        <f t="shared" si="116"/>
        <v>41.450062373780455</v>
      </c>
      <c r="J1208" s="32">
        <f t="shared" si="117"/>
        <v>0.20725031186890225</v>
      </c>
      <c r="K1208" s="33" t="str">
        <f t="shared" si="118"/>
        <v>DEJAR</v>
      </c>
      <c r="L1208" s="33" t="str">
        <f t="shared" si="119"/>
        <v>DEJAR</v>
      </c>
      <c r="M1208" s="33" t="str">
        <f t="shared" si="120"/>
        <v>DEJAR</v>
      </c>
    </row>
    <row r="1209" spans="1:13" x14ac:dyDescent="0.25">
      <c r="A1209" t="s">
        <v>482</v>
      </c>
      <c r="B1209">
        <v>9</v>
      </c>
      <c r="C1209" t="s">
        <v>169</v>
      </c>
      <c r="D1209" s="9">
        <v>23</v>
      </c>
      <c r="E1209" s="9">
        <v>15</v>
      </c>
      <c r="F1209" s="304">
        <f t="shared" si="115"/>
        <v>415.47660000000002</v>
      </c>
      <c r="G1209">
        <v>0.1</v>
      </c>
      <c r="H1209" s="18" t="s">
        <v>1063</v>
      </c>
      <c r="I1209" s="32">
        <f t="shared" si="116"/>
        <v>240.46242571758225</v>
      </c>
      <c r="J1209" s="32">
        <f t="shared" si="117"/>
        <v>1.2023121285879113</v>
      </c>
      <c r="K1209" s="33" t="str">
        <f t="shared" si="118"/>
        <v>DEJAR</v>
      </c>
      <c r="L1209" s="33" t="str">
        <f t="shared" si="119"/>
        <v>DEJAR</v>
      </c>
      <c r="M1209" s="33" t="str">
        <f t="shared" si="120"/>
        <v>DEJAR</v>
      </c>
    </row>
    <row r="1210" spans="1:13" x14ac:dyDescent="0.25">
      <c r="A1210" t="s">
        <v>482</v>
      </c>
      <c r="B1210">
        <v>10</v>
      </c>
      <c r="C1210" t="s">
        <v>169</v>
      </c>
      <c r="D1210" s="9">
        <v>15.5</v>
      </c>
      <c r="E1210" s="9">
        <v>4</v>
      </c>
      <c r="F1210" s="304">
        <f t="shared" si="115"/>
        <v>188.69235</v>
      </c>
      <c r="G1210">
        <v>0.1</v>
      </c>
      <c r="H1210" s="18" t="s">
        <v>1063</v>
      </c>
      <c r="I1210" s="32">
        <f t="shared" si="116"/>
        <v>93.869134877908024</v>
      </c>
      <c r="J1210" s="32">
        <f t="shared" si="117"/>
        <v>0.46934567438954011</v>
      </c>
      <c r="K1210" s="33" t="str">
        <f t="shared" si="118"/>
        <v>DEJAR</v>
      </c>
      <c r="L1210" s="33" t="str">
        <f t="shared" si="119"/>
        <v>DEPURAR</v>
      </c>
      <c r="M1210" s="33" t="str">
        <f t="shared" si="120"/>
        <v>DEPURAR</v>
      </c>
    </row>
    <row r="1211" spans="1:13" x14ac:dyDescent="0.25">
      <c r="A1211" t="s">
        <v>482</v>
      </c>
      <c r="B1211">
        <v>11</v>
      </c>
      <c r="C1211" t="s">
        <v>152</v>
      </c>
      <c r="D1211" s="9">
        <v>23.6</v>
      </c>
      <c r="E1211" s="9">
        <v>20</v>
      </c>
      <c r="F1211" s="304">
        <f t="shared" si="115"/>
        <v>437.43638400000003</v>
      </c>
      <c r="G1211">
        <v>0.1</v>
      </c>
      <c r="H1211" s="18" t="s">
        <v>1063</v>
      </c>
      <c r="I1211" s="32">
        <f t="shared" si="116"/>
        <v>255.68473337724961</v>
      </c>
      <c r="J1211" s="32">
        <f t="shared" si="117"/>
        <v>1.2784236668862481</v>
      </c>
      <c r="K1211" s="33" t="str">
        <f t="shared" si="118"/>
        <v>DEJAR</v>
      </c>
      <c r="L1211" s="33" t="str">
        <f t="shared" si="119"/>
        <v>DEJAR</v>
      </c>
      <c r="M1211" s="33" t="str">
        <f t="shared" si="120"/>
        <v>DEJAR</v>
      </c>
    </row>
    <row r="1212" spans="1:13" x14ac:dyDescent="0.25">
      <c r="A1212" t="s">
        <v>482</v>
      </c>
      <c r="B1212">
        <v>12</v>
      </c>
      <c r="C1212" t="s">
        <v>384</v>
      </c>
      <c r="D1212" s="9">
        <v>20</v>
      </c>
      <c r="E1212" s="9">
        <v>4</v>
      </c>
      <c r="F1212" s="304">
        <f t="shared" si="115"/>
        <v>314.15999999999997</v>
      </c>
      <c r="G1212">
        <v>0.1</v>
      </c>
      <c r="H1212" s="18" t="s">
        <v>1063</v>
      </c>
      <c r="I1212" s="32">
        <f t="shared" si="116"/>
        <v>172.33493090633354</v>
      </c>
      <c r="J1212" s="32">
        <f t="shared" si="117"/>
        <v>0.86167465453166758</v>
      </c>
      <c r="K1212" s="33" t="str">
        <f t="shared" si="118"/>
        <v>DEJAR</v>
      </c>
      <c r="L1212" s="33" t="str">
        <f t="shared" si="119"/>
        <v>DEPURAR</v>
      </c>
      <c r="M1212" s="33" t="str">
        <f t="shared" si="120"/>
        <v>DEPURAR</v>
      </c>
    </row>
    <row r="1213" spans="1:13" x14ac:dyDescent="0.25">
      <c r="A1213" t="s">
        <v>482</v>
      </c>
      <c r="B1213">
        <v>13</v>
      </c>
      <c r="C1213" t="s">
        <v>485</v>
      </c>
      <c r="D1213" s="9">
        <v>14.5</v>
      </c>
      <c r="E1213" s="9">
        <v>14</v>
      </c>
      <c r="F1213" s="304">
        <f t="shared" si="115"/>
        <v>165.13034999999999</v>
      </c>
      <c r="G1213">
        <v>0.1</v>
      </c>
      <c r="H1213" s="18" t="s">
        <v>1063</v>
      </c>
      <c r="I1213" s="32">
        <f t="shared" si="116"/>
        <v>80.073268525573738</v>
      </c>
      <c r="J1213" s="32">
        <f t="shared" si="117"/>
        <v>0.40036634262786869</v>
      </c>
      <c r="K1213" s="33" t="str">
        <f t="shared" si="118"/>
        <v>DEJAR</v>
      </c>
      <c r="L1213" s="33" t="str">
        <f t="shared" si="119"/>
        <v>DEJAR</v>
      </c>
      <c r="M1213" s="33" t="str">
        <f t="shared" si="120"/>
        <v>DEJAR</v>
      </c>
    </row>
    <row r="1214" spans="1:13" x14ac:dyDescent="0.25">
      <c r="A1214" t="s">
        <v>482</v>
      </c>
      <c r="B1214">
        <v>14</v>
      </c>
      <c r="C1214" t="s">
        <v>226</v>
      </c>
      <c r="D1214" s="9">
        <v>36</v>
      </c>
      <c r="E1214" s="9">
        <v>15</v>
      </c>
      <c r="F1214" s="304">
        <f t="shared" si="115"/>
        <v>1017.8783999999999</v>
      </c>
      <c r="G1214">
        <v>0.1</v>
      </c>
      <c r="H1214" s="18" t="s">
        <v>1063</v>
      </c>
      <c r="I1214" s="32">
        <f t="shared" si="116"/>
        <v>699.54858588098784</v>
      </c>
      <c r="J1214" s="32">
        <f t="shared" si="117"/>
        <v>3.4977429294049394</v>
      </c>
      <c r="K1214" s="33" t="str">
        <f t="shared" si="118"/>
        <v>DEJAR</v>
      </c>
      <c r="L1214" s="33" t="str">
        <f t="shared" si="119"/>
        <v>DEJAR</v>
      </c>
      <c r="M1214" s="33" t="str">
        <f t="shared" si="120"/>
        <v>DEJAR</v>
      </c>
    </row>
    <row r="1215" spans="1:13" x14ac:dyDescent="0.25">
      <c r="A1215" t="s">
        <v>482</v>
      </c>
      <c r="B1215">
        <v>15</v>
      </c>
      <c r="C1215" t="s">
        <v>391</v>
      </c>
      <c r="D1215" s="9">
        <v>13.5</v>
      </c>
      <c r="E1215" s="9">
        <v>15</v>
      </c>
      <c r="F1215" s="304">
        <f t="shared" si="115"/>
        <v>143.13915</v>
      </c>
      <c r="G1215">
        <v>0.1</v>
      </c>
      <c r="H1215" s="18" t="s">
        <v>1063</v>
      </c>
      <c r="I1215" s="32">
        <f t="shared" si="116"/>
        <v>67.533172179763213</v>
      </c>
      <c r="J1215" s="32">
        <f t="shared" si="117"/>
        <v>0.33766586089881601</v>
      </c>
      <c r="K1215" s="33" t="str">
        <f t="shared" si="118"/>
        <v>DEJAR</v>
      </c>
      <c r="L1215" s="33" t="str">
        <f t="shared" si="119"/>
        <v>DEJAR</v>
      </c>
      <c r="M1215" s="33" t="str">
        <f t="shared" si="120"/>
        <v>DEJAR</v>
      </c>
    </row>
    <row r="1216" spans="1:13" x14ac:dyDescent="0.25">
      <c r="A1216" t="s">
        <v>482</v>
      </c>
      <c r="B1216">
        <v>16</v>
      </c>
      <c r="C1216" t="s">
        <v>396</v>
      </c>
      <c r="D1216" s="9">
        <v>18</v>
      </c>
      <c r="E1216" s="9">
        <v>16</v>
      </c>
      <c r="F1216" s="304">
        <f t="shared" si="115"/>
        <v>254.46959999999999</v>
      </c>
      <c r="G1216">
        <v>0.1</v>
      </c>
      <c r="H1216" s="18" t="s">
        <v>1063</v>
      </c>
      <c r="I1216" s="32">
        <f t="shared" si="116"/>
        <v>134.06329154071116</v>
      </c>
      <c r="J1216" s="32">
        <f t="shared" si="117"/>
        <v>0.67031645770355586</v>
      </c>
      <c r="K1216" s="33" t="str">
        <f t="shared" si="118"/>
        <v>DEJAR</v>
      </c>
      <c r="L1216" s="33" t="str">
        <f t="shared" si="119"/>
        <v>DEJAR</v>
      </c>
      <c r="M1216" s="33" t="str">
        <f t="shared" si="120"/>
        <v>DEJAR</v>
      </c>
    </row>
    <row r="1217" spans="1:13" x14ac:dyDescent="0.25">
      <c r="A1217" t="s">
        <v>482</v>
      </c>
      <c r="B1217">
        <v>17</v>
      </c>
      <c r="C1217" t="s">
        <v>486</v>
      </c>
      <c r="D1217" s="9">
        <v>62</v>
      </c>
      <c r="E1217" s="9">
        <v>24</v>
      </c>
      <c r="F1217" s="304">
        <f t="shared" si="115"/>
        <v>3019.0776000000001</v>
      </c>
      <c r="G1217">
        <v>0.1</v>
      </c>
      <c r="H1217" s="18" t="s">
        <v>1063</v>
      </c>
      <c r="I1217" s="32">
        <f t="shared" si="116"/>
        <v>2555.8703816500024</v>
      </c>
      <c r="J1217" s="32">
        <f t="shared" si="117"/>
        <v>12.77935190825001</v>
      </c>
      <c r="K1217" s="33" t="str">
        <f t="shared" si="118"/>
        <v>DEJAR</v>
      </c>
      <c r="L1217" s="33" t="str">
        <f t="shared" si="119"/>
        <v>DEJAR</v>
      </c>
      <c r="M1217" s="33" t="str">
        <f t="shared" si="120"/>
        <v>DEJAR</v>
      </c>
    </row>
    <row r="1218" spans="1:13" x14ac:dyDescent="0.25">
      <c r="A1218" t="s">
        <v>482</v>
      </c>
      <c r="B1218">
        <v>18</v>
      </c>
      <c r="C1218" t="s">
        <v>391</v>
      </c>
      <c r="D1218" s="9">
        <v>13.9</v>
      </c>
      <c r="E1218" s="9">
        <v>14</v>
      </c>
      <c r="F1218" s="304">
        <f t="shared" si="115"/>
        <v>151.74713400000002</v>
      </c>
      <c r="G1218">
        <v>0.1</v>
      </c>
      <c r="H1218" s="18" t="s">
        <v>1063</v>
      </c>
      <c r="I1218" s="32">
        <f t="shared" si="116"/>
        <v>72.40065845714723</v>
      </c>
      <c r="J1218" s="32">
        <f t="shared" si="117"/>
        <v>0.36200329228573613</v>
      </c>
      <c r="K1218" s="33" t="str">
        <f t="shared" si="118"/>
        <v>DEJAR</v>
      </c>
      <c r="L1218" s="33" t="str">
        <f t="shared" si="119"/>
        <v>DEJAR</v>
      </c>
      <c r="M1218" s="33" t="str">
        <f t="shared" si="120"/>
        <v>DEJAR</v>
      </c>
    </row>
    <row r="1219" spans="1:13" x14ac:dyDescent="0.25">
      <c r="A1219" t="s">
        <v>482</v>
      </c>
      <c r="B1219">
        <v>19</v>
      </c>
      <c r="C1219" t="s">
        <v>487</v>
      </c>
      <c r="D1219" s="9">
        <v>10</v>
      </c>
      <c r="E1219" s="9">
        <v>8</v>
      </c>
      <c r="F1219" s="304">
        <f t="shared" ref="F1219:F1282" si="121">(3.1416/4)*D1219^2</f>
        <v>78.539999999999992</v>
      </c>
      <c r="G1219">
        <v>0.1</v>
      </c>
      <c r="H1219" s="18" t="s">
        <v>1063</v>
      </c>
      <c r="I1219" s="32">
        <f t="shared" ref="I1219:I1282" si="122">0.13657*D1219^2.38351</f>
        <v>33.026709725455305</v>
      </c>
      <c r="J1219" s="32">
        <f t="shared" ref="J1219:J1282" si="123">(I1219/1000)*0.5/G1219</f>
        <v>0.16513354862727653</v>
      </c>
      <c r="K1219" s="33" t="str">
        <f t="shared" ref="K1219:K1282" si="124">+IF(D1219&gt;=10,"DEJAR","DEPURAR")</f>
        <v>DEJAR</v>
      </c>
      <c r="L1219" s="33" t="str">
        <f t="shared" ref="L1219:L1282" si="125">+IF(E1219&gt;=5,"DEJAR","DEPURAR")</f>
        <v>DEJAR</v>
      </c>
      <c r="M1219" s="33" t="str">
        <f t="shared" ref="M1219:M1282" si="126">+IF(AND(K1219="DEJAR",L1219="DEJAR"),"DEJAR","DEPURAR")</f>
        <v>DEJAR</v>
      </c>
    </row>
    <row r="1220" spans="1:13" x14ac:dyDescent="0.25">
      <c r="A1220" t="s">
        <v>482</v>
      </c>
      <c r="B1220">
        <v>20</v>
      </c>
      <c r="C1220" t="s">
        <v>472</v>
      </c>
      <c r="D1220" s="9">
        <v>19</v>
      </c>
      <c r="E1220" s="9">
        <v>15</v>
      </c>
      <c r="F1220" s="304">
        <f t="shared" si="121"/>
        <v>283.52940000000001</v>
      </c>
      <c r="G1220">
        <v>0.1</v>
      </c>
      <c r="H1220" s="18" t="s">
        <v>1063</v>
      </c>
      <c r="I1220" s="32">
        <f t="shared" si="122"/>
        <v>152.50261995629924</v>
      </c>
      <c r="J1220" s="32">
        <f t="shared" si="123"/>
        <v>0.76251309978149617</v>
      </c>
      <c r="K1220" s="33" t="str">
        <f t="shared" si="124"/>
        <v>DEJAR</v>
      </c>
      <c r="L1220" s="33" t="str">
        <f t="shared" si="125"/>
        <v>DEJAR</v>
      </c>
      <c r="M1220" s="33" t="str">
        <f t="shared" si="126"/>
        <v>DEJAR</v>
      </c>
    </row>
    <row r="1221" spans="1:13" x14ac:dyDescent="0.25">
      <c r="A1221" t="s">
        <v>482</v>
      </c>
      <c r="B1221">
        <v>21</v>
      </c>
      <c r="C1221" t="s">
        <v>169</v>
      </c>
      <c r="D1221" s="9">
        <v>13</v>
      </c>
      <c r="E1221" s="9">
        <v>8</v>
      </c>
      <c r="F1221" s="304">
        <f t="shared" si="121"/>
        <v>132.73259999999999</v>
      </c>
      <c r="G1221">
        <v>0.1</v>
      </c>
      <c r="H1221" s="18" t="s">
        <v>1063</v>
      </c>
      <c r="I1221" s="32">
        <f t="shared" si="122"/>
        <v>61.723483588461484</v>
      </c>
      <c r="J1221" s="32">
        <f t="shared" si="123"/>
        <v>0.3086174179423074</v>
      </c>
      <c r="K1221" s="33" t="str">
        <f t="shared" si="124"/>
        <v>DEJAR</v>
      </c>
      <c r="L1221" s="33" t="str">
        <f t="shared" si="125"/>
        <v>DEJAR</v>
      </c>
      <c r="M1221" s="33" t="str">
        <f t="shared" si="126"/>
        <v>DEJAR</v>
      </c>
    </row>
    <row r="1222" spans="1:13" x14ac:dyDescent="0.25">
      <c r="A1222" t="s">
        <v>488</v>
      </c>
      <c r="B1222">
        <v>1</v>
      </c>
      <c r="C1222" t="s">
        <v>414</v>
      </c>
      <c r="D1222" s="9">
        <v>21.2</v>
      </c>
      <c r="E1222" s="9">
        <v>16</v>
      </c>
      <c r="F1222" s="304">
        <f t="shared" si="121"/>
        <v>352.99017600000002</v>
      </c>
      <c r="G1222">
        <v>0.1</v>
      </c>
      <c r="H1222" s="18" t="s">
        <v>1063</v>
      </c>
      <c r="I1222" s="32">
        <f t="shared" si="122"/>
        <v>198.01135573549809</v>
      </c>
      <c r="J1222" s="32">
        <f t="shared" si="123"/>
        <v>0.99005677867749031</v>
      </c>
      <c r="K1222" s="33" t="str">
        <f t="shared" si="124"/>
        <v>DEJAR</v>
      </c>
      <c r="L1222" s="33" t="str">
        <f t="shared" si="125"/>
        <v>DEJAR</v>
      </c>
      <c r="M1222" s="33" t="str">
        <f t="shared" si="126"/>
        <v>DEJAR</v>
      </c>
    </row>
    <row r="1223" spans="1:13" x14ac:dyDescent="0.25">
      <c r="A1223" t="s">
        <v>488</v>
      </c>
      <c r="B1223">
        <v>2</v>
      </c>
      <c r="C1223" t="s">
        <v>388</v>
      </c>
      <c r="D1223" s="9">
        <v>23.5</v>
      </c>
      <c r="E1223" s="9">
        <v>14</v>
      </c>
      <c r="F1223" s="304">
        <f t="shared" si="121"/>
        <v>433.73714999999999</v>
      </c>
      <c r="G1223">
        <v>0.1</v>
      </c>
      <c r="H1223" s="18" t="s">
        <v>1063</v>
      </c>
      <c r="I1223" s="32">
        <f t="shared" si="122"/>
        <v>253.10998017593391</v>
      </c>
      <c r="J1223" s="32">
        <f t="shared" si="123"/>
        <v>1.2655499008796693</v>
      </c>
      <c r="K1223" s="33" t="str">
        <f t="shared" si="124"/>
        <v>DEJAR</v>
      </c>
      <c r="L1223" s="33" t="str">
        <f t="shared" si="125"/>
        <v>DEJAR</v>
      </c>
      <c r="M1223" s="33" t="str">
        <f t="shared" si="126"/>
        <v>DEJAR</v>
      </c>
    </row>
    <row r="1224" spans="1:13" x14ac:dyDescent="0.25">
      <c r="A1224" t="s">
        <v>488</v>
      </c>
      <c r="B1224">
        <v>3</v>
      </c>
      <c r="C1224" t="s">
        <v>300</v>
      </c>
      <c r="D1224" s="9">
        <v>24</v>
      </c>
      <c r="E1224" s="9">
        <v>25</v>
      </c>
      <c r="F1224" s="304">
        <f t="shared" si="121"/>
        <v>452.3904</v>
      </c>
      <c r="G1224">
        <v>0.1</v>
      </c>
      <c r="H1224" s="18" t="s">
        <v>1063</v>
      </c>
      <c r="I1224" s="32">
        <f t="shared" si="122"/>
        <v>266.13537552905672</v>
      </c>
      <c r="J1224" s="32">
        <f t="shared" si="123"/>
        <v>1.3306768776452833</v>
      </c>
      <c r="K1224" s="33" t="str">
        <f t="shared" si="124"/>
        <v>DEJAR</v>
      </c>
      <c r="L1224" s="33" t="str">
        <f t="shared" si="125"/>
        <v>DEJAR</v>
      </c>
      <c r="M1224" s="33" t="str">
        <f t="shared" si="126"/>
        <v>DEJAR</v>
      </c>
    </row>
    <row r="1225" spans="1:13" x14ac:dyDescent="0.25">
      <c r="A1225" t="s">
        <v>488</v>
      </c>
      <c r="B1225">
        <v>4</v>
      </c>
      <c r="C1225" t="s">
        <v>484</v>
      </c>
      <c r="D1225" s="9">
        <v>25.5</v>
      </c>
      <c r="E1225" s="9">
        <v>16</v>
      </c>
      <c r="F1225" s="304">
        <f t="shared" si="121"/>
        <v>510.70634999999999</v>
      </c>
      <c r="G1225">
        <v>0.1</v>
      </c>
      <c r="H1225" s="18" t="s">
        <v>1063</v>
      </c>
      <c r="I1225" s="32">
        <f t="shared" si="122"/>
        <v>307.50904523936521</v>
      </c>
      <c r="J1225" s="32">
        <f t="shared" si="123"/>
        <v>1.5375452261968261</v>
      </c>
      <c r="K1225" s="33" t="str">
        <f t="shared" si="124"/>
        <v>DEJAR</v>
      </c>
      <c r="L1225" s="33" t="str">
        <f t="shared" si="125"/>
        <v>DEJAR</v>
      </c>
      <c r="M1225" s="33" t="str">
        <f t="shared" si="126"/>
        <v>DEJAR</v>
      </c>
    </row>
    <row r="1226" spans="1:13" x14ac:dyDescent="0.25">
      <c r="A1226" t="s">
        <v>488</v>
      </c>
      <c r="B1226">
        <v>5</v>
      </c>
      <c r="C1226" t="s">
        <v>481</v>
      </c>
      <c r="D1226" s="9">
        <v>10.9</v>
      </c>
      <c r="E1226" s="9">
        <v>10</v>
      </c>
      <c r="F1226" s="304">
        <f t="shared" si="121"/>
        <v>93.313373999999996</v>
      </c>
      <c r="G1226">
        <v>0.1</v>
      </c>
      <c r="H1226" s="18" t="s">
        <v>1063</v>
      </c>
      <c r="I1226" s="32">
        <f t="shared" si="122"/>
        <v>40.557552731903208</v>
      </c>
      <c r="J1226" s="32">
        <f t="shared" si="123"/>
        <v>0.20278776365951603</v>
      </c>
      <c r="K1226" s="33" t="str">
        <f t="shared" si="124"/>
        <v>DEJAR</v>
      </c>
      <c r="L1226" s="33" t="str">
        <f t="shared" si="125"/>
        <v>DEJAR</v>
      </c>
      <c r="M1226" s="33" t="str">
        <f t="shared" si="126"/>
        <v>DEJAR</v>
      </c>
    </row>
    <row r="1227" spans="1:13" x14ac:dyDescent="0.25">
      <c r="A1227" t="s">
        <v>488</v>
      </c>
      <c r="B1227">
        <v>6</v>
      </c>
      <c r="C1227" t="s">
        <v>428</v>
      </c>
      <c r="D1227" s="9">
        <v>24.3</v>
      </c>
      <c r="E1227" s="9">
        <v>14</v>
      </c>
      <c r="F1227" s="304">
        <f t="shared" si="121"/>
        <v>463.77084600000001</v>
      </c>
      <c r="G1227">
        <v>0.1</v>
      </c>
      <c r="H1227" s="18" t="s">
        <v>1063</v>
      </c>
      <c r="I1227" s="32">
        <f t="shared" si="122"/>
        <v>274.13325232414849</v>
      </c>
      <c r="J1227" s="32">
        <f t="shared" si="123"/>
        <v>1.3706662616207423</v>
      </c>
      <c r="K1227" s="33" t="str">
        <f t="shared" si="124"/>
        <v>DEJAR</v>
      </c>
      <c r="L1227" s="33" t="str">
        <f t="shared" si="125"/>
        <v>DEJAR</v>
      </c>
      <c r="M1227" s="33" t="str">
        <f t="shared" si="126"/>
        <v>DEJAR</v>
      </c>
    </row>
    <row r="1228" spans="1:13" x14ac:dyDescent="0.25">
      <c r="A1228" t="s">
        <v>488</v>
      </c>
      <c r="B1228">
        <v>7</v>
      </c>
      <c r="C1228" t="s">
        <v>169</v>
      </c>
      <c r="D1228" s="9">
        <v>24</v>
      </c>
      <c r="E1228" s="9">
        <v>26</v>
      </c>
      <c r="F1228" s="304">
        <f t="shared" si="121"/>
        <v>452.3904</v>
      </c>
      <c r="G1228">
        <v>0.1</v>
      </c>
      <c r="H1228" s="18" t="s">
        <v>1063</v>
      </c>
      <c r="I1228" s="32">
        <f t="shared" si="122"/>
        <v>266.13537552905672</v>
      </c>
      <c r="J1228" s="32">
        <f t="shared" si="123"/>
        <v>1.3306768776452833</v>
      </c>
      <c r="K1228" s="33" t="str">
        <f t="shared" si="124"/>
        <v>DEJAR</v>
      </c>
      <c r="L1228" s="33" t="str">
        <f t="shared" si="125"/>
        <v>DEJAR</v>
      </c>
      <c r="M1228" s="33" t="str">
        <f t="shared" si="126"/>
        <v>DEJAR</v>
      </c>
    </row>
    <row r="1229" spans="1:13" x14ac:dyDescent="0.25">
      <c r="A1229" t="s">
        <v>488</v>
      </c>
      <c r="B1229">
        <v>8</v>
      </c>
      <c r="C1229" t="s">
        <v>244</v>
      </c>
      <c r="D1229" s="9">
        <v>42.5</v>
      </c>
      <c r="E1229" s="9">
        <v>27</v>
      </c>
      <c r="F1229" s="304">
        <f t="shared" si="121"/>
        <v>1418.6287500000001</v>
      </c>
      <c r="G1229">
        <v>0.1</v>
      </c>
      <c r="H1229" s="18" t="s">
        <v>1063</v>
      </c>
      <c r="I1229" s="32">
        <f t="shared" si="122"/>
        <v>1039.0503861030206</v>
      </c>
      <c r="J1229" s="32">
        <f t="shared" si="123"/>
        <v>5.195251930515103</v>
      </c>
      <c r="K1229" s="33" t="str">
        <f t="shared" si="124"/>
        <v>DEJAR</v>
      </c>
      <c r="L1229" s="33" t="str">
        <f t="shared" si="125"/>
        <v>DEJAR</v>
      </c>
      <c r="M1229" s="33" t="str">
        <f t="shared" si="126"/>
        <v>DEJAR</v>
      </c>
    </row>
    <row r="1230" spans="1:13" x14ac:dyDescent="0.25">
      <c r="A1230" t="s">
        <v>488</v>
      </c>
      <c r="B1230">
        <v>9</v>
      </c>
      <c r="C1230" t="s">
        <v>489</v>
      </c>
      <c r="D1230" s="9">
        <v>10</v>
      </c>
      <c r="E1230" s="9">
        <v>13</v>
      </c>
      <c r="F1230" s="304">
        <f t="shared" si="121"/>
        <v>78.539999999999992</v>
      </c>
      <c r="G1230">
        <v>0.1</v>
      </c>
      <c r="H1230" s="18" t="s">
        <v>1063</v>
      </c>
      <c r="I1230" s="32">
        <f t="shared" si="122"/>
        <v>33.026709725455305</v>
      </c>
      <c r="J1230" s="32">
        <f t="shared" si="123"/>
        <v>0.16513354862727653</v>
      </c>
      <c r="K1230" s="33" t="str">
        <f t="shared" si="124"/>
        <v>DEJAR</v>
      </c>
      <c r="L1230" s="33" t="str">
        <f t="shared" si="125"/>
        <v>DEJAR</v>
      </c>
      <c r="M1230" s="33" t="str">
        <f t="shared" si="126"/>
        <v>DEJAR</v>
      </c>
    </row>
    <row r="1231" spans="1:13" x14ac:dyDescent="0.25">
      <c r="A1231" t="s">
        <v>488</v>
      </c>
      <c r="B1231">
        <v>10</v>
      </c>
      <c r="C1231" t="s">
        <v>428</v>
      </c>
      <c r="D1231" s="9">
        <v>37.5</v>
      </c>
      <c r="E1231" s="9">
        <v>27</v>
      </c>
      <c r="F1231" s="304">
        <f t="shared" si="121"/>
        <v>1104.46875</v>
      </c>
      <c r="G1231">
        <v>0.1</v>
      </c>
      <c r="H1231" s="18" t="s">
        <v>1063</v>
      </c>
      <c r="I1231" s="32">
        <f t="shared" si="122"/>
        <v>771.03585873575037</v>
      </c>
      <c r="J1231" s="32">
        <f t="shared" si="123"/>
        <v>3.8551792936787512</v>
      </c>
      <c r="K1231" s="33" t="str">
        <f t="shared" si="124"/>
        <v>DEJAR</v>
      </c>
      <c r="L1231" s="33" t="str">
        <f t="shared" si="125"/>
        <v>DEJAR</v>
      </c>
      <c r="M1231" s="33" t="str">
        <f t="shared" si="126"/>
        <v>DEJAR</v>
      </c>
    </row>
    <row r="1232" spans="1:13" x14ac:dyDescent="0.25">
      <c r="A1232" t="s">
        <v>488</v>
      </c>
      <c r="B1232">
        <v>11</v>
      </c>
      <c r="C1232" t="s">
        <v>382</v>
      </c>
      <c r="D1232" s="9">
        <v>10</v>
      </c>
      <c r="E1232" s="9">
        <v>8</v>
      </c>
      <c r="F1232" s="304">
        <f t="shared" si="121"/>
        <v>78.539999999999992</v>
      </c>
      <c r="G1232">
        <v>0.1</v>
      </c>
      <c r="H1232" s="18" t="s">
        <v>1063</v>
      </c>
      <c r="I1232" s="32">
        <f t="shared" si="122"/>
        <v>33.026709725455305</v>
      </c>
      <c r="J1232" s="32">
        <f t="shared" si="123"/>
        <v>0.16513354862727653</v>
      </c>
      <c r="K1232" s="33" t="str">
        <f t="shared" si="124"/>
        <v>DEJAR</v>
      </c>
      <c r="L1232" s="33" t="str">
        <f t="shared" si="125"/>
        <v>DEJAR</v>
      </c>
      <c r="M1232" s="33" t="str">
        <f t="shared" si="126"/>
        <v>DEJAR</v>
      </c>
    </row>
    <row r="1233" spans="1:13" x14ac:dyDescent="0.25">
      <c r="A1233" t="s">
        <v>488</v>
      </c>
      <c r="B1233">
        <v>12</v>
      </c>
      <c r="C1233" t="s">
        <v>300</v>
      </c>
      <c r="D1233" s="9">
        <v>15</v>
      </c>
      <c r="E1233" s="9">
        <v>14</v>
      </c>
      <c r="F1233" s="304">
        <f t="shared" si="121"/>
        <v>176.715</v>
      </c>
      <c r="G1233">
        <v>0.1</v>
      </c>
      <c r="H1233" s="18" t="s">
        <v>1063</v>
      </c>
      <c r="I1233" s="32">
        <f t="shared" si="122"/>
        <v>86.812164819560579</v>
      </c>
      <c r="J1233" s="32">
        <f t="shared" si="123"/>
        <v>0.43406082409780289</v>
      </c>
      <c r="K1233" s="33" t="str">
        <f t="shared" si="124"/>
        <v>DEJAR</v>
      </c>
      <c r="L1233" s="33" t="str">
        <f t="shared" si="125"/>
        <v>DEJAR</v>
      </c>
      <c r="M1233" s="33" t="str">
        <f t="shared" si="126"/>
        <v>DEJAR</v>
      </c>
    </row>
    <row r="1234" spans="1:13" x14ac:dyDescent="0.25">
      <c r="A1234" t="s">
        <v>488</v>
      </c>
      <c r="B1234">
        <v>13</v>
      </c>
      <c r="C1234" t="s">
        <v>169</v>
      </c>
      <c r="D1234" s="9">
        <v>54</v>
      </c>
      <c r="E1234" s="9">
        <v>24</v>
      </c>
      <c r="F1234" s="304">
        <f t="shared" si="121"/>
        <v>2290.2264</v>
      </c>
      <c r="G1234">
        <v>0.1</v>
      </c>
      <c r="H1234" s="18" t="s">
        <v>1063</v>
      </c>
      <c r="I1234" s="32">
        <f t="shared" si="122"/>
        <v>1838.7943468066326</v>
      </c>
      <c r="J1234" s="32">
        <f t="shared" si="123"/>
        <v>9.1939717340331626</v>
      </c>
      <c r="K1234" s="33" t="str">
        <f t="shared" si="124"/>
        <v>DEJAR</v>
      </c>
      <c r="L1234" s="33" t="str">
        <f t="shared" si="125"/>
        <v>DEJAR</v>
      </c>
      <c r="M1234" s="33" t="str">
        <f t="shared" si="126"/>
        <v>DEJAR</v>
      </c>
    </row>
    <row r="1235" spans="1:13" x14ac:dyDescent="0.25">
      <c r="A1235" t="s">
        <v>488</v>
      </c>
      <c r="B1235">
        <v>14</v>
      </c>
      <c r="C1235" t="s">
        <v>398</v>
      </c>
      <c r="D1235" s="9">
        <v>20</v>
      </c>
      <c r="E1235" s="9">
        <v>14</v>
      </c>
      <c r="F1235" s="304">
        <f t="shared" si="121"/>
        <v>314.15999999999997</v>
      </c>
      <c r="G1235">
        <v>0.1</v>
      </c>
      <c r="H1235" s="18" t="s">
        <v>1063</v>
      </c>
      <c r="I1235" s="32">
        <f t="shared" si="122"/>
        <v>172.33493090633354</v>
      </c>
      <c r="J1235" s="32">
        <f t="shared" si="123"/>
        <v>0.86167465453166758</v>
      </c>
      <c r="K1235" s="33" t="str">
        <f t="shared" si="124"/>
        <v>DEJAR</v>
      </c>
      <c r="L1235" s="33" t="str">
        <f t="shared" si="125"/>
        <v>DEJAR</v>
      </c>
      <c r="M1235" s="33" t="str">
        <f t="shared" si="126"/>
        <v>DEJAR</v>
      </c>
    </row>
    <row r="1236" spans="1:13" x14ac:dyDescent="0.25">
      <c r="A1236" t="s">
        <v>488</v>
      </c>
      <c r="B1236">
        <v>15</v>
      </c>
      <c r="C1236" t="s">
        <v>382</v>
      </c>
      <c r="D1236" s="9">
        <v>13.8</v>
      </c>
      <c r="E1236" s="9">
        <v>15</v>
      </c>
      <c r="F1236" s="304">
        <f t="shared" si="121"/>
        <v>149.57157600000002</v>
      </c>
      <c r="G1236">
        <v>0.1</v>
      </c>
      <c r="H1236" s="18" t="s">
        <v>1063</v>
      </c>
      <c r="I1236" s="32">
        <f t="shared" si="122"/>
        <v>71.165337059048142</v>
      </c>
      <c r="J1236" s="32">
        <f t="shared" si="123"/>
        <v>0.35582668529524064</v>
      </c>
      <c r="K1236" s="33" t="str">
        <f t="shared" si="124"/>
        <v>DEJAR</v>
      </c>
      <c r="L1236" s="33" t="str">
        <f t="shared" si="125"/>
        <v>DEJAR</v>
      </c>
      <c r="M1236" s="33" t="str">
        <f t="shared" si="126"/>
        <v>DEJAR</v>
      </c>
    </row>
    <row r="1237" spans="1:13" x14ac:dyDescent="0.25">
      <c r="A1237" t="s">
        <v>488</v>
      </c>
      <c r="B1237">
        <v>16</v>
      </c>
      <c r="C1237" t="s">
        <v>418</v>
      </c>
      <c r="D1237" s="9">
        <v>13</v>
      </c>
      <c r="E1237" s="9">
        <v>15</v>
      </c>
      <c r="F1237" s="304">
        <f t="shared" si="121"/>
        <v>132.73259999999999</v>
      </c>
      <c r="G1237">
        <v>0.1</v>
      </c>
      <c r="H1237" s="18" t="s">
        <v>1063</v>
      </c>
      <c r="I1237" s="32">
        <f t="shared" si="122"/>
        <v>61.723483588461484</v>
      </c>
      <c r="J1237" s="32">
        <f t="shared" si="123"/>
        <v>0.3086174179423074</v>
      </c>
      <c r="K1237" s="33" t="str">
        <f t="shared" si="124"/>
        <v>DEJAR</v>
      </c>
      <c r="L1237" s="33" t="str">
        <f t="shared" si="125"/>
        <v>DEJAR</v>
      </c>
      <c r="M1237" s="33" t="str">
        <f t="shared" si="126"/>
        <v>DEJAR</v>
      </c>
    </row>
    <row r="1238" spans="1:13" x14ac:dyDescent="0.25">
      <c r="A1238" t="s">
        <v>488</v>
      </c>
      <c r="B1238">
        <v>17</v>
      </c>
      <c r="C1238" t="s">
        <v>409</v>
      </c>
      <c r="D1238" s="9">
        <v>36.5</v>
      </c>
      <c r="E1238" s="9">
        <v>27</v>
      </c>
      <c r="F1238" s="304">
        <f t="shared" si="121"/>
        <v>1046.34915</v>
      </c>
      <c r="G1238">
        <v>0.1</v>
      </c>
      <c r="H1238" s="18" t="s">
        <v>1063</v>
      </c>
      <c r="I1238" s="32">
        <f t="shared" si="122"/>
        <v>722.92954620422427</v>
      </c>
      <c r="J1238" s="32">
        <f t="shared" si="123"/>
        <v>3.6146477310211211</v>
      </c>
      <c r="K1238" s="33" t="str">
        <f t="shared" si="124"/>
        <v>DEJAR</v>
      </c>
      <c r="L1238" s="33" t="str">
        <f t="shared" si="125"/>
        <v>DEJAR</v>
      </c>
      <c r="M1238" s="33" t="str">
        <f t="shared" si="126"/>
        <v>DEJAR</v>
      </c>
    </row>
    <row r="1239" spans="1:13" x14ac:dyDescent="0.25">
      <c r="A1239" t="s">
        <v>488</v>
      </c>
      <c r="B1239">
        <v>18</v>
      </c>
      <c r="C1239" t="s">
        <v>391</v>
      </c>
      <c r="D1239" s="9">
        <v>23</v>
      </c>
      <c r="E1239" s="9">
        <v>9</v>
      </c>
      <c r="F1239" s="304">
        <f t="shared" si="121"/>
        <v>415.47660000000002</v>
      </c>
      <c r="G1239">
        <v>0.1</v>
      </c>
      <c r="H1239" s="18" t="s">
        <v>1063</v>
      </c>
      <c r="I1239" s="32">
        <f t="shared" si="122"/>
        <v>240.46242571758225</v>
      </c>
      <c r="J1239" s="32">
        <f t="shared" si="123"/>
        <v>1.2023121285879113</v>
      </c>
      <c r="K1239" s="33" t="str">
        <f t="shared" si="124"/>
        <v>DEJAR</v>
      </c>
      <c r="L1239" s="33" t="str">
        <f t="shared" si="125"/>
        <v>DEJAR</v>
      </c>
      <c r="M1239" s="33" t="str">
        <f t="shared" si="126"/>
        <v>DEJAR</v>
      </c>
    </row>
    <row r="1240" spans="1:13" x14ac:dyDescent="0.25">
      <c r="A1240" t="s">
        <v>488</v>
      </c>
      <c r="B1240">
        <v>19</v>
      </c>
      <c r="C1240" t="s">
        <v>398</v>
      </c>
      <c r="D1240" s="9">
        <v>10.5</v>
      </c>
      <c r="E1240" s="9">
        <v>8</v>
      </c>
      <c r="F1240" s="304">
        <f t="shared" si="121"/>
        <v>86.590350000000001</v>
      </c>
      <c r="G1240">
        <v>0.1</v>
      </c>
      <c r="H1240" s="18" t="s">
        <v>1063</v>
      </c>
      <c r="I1240" s="32">
        <f t="shared" si="122"/>
        <v>37.099684439743179</v>
      </c>
      <c r="J1240" s="32">
        <f t="shared" si="123"/>
        <v>0.1854984221987159</v>
      </c>
      <c r="K1240" s="33" t="str">
        <f t="shared" si="124"/>
        <v>DEJAR</v>
      </c>
      <c r="L1240" s="33" t="str">
        <f t="shared" si="125"/>
        <v>DEJAR</v>
      </c>
      <c r="M1240" s="33" t="str">
        <f t="shared" si="126"/>
        <v>DEJAR</v>
      </c>
    </row>
    <row r="1241" spans="1:13" x14ac:dyDescent="0.25">
      <c r="A1241" t="s">
        <v>488</v>
      </c>
      <c r="B1241">
        <v>20</v>
      </c>
      <c r="C1241" t="s">
        <v>396</v>
      </c>
      <c r="D1241" s="9">
        <v>11</v>
      </c>
      <c r="E1241" s="9">
        <v>16</v>
      </c>
      <c r="F1241" s="304">
        <f t="shared" si="121"/>
        <v>95.0334</v>
      </c>
      <c r="G1241">
        <v>0.1</v>
      </c>
      <c r="H1241" s="18" t="s">
        <v>1063</v>
      </c>
      <c r="I1241" s="32">
        <f t="shared" si="122"/>
        <v>41.450062373780455</v>
      </c>
      <c r="J1241" s="32">
        <f t="shared" si="123"/>
        <v>0.20725031186890225</v>
      </c>
      <c r="K1241" s="33" t="str">
        <f t="shared" si="124"/>
        <v>DEJAR</v>
      </c>
      <c r="L1241" s="33" t="str">
        <f t="shared" si="125"/>
        <v>DEJAR</v>
      </c>
      <c r="M1241" s="33" t="str">
        <f t="shared" si="126"/>
        <v>DEJAR</v>
      </c>
    </row>
    <row r="1242" spans="1:13" x14ac:dyDescent="0.25">
      <c r="A1242" t="s">
        <v>488</v>
      </c>
      <c r="B1242">
        <v>21</v>
      </c>
      <c r="C1242" t="s">
        <v>117</v>
      </c>
      <c r="D1242" s="9">
        <v>13</v>
      </c>
      <c r="E1242" s="9">
        <v>30</v>
      </c>
      <c r="F1242" s="304">
        <f t="shared" si="121"/>
        <v>132.73259999999999</v>
      </c>
      <c r="G1242">
        <v>0.1</v>
      </c>
      <c r="H1242" s="18" t="s">
        <v>1063</v>
      </c>
      <c r="I1242" s="32">
        <f t="shared" si="122"/>
        <v>61.723483588461484</v>
      </c>
      <c r="J1242" s="32">
        <f t="shared" si="123"/>
        <v>0.3086174179423074</v>
      </c>
      <c r="K1242" s="33" t="str">
        <f t="shared" si="124"/>
        <v>DEJAR</v>
      </c>
      <c r="L1242" s="33" t="str">
        <f t="shared" si="125"/>
        <v>DEJAR</v>
      </c>
      <c r="M1242" s="33" t="str">
        <f t="shared" si="126"/>
        <v>DEJAR</v>
      </c>
    </row>
    <row r="1243" spans="1:13" x14ac:dyDescent="0.25">
      <c r="A1243" t="s">
        <v>488</v>
      </c>
      <c r="B1243">
        <v>22</v>
      </c>
      <c r="C1243" t="s">
        <v>117</v>
      </c>
      <c r="D1243" s="9">
        <v>19.5</v>
      </c>
      <c r="E1243" s="9">
        <v>14</v>
      </c>
      <c r="F1243" s="304">
        <f t="shared" si="121"/>
        <v>298.64834999999999</v>
      </c>
      <c r="G1243">
        <v>0.1</v>
      </c>
      <c r="H1243" s="18" t="s">
        <v>1063</v>
      </c>
      <c r="I1243" s="32">
        <f t="shared" si="122"/>
        <v>162.24290203480425</v>
      </c>
      <c r="J1243" s="32">
        <f t="shared" si="123"/>
        <v>0.81121451017402113</v>
      </c>
      <c r="K1243" s="33" t="str">
        <f t="shared" si="124"/>
        <v>DEJAR</v>
      </c>
      <c r="L1243" s="33" t="str">
        <f t="shared" si="125"/>
        <v>DEJAR</v>
      </c>
      <c r="M1243" s="33" t="str">
        <f t="shared" si="126"/>
        <v>DEJAR</v>
      </c>
    </row>
    <row r="1244" spans="1:13" x14ac:dyDescent="0.25">
      <c r="A1244" t="s">
        <v>488</v>
      </c>
      <c r="B1244">
        <v>23</v>
      </c>
      <c r="C1244" t="s">
        <v>490</v>
      </c>
      <c r="D1244" s="9">
        <v>37.9</v>
      </c>
      <c r="E1244" s="9">
        <v>25</v>
      </c>
      <c r="F1244" s="304">
        <f t="shared" si="121"/>
        <v>1128.1564139999998</v>
      </c>
      <c r="G1244">
        <v>0.1</v>
      </c>
      <c r="H1244" s="18" t="s">
        <v>1063</v>
      </c>
      <c r="I1244" s="32">
        <f t="shared" si="122"/>
        <v>790.78359785952409</v>
      </c>
      <c r="J1244" s="32">
        <f t="shared" si="123"/>
        <v>3.9539179892976204</v>
      </c>
      <c r="K1244" s="33" t="str">
        <f t="shared" si="124"/>
        <v>DEJAR</v>
      </c>
      <c r="L1244" s="33" t="str">
        <f t="shared" si="125"/>
        <v>DEJAR</v>
      </c>
      <c r="M1244" s="33" t="str">
        <f t="shared" si="126"/>
        <v>DEJAR</v>
      </c>
    </row>
    <row r="1245" spans="1:13" x14ac:dyDescent="0.25">
      <c r="A1245" t="s">
        <v>488</v>
      </c>
      <c r="B1245">
        <v>24</v>
      </c>
      <c r="C1245" t="s">
        <v>490</v>
      </c>
      <c r="D1245" s="9">
        <v>12</v>
      </c>
      <c r="E1245" s="9">
        <v>13</v>
      </c>
      <c r="F1245" s="304">
        <f t="shared" si="121"/>
        <v>113.0976</v>
      </c>
      <c r="G1245">
        <v>0.1</v>
      </c>
      <c r="H1245" s="18" t="s">
        <v>1063</v>
      </c>
      <c r="I1245" s="32">
        <f t="shared" si="122"/>
        <v>51.002868362482175</v>
      </c>
      <c r="J1245" s="32">
        <f t="shared" si="123"/>
        <v>0.25501434181241084</v>
      </c>
      <c r="K1245" s="33" t="str">
        <f t="shared" si="124"/>
        <v>DEJAR</v>
      </c>
      <c r="L1245" s="33" t="str">
        <f t="shared" si="125"/>
        <v>DEJAR</v>
      </c>
      <c r="M1245" s="33" t="str">
        <f t="shared" si="126"/>
        <v>DEJAR</v>
      </c>
    </row>
    <row r="1246" spans="1:13" x14ac:dyDescent="0.25">
      <c r="A1246" t="s">
        <v>488</v>
      </c>
      <c r="B1246">
        <v>25</v>
      </c>
      <c r="C1246" t="s">
        <v>491</v>
      </c>
      <c r="D1246" s="9">
        <v>15.5</v>
      </c>
      <c r="E1246" s="9">
        <v>20</v>
      </c>
      <c r="F1246" s="304">
        <f t="shared" si="121"/>
        <v>188.69235</v>
      </c>
      <c r="G1246">
        <v>0.1</v>
      </c>
      <c r="H1246" s="18" t="s">
        <v>1063</v>
      </c>
      <c r="I1246" s="32">
        <f t="shared" si="122"/>
        <v>93.869134877908024</v>
      </c>
      <c r="J1246" s="32">
        <f t="shared" si="123"/>
        <v>0.46934567438954011</v>
      </c>
      <c r="K1246" s="33" t="str">
        <f t="shared" si="124"/>
        <v>DEJAR</v>
      </c>
      <c r="L1246" s="33" t="str">
        <f t="shared" si="125"/>
        <v>DEJAR</v>
      </c>
      <c r="M1246" s="33" t="str">
        <f t="shared" si="126"/>
        <v>DEJAR</v>
      </c>
    </row>
    <row r="1247" spans="1:13" x14ac:dyDescent="0.25">
      <c r="A1247" t="s">
        <v>488</v>
      </c>
      <c r="B1247">
        <v>26</v>
      </c>
      <c r="C1247" t="s">
        <v>226</v>
      </c>
      <c r="D1247" s="9">
        <v>11</v>
      </c>
      <c r="E1247" s="9">
        <v>17</v>
      </c>
      <c r="F1247" s="304">
        <f t="shared" si="121"/>
        <v>95.0334</v>
      </c>
      <c r="G1247">
        <v>0.1</v>
      </c>
      <c r="H1247" s="18" t="s">
        <v>1063</v>
      </c>
      <c r="I1247" s="32">
        <f t="shared" si="122"/>
        <v>41.450062373780455</v>
      </c>
      <c r="J1247" s="32">
        <f t="shared" si="123"/>
        <v>0.20725031186890225</v>
      </c>
      <c r="K1247" s="33" t="str">
        <f t="shared" si="124"/>
        <v>DEJAR</v>
      </c>
      <c r="L1247" s="33" t="str">
        <f t="shared" si="125"/>
        <v>DEJAR</v>
      </c>
      <c r="M1247" s="33" t="str">
        <f t="shared" si="126"/>
        <v>DEJAR</v>
      </c>
    </row>
    <row r="1248" spans="1:13" x14ac:dyDescent="0.25">
      <c r="A1248" t="s">
        <v>488</v>
      </c>
      <c r="B1248">
        <v>27</v>
      </c>
      <c r="C1248" t="s">
        <v>130</v>
      </c>
      <c r="D1248" s="9">
        <v>26.5</v>
      </c>
      <c r="E1248" s="9">
        <v>14</v>
      </c>
      <c r="F1248" s="304">
        <f t="shared" si="121"/>
        <v>551.54714999999999</v>
      </c>
      <c r="G1248">
        <v>0.1</v>
      </c>
      <c r="H1248" s="18" t="s">
        <v>1063</v>
      </c>
      <c r="I1248" s="32">
        <f t="shared" si="122"/>
        <v>337.03583743732253</v>
      </c>
      <c r="J1248" s="32">
        <f t="shared" si="123"/>
        <v>1.6851791871866124</v>
      </c>
      <c r="K1248" s="33" t="str">
        <f t="shared" si="124"/>
        <v>DEJAR</v>
      </c>
      <c r="L1248" s="33" t="str">
        <f t="shared" si="125"/>
        <v>DEJAR</v>
      </c>
      <c r="M1248" s="33" t="str">
        <f t="shared" si="126"/>
        <v>DEJAR</v>
      </c>
    </row>
    <row r="1249" spans="1:13" x14ac:dyDescent="0.25">
      <c r="A1249" t="s">
        <v>488</v>
      </c>
      <c r="B1249">
        <v>28</v>
      </c>
      <c r="C1249" t="s">
        <v>492</v>
      </c>
      <c r="D1249" s="9">
        <v>44.4</v>
      </c>
      <c r="E1249" s="9">
        <v>40</v>
      </c>
      <c r="F1249" s="304">
        <f t="shared" si="121"/>
        <v>1548.3061439999999</v>
      </c>
      <c r="G1249">
        <v>0.1</v>
      </c>
      <c r="H1249" s="18" t="s">
        <v>1063</v>
      </c>
      <c r="I1249" s="32">
        <f t="shared" si="122"/>
        <v>1153.2118396705844</v>
      </c>
      <c r="J1249" s="32">
        <f t="shared" si="123"/>
        <v>5.7660591983529219</v>
      </c>
      <c r="K1249" s="33" t="str">
        <f t="shared" si="124"/>
        <v>DEJAR</v>
      </c>
      <c r="L1249" s="33" t="str">
        <f t="shared" si="125"/>
        <v>DEJAR</v>
      </c>
      <c r="M1249" s="33" t="str">
        <f t="shared" si="126"/>
        <v>DEJAR</v>
      </c>
    </row>
    <row r="1250" spans="1:13" x14ac:dyDescent="0.25">
      <c r="A1250" t="s">
        <v>488</v>
      </c>
      <c r="B1250">
        <v>29</v>
      </c>
      <c r="C1250" t="s">
        <v>388</v>
      </c>
      <c r="D1250" s="9">
        <v>13</v>
      </c>
      <c r="E1250" s="9">
        <v>15</v>
      </c>
      <c r="F1250" s="304">
        <f t="shared" si="121"/>
        <v>132.73259999999999</v>
      </c>
      <c r="G1250">
        <v>0.1</v>
      </c>
      <c r="H1250" s="18" t="s">
        <v>1063</v>
      </c>
      <c r="I1250" s="32">
        <f t="shared" si="122"/>
        <v>61.723483588461484</v>
      </c>
      <c r="J1250" s="32">
        <f t="shared" si="123"/>
        <v>0.3086174179423074</v>
      </c>
      <c r="K1250" s="33" t="str">
        <f t="shared" si="124"/>
        <v>DEJAR</v>
      </c>
      <c r="L1250" s="33" t="str">
        <f t="shared" si="125"/>
        <v>DEJAR</v>
      </c>
      <c r="M1250" s="33" t="str">
        <f t="shared" si="126"/>
        <v>DEJAR</v>
      </c>
    </row>
    <row r="1251" spans="1:13" x14ac:dyDescent="0.25">
      <c r="A1251" t="s">
        <v>488</v>
      </c>
      <c r="B1251">
        <v>30</v>
      </c>
      <c r="C1251" t="s">
        <v>418</v>
      </c>
      <c r="D1251" s="9">
        <v>13</v>
      </c>
      <c r="E1251" s="9">
        <v>15</v>
      </c>
      <c r="F1251" s="304">
        <f t="shared" si="121"/>
        <v>132.73259999999999</v>
      </c>
      <c r="G1251">
        <v>0.1</v>
      </c>
      <c r="H1251" s="18" t="s">
        <v>1063</v>
      </c>
      <c r="I1251" s="32">
        <f t="shared" si="122"/>
        <v>61.723483588461484</v>
      </c>
      <c r="J1251" s="32">
        <f t="shared" si="123"/>
        <v>0.3086174179423074</v>
      </c>
      <c r="K1251" s="33" t="str">
        <f t="shared" si="124"/>
        <v>DEJAR</v>
      </c>
      <c r="L1251" s="33" t="str">
        <f t="shared" si="125"/>
        <v>DEJAR</v>
      </c>
      <c r="M1251" s="33" t="str">
        <f t="shared" si="126"/>
        <v>DEJAR</v>
      </c>
    </row>
    <row r="1252" spans="1:13" x14ac:dyDescent="0.25">
      <c r="A1252" t="s">
        <v>488</v>
      </c>
      <c r="B1252">
        <v>31</v>
      </c>
      <c r="C1252" t="s">
        <v>244</v>
      </c>
      <c r="D1252" s="9">
        <v>45</v>
      </c>
      <c r="E1252" s="9">
        <v>35</v>
      </c>
      <c r="F1252" s="304">
        <f t="shared" si="121"/>
        <v>1590.4349999999999</v>
      </c>
      <c r="G1252">
        <v>0.1</v>
      </c>
      <c r="H1252" s="18" t="s">
        <v>1063</v>
      </c>
      <c r="I1252" s="32">
        <f t="shared" si="122"/>
        <v>1190.7041522680991</v>
      </c>
      <c r="J1252" s="32">
        <f t="shared" si="123"/>
        <v>5.9535207613404948</v>
      </c>
      <c r="K1252" s="33" t="str">
        <f t="shared" si="124"/>
        <v>DEJAR</v>
      </c>
      <c r="L1252" s="33" t="str">
        <f t="shared" si="125"/>
        <v>DEJAR</v>
      </c>
      <c r="M1252" s="33" t="str">
        <f t="shared" si="126"/>
        <v>DEJAR</v>
      </c>
    </row>
    <row r="1253" spans="1:13" x14ac:dyDescent="0.25">
      <c r="A1253" t="s">
        <v>488</v>
      </c>
      <c r="B1253">
        <v>32</v>
      </c>
      <c r="C1253" t="s">
        <v>418</v>
      </c>
      <c r="D1253" s="9">
        <v>15.7</v>
      </c>
      <c r="E1253" s="9">
        <v>16</v>
      </c>
      <c r="F1253" s="304">
        <f t="shared" si="121"/>
        <v>193.59324599999999</v>
      </c>
      <c r="G1253">
        <v>0.1</v>
      </c>
      <c r="H1253" s="18" t="s">
        <v>1063</v>
      </c>
      <c r="I1253" s="32">
        <f t="shared" si="122"/>
        <v>96.781887987802477</v>
      </c>
      <c r="J1253" s="32">
        <f t="shared" si="123"/>
        <v>0.48390943993901236</v>
      </c>
      <c r="K1253" s="33" t="str">
        <f t="shared" si="124"/>
        <v>DEJAR</v>
      </c>
      <c r="L1253" s="33" t="str">
        <f t="shared" si="125"/>
        <v>DEJAR</v>
      </c>
      <c r="M1253" s="33" t="str">
        <f t="shared" si="126"/>
        <v>DEJAR</v>
      </c>
    </row>
    <row r="1254" spans="1:13" x14ac:dyDescent="0.25">
      <c r="A1254" t="s">
        <v>488</v>
      </c>
      <c r="B1254">
        <v>33</v>
      </c>
      <c r="C1254" t="s">
        <v>134</v>
      </c>
      <c r="D1254" s="9">
        <v>13</v>
      </c>
      <c r="E1254" s="9">
        <v>16</v>
      </c>
      <c r="F1254" s="304">
        <f t="shared" si="121"/>
        <v>132.73259999999999</v>
      </c>
      <c r="G1254">
        <v>0.1</v>
      </c>
      <c r="H1254" s="18" t="s">
        <v>1063</v>
      </c>
      <c r="I1254" s="32">
        <f t="shared" si="122"/>
        <v>61.723483588461484</v>
      </c>
      <c r="J1254" s="32">
        <f t="shared" si="123"/>
        <v>0.3086174179423074</v>
      </c>
      <c r="K1254" s="33" t="str">
        <f t="shared" si="124"/>
        <v>DEJAR</v>
      </c>
      <c r="L1254" s="33" t="str">
        <f t="shared" si="125"/>
        <v>DEJAR</v>
      </c>
      <c r="M1254" s="33" t="str">
        <f t="shared" si="126"/>
        <v>DEJAR</v>
      </c>
    </row>
    <row r="1255" spans="1:13" x14ac:dyDescent="0.25">
      <c r="A1255" t="s">
        <v>488</v>
      </c>
      <c r="B1255">
        <v>34</v>
      </c>
      <c r="C1255" t="s">
        <v>382</v>
      </c>
      <c r="D1255" s="9">
        <v>23</v>
      </c>
      <c r="E1255" s="9">
        <v>25</v>
      </c>
      <c r="F1255" s="304">
        <f t="shared" si="121"/>
        <v>415.47660000000002</v>
      </c>
      <c r="G1255">
        <v>0.1</v>
      </c>
      <c r="H1255" s="18" t="s">
        <v>1063</v>
      </c>
      <c r="I1255" s="32">
        <f t="shared" si="122"/>
        <v>240.46242571758225</v>
      </c>
      <c r="J1255" s="32">
        <f t="shared" si="123"/>
        <v>1.2023121285879113</v>
      </c>
      <c r="K1255" s="33" t="str">
        <f t="shared" si="124"/>
        <v>DEJAR</v>
      </c>
      <c r="L1255" s="33" t="str">
        <f t="shared" si="125"/>
        <v>DEJAR</v>
      </c>
      <c r="M1255" s="33" t="str">
        <f t="shared" si="126"/>
        <v>DEJAR</v>
      </c>
    </row>
    <row r="1256" spans="1:13" x14ac:dyDescent="0.25">
      <c r="A1256" t="s">
        <v>488</v>
      </c>
      <c r="B1256">
        <v>35</v>
      </c>
      <c r="C1256" t="s">
        <v>382</v>
      </c>
      <c r="D1256" s="9">
        <v>28.5</v>
      </c>
      <c r="E1256" s="9">
        <v>35</v>
      </c>
      <c r="F1256" s="304">
        <f t="shared" si="121"/>
        <v>637.94114999999999</v>
      </c>
      <c r="G1256">
        <v>0.1</v>
      </c>
      <c r="H1256" s="18" t="s">
        <v>1063</v>
      </c>
      <c r="I1256" s="32">
        <f t="shared" si="122"/>
        <v>400.85987036295842</v>
      </c>
      <c r="J1256" s="32">
        <f t="shared" si="123"/>
        <v>2.004299351814792</v>
      </c>
      <c r="K1256" s="33" t="str">
        <f t="shared" si="124"/>
        <v>DEJAR</v>
      </c>
      <c r="L1256" s="33" t="str">
        <f t="shared" si="125"/>
        <v>DEJAR</v>
      </c>
      <c r="M1256" s="33" t="str">
        <f t="shared" si="126"/>
        <v>DEJAR</v>
      </c>
    </row>
    <row r="1257" spans="1:13" x14ac:dyDescent="0.25">
      <c r="A1257" t="s">
        <v>488</v>
      </c>
      <c r="B1257">
        <v>36</v>
      </c>
      <c r="C1257" t="s">
        <v>409</v>
      </c>
      <c r="D1257" s="9">
        <v>31.5</v>
      </c>
      <c r="E1257" s="9">
        <v>30</v>
      </c>
      <c r="F1257" s="304">
        <f t="shared" si="121"/>
        <v>779.31314999999995</v>
      </c>
      <c r="G1257">
        <v>0.1</v>
      </c>
      <c r="H1257" s="18" t="s">
        <v>1063</v>
      </c>
      <c r="I1257" s="32">
        <f t="shared" si="122"/>
        <v>508.85435701385597</v>
      </c>
      <c r="J1257" s="32">
        <f t="shared" si="123"/>
        <v>2.5442717850692795</v>
      </c>
      <c r="K1257" s="33" t="str">
        <f t="shared" si="124"/>
        <v>DEJAR</v>
      </c>
      <c r="L1257" s="33" t="str">
        <f t="shared" si="125"/>
        <v>DEJAR</v>
      </c>
      <c r="M1257" s="33" t="str">
        <f t="shared" si="126"/>
        <v>DEJAR</v>
      </c>
    </row>
    <row r="1258" spans="1:13" x14ac:dyDescent="0.25">
      <c r="A1258" t="s">
        <v>488</v>
      </c>
      <c r="B1258">
        <v>37</v>
      </c>
      <c r="C1258" t="s">
        <v>398</v>
      </c>
      <c r="D1258" s="9">
        <v>15.5</v>
      </c>
      <c r="E1258" s="9">
        <v>16</v>
      </c>
      <c r="F1258" s="304">
        <f t="shared" si="121"/>
        <v>188.69235</v>
      </c>
      <c r="G1258">
        <v>0.1</v>
      </c>
      <c r="H1258" s="18" t="s">
        <v>1063</v>
      </c>
      <c r="I1258" s="32">
        <f t="shared" si="122"/>
        <v>93.869134877908024</v>
      </c>
      <c r="J1258" s="32">
        <f t="shared" si="123"/>
        <v>0.46934567438954011</v>
      </c>
      <c r="K1258" s="33" t="str">
        <f t="shared" si="124"/>
        <v>DEJAR</v>
      </c>
      <c r="L1258" s="33" t="str">
        <f t="shared" si="125"/>
        <v>DEJAR</v>
      </c>
      <c r="M1258" s="33" t="str">
        <f t="shared" si="126"/>
        <v>DEJAR</v>
      </c>
    </row>
    <row r="1259" spans="1:13" x14ac:dyDescent="0.25">
      <c r="A1259" t="s">
        <v>488</v>
      </c>
      <c r="B1259">
        <v>38</v>
      </c>
      <c r="C1259" t="s">
        <v>409</v>
      </c>
      <c r="D1259" s="9">
        <v>34</v>
      </c>
      <c r="E1259" s="9">
        <v>24</v>
      </c>
      <c r="F1259" s="304">
        <f t="shared" si="121"/>
        <v>907.92240000000004</v>
      </c>
      <c r="G1259">
        <v>0.1</v>
      </c>
      <c r="H1259" s="18" t="s">
        <v>1063</v>
      </c>
      <c r="I1259" s="32">
        <f t="shared" si="122"/>
        <v>610.45073780325674</v>
      </c>
      <c r="J1259" s="32">
        <f t="shared" si="123"/>
        <v>3.0522536890162835</v>
      </c>
      <c r="K1259" s="33" t="str">
        <f t="shared" si="124"/>
        <v>DEJAR</v>
      </c>
      <c r="L1259" s="33" t="str">
        <f t="shared" si="125"/>
        <v>DEJAR</v>
      </c>
      <c r="M1259" s="33" t="str">
        <f t="shared" si="126"/>
        <v>DEJAR</v>
      </c>
    </row>
    <row r="1260" spans="1:13" x14ac:dyDescent="0.25">
      <c r="A1260" t="s">
        <v>488</v>
      </c>
      <c r="B1260">
        <v>39</v>
      </c>
      <c r="C1260" t="s">
        <v>414</v>
      </c>
      <c r="D1260" s="9">
        <v>19</v>
      </c>
      <c r="E1260" s="9">
        <v>15</v>
      </c>
      <c r="F1260" s="304">
        <f t="shared" si="121"/>
        <v>283.52940000000001</v>
      </c>
      <c r="G1260">
        <v>0.1</v>
      </c>
      <c r="H1260" s="18" t="s">
        <v>1063</v>
      </c>
      <c r="I1260" s="32">
        <f t="shared" si="122"/>
        <v>152.50261995629924</v>
      </c>
      <c r="J1260" s="32">
        <f t="shared" si="123"/>
        <v>0.76251309978149617</v>
      </c>
      <c r="K1260" s="33" t="str">
        <f t="shared" si="124"/>
        <v>DEJAR</v>
      </c>
      <c r="L1260" s="33" t="str">
        <f t="shared" si="125"/>
        <v>DEJAR</v>
      </c>
      <c r="M1260" s="33" t="str">
        <f t="shared" si="126"/>
        <v>DEJAR</v>
      </c>
    </row>
    <row r="1261" spans="1:13" x14ac:dyDescent="0.25">
      <c r="A1261" t="s">
        <v>488</v>
      </c>
      <c r="B1261">
        <v>40</v>
      </c>
      <c r="C1261" t="s">
        <v>414</v>
      </c>
      <c r="D1261" s="9">
        <v>21</v>
      </c>
      <c r="E1261" s="9">
        <v>16</v>
      </c>
      <c r="F1261" s="304">
        <f t="shared" si="121"/>
        <v>346.3614</v>
      </c>
      <c r="G1261">
        <v>0.1</v>
      </c>
      <c r="H1261" s="18" t="s">
        <v>1063</v>
      </c>
      <c r="I1261" s="32">
        <f t="shared" si="122"/>
        <v>193.587905296</v>
      </c>
      <c r="J1261" s="32">
        <f t="shared" si="123"/>
        <v>0.96793952648000003</v>
      </c>
      <c r="K1261" s="33" t="str">
        <f t="shared" si="124"/>
        <v>DEJAR</v>
      </c>
      <c r="L1261" s="33" t="str">
        <f t="shared" si="125"/>
        <v>DEJAR</v>
      </c>
      <c r="M1261" s="33" t="str">
        <f t="shared" si="126"/>
        <v>DEJAR</v>
      </c>
    </row>
    <row r="1262" spans="1:13" x14ac:dyDescent="0.25">
      <c r="A1262" t="s">
        <v>493</v>
      </c>
      <c r="B1262">
        <v>1</v>
      </c>
      <c r="C1262" t="s">
        <v>494</v>
      </c>
      <c r="D1262" s="9">
        <v>21.5</v>
      </c>
      <c r="E1262" s="9">
        <v>9</v>
      </c>
      <c r="F1262" s="304">
        <f t="shared" si="121"/>
        <v>363.05115000000001</v>
      </c>
      <c r="G1262">
        <v>0.1</v>
      </c>
      <c r="H1262" s="18" t="s">
        <v>1063</v>
      </c>
      <c r="I1262" s="32">
        <f t="shared" si="122"/>
        <v>204.75555973317921</v>
      </c>
      <c r="J1262" s="32">
        <f t="shared" si="123"/>
        <v>1.023777798665896</v>
      </c>
      <c r="K1262" s="33" t="str">
        <f t="shared" si="124"/>
        <v>DEJAR</v>
      </c>
      <c r="L1262" s="33" t="str">
        <f t="shared" si="125"/>
        <v>DEJAR</v>
      </c>
      <c r="M1262" s="33" t="str">
        <f t="shared" si="126"/>
        <v>DEJAR</v>
      </c>
    </row>
    <row r="1263" spans="1:13" x14ac:dyDescent="0.25">
      <c r="A1263" t="s">
        <v>493</v>
      </c>
      <c r="B1263">
        <v>2</v>
      </c>
      <c r="C1263" t="s">
        <v>169</v>
      </c>
      <c r="D1263" s="9">
        <v>23.5</v>
      </c>
      <c r="E1263" s="9">
        <v>8</v>
      </c>
      <c r="F1263" s="304">
        <f t="shared" si="121"/>
        <v>433.73714999999999</v>
      </c>
      <c r="G1263">
        <v>0.1</v>
      </c>
      <c r="H1263" s="18" t="s">
        <v>1063</v>
      </c>
      <c r="I1263" s="32">
        <f t="shared" si="122"/>
        <v>253.10998017593391</v>
      </c>
      <c r="J1263" s="32">
        <f t="shared" si="123"/>
        <v>1.2655499008796693</v>
      </c>
      <c r="K1263" s="33" t="str">
        <f t="shared" si="124"/>
        <v>DEJAR</v>
      </c>
      <c r="L1263" s="33" t="str">
        <f t="shared" si="125"/>
        <v>DEJAR</v>
      </c>
      <c r="M1263" s="33" t="str">
        <f t="shared" si="126"/>
        <v>DEJAR</v>
      </c>
    </row>
    <row r="1264" spans="1:13" x14ac:dyDescent="0.25">
      <c r="A1264" t="s">
        <v>493</v>
      </c>
      <c r="B1264">
        <v>3</v>
      </c>
      <c r="C1264" t="s">
        <v>382</v>
      </c>
      <c r="D1264" s="9">
        <v>19</v>
      </c>
      <c r="E1264" s="9">
        <v>17</v>
      </c>
      <c r="F1264" s="304">
        <f t="shared" si="121"/>
        <v>283.52940000000001</v>
      </c>
      <c r="G1264">
        <v>0.1</v>
      </c>
      <c r="H1264" s="18" t="s">
        <v>1063</v>
      </c>
      <c r="I1264" s="32">
        <f t="shared" si="122"/>
        <v>152.50261995629924</v>
      </c>
      <c r="J1264" s="32">
        <f t="shared" si="123"/>
        <v>0.76251309978149617</v>
      </c>
      <c r="K1264" s="33" t="str">
        <f t="shared" si="124"/>
        <v>DEJAR</v>
      </c>
      <c r="L1264" s="33" t="str">
        <f t="shared" si="125"/>
        <v>DEJAR</v>
      </c>
      <c r="M1264" s="33" t="str">
        <f t="shared" si="126"/>
        <v>DEJAR</v>
      </c>
    </row>
    <row r="1265" spans="1:13" x14ac:dyDescent="0.25">
      <c r="A1265" t="s">
        <v>493</v>
      </c>
      <c r="B1265">
        <v>4</v>
      </c>
      <c r="C1265" t="s">
        <v>419</v>
      </c>
      <c r="D1265" s="9">
        <v>11.5</v>
      </c>
      <c r="E1265" s="9">
        <v>19</v>
      </c>
      <c r="F1265" s="304">
        <f t="shared" si="121"/>
        <v>103.86915</v>
      </c>
      <c r="G1265">
        <v>0.1</v>
      </c>
      <c r="H1265" s="18" t="s">
        <v>1063</v>
      </c>
      <c r="I1265" s="32">
        <f t="shared" si="122"/>
        <v>46.082838181946165</v>
      </c>
      <c r="J1265" s="32">
        <f t="shared" si="123"/>
        <v>0.23041419090973084</v>
      </c>
      <c r="K1265" s="33" t="str">
        <f t="shared" si="124"/>
        <v>DEJAR</v>
      </c>
      <c r="L1265" s="33" t="str">
        <f t="shared" si="125"/>
        <v>DEJAR</v>
      </c>
      <c r="M1265" s="33" t="str">
        <f t="shared" si="126"/>
        <v>DEJAR</v>
      </c>
    </row>
    <row r="1266" spans="1:13" x14ac:dyDescent="0.25">
      <c r="A1266" t="s">
        <v>493</v>
      </c>
      <c r="B1266">
        <v>5</v>
      </c>
      <c r="C1266" t="s">
        <v>495</v>
      </c>
      <c r="D1266" s="9">
        <v>19.5</v>
      </c>
      <c r="E1266" s="9">
        <v>11</v>
      </c>
      <c r="F1266" s="304">
        <f t="shared" si="121"/>
        <v>298.64834999999999</v>
      </c>
      <c r="G1266">
        <v>0.1</v>
      </c>
      <c r="H1266" s="18" t="s">
        <v>1063</v>
      </c>
      <c r="I1266" s="32">
        <f t="shared" si="122"/>
        <v>162.24290203480425</v>
      </c>
      <c r="J1266" s="32">
        <f t="shared" si="123"/>
        <v>0.81121451017402113</v>
      </c>
      <c r="K1266" s="33" t="str">
        <f t="shared" si="124"/>
        <v>DEJAR</v>
      </c>
      <c r="L1266" s="33" t="str">
        <f t="shared" si="125"/>
        <v>DEJAR</v>
      </c>
      <c r="M1266" s="33" t="str">
        <f t="shared" si="126"/>
        <v>DEJAR</v>
      </c>
    </row>
    <row r="1267" spans="1:13" x14ac:dyDescent="0.25">
      <c r="A1267" t="s">
        <v>493</v>
      </c>
      <c r="B1267">
        <v>6</v>
      </c>
      <c r="C1267" t="s">
        <v>419</v>
      </c>
      <c r="D1267" s="9">
        <v>15.5</v>
      </c>
      <c r="E1267" s="9">
        <v>9</v>
      </c>
      <c r="F1267" s="304">
        <f t="shared" si="121"/>
        <v>188.69235</v>
      </c>
      <c r="G1267">
        <v>0.1</v>
      </c>
      <c r="H1267" s="18" t="s">
        <v>1063</v>
      </c>
      <c r="I1267" s="32">
        <f t="shared" si="122"/>
        <v>93.869134877908024</v>
      </c>
      <c r="J1267" s="32">
        <f t="shared" si="123"/>
        <v>0.46934567438954011</v>
      </c>
      <c r="K1267" s="33" t="str">
        <f t="shared" si="124"/>
        <v>DEJAR</v>
      </c>
      <c r="L1267" s="33" t="str">
        <f t="shared" si="125"/>
        <v>DEJAR</v>
      </c>
      <c r="M1267" s="33" t="str">
        <f t="shared" si="126"/>
        <v>DEJAR</v>
      </c>
    </row>
    <row r="1268" spans="1:13" x14ac:dyDescent="0.25">
      <c r="A1268" t="s">
        <v>493</v>
      </c>
      <c r="B1268">
        <v>7</v>
      </c>
      <c r="C1268" t="s">
        <v>169</v>
      </c>
      <c r="D1268" s="9">
        <v>10.5</v>
      </c>
      <c r="E1268" s="9">
        <v>12</v>
      </c>
      <c r="F1268" s="304">
        <f t="shared" si="121"/>
        <v>86.590350000000001</v>
      </c>
      <c r="G1268">
        <v>0.1</v>
      </c>
      <c r="H1268" s="18" t="s">
        <v>1063</v>
      </c>
      <c r="I1268" s="32">
        <f t="shared" si="122"/>
        <v>37.099684439743179</v>
      </c>
      <c r="J1268" s="32">
        <f t="shared" si="123"/>
        <v>0.1854984221987159</v>
      </c>
      <c r="K1268" s="33" t="str">
        <f t="shared" si="124"/>
        <v>DEJAR</v>
      </c>
      <c r="L1268" s="33" t="str">
        <f t="shared" si="125"/>
        <v>DEJAR</v>
      </c>
      <c r="M1268" s="33" t="str">
        <f t="shared" si="126"/>
        <v>DEJAR</v>
      </c>
    </row>
    <row r="1269" spans="1:13" x14ac:dyDescent="0.25">
      <c r="A1269" t="s">
        <v>493</v>
      </c>
      <c r="B1269">
        <v>8</v>
      </c>
      <c r="C1269" t="s">
        <v>55</v>
      </c>
      <c r="D1269" s="9">
        <v>18.5</v>
      </c>
      <c r="E1269" s="9">
        <v>18</v>
      </c>
      <c r="F1269" s="304">
        <f t="shared" si="121"/>
        <v>268.80315000000002</v>
      </c>
      <c r="G1269">
        <v>0.1</v>
      </c>
      <c r="H1269" s="18" t="s">
        <v>1063</v>
      </c>
      <c r="I1269" s="32">
        <f t="shared" si="122"/>
        <v>143.11059777395243</v>
      </c>
      <c r="J1269" s="32">
        <f t="shared" si="123"/>
        <v>0.71555298886976215</v>
      </c>
      <c r="K1269" s="33" t="str">
        <f t="shared" si="124"/>
        <v>DEJAR</v>
      </c>
      <c r="L1269" s="33" t="str">
        <f t="shared" si="125"/>
        <v>DEJAR</v>
      </c>
      <c r="M1269" s="33" t="str">
        <f t="shared" si="126"/>
        <v>DEJAR</v>
      </c>
    </row>
    <row r="1270" spans="1:13" x14ac:dyDescent="0.25">
      <c r="A1270" t="s">
        <v>493</v>
      </c>
      <c r="B1270">
        <v>9</v>
      </c>
      <c r="C1270" t="s">
        <v>496</v>
      </c>
      <c r="D1270" s="9">
        <v>11.5</v>
      </c>
      <c r="E1270" s="9">
        <v>6</v>
      </c>
      <c r="F1270" s="304">
        <f t="shared" si="121"/>
        <v>103.86915</v>
      </c>
      <c r="G1270">
        <v>0.1</v>
      </c>
      <c r="H1270" s="18" t="s">
        <v>1063</v>
      </c>
      <c r="I1270" s="32">
        <f t="shared" si="122"/>
        <v>46.082838181946165</v>
      </c>
      <c r="J1270" s="32">
        <f t="shared" si="123"/>
        <v>0.23041419090973084</v>
      </c>
      <c r="K1270" s="33" t="str">
        <f t="shared" si="124"/>
        <v>DEJAR</v>
      </c>
      <c r="L1270" s="33" t="str">
        <f t="shared" si="125"/>
        <v>DEJAR</v>
      </c>
      <c r="M1270" s="33" t="str">
        <f t="shared" si="126"/>
        <v>DEJAR</v>
      </c>
    </row>
    <row r="1271" spans="1:13" x14ac:dyDescent="0.25">
      <c r="A1271" t="s">
        <v>493</v>
      </c>
      <c r="B1271">
        <v>10</v>
      </c>
      <c r="C1271" t="s">
        <v>227</v>
      </c>
      <c r="D1271" s="9">
        <v>35.5</v>
      </c>
      <c r="E1271" s="9">
        <v>30</v>
      </c>
      <c r="F1271" s="304">
        <f t="shared" si="121"/>
        <v>989.80034999999998</v>
      </c>
      <c r="G1271">
        <v>0.1</v>
      </c>
      <c r="H1271" s="18" t="s">
        <v>1063</v>
      </c>
      <c r="I1271" s="32">
        <f t="shared" si="122"/>
        <v>676.6126158333492</v>
      </c>
      <c r="J1271" s="32">
        <f t="shared" si="123"/>
        <v>3.383063079166746</v>
      </c>
      <c r="K1271" s="33" t="str">
        <f t="shared" si="124"/>
        <v>DEJAR</v>
      </c>
      <c r="L1271" s="33" t="str">
        <f t="shared" si="125"/>
        <v>DEJAR</v>
      </c>
      <c r="M1271" s="33" t="str">
        <f t="shared" si="126"/>
        <v>DEJAR</v>
      </c>
    </row>
    <row r="1272" spans="1:13" x14ac:dyDescent="0.25">
      <c r="A1272" t="s">
        <v>493</v>
      </c>
      <c r="B1272">
        <v>11</v>
      </c>
      <c r="C1272" t="s">
        <v>489</v>
      </c>
      <c r="D1272" s="9">
        <v>12</v>
      </c>
      <c r="E1272" s="9">
        <v>25</v>
      </c>
      <c r="F1272" s="304">
        <f t="shared" si="121"/>
        <v>113.0976</v>
      </c>
      <c r="G1272">
        <v>0.1</v>
      </c>
      <c r="H1272" s="18" t="s">
        <v>1063</v>
      </c>
      <c r="I1272" s="32">
        <f t="shared" si="122"/>
        <v>51.002868362482175</v>
      </c>
      <c r="J1272" s="32">
        <f t="shared" si="123"/>
        <v>0.25501434181241084</v>
      </c>
      <c r="K1272" s="33" t="str">
        <f t="shared" si="124"/>
        <v>DEJAR</v>
      </c>
      <c r="L1272" s="33" t="str">
        <f t="shared" si="125"/>
        <v>DEJAR</v>
      </c>
      <c r="M1272" s="33" t="str">
        <f t="shared" si="126"/>
        <v>DEJAR</v>
      </c>
    </row>
    <row r="1273" spans="1:13" x14ac:dyDescent="0.25">
      <c r="A1273" t="s">
        <v>493</v>
      </c>
      <c r="B1273">
        <v>12</v>
      </c>
      <c r="C1273" t="s">
        <v>419</v>
      </c>
      <c r="D1273" s="9">
        <v>17</v>
      </c>
      <c r="E1273" s="9">
        <v>15</v>
      </c>
      <c r="F1273" s="304">
        <f t="shared" si="121"/>
        <v>226.98060000000001</v>
      </c>
      <c r="G1273">
        <v>0.1</v>
      </c>
      <c r="H1273" s="18" t="s">
        <v>1063</v>
      </c>
      <c r="I1273" s="32">
        <f t="shared" si="122"/>
        <v>116.98835060940742</v>
      </c>
      <c r="J1273" s="32">
        <f t="shared" si="123"/>
        <v>0.58494175304703711</v>
      </c>
      <c r="K1273" s="33" t="str">
        <f t="shared" si="124"/>
        <v>DEJAR</v>
      </c>
      <c r="L1273" s="33" t="str">
        <f t="shared" si="125"/>
        <v>DEJAR</v>
      </c>
      <c r="M1273" s="33" t="str">
        <f t="shared" si="126"/>
        <v>DEJAR</v>
      </c>
    </row>
    <row r="1274" spans="1:13" x14ac:dyDescent="0.25">
      <c r="A1274" t="s">
        <v>493</v>
      </c>
      <c r="B1274">
        <v>13</v>
      </c>
      <c r="C1274" t="s">
        <v>414</v>
      </c>
      <c r="D1274" s="9">
        <v>19.5</v>
      </c>
      <c r="E1274" s="9">
        <v>27</v>
      </c>
      <c r="F1274" s="304">
        <f t="shared" si="121"/>
        <v>298.64834999999999</v>
      </c>
      <c r="G1274">
        <v>0.1</v>
      </c>
      <c r="H1274" s="18" t="s">
        <v>1063</v>
      </c>
      <c r="I1274" s="32">
        <f t="shared" si="122"/>
        <v>162.24290203480425</v>
      </c>
      <c r="J1274" s="32">
        <f t="shared" si="123"/>
        <v>0.81121451017402113</v>
      </c>
      <c r="K1274" s="33" t="str">
        <f t="shared" si="124"/>
        <v>DEJAR</v>
      </c>
      <c r="L1274" s="33" t="str">
        <f t="shared" si="125"/>
        <v>DEJAR</v>
      </c>
      <c r="M1274" s="33" t="str">
        <f t="shared" si="126"/>
        <v>DEJAR</v>
      </c>
    </row>
    <row r="1275" spans="1:13" x14ac:dyDescent="0.25">
      <c r="A1275" t="s">
        <v>493</v>
      </c>
      <c r="B1275">
        <v>14</v>
      </c>
      <c r="C1275" t="s">
        <v>439</v>
      </c>
      <c r="D1275" s="9">
        <v>10.5</v>
      </c>
      <c r="E1275" s="9">
        <v>6</v>
      </c>
      <c r="F1275" s="304">
        <f t="shared" si="121"/>
        <v>86.590350000000001</v>
      </c>
      <c r="G1275">
        <v>0.1</v>
      </c>
      <c r="H1275" s="18" t="s">
        <v>1063</v>
      </c>
      <c r="I1275" s="32">
        <f t="shared" si="122"/>
        <v>37.099684439743179</v>
      </c>
      <c r="J1275" s="32">
        <f t="shared" si="123"/>
        <v>0.1854984221987159</v>
      </c>
      <c r="K1275" s="33" t="str">
        <f t="shared" si="124"/>
        <v>DEJAR</v>
      </c>
      <c r="L1275" s="33" t="str">
        <f t="shared" si="125"/>
        <v>DEJAR</v>
      </c>
      <c r="M1275" s="33" t="str">
        <f t="shared" si="126"/>
        <v>DEJAR</v>
      </c>
    </row>
    <row r="1276" spans="1:13" x14ac:dyDescent="0.25">
      <c r="A1276" t="s">
        <v>493</v>
      </c>
      <c r="B1276">
        <v>15</v>
      </c>
      <c r="C1276" t="s">
        <v>388</v>
      </c>
      <c r="D1276" s="9">
        <v>37</v>
      </c>
      <c r="E1276" s="9">
        <v>24</v>
      </c>
      <c r="F1276" s="304">
        <f t="shared" si="121"/>
        <v>1075.2126000000001</v>
      </c>
      <c r="G1276">
        <v>0.1</v>
      </c>
      <c r="H1276" s="18" t="s">
        <v>1063</v>
      </c>
      <c r="I1276" s="32">
        <f t="shared" si="122"/>
        <v>746.75785703016243</v>
      </c>
      <c r="J1276" s="32">
        <f t="shared" si="123"/>
        <v>3.7337892851508117</v>
      </c>
      <c r="K1276" s="33" t="str">
        <f t="shared" si="124"/>
        <v>DEJAR</v>
      </c>
      <c r="L1276" s="33" t="str">
        <f t="shared" si="125"/>
        <v>DEJAR</v>
      </c>
      <c r="M1276" s="33" t="str">
        <f t="shared" si="126"/>
        <v>DEJAR</v>
      </c>
    </row>
    <row r="1277" spans="1:13" x14ac:dyDescent="0.25">
      <c r="A1277" t="s">
        <v>493</v>
      </c>
      <c r="B1277">
        <v>16</v>
      </c>
      <c r="C1277" t="s">
        <v>130</v>
      </c>
      <c r="D1277" s="9">
        <v>28</v>
      </c>
      <c r="E1277" s="9">
        <v>19</v>
      </c>
      <c r="F1277" s="304">
        <f t="shared" si="121"/>
        <v>615.75360000000001</v>
      </c>
      <c r="G1277">
        <v>0.1</v>
      </c>
      <c r="H1277" s="18" t="s">
        <v>1063</v>
      </c>
      <c r="I1277" s="32">
        <f t="shared" si="122"/>
        <v>384.30049927715726</v>
      </c>
      <c r="J1277" s="32">
        <f t="shared" si="123"/>
        <v>1.9215024963857863</v>
      </c>
      <c r="K1277" s="33" t="str">
        <f t="shared" si="124"/>
        <v>DEJAR</v>
      </c>
      <c r="L1277" s="33" t="str">
        <f t="shared" si="125"/>
        <v>DEJAR</v>
      </c>
      <c r="M1277" s="33" t="str">
        <f t="shared" si="126"/>
        <v>DEJAR</v>
      </c>
    </row>
    <row r="1278" spans="1:13" x14ac:dyDescent="0.25">
      <c r="A1278" t="s">
        <v>493</v>
      </c>
      <c r="B1278">
        <v>17</v>
      </c>
      <c r="C1278" t="s">
        <v>388</v>
      </c>
      <c r="D1278" s="9">
        <v>15</v>
      </c>
      <c r="E1278" s="9">
        <v>22</v>
      </c>
      <c r="F1278" s="304">
        <f t="shared" si="121"/>
        <v>176.715</v>
      </c>
      <c r="G1278">
        <v>0.1</v>
      </c>
      <c r="H1278" s="18" t="s">
        <v>1063</v>
      </c>
      <c r="I1278" s="32">
        <f t="shared" si="122"/>
        <v>86.812164819560579</v>
      </c>
      <c r="J1278" s="32">
        <f t="shared" si="123"/>
        <v>0.43406082409780289</v>
      </c>
      <c r="K1278" s="33" t="str">
        <f t="shared" si="124"/>
        <v>DEJAR</v>
      </c>
      <c r="L1278" s="33" t="str">
        <f t="shared" si="125"/>
        <v>DEJAR</v>
      </c>
      <c r="M1278" s="33" t="str">
        <f t="shared" si="126"/>
        <v>DEJAR</v>
      </c>
    </row>
    <row r="1279" spans="1:13" x14ac:dyDescent="0.25">
      <c r="A1279" t="s">
        <v>493</v>
      </c>
      <c r="B1279">
        <v>18</v>
      </c>
      <c r="C1279" t="s">
        <v>226</v>
      </c>
      <c r="D1279" s="9">
        <v>14.8</v>
      </c>
      <c r="E1279" s="9">
        <v>14</v>
      </c>
      <c r="F1279" s="304">
        <f t="shared" si="121"/>
        <v>172.03401600000001</v>
      </c>
      <c r="G1279">
        <v>0.1</v>
      </c>
      <c r="H1279" s="18" t="s">
        <v>1063</v>
      </c>
      <c r="I1279" s="32">
        <f t="shared" si="122"/>
        <v>84.078665642218951</v>
      </c>
      <c r="J1279" s="32">
        <f t="shared" si="123"/>
        <v>0.42039332821109476</v>
      </c>
      <c r="K1279" s="33" t="str">
        <f t="shared" si="124"/>
        <v>DEJAR</v>
      </c>
      <c r="L1279" s="33" t="str">
        <f t="shared" si="125"/>
        <v>DEJAR</v>
      </c>
      <c r="M1279" s="33" t="str">
        <f t="shared" si="126"/>
        <v>DEJAR</v>
      </c>
    </row>
    <row r="1280" spans="1:13" x14ac:dyDescent="0.25">
      <c r="A1280" t="s">
        <v>493</v>
      </c>
      <c r="B1280">
        <v>19</v>
      </c>
      <c r="C1280" t="s">
        <v>497</v>
      </c>
      <c r="D1280" s="9">
        <v>50</v>
      </c>
      <c r="E1280" s="9">
        <v>30</v>
      </c>
      <c r="F1280" s="304">
        <f t="shared" si="121"/>
        <v>1963.5</v>
      </c>
      <c r="G1280">
        <v>0.1</v>
      </c>
      <c r="H1280" s="18" t="s">
        <v>1063</v>
      </c>
      <c r="I1280" s="32">
        <f t="shared" si="122"/>
        <v>1530.6197203780737</v>
      </c>
      <c r="J1280" s="32">
        <f t="shared" si="123"/>
        <v>7.6530986018903677</v>
      </c>
      <c r="K1280" s="33" t="str">
        <f t="shared" si="124"/>
        <v>DEJAR</v>
      </c>
      <c r="L1280" s="33" t="str">
        <f t="shared" si="125"/>
        <v>DEJAR</v>
      </c>
      <c r="M1280" s="33" t="str">
        <f t="shared" si="126"/>
        <v>DEJAR</v>
      </c>
    </row>
    <row r="1281" spans="1:13" x14ac:dyDescent="0.25">
      <c r="A1281" t="s">
        <v>493</v>
      </c>
      <c r="B1281">
        <v>20</v>
      </c>
      <c r="C1281" t="s">
        <v>414</v>
      </c>
      <c r="D1281" s="9">
        <v>11.5</v>
      </c>
      <c r="E1281" s="9">
        <v>7</v>
      </c>
      <c r="F1281" s="304">
        <f t="shared" si="121"/>
        <v>103.86915</v>
      </c>
      <c r="G1281">
        <v>0.1</v>
      </c>
      <c r="H1281" s="18" t="s">
        <v>1063</v>
      </c>
      <c r="I1281" s="32">
        <f t="shared" si="122"/>
        <v>46.082838181946165</v>
      </c>
      <c r="J1281" s="32">
        <f t="shared" si="123"/>
        <v>0.23041419090973084</v>
      </c>
      <c r="K1281" s="33" t="str">
        <f t="shared" si="124"/>
        <v>DEJAR</v>
      </c>
      <c r="L1281" s="33" t="str">
        <f t="shared" si="125"/>
        <v>DEJAR</v>
      </c>
      <c r="M1281" s="33" t="str">
        <f t="shared" si="126"/>
        <v>DEJAR</v>
      </c>
    </row>
    <row r="1282" spans="1:13" x14ac:dyDescent="0.25">
      <c r="A1282" t="s">
        <v>493</v>
      </c>
      <c r="B1282">
        <v>21</v>
      </c>
      <c r="C1282" t="s">
        <v>414</v>
      </c>
      <c r="D1282" s="9">
        <v>19.5</v>
      </c>
      <c r="E1282" s="9">
        <v>14</v>
      </c>
      <c r="F1282" s="304">
        <f t="shared" si="121"/>
        <v>298.64834999999999</v>
      </c>
      <c r="G1282">
        <v>0.1</v>
      </c>
      <c r="H1282" s="18" t="s">
        <v>1063</v>
      </c>
      <c r="I1282" s="32">
        <f t="shared" si="122"/>
        <v>162.24290203480425</v>
      </c>
      <c r="J1282" s="32">
        <f t="shared" si="123"/>
        <v>0.81121451017402113</v>
      </c>
      <c r="K1282" s="33" t="str">
        <f t="shared" si="124"/>
        <v>DEJAR</v>
      </c>
      <c r="L1282" s="33" t="str">
        <f t="shared" si="125"/>
        <v>DEJAR</v>
      </c>
      <c r="M1282" s="33" t="str">
        <f t="shared" si="126"/>
        <v>DEJAR</v>
      </c>
    </row>
    <row r="1283" spans="1:13" x14ac:dyDescent="0.25">
      <c r="A1283" t="s">
        <v>493</v>
      </c>
      <c r="B1283">
        <v>22</v>
      </c>
      <c r="C1283" t="s">
        <v>391</v>
      </c>
      <c r="D1283" s="9">
        <v>16</v>
      </c>
      <c r="E1283" s="9">
        <v>14</v>
      </c>
      <c r="F1283" s="304">
        <f t="shared" ref="F1283:F1346" si="127">(3.1416/4)*D1283^2</f>
        <v>201.0624</v>
      </c>
      <c r="G1283">
        <v>0.1</v>
      </c>
      <c r="H1283" s="18" t="s">
        <v>1063</v>
      </c>
      <c r="I1283" s="32">
        <f t="shared" ref="I1283:I1346" si="128">0.13657*D1283^2.38351</f>
        <v>101.24820425273758</v>
      </c>
      <c r="J1283" s="32">
        <f t="shared" ref="J1283:J1346" si="129">(I1283/1000)*0.5/G1283</f>
        <v>0.50624102126368786</v>
      </c>
      <c r="K1283" s="33" t="str">
        <f t="shared" ref="K1283:K1346" si="130">+IF(D1283&gt;=10,"DEJAR","DEPURAR")</f>
        <v>DEJAR</v>
      </c>
      <c r="L1283" s="33" t="str">
        <f t="shared" ref="L1283:L1346" si="131">+IF(E1283&gt;=5,"DEJAR","DEPURAR")</f>
        <v>DEJAR</v>
      </c>
      <c r="M1283" s="33" t="str">
        <f t="shared" ref="M1283:M1346" si="132">+IF(AND(K1283="DEJAR",L1283="DEJAR"),"DEJAR","DEPURAR")</f>
        <v>DEJAR</v>
      </c>
    </row>
    <row r="1284" spans="1:13" x14ac:dyDescent="0.25">
      <c r="A1284" t="s">
        <v>493</v>
      </c>
      <c r="B1284">
        <v>23</v>
      </c>
      <c r="C1284" t="s">
        <v>134</v>
      </c>
      <c r="D1284" s="9">
        <v>15.8</v>
      </c>
      <c r="E1284" s="9">
        <v>10</v>
      </c>
      <c r="F1284" s="304">
        <f t="shared" si="127"/>
        <v>196.06725600000001</v>
      </c>
      <c r="G1284">
        <v>0.1</v>
      </c>
      <c r="H1284" s="18" t="s">
        <v>1063</v>
      </c>
      <c r="I1284" s="32">
        <f t="shared" si="128"/>
        <v>98.257670296338759</v>
      </c>
      <c r="J1284" s="32">
        <f t="shared" si="129"/>
        <v>0.49128835148169381</v>
      </c>
      <c r="K1284" s="33" t="str">
        <f t="shared" si="130"/>
        <v>DEJAR</v>
      </c>
      <c r="L1284" s="33" t="str">
        <f t="shared" si="131"/>
        <v>DEJAR</v>
      </c>
      <c r="M1284" s="33" t="str">
        <f t="shared" si="132"/>
        <v>DEJAR</v>
      </c>
    </row>
    <row r="1285" spans="1:13" x14ac:dyDescent="0.25">
      <c r="A1285" t="s">
        <v>493</v>
      </c>
      <c r="B1285">
        <v>24</v>
      </c>
      <c r="C1285" t="s">
        <v>252</v>
      </c>
      <c r="D1285" s="9">
        <v>42.5</v>
      </c>
      <c r="E1285" s="9">
        <v>40</v>
      </c>
      <c r="F1285" s="304">
        <f t="shared" si="127"/>
        <v>1418.6287500000001</v>
      </c>
      <c r="G1285">
        <v>0.1</v>
      </c>
      <c r="H1285" s="18" t="s">
        <v>1063</v>
      </c>
      <c r="I1285" s="32">
        <f t="shared" si="128"/>
        <v>1039.0503861030206</v>
      </c>
      <c r="J1285" s="32">
        <f t="shared" si="129"/>
        <v>5.195251930515103</v>
      </c>
      <c r="K1285" s="33" t="str">
        <f t="shared" si="130"/>
        <v>DEJAR</v>
      </c>
      <c r="L1285" s="33" t="str">
        <f t="shared" si="131"/>
        <v>DEJAR</v>
      </c>
      <c r="M1285" s="33" t="str">
        <f t="shared" si="132"/>
        <v>DEJAR</v>
      </c>
    </row>
    <row r="1286" spans="1:13" x14ac:dyDescent="0.25">
      <c r="A1286" t="s">
        <v>493</v>
      </c>
      <c r="B1286">
        <v>25</v>
      </c>
      <c r="C1286" t="s">
        <v>497</v>
      </c>
      <c r="D1286" s="9">
        <v>10.5</v>
      </c>
      <c r="E1286" s="9">
        <v>10</v>
      </c>
      <c r="F1286" s="304">
        <f t="shared" si="127"/>
        <v>86.590350000000001</v>
      </c>
      <c r="G1286">
        <v>0.1</v>
      </c>
      <c r="H1286" s="18" t="s">
        <v>1063</v>
      </c>
      <c r="I1286" s="32">
        <f t="shared" si="128"/>
        <v>37.099684439743179</v>
      </c>
      <c r="J1286" s="32">
        <f t="shared" si="129"/>
        <v>0.1854984221987159</v>
      </c>
      <c r="K1286" s="33" t="str">
        <f t="shared" si="130"/>
        <v>DEJAR</v>
      </c>
      <c r="L1286" s="33" t="str">
        <f t="shared" si="131"/>
        <v>DEJAR</v>
      </c>
      <c r="M1286" s="33" t="str">
        <f t="shared" si="132"/>
        <v>DEJAR</v>
      </c>
    </row>
    <row r="1287" spans="1:13" x14ac:dyDescent="0.25">
      <c r="A1287" t="s">
        <v>493</v>
      </c>
      <c r="B1287">
        <v>26</v>
      </c>
      <c r="C1287" t="s">
        <v>497</v>
      </c>
      <c r="D1287" s="9">
        <v>19</v>
      </c>
      <c r="E1287" s="9">
        <v>24</v>
      </c>
      <c r="F1287" s="304">
        <f t="shared" si="127"/>
        <v>283.52940000000001</v>
      </c>
      <c r="G1287">
        <v>0.1</v>
      </c>
      <c r="H1287" s="18" t="s">
        <v>1063</v>
      </c>
      <c r="I1287" s="32">
        <f t="shared" si="128"/>
        <v>152.50261995629924</v>
      </c>
      <c r="J1287" s="32">
        <f t="shared" si="129"/>
        <v>0.76251309978149617</v>
      </c>
      <c r="K1287" s="33" t="str">
        <f t="shared" si="130"/>
        <v>DEJAR</v>
      </c>
      <c r="L1287" s="33" t="str">
        <f t="shared" si="131"/>
        <v>DEJAR</v>
      </c>
      <c r="M1287" s="33" t="str">
        <f t="shared" si="132"/>
        <v>DEJAR</v>
      </c>
    </row>
    <row r="1288" spans="1:13" x14ac:dyDescent="0.25">
      <c r="A1288" t="s">
        <v>493</v>
      </c>
      <c r="B1288">
        <v>27</v>
      </c>
      <c r="C1288" t="s">
        <v>391</v>
      </c>
      <c r="D1288" s="9">
        <v>26</v>
      </c>
      <c r="E1288" s="9">
        <v>11</v>
      </c>
      <c r="F1288" s="304">
        <f t="shared" si="127"/>
        <v>530.93039999999996</v>
      </c>
      <c r="G1288">
        <v>0.1</v>
      </c>
      <c r="H1288" s="18" t="s">
        <v>1063</v>
      </c>
      <c r="I1288" s="32">
        <f t="shared" si="128"/>
        <v>322.0760520178971</v>
      </c>
      <c r="J1288" s="32">
        <f t="shared" si="129"/>
        <v>1.6103802600894852</v>
      </c>
      <c r="K1288" s="33" t="str">
        <f t="shared" si="130"/>
        <v>DEJAR</v>
      </c>
      <c r="L1288" s="33" t="str">
        <f t="shared" si="131"/>
        <v>DEJAR</v>
      </c>
      <c r="M1288" s="33" t="str">
        <f t="shared" si="132"/>
        <v>DEJAR</v>
      </c>
    </row>
    <row r="1289" spans="1:13" x14ac:dyDescent="0.25">
      <c r="A1289" t="s">
        <v>493</v>
      </c>
      <c r="B1289">
        <v>28</v>
      </c>
      <c r="C1289" t="s">
        <v>414</v>
      </c>
      <c r="D1289" s="9">
        <v>43</v>
      </c>
      <c r="E1289" s="9">
        <v>14</v>
      </c>
      <c r="F1289" s="304">
        <f t="shared" si="127"/>
        <v>1452.2046</v>
      </c>
      <c r="G1289">
        <v>0.1</v>
      </c>
      <c r="H1289" s="18" t="s">
        <v>1063</v>
      </c>
      <c r="I1289" s="32">
        <f t="shared" si="128"/>
        <v>1068.4241794788302</v>
      </c>
      <c r="J1289" s="32">
        <f t="shared" si="129"/>
        <v>5.3421208973941514</v>
      </c>
      <c r="K1289" s="33" t="str">
        <f t="shared" si="130"/>
        <v>DEJAR</v>
      </c>
      <c r="L1289" s="33" t="str">
        <f t="shared" si="131"/>
        <v>DEJAR</v>
      </c>
      <c r="M1289" s="33" t="str">
        <f t="shared" si="132"/>
        <v>DEJAR</v>
      </c>
    </row>
    <row r="1290" spans="1:13" x14ac:dyDescent="0.25">
      <c r="A1290" t="s">
        <v>493</v>
      </c>
      <c r="B1290">
        <v>29</v>
      </c>
      <c r="C1290" t="s">
        <v>382</v>
      </c>
      <c r="D1290" s="9">
        <v>28</v>
      </c>
      <c r="E1290" s="9">
        <v>14</v>
      </c>
      <c r="F1290" s="304">
        <f t="shared" si="127"/>
        <v>615.75360000000001</v>
      </c>
      <c r="G1290">
        <v>0.1</v>
      </c>
      <c r="H1290" s="18" t="s">
        <v>1063</v>
      </c>
      <c r="I1290" s="32">
        <f t="shared" si="128"/>
        <v>384.30049927715726</v>
      </c>
      <c r="J1290" s="32">
        <f t="shared" si="129"/>
        <v>1.9215024963857863</v>
      </c>
      <c r="K1290" s="33" t="str">
        <f t="shared" si="130"/>
        <v>DEJAR</v>
      </c>
      <c r="L1290" s="33" t="str">
        <f t="shared" si="131"/>
        <v>DEJAR</v>
      </c>
      <c r="M1290" s="33" t="str">
        <f t="shared" si="132"/>
        <v>DEJAR</v>
      </c>
    </row>
    <row r="1291" spans="1:13" x14ac:dyDescent="0.25">
      <c r="A1291" t="s">
        <v>493</v>
      </c>
      <c r="B1291">
        <v>30</v>
      </c>
      <c r="C1291" t="s">
        <v>227</v>
      </c>
      <c r="D1291" s="9">
        <v>29</v>
      </c>
      <c r="E1291" s="9">
        <v>20</v>
      </c>
      <c r="F1291" s="304">
        <f t="shared" si="127"/>
        <v>660.52139999999997</v>
      </c>
      <c r="G1291">
        <v>0.1</v>
      </c>
      <c r="H1291" s="18" t="s">
        <v>1063</v>
      </c>
      <c r="I1291" s="32">
        <f t="shared" si="128"/>
        <v>417.82609631752575</v>
      </c>
      <c r="J1291" s="32">
        <f t="shared" si="129"/>
        <v>2.0891304815876288</v>
      </c>
      <c r="K1291" s="33" t="str">
        <f t="shared" si="130"/>
        <v>DEJAR</v>
      </c>
      <c r="L1291" s="33" t="str">
        <f t="shared" si="131"/>
        <v>DEJAR</v>
      </c>
      <c r="M1291" s="33" t="str">
        <f t="shared" si="132"/>
        <v>DEJAR</v>
      </c>
    </row>
    <row r="1292" spans="1:13" x14ac:dyDescent="0.25">
      <c r="A1292" t="s">
        <v>498</v>
      </c>
      <c r="B1292">
        <v>1</v>
      </c>
      <c r="C1292" t="s">
        <v>472</v>
      </c>
      <c r="D1292" s="9">
        <v>13.5</v>
      </c>
      <c r="E1292" s="9">
        <v>14</v>
      </c>
      <c r="F1292" s="304">
        <f t="shared" si="127"/>
        <v>143.13915</v>
      </c>
      <c r="G1292">
        <v>0.1</v>
      </c>
      <c r="H1292" s="18" t="s">
        <v>1063</v>
      </c>
      <c r="I1292" s="32">
        <f t="shared" si="128"/>
        <v>67.533172179763213</v>
      </c>
      <c r="J1292" s="32">
        <f t="shared" si="129"/>
        <v>0.33766586089881601</v>
      </c>
      <c r="K1292" s="33" t="str">
        <f t="shared" si="130"/>
        <v>DEJAR</v>
      </c>
      <c r="L1292" s="33" t="str">
        <f t="shared" si="131"/>
        <v>DEJAR</v>
      </c>
      <c r="M1292" s="33" t="str">
        <f t="shared" si="132"/>
        <v>DEJAR</v>
      </c>
    </row>
    <row r="1293" spans="1:13" x14ac:dyDescent="0.25">
      <c r="A1293" t="s">
        <v>498</v>
      </c>
      <c r="B1293">
        <v>2</v>
      </c>
      <c r="C1293" t="s">
        <v>388</v>
      </c>
      <c r="D1293" s="9">
        <v>23.2</v>
      </c>
      <c r="E1293" s="9">
        <v>24</v>
      </c>
      <c r="F1293" s="304">
        <f t="shared" si="127"/>
        <v>422.73369600000001</v>
      </c>
      <c r="G1293">
        <v>0.1</v>
      </c>
      <c r="H1293" s="18" t="s">
        <v>1063</v>
      </c>
      <c r="I1293" s="32">
        <f t="shared" si="128"/>
        <v>245.47630430811358</v>
      </c>
      <c r="J1293" s="32">
        <f t="shared" si="129"/>
        <v>1.2273815215405679</v>
      </c>
      <c r="K1293" s="33" t="str">
        <f t="shared" si="130"/>
        <v>DEJAR</v>
      </c>
      <c r="L1293" s="33" t="str">
        <f t="shared" si="131"/>
        <v>DEJAR</v>
      </c>
      <c r="M1293" s="33" t="str">
        <f t="shared" si="132"/>
        <v>DEJAR</v>
      </c>
    </row>
    <row r="1294" spans="1:13" x14ac:dyDescent="0.25">
      <c r="A1294" t="s">
        <v>498</v>
      </c>
      <c r="B1294">
        <v>3</v>
      </c>
      <c r="C1294" t="s">
        <v>130</v>
      </c>
      <c r="D1294" s="9">
        <v>32.5</v>
      </c>
      <c r="E1294" s="9">
        <v>24</v>
      </c>
      <c r="F1294" s="304">
        <f t="shared" si="127"/>
        <v>829.57875000000001</v>
      </c>
      <c r="G1294">
        <v>0.1</v>
      </c>
      <c r="H1294" s="18" t="s">
        <v>1063</v>
      </c>
      <c r="I1294" s="32">
        <f t="shared" si="128"/>
        <v>548.2068011056914</v>
      </c>
      <c r="J1294" s="32">
        <f t="shared" si="129"/>
        <v>2.7410340055284568</v>
      </c>
      <c r="K1294" s="33" t="str">
        <f t="shared" si="130"/>
        <v>DEJAR</v>
      </c>
      <c r="L1294" s="33" t="str">
        <f t="shared" si="131"/>
        <v>DEJAR</v>
      </c>
      <c r="M1294" s="33" t="str">
        <f t="shared" si="132"/>
        <v>DEJAR</v>
      </c>
    </row>
    <row r="1295" spans="1:13" x14ac:dyDescent="0.25">
      <c r="A1295" t="s">
        <v>498</v>
      </c>
      <c r="B1295">
        <v>4</v>
      </c>
      <c r="C1295" t="s">
        <v>499</v>
      </c>
      <c r="D1295" s="9">
        <v>17.5</v>
      </c>
      <c r="E1295" s="9">
        <v>12</v>
      </c>
      <c r="F1295" s="304">
        <f t="shared" si="127"/>
        <v>240.52875</v>
      </c>
      <c r="G1295">
        <v>0.1</v>
      </c>
      <c r="H1295" s="18" t="s">
        <v>1063</v>
      </c>
      <c r="I1295" s="32">
        <f t="shared" si="128"/>
        <v>125.35709774458586</v>
      </c>
      <c r="J1295" s="32">
        <f t="shared" si="129"/>
        <v>0.62678548872292927</v>
      </c>
      <c r="K1295" s="33" t="str">
        <f t="shared" si="130"/>
        <v>DEJAR</v>
      </c>
      <c r="L1295" s="33" t="str">
        <f t="shared" si="131"/>
        <v>DEJAR</v>
      </c>
      <c r="M1295" s="33" t="str">
        <f t="shared" si="132"/>
        <v>DEJAR</v>
      </c>
    </row>
    <row r="1296" spans="1:13" x14ac:dyDescent="0.25">
      <c r="A1296" t="s">
        <v>498</v>
      </c>
      <c r="B1296">
        <v>5</v>
      </c>
      <c r="C1296" t="s">
        <v>500</v>
      </c>
      <c r="D1296" s="9">
        <v>130</v>
      </c>
      <c r="E1296" s="9">
        <v>20</v>
      </c>
      <c r="F1296" s="304">
        <f t="shared" si="127"/>
        <v>13273.26</v>
      </c>
      <c r="G1296">
        <v>0.1</v>
      </c>
      <c r="H1296" s="18" t="s">
        <v>1063</v>
      </c>
      <c r="I1296" s="32">
        <f t="shared" si="128"/>
        <v>14926.583991506332</v>
      </c>
      <c r="J1296" s="32">
        <f t="shared" si="129"/>
        <v>74.632919957531655</v>
      </c>
      <c r="K1296" s="33" t="str">
        <f t="shared" si="130"/>
        <v>DEJAR</v>
      </c>
      <c r="L1296" s="33" t="str">
        <f t="shared" si="131"/>
        <v>DEJAR</v>
      </c>
      <c r="M1296" s="33" t="str">
        <f t="shared" si="132"/>
        <v>DEJAR</v>
      </c>
    </row>
    <row r="1297" spans="1:13" x14ac:dyDescent="0.25">
      <c r="A1297" t="s">
        <v>498</v>
      </c>
      <c r="B1297">
        <v>6</v>
      </c>
      <c r="C1297" t="s">
        <v>500</v>
      </c>
      <c r="D1297" s="9">
        <v>18.5</v>
      </c>
      <c r="E1297" s="9">
        <v>16</v>
      </c>
      <c r="F1297" s="304">
        <f t="shared" si="127"/>
        <v>268.80315000000002</v>
      </c>
      <c r="G1297">
        <v>0.1</v>
      </c>
      <c r="H1297" s="18" t="s">
        <v>1063</v>
      </c>
      <c r="I1297" s="32">
        <f t="shared" si="128"/>
        <v>143.11059777395243</v>
      </c>
      <c r="J1297" s="32">
        <f t="shared" si="129"/>
        <v>0.71555298886976215</v>
      </c>
      <c r="K1297" s="33" t="str">
        <f t="shared" si="130"/>
        <v>DEJAR</v>
      </c>
      <c r="L1297" s="33" t="str">
        <f t="shared" si="131"/>
        <v>DEJAR</v>
      </c>
      <c r="M1297" s="33" t="str">
        <f t="shared" si="132"/>
        <v>DEJAR</v>
      </c>
    </row>
    <row r="1298" spans="1:13" x14ac:dyDescent="0.25">
      <c r="A1298" t="s">
        <v>498</v>
      </c>
      <c r="B1298">
        <v>7</v>
      </c>
      <c r="C1298" t="s">
        <v>497</v>
      </c>
      <c r="D1298" s="9">
        <v>31</v>
      </c>
      <c r="E1298" s="9">
        <v>20</v>
      </c>
      <c r="F1298" s="304">
        <f t="shared" si="127"/>
        <v>754.76940000000002</v>
      </c>
      <c r="G1298">
        <v>0.1</v>
      </c>
      <c r="H1298" s="18" t="s">
        <v>1063</v>
      </c>
      <c r="I1298" s="32">
        <f t="shared" si="128"/>
        <v>489.81357840055307</v>
      </c>
      <c r="J1298" s="32">
        <f t="shared" si="129"/>
        <v>2.4490678920027653</v>
      </c>
      <c r="K1298" s="33" t="str">
        <f t="shared" si="130"/>
        <v>DEJAR</v>
      </c>
      <c r="L1298" s="33" t="str">
        <f t="shared" si="131"/>
        <v>DEJAR</v>
      </c>
      <c r="M1298" s="33" t="str">
        <f t="shared" si="132"/>
        <v>DEJAR</v>
      </c>
    </row>
    <row r="1299" spans="1:13" x14ac:dyDescent="0.25">
      <c r="A1299" t="s">
        <v>498</v>
      </c>
      <c r="B1299">
        <v>8</v>
      </c>
      <c r="C1299" t="s">
        <v>419</v>
      </c>
      <c r="D1299" s="9">
        <v>48</v>
      </c>
      <c r="E1299" s="9">
        <v>22</v>
      </c>
      <c r="F1299" s="304">
        <f t="shared" si="127"/>
        <v>1809.5616</v>
      </c>
      <c r="G1299">
        <v>0.1</v>
      </c>
      <c r="H1299" s="18" t="s">
        <v>1063</v>
      </c>
      <c r="I1299" s="32">
        <f t="shared" si="128"/>
        <v>1388.7069567266387</v>
      </c>
      <c r="J1299" s="32">
        <f t="shared" si="129"/>
        <v>6.9435347836331935</v>
      </c>
      <c r="K1299" s="33" t="str">
        <f t="shared" si="130"/>
        <v>DEJAR</v>
      </c>
      <c r="L1299" s="33" t="str">
        <f t="shared" si="131"/>
        <v>DEJAR</v>
      </c>
      <c r="M1299" s="33" t="str">
        <f t="shared" si="132"/>
        <v>DEJAR</v>
      </c>
    </row>
    <row r="1300" spans="1:13" x14ac:dyDescent="0.25">
      <c r="A1300" t="s">
        <v>498</v>
      </c>
      <c r="B1300">
        <v>9</v>
      </c>
      <c r="C1300" t="s">
        <v>499</v>
      </c>
      <c r="D1300" s="9">
        <v>18</v>
      </c>
      <c r="E1300" s="9">
        <v>9</v>
      </c>
      <c r="F1300" s="304">
        <f t="shared" si="127"/>
        <v>254.46959999999999</v>
      </c>
      <c r="G1300">
        <v>0.1</v>
      </c>
      <c r="H1300" s="18" t="s">
        <v>1063</v>
      </c>
      <c r="I1300" s="32">
        <f t="shared" si="128"/>
        <v>134.06329154071116</v>
      </c>
      <c r="J1300" s="32">
        <f t="shared" si="129"/>
        <v>0.67031645770355586</v>
      </c>
      <c r="K1300" s="33" t="str">
        <f t="shared" si="130"/>
        <v>DEJAR</v>
      </c>
      <c r="L1300" s="33" t="str">
        <f t="shared" si="131"/>
        <v>DEJAR</v>
      </c>
      <c r="M1300" s="33" t="str">
        <f t="shared" si="132"/>
        <v>DEJAR</v>
      </c>
    </row>
    <row r="1301" spans="1:13" x14ac:dyDescent="0.25">
      <c r="A1301" t="s">
        <v>498</v>
      </c>
      <c r="B1301">
        <v>10</v>
      </c>
      <c r="C1301" t="s">
        <v>472</v>
      </c>
      <c r="D1301" s="9">
        <v>22</v>
      </c>
      <c r="E1301" s="9">
        <v>12</v>
      </c>
      <c r="F1301" s="304">
        <f t="shared" si="127"/>
        <v>380.1336</v>
      </c>
      <c r="G1301">
        <v>0.1</v>
      </c>
      <c r="H1301" s="18" t="s">
        <v>1063</v>
      </c>
      <c r="I1301" s="32">
        <f t="shared" si="128"/>
        <v>216.2883827856152</v>
      </c>
      <c r="J1301" s="32">
        <f t="shared" si="129"/>
        <v>1.0814419139280758</v>
      </c>
      <c r="K1301" s="33" t="str">
        <f t="shared" si="130"/>
        <v>DEJAR</v>
      </c>
      <c r="L1301" s="33" t="str">
        <f t="shared" si="131"/>
        <v>DEJAR</v>
      </c>
      <c r="M1301" s="33" t="str">
        <f t="shared" si="132"/>
        <v>DEJAR</v>
      </c>
    </row>
    <row r="1302" spans="1:13" x14ac:dyDescent="0.25">
      <c r="A1302" t="s">
        <v>498</v>
      </c>
      <c r="B1302">
        <v>11</v>
      </c>
      <c r="C1302" t="s">
        <v>472</v>
      </c>
      <c r="D1302" s="9">
        <v>38</v>
      </c>
      <c r="E1302" s="9">
        <v>14</v>
      </c>
      <c r="F1302" s="304">
        <f t="shared" si="127"/>
        <v>1134.1176</v>
      </c>
      <c r="G1302">
        <v>0.1</v>
      </c>
      <c r="H1302" s="18" t="s">
        <v>1063</v>
      </c>
      <c r="I1302" s="32">
        <f t="shared" si="128"/>
        <v>795.76587227964853</v>
      </c>
      <c r="J1302" s="32">
        <f t="shared" si="129"/>
        <v>3.9788293613982426</v>
      </c>
      <c r="K1302" s="33" t="str">
        <f t="shared" si="130"/>
        <v>DEJAR</v>
      </c>
      <c r="L1302" s="33" t="str">
        <f t="shared" si="131"/>
        <v>DEJAR</v>
      </c>
      <c r="M1302" s="33" t="str">
        <f t="shared" si="132"/>
        <v>DEJAR</v>
      </c>
    </row>
    <row r="1303" spans="1:13" x14ac:dyDescent="0.25">
      <c r="A1303" t="s">
        <v>498</v>
      </c>
      <c r="B1303">
        <v>12</v>
      </c>
      <c r="C1303" t="s">
        <v>501</v>
      </c>
      <c r="D1303" s="9">
        <v>25.5</v>
      </c>
      <c r="E1303" s="9">
        <v>15</v>
      </c>
      <c r="F1303" s="304">
        <f t="shared" si="127"/>
        <v>510.70634999999999</v>
      </c>
      <c r="G1303">
        <v>0.1</v>
      </c>
      <c r="H1303" s="18" t="s">
        <v>1063</v>
      </c>
      <c r="I1303" s="32">
        <f t="shared" si="128"/>
        <v>307.50904523936521</v>
      </c>
      <c r="J1303" s="32">
        <f t="shared" si="129"/>
        <v>1.5375452261968261</v>
      </c>
      <c r="K1303" s="33" t="str">
        <f t="shared" si="130"/>
        <v>DEJAR</v>
      </c>
      <c r="L1303" s="33" t="str">
        <f t="shared" si="131"/>
        <v>DEJAR</v>
      </c>
      <c r="M1303" s="33" t="str">
        <f t="shared" si="132"/>
        <v>DEJAR</v>
      </c>
    </row>
    <row r="1304" spans="1:13" x14ac:dyDescent="0.25">
      <c r="A1304" t="s">
        <v>498</v>
      </c>
      <c r="B1304">
        <v>13</v>
      </c>
      <c r="C1304" t="s">
        <v>499</v>
      </c>
      <c r="D1304" s="9">
        <v>12</v>
      </c>
      <c r="E1304" s="9">
        <v>6</v>
      </c>
      <c r="F1304" s="304">
        <f t="shared" si="127"/>
        <v>113.0976</v>
      </c>
      <c r="G1304">
        <v>0.1</v>
      </c>
      <c r="H1304" s="18" t="s">
        <v>1063</v>
      </c>
      <c r="I1304" s="32">
        <f t="shared" si="128"/>
        <v>51.002868362482175</v>
      </c>
      <c r="J1304" s="32">
        <f t="shared" si="129"/>
        <v>0.25501434181241084</v>
      </c>
      <c r="K1304" s="33" t="str">
        <f t="shared" si="130"/>
        <v>DEJAR</v>
      </c>
      <c r="L1304" s="33" t="str">
        <f t="shared" si="131"/>
        <v>DEJAR</v>
      </c>
      <c r="M1304" s="33" t="str">
        <f t="shared" si="132"/>
        <v>DEJAR</v>
      </c>
    </row>
    <row r="1305" spans="1:13" x14ac:dyDescent="0.25">
      <c r="A1305" t="s">
        <v>498</v>
      </c>
      <c r="B1305">
        <v>14</v>
      </c>
      <c r="C1305" t="s">
        <v>500</v>
      </c>
      <c r="D1305" s="9">
        <v>53</v>
      </c>
      <c r="E1305" s="9">
        <v>24</v>
      </c>
      <c r="F1305" s="304">
        <f t="shared" si="127"/>
        <v>2206.1886</v>
      </c>
      <c r="G1305">
        <v>0.1</v>
      </c>
      <c r="H1305" s="18" t="s">
        <v>1063</v>
      </c>
      <c r="I1305" s="32">
        <f t="shared" si="128"/>
        <v>1758.6689149646609</v>
      </c>
      <c r="J1305" s="32">
        <f t="shared" si="129"/>
        <v>8.793344574823303</v>
      </c>
      <c r="K1305" s="33" t="str">
        <f t="shared" si="130"/>
        <v>DEJAR</v>
      </c>
      <c r="L1305" s="33" t="str">
        <f t="shared" si="131"/>
        <v>DEJAR</v>
      </c>
      <c r="M1305" s="33" t="str">
        <f t="shared" si="132"/>
        <v>DEJAR</v>
      </c>
    </row>
    <row r="1306" spans="1:13" x14ac:dyDescent="0.25">
      <c r="A1306" t="s">
        <v>498</v>
      </c>
      <c r="B1306">
        <v>15</v>
      </c>
      <c r="C1306" t="s">
        <v>500</v>
      </c>
      <c r="D1306" s="9">
        <v>30</v>
      </c>
      <c r="E1306" s="9">
        <v>25</v>
      </c>
      <c r="F1306" s="304">
        <f t="shared" si="127"/>
        <v>706.86</v>
      </c>
      <c r="G1306">
        <v>0.1</v>
      </c>
      <c r="H1306" s="18" t="s">
        <v>1063</v>
      </c>
      <c r="I1306" s="32">
        <f t="shared" si="128"/>
        <v>452.98997539791907</v>
      </c>
      <c r="J1306" s="32">
        <f t="shared" si="129"/>
        <v>2.2649498769895953</v>
      </c>
      <c r="K1306" s="33" t="str">
        <f t="shared" si="130"/>
        <v>DEJAR</v>
      </c>
      <c r="L1306" s="33" t="str">
        <f t="shared" si="131"/>
        <v>DEJAR</v>
      </c>
      <c r="M1306" s="33" t="str">
        <f t="shared" si="132"/>
        <v>DEJAR</v>
      </c>
    </row>
    <row r="1307" spans="1:13" x14ac:dyDescent="0.25">
      <c r="A1307" t="s">
        <v>498</v>
      </c>
      <c r="B1307">
        <v>16</v>
      </c>
      <c r="C1307" t="s">
        <v>489</v>
      </c>
      <c r="D1307" s="9">
        <v>17</v>
      </c>
      <c r="E1307" s="9">
        <v>25</v>
      </c>
      <c r="F1307" s="304">
        <f t="shared" si="127"/>
        <v>226.98060000000001</v>
      </c>
      <c r="G1307">
        <v>0.1</v>
      </c>
      <c r="H1307" s="18" t="s">
        <v>1063</v>
      </c>
      <c r="I1307" s="32">
        <f t="shared" si="128"/>
        <v>116.98835060940742</v>
      </c>
      <c r="J1307" s="32">
        <f t="shared" si="129"/>
        <v>0.58494175304703711</v>
      </c>
      <c r="K1307" s="33" t="str">
        <f t="shared" si="130"/>
        <v>DEJAR</v>
      </c>
      <c r="L1307" s="33" t="str">
        <f t="shared" si="131"/>
        <v>DEJAR</v>
      </c>
      <c r="M1307" s="33" t="str">
        <f t="shared" si="132"/>
        <v>DEJAR</v>
      </c>
    </row>
    <row r="1308" spans="1:13" x14ac:dyDescent="0.25">
      <c r="A1308" t="s">
        <v>498</v>
      </c>
      <c r="B1308">
        <v>17</v>
      </c>
      <c r="C1308" t="s">
        <v>497</v>
      </c>
      <c r="D1308" s="9">
        <v>63</v>
      </c>
      <c r="E1308" s="9">
        <v>25</v>
      </c>
      <c r="F1308" s="304">
        <f t="shared" si="127"/>
        <v>3117.2525999999998</v>
      </c>
      <c r="G1308">
        <v>0.1</v>
      </c>
      <c r="H1308" s="18" t="s">
        <v>1063</v>
      </c>
      <c r="I1308" s="32">
        <f t="shared" si="128"/>
        <v>2655.2260635815082</v>
      </c>
      <c r="J1308" s="32">
        <f t="shared" si="129"/>
        <v>13.276130317907541</v>
      </c>
      <c r="K1308" s="33" t="str">
        <f t="shared" si="130"/>
        <v>DEJAR</v>
      </c>
      <c r="L1308" s="33" t="str">
        <f t="shared" si="131"/>
        <v>DEJAR</v>
      </c>
      <c r="M1308" s="33" t="str">
        <f t="shared" si="132"/>
        <v>DEJAR</v>
      </c>
    </row>
    <row r="1309" spans="1:13" x14ac:dyDescent="0.25">
      <c r="A1309" t="s">
        <v>498</v>
      </c>
      <c r="B1309">
        <v>18</v>
      </c>
      <c r="C1309" t="s">
        <v>497</v>
      </c>
      <c r="D1309" s="9">
        <v>27</v>
      </c>
      <c r="E1309" s="9">
        <v>30</v>
      </c>
      <c r="F1309" s="304">
        <f t="shared" si="127"/>
        <v>572.5566</v>
      </c>
      <c r="G1309">
        <v>0.1</v>
      </c>
      <c r="H1309" s="18" t="s">
        <v>1063</v>
      </c>
      <c r="I1309" s="32">
        <f t="shared" si="128"/>
        <v>352.39128142743209</v>
      </c>
      <c r="J1309" s="32">
        <f t="shared" si="129"/>
        <v>1.7619564071371603</v>
      </c>
      <c r="K1309" s="33" t="str">
        <f t="shared" si="130"/>
        <v>DEJAR</v>
      </c>
      <c r="L1309" s="33" t="str">
        <f t="shared" si="131"/>
        <v>DEJAR</v>
      </c>
      <c r="M1309" s="33" t="str">
        <f t="shared" si="132"/>
        <v>DEJAR</v>
      </c>
    </row>
    <row r="1310" spans="1:13" x14ac:dyDescent="0.25">
      <c r="A1310" t="s">
        <v>498</v>
      </c>
      <c r="B1310">
        <v>19</v>
      </c>
      <c r="C1310" t="s">
        <v>497</v>
      </c>
      <c r="D1310" s="9">
        <v>25</v>
      </c>
      <c r="E1310" s="9">
        <v>20</v>
      </c>
      <c r="F1310" s="304">
        <f t="shared" si="127"/>
        <v>490.875</v>
      </c>
      <c r="G1310">
        <v>0.1</v>
      </c>
      <c r="H1310" s="18" t="s">
        <v>1063</v>
      </c>
      <c r="I1310" s="32">
        <f t="shared" si="128"/>
        <v>293.3319028192812</v>
      </c>
      <c r="J1310" s="32">
        <f t="shared" si="129"/>
        <v>1.4666595140964058</v>
      </c>
      <c r="K1310" s="33" t="str">
        <f t="shared" si="130"/>
        <v>DEJAR</v>
      </c>
      <c r="L1310" s="33" t="str">
        <f t="shared" si="131"/>
        <v>DEJAR</v>
      </c>
      <c r="M1310" s="33" t="str">
        <f t="shared" si="132"/>
        <v>DEJAR</v>
      </c>
    </row>
    <row r="1311" spans="1:13" x14ac:dyDescent="0.25">
      <c r="A1311" t="s">
        <v>498</v>
      </c>
      <c r="B1311">
        <v>20</v>
      </c>
      <c r="C1311" t="s">
        <v>122</v>
      </c>
      <c r="D1311" s="9">
        <v>19</v>
      </c>
      <c r="E1311" s="9">
        <v>20</v>
      </c>
      <c r="F1311" s="304">
        <f t="shared" si="127"/>
        <v>283.52940000000001</v>
      </c>
      <c r="G1311">
        <v>0.1</v>
      </c>
      <c r="H1311" s="18" t="s">
        <v>1063</v>
      </c>
      <c r="I1311" s="32">
        <f t="shared" si="128"/>
        <v>152.50261995629924</v>
      </c>
      <c r="J1311" s="32">
        <f t="shared" si="129"/>
        <v>0.76251309978149617</v>
      </c>
      <c r="K1311" s="33" t="str">
        <f t="shared" si="130"/>
        <v>DEJAR</v>
      </c>
      <c r="L1311" s="33" t="str">
        <f t="shared" si="131"/>
        <v>DEJAR</v>
      </c>
      <c r="M1311" s="33" t="str">
        <f t="shared" si="132"/>
        <v>DEJAR</v>
      </c>
    </row>
    <row r="1312" spans="1:13" x14ac:dyDescent="0.25">
      <c r="A1312" t="s">
        <v>498</v>
      </c>
      <c r="B1312">
        <v>21</v>
      </c>
      <c r="C1312" t="s">
        <v>382</v>
      </c>
      <c r="D1312" s="9">
        <v>31.5</v>
      </c>
      <c r="E1312" s="9">
        <v>30</v>
      </c>
      <c r="F1312" s="304">
        <f t="shared" si="127"/>
        <v>779.31314999999995</v>
      </c>
      <c r="G1312">
        <v>0.1</v>
      </c>
      <c r="H1312" s="18" t="s">
        <v>1063</v>
      </c>
      <c r="I1312" s="32">
        <f t="shared" si="128"/>
        <v>508.85435701385597</v>
      </c>
      <c r="J1312" s="32">
        <f t="shared" si="129"/>
        <v>2.5442717850692795</v>
      </c>
      <c r="K1312" s="33" t="str">
        <f t="shared" si="130"/>
        <v>DEJAR</v>
      </c>
      <c r="L1312" s="33" t="str">
        <f t="shared" si="131"/>
        <v>DEJAR</v>
      </c>
      <c r="M1312" s="33" t="str">
        <f t="shared" si="132"/>
        <v>DEJAR</v>
      </c>
    </row>
    <row r="1313" spans="1:13" x14ac:dyDescent="0.25">
      <c r="A1313" t="s">
        <v>498</v>
      </c>
      <c r="B1313">
        <v>22</v>
      </c>
      <c r="C1313" t="s">
        <v>483</v>
      </c>
      <c r="D1313" s="9">
        <v>19.5</v>
      </c>
      <c r="E1313" s="9">
        <v>14</v>
      </c>
      <c r="F1313" s="304">
        <f t="shared" si="127"/>
        <v>298.64834999999999</v>
      </c>
      <c r="G1313">
        <v>0.1</v>
      </c>
      <c r="H1313" s="18" t="s">
        <v>1063</v>
      </c>
      <c r="I1313" s="32">
        <f t="shared" si="128"/>
        <v>162.24290203480425</v>
      </c>
      <c r="J1313" s="32">
        <f t="shared" si="129"/>
        <v>0.81121451017402113</v>
      </c>
      <c r="K1313" s="33" t="str">
        <f t="shared" si="130"/>
        <v>DEJAR</v>
      </c>
      <c r="L1313" s="33" t="str">
        <f t="shared" si="131"/>
        <v>DEJAR</v>
      </c>
      <c r="M1313" s="33" t="str">
        <f t="shared" si="132"/>
        <v>DEJAR</v>
      </c>
    </row>
    <row r="1314" spans="1:13" x14ac:dyDescent="0.25">
      <c r="A1314" t="s">
        <v>498</v>
      </c>
      <c r="B1314">
        <v>23</v>
      </c>
      <c r="C1314" t="s">
        <v>472</v>
      </c>
      <c r="D1314" s="9">
        <v>19.5</v>
      </c>
      <c r="E1314" s="9">
        <v>10</v>
      </c>
      <c r="F1314" s="304">
        <f t="shared" si="127"/>
        <v>298.64834999999999</v>
      </c>
      <c r="G1314">
        <v>0.1</v>
      </c>
      <c r="H1314" s="18" t="s">
        <v>1063</v>
      </c>
      <c r="I1314" s="32">
        <f t="shared" si="128"/>
        <v>162.24290203480425</v>
      </c>
      <c r="J1314" s="32">
        <f t="shared" si="129"/>
        <v>0.81121451017402113</v>
      </c>
      <c r="K1314" s="33" t="str">
        <f t="shared" si="130"/>
        <v>DEJAR</v>
      </c>
      <c r="L1314" s="33" t="str">
        <f t="shared" si="131"/>
        <v>DEJAR</v>
      </c>
      <c r="M1314" s="33" t="str">
        <f t="shared" si="132"/>
        <v>DEJAR</v>
      </c>
    </row>
    <row r="1315" spans="1:13" x14ac:dyDescent="0.25">
      <c r="A1315" t="s">
        <v>498</v>
      </c>
      <c r="B1315">
        <v>24</v>
      </c>
      <c r="C1315" t="s">
        <v>472</v>
      </c>
      <c r="D1315" s="9">
        <v>22</v>
      </c>
      <c r="E1315" s="9">
        <v>18</v>
      </c>
      <c r="F1315" s="304">
        <f t="shared" si="127"/>
        <v>380.1336</v>
      </c>
      <c r="G1315">
        <v>0.1</v>
      </c>
      <c r="H1315" s="18" t="s">
        <v>1063</v>
      </c>
      <c r="I1315" s="32">
        <f t="shared" si="128"/>
        <v>216.2883827856152</v>
      </c>
      <c r="J1315" s="32">
        <f t="shared" si="129"/>
        <v>1.0814419139280758</v>
      </c>
      <c r="K1315" s="33" t="str">
        <f t="shared" si="130"/>
        <v>DEJAR</v>
      </c>
      <c r="L1315" s="33" t="str">
        <f t="shared" si="131"/>
        <v>DEJAR</v>
      </c>
      <c r="M1315" s="33" t="str">
        <f t="shared" si="132"/>
        <v>DEJAR</v>
      </c>
    </row>
    <row r="1316" spans="1:13" x14ac:dyDescent="0.25">
      <c r="A1316" t="s">
        <v>498</v>
      </c>
      <c r="B1316">
        <v>25</v>
      </c>
      <c r="C1316" t="s">
        <v>489</v>
      </c>
      <c r="D1316" s="9">
        <v>14.5</v>
      </c>
      <c r="E1316" s="9">
        <v>20</v>
      </c>
      <c r="F1316" s="304">
        <f t="shared" si="127"/>
        <v>165.13034999999999</v>
      </c>
      <c r="G1316">
        <v>0.1</v>
      </c>
      <c r="H1316" s="18" t="s">
        <v>1063</v>
      </c>
      <c r="I1316" s="32">
        <f t="shared" si="128"/>
        <v>80.073268525573738</v>
      </c>
      <c r="J1316" s="32">
        <f t="shared" si="129"/>
        <v>0.40036634262786869</v>
      </c>
      <c r="K1316" s="33" t="str">
        <f t="shared" si="130"/>
        <v>DEJAR</v>
      </c>
      <c r="L1316" s="33" t="str">
        <f t="shared" si="131"/>
        <v>DEJAR</v>
      </c>
      <c r="M1316" s="33" t="str">
        <f t="shared" si="132"/>
        <v>DEJAR</v>
      </c>
    </row>
    <row r="1317" spans="1:13" x14ac:dyDescent="0.25">
      <c r="A1317" t="s">
        <v>498</v>
      </c>
      <c r="B1317">
        <v>26</v>
      </c>
      <c r="C1317" t="s">
        <v>499</v>
      </c>
      <c r="D1317" s="9">
        <v>12.5</v>
      </c>
      <c r="E1317" s="9">
        <v>18</v>
      </c>
      <c r="F1317" s="304">
        <f t="shared" si="127"/>
        <v>122.71875</v>
      </c>
      <c r="G1317">
        <v>0.1</v>
      </c>
      <c r="H1317" s="18" t="s">
        <v>1063</v>
      </c>
      <c r="I1317" s="32">
        <f t="shared" si="128"/>
        <v>56.214880852526136</v>
      </c>
      <c r="J1317" s="32">
        <f t="shared" si="129"/>
        <v>0.28107440426263064</v>
      </c>
      <c r="K1317" s="33" t="str">
        <f t="shared" si="130"/>
        <v>DEJAR</v>
      </c>
      <c r="L1317" s="33" t="str">
        <f t="shared" si="131"/>
        <v>DEJAR</v>
      </c>
      <c r="M1317" s="33" t="str">
        <f t="shared" si="132"/>
        <v>DEJAR</v>
      </c>
    </row>
    <row r="1318" spans="1:13" x14ac:dyDescent="0.25">
      <c r="A1318" t="s">
        <v>498</v>
      </c>
      <c r="B1318">
        <v>27</v>
      </c>
      <c r="C1318" t="s">
        <v>497</v>
      </c>
      <c r="D1318" s="9">
        <v>14.5</v>
      </c>
      <c r="E1318" s="9">
        <v>16</v>
      </c>
      <c r="F1318" s="304">
        <f t="shared" si="127"/>
        <v>165.13034999999999</v>
      </c>
      <c r="G1318">
        <v>0.1</v>
      </c>
      <c r="H1318" s="18" t="s">
        <v>1063</v>
      </c>
      <c r="I1318" s="32">
        <f t="shared" si="128"/>
        <v>80.073268525573738</v>
      </c>
      <c r="J1318" s="32">
        <f t="shared" si="129"/>
        <v>0.40036634262786869</v>
      </c>
      <c r="K1318" s="33" t="str">
        <f t="shared" si="130"/>
        <v>DEJAR</v>
      </c>
      <c r="L1318" s="33" t="str">
        <f t="shared" si="131"/>
        <v>DEJAR</v>
      </c>
      <c r="M1318" s="33" t="str">
        <f t="shared" si="132"/>
        <v>DEJAR</v>
      </c>
    </row>
    <row r="1319" spans="1:13" x14ac:dyDescent="0.25">
      <c r="A1319" t="s">
        <v>498</v>
      </c>
      <c r="B1319">
        <v>28</v>
      </c>
      <c r="C1319" t="s">
        <v>502</v>
      </c>
      <c r="D1319" s="9">
        <v>29</v>
      </c>
      <c r="E1319" s="9">
        <v>12</v>
      </c>
      <c r="F1319" s="304">
        <f t="shared" si="127"/>
        <v>660.52139999999997</v>
      </c>
      <c r="G1319">
        <v>0.1</v>
      </c>
      <c r="H1319" s="18" t="s">
        <v>1063</v>
      </c>
      <c r="I1319" s="32">
        <f t="shared" si="128"/>
        <v>417.82609631752575</v>
      </c>
      <c r="J1319" s="32">
        <f t="shared" si="129"/>
        <v>2.0891304815876288</v>
      </c>
      <c r="K1319" s="33" t="str">
        <f t="shared" si="130"/>
        <v>DEJAR</v>
      </c>
      <c r="L1319" s="33" t="str">
        <f t="shared" si="131"/>
        <v>DEJAR</v>
      </c>
      <c r="M1319" s="33" t="str">
        <f t="shared" si="132"/>
        <v>DEJAR</v>
      </c>
    </row>
    <row r="1320" spans="1:13" x14ac:dyDescent="0.25">
      <c r="A1320" t="s">
        <v>498</v>
      </c>
      <c r="B1320">
        <v>29</v>
      </c>
      <c r="C1320" t="s">
        <v>499</v>
      </c>
      <c r="D1320" s="9">
        <v>16</v>
      </c>
      <c r="E1320" s="9">
        <v>13</v>
      </c>
      <c r="F1320" s="304">
        <f t="shared" si="127"/>
        <v>201.0624</v>
      </c>
      <c r="G1320">
        <v>0.1</v>
      </c>
      <c r="H1320" s="18" t="s">
        <v>1063</v>
      </c>
      <c r="I1320" s="32">
        <f t="shared" si="128"/>
        <v>101.24820425273758</v>
      </c>
      <c r="J1320" s="32">
        <f t="shared" si="129"/>
        <v>0.50624102126368786</v>
      </c>
      <c r="K1320" s="33" t="str">
        <f t="shared" si="130"/>
        <v>DEJAR</v>
      </c>
      <c r="L1320" s="33" t="str">
        <f t="shared" si="131"/>
        <v>DEJAR</v>
      </c>
      <c r="M1320" s="33" t="str">
        <f t="shared" si="132"/>
        <v>DEJAR</v>
      </c>
    </row>
    <row r="1321" spans="1:13" x14ac:dyDescent="0.25">
      <c r="A1321" t="s">
        <v>498</v>
      </c>
      <c r="B1321">
        <v>30</v>
      </c>
      <c r="C1321" t="s">
        <v>499</v>
      </c>
      <c r="D1321" s="9">
        <v>18</v>
      </c>
      <c r="E1321" s="9">
        <v>6</v>
      </c>
      <c r="F1321" s="304">
        <f t="shared" si="127"/>
        <v>254.46959999999999</v>
      </c>
      <c r="G1321">
        <v>0.1</v>
      </c>
      <c r="H1321" s="18" t="s">
        <v>1063</v>
      </c>
      <c r="I1321" s="32">
        <f t="shared" si="128"/>
        <v>134.06329154071116</v>
      </c>
      <c r="J1321" s="32">
        <f t="shared" si="129"/>
        <v>0.67031645770355586</v>
      </c>
      <c r="K1321" s="33" t="str">
        <f t="shared" si="130"/>
        <v>DEJAR</v>
      </c>
      <c r="L1321" s="33" t="str">
        <f t="shared" si="131"/>
        <v>DEJAR</v>
      </c>
      <c r="M1321" s="33" t="str">
        <f t="shared" si="132"/>
        <v>DEJAR</v>
      </c>
    </row>
    <row r="1322" spans="1:13" x14ac:dyDescent="0.25">
      <c r="A1322" t="s">
        <v>498</v>
      </c>
      <c r="B1322">
        <v>31</v>
      </c>
      <c r="C1322" t="s">
        <v>388</v>
      </c>
      <c r="D1322" s="9">
        <v>29</v>
      </c>
      <c r="E1322" s="9">
        <v>12</v>
      </c>
      <c r="F1322" s="304">
        <f t="shared" si="127"/>
        <v>660.52139999999997</v>
      </c>
      <c r="G1322">
        <v>0.1</v>
      </c>
      <c r="H1322" s="18" t="s">
        <v>1063</v>
      </c>
      <c r="I1322" s="32">
        <f t="shared" si="128"/>
        <v>417.82609631752575</v>
      </c>
      <c r="J1322" s="32">
        <f t="shared" si="129"/>
        <v>2.0891304815876288</v>
      </c>
      <c r="K1322" s="33" t="str">
        <f t="shared" si="130"/>
        <v>DEJAR</v>
      </c>
      <c r="L1322" s="33" t="str">
        <f t="shared" si="131"/>
        <v>DEJAR</v>
      </c>
      <c r="M1322" s="33" t="str">
        <f t="shared" si="132"/>
        <v>DEJAR</v>
      </c>
    </row>
    <row r="1323" spans="1:13" x14ac:dyDescent="0.25">
      <c r="A1323" t="s">
        <v>498</v>
      </c>
      <c r="B1323">
        <v>32</v>
      </c>
      <c r="C1323" t="s">
        <v>500</v>
      </c>
      <c r="D1323" s="9">
        <v>14</v>
      </c>
      <c r="E1323" s="9">
        <v>11</v>
      </c>
      <c r="F1323" s="304">
        <f t="shared" si="127"/>
        <v>153.9384</v>
      </c>
      <c r="G1323">
        <v>0.1</v>
      </c>
      <c r="H1323" s="18" t="s">
        <v>1063</v>
      </c>
      <c r="I1323" s="32">
        <f t="shared" si="128"/>
        <v>73.64833681845144</v>
      </c>
      <c r="J1323" s="32">
        <f t="shared" si="129"/>
        <v>0.36824168409225716</v>
      </c>
      <c r="K1323" s="33" t="str">
        <f t="shared" si="130"/>
        <v>DEJAR</v>
      </c>
      <c r="L1323" s="33" t="str">
        <f t="shared" si="131"/>
        <v>DEJAR</v>
      </c>
      <c r="M1323" s="33" t="str">
        <f t="shared" si="132"/>
        <v>DEJAR</v>
      </c>
    </row>
    <row r="1324" spans="1:13" x14ac:dyDescent="0.25">
      <c r="A1324" s="14" t="s">
        <v>523</v>
      </c>
      <c r="B1324" s="18">
        <v>1</v>
      </c>
      <c r="C1324" s="28" t="s">
        <v>216</v>
      </c>
      <c r="D1324" s="12">
        <v>22.2</v>
      </c>
      <c r="E1324" s="12">
        <v>12</v>
      </c>
      <c r="F1324" s="304">
        <f t="shared" si="127"/>
        <v>387.07653599999998</v>
      </c>
      <c r="G1324" s="9">
        <v>0.1</v>
      </c>
      <c r="H1324" s="18" t="s">
        <v>1063</v>
      </c>
      <c r="I1324" s="32">
        <f t="shared" si="128"/>
        <v>221.00448516417933</v>
      </c>
      <c r="J1324" s="32">
        <f t="shared" si="129"/>
        <v>1.1050224258208967</v>
      </c>
      <c r="K1324" s="33" t="str">
        <f t="shared" si="130"/>
        <v>DEJAR</v>
      </c>
      <c r="L1324" s="33" t="str">
        <f t="shared" si="131"/>
        <v>DEJAR</v>
      </c>
      <c r="M1324" s="33" t="str">
        <f t="shared" si="132"/>
        <v>DEJAR</v>
      </c>
    </row>
    <row r="1325" spans="1:13" x14ac:dyDescent="0.25">
      <c r="A1325" s="14" t="s">
        <v>523</v>
      </c>
      <c r="B1325" s="9">
        <v>2</v>
      </c>
      <c r="C1325" s="8" t="s">
        <v>575</v>
      </c>
      <c r="D1325" s="120">
        <v>13</v>
      </c>
      <c r="E1325" s="120">
        <v>9</v>
      </c>
      <c r="F1325" s="304">
        <f t="shared" si="127"/>
        <v>132.73259999999999</v>
      </c>
      <c r="G1325" s="9">
        <v>0.1</v>
      </c>
      <c r="H1325" s="18" t="s">
        <v>1063</v>
      </c>
      <c r="I1325" s="32">
        <f t="shared" si="128"/>
        <v>61.723483588461484</v>
      </c>
      <c r="J1325" s="32">
        <f t="shared" si="129"/>
        <v>0.3086174179423074</v>
      </c>
      <c r="K1325" s="33" t="str">
        <f t="shared" si="130"/>
        <v>DEJAR</v>
      </c>
      <c r="L1325" s="33" t="str">
        <f t="shared" si="131"/>
        <v>DEJAR</v>
      </c>
      <c r="M1325" s="33" t="str">
        <f t="shared" si="132"/>
        <v>DEJAR</v>
      </c>
    </row>
    <row r="1326" spans="1:13" x14ac:dyDescent="0.25">
      <c r="A1326" s="14" t="s">
        <v>523</v>
      </c>
      <c r="B1326" s="18">
        <v>3</v>
      </c>
      <c r="C1326" s="8" t="s">
        <v>576</v>
      </c>
      <c r="D1326" s="120">
        <v>16.5</v>
      </c>
      <c r="E1326" s="120">
        <v>8</v>
      </c>
      <c r="F1326" s="304">
        <f t="shared" si="127"/>
        <v>213.82515000000001</v>
      </c>
      <c r="G1326" s="9">
        <v>0.1</v>
      </c>
      <c r="H1326" s="18" t="s">
        <v>1063</v>
      </c>
      <c r="I1326" s="32">
        <f t="shared" si="128"/>
        <v>108.95331919183752</v>
      </c>
      <c r="J1326" s="32">
        <f t="shared" si="129"/>
        <v>0.54476659595918764</v>
      </c>
      <c r="K1326" s="33" t="str">
        <f t="shared" si="130"/>
        <v>DEJAR</v>
      </c>
      <c r="L1326" s="33" t="str">
        <f t="shared" si="131"/>
        <v>DEJAR</v>
      </c>
      <c r="M1326" s="33" t="str">
        <f t="shared" si="132"/>
        <v>DEJAR</v>
      </c>
    </row>
    <row r="1327" spans="1:13" x14ac:dyDescent="0.25">
      <c r="A1327" s="14" t="s">
        <v>523</v>
      </c>
      <c r="B1327" s="9">
        <v>4</v>
      </c>
      <c r="C1327" s="8" t="s">
        <v>577</v>
      </c>
      <c r="D1327" s="120">
        <v>19.8</v>
      </c>
      <c r="E1327" s="120">
        <v>11</v>
      </c>
      <c r="F1327" s="304">
        <f t="shared" si="127"/>
        <v>307.90821600000004</v>
      </c>
      <c r="G1327" s="9">
        <v>0.1</v>
      </c>
      <c r="H1327" s="18" t="s">
        <v>1063</v>
      </c>
      <c r="I1327" s="32">
        <f t="shared" si="128"/>
        <v>168.25568888304355</v>
      </c>
      <c r="J1327" s="32">
        <f t="shared" si="129"/>
        <v>0.84127844441521771</v>
      </c>
      <c r="K1327" s="33" t="str">
        <f t="shared" si="130"/>
        <v>DEJAR</v>
      </c>
      <c r="L1327" s="33" t="str">
        <f t="shared" si="131"/>
        <v>DEJAR</v>
      </c>
      <c r="M1327" s="33" t="str">
        <f t="shared" si="132"/>
        <v>DEJAR</v>
      </c>
    </row>
    <row r="1328" spans="1:13" x14ac:dyDescent="0.25">
      <c r="A1328" s="14" t="s">
        <v>523</v>
      </c>
      <c r="B1328" s="18">
        <v>5</v>
      </c>
      <c r="C1328" s="8" t="s">
        <v>578</v>
      </c>
      <c r="D1328" s="120">
        <v>19.5</v>
      </c>
      <c r="E1328" s="120">
        <v>6</v>
      </c>
      <c r="F1328" s="304">
        <f t="shared" si="127"/>
        <v>298.64834999999999</v>
      </c>
      <c r="G1328" s="9">
        <v>0.1</v>
      </c>
      <c r="H1328" s="18" t="s">
        <v>1063</v>
      </c>
      <c r="I1328" s="32">
        <f t="shared" si="128"/>
        <v>162.24290203480425</v>
      </c>
      <c r="J1328" s="32">
        <f t="shared" si="129"/>
        <v>0.81121451017402113</v>
      </c>
      <c r="K1328" s="33" t="str">
        <f t="shared" si="130"/>
        <v>DEJAR</v>
      </c>
      <c r="L1328" s="33" t="str">
        <f t="shared" si="131"/>
        <v>DEJAR</v>
      </c>
      <c r="M1328" s="33" t="str">
        <f t="shared" si="132"/>
        <v>DEJAR</v>
      </c>
    </row>
    <row r="1329" spans="1:13" x14ac:dyDescent="0.25">
      <c r="A1329" s="14" t="s">
        <v>523</v>
      </c>
      <c r="B1329" s="9">
        <v>6</v>
      </c>
      <c r="C1329" s="8" t="s">
        <v>579</v>
      </c>
      <c r="D1329" s="120">
        <v>25.2</v>
      </c>
      <c r="E1329" s="120">
        <v>12</v>
      </c>
      <c r="F1329" s="304">
        <f t="shared" si="127"/>
        <v>498.76041599999996</v>
      </c>
      <c r="G1329" s="9">
        <v>0.1</v>
      </c>
      <c r="H1329" s="18" t="s">
        <v>1063</v>
      </c>
      <c r="I1329" s="32">
        <f t="shared" si="128"/>
        <v>298.95616403987509</v>
      </c>
      <c r="J1329" s="32">
        <f t="shared" si="129"/>
        <v>1.4947808201993753</v>
      </c>
      <c r="K1329" s="33" t="str">
        <f t="shared" si="130"/>
        <v>DEJAR</v>
      </c>
      <c r="L1329" s="33" t="str">
        <f t="shared" si="131"/>
        <v>DEJAR</v>
      </c>
      <c r="M1329" s="33" t="str">
        <f t="shared" si="132"/>
        <v>DEJAR</v>
      </c>
    </row>
    <row r="1330" spans="1:13" x14ac:dyDescent="0.25">
      <c r="A1330" s="14" t="s">
        <v>523</v>
      </c>
      <c r="B1330" s="18">
        <v>7</v>
      </c>
      <c r="C1330" s="8" t="s">
        <v>580</v>
      </c>
      <c r="D1330" s="120">
        <v>14</v>
      </c>
      <c r="E1330" s="120">
        <v>5</v>
      </c>
      <c r="F1330" s="304">
        <f t="shared" si="127"/>
        <v>153.9384</v>
      </c>
      <c r="G1330" s="9">
        <v>0.1</v>
      </c>
      <c r="H1330" s="18" t="s">
        <v>1063</v>
      </c>
      <c r="I1330" s="32">
        <f t="shared" si="128"/>
        <v>73.64833681845144</v>
      </c>
      <c r="J1330" s="32">
        <f t="shared" si="129"/>
        <v>0.36824168409225716</v>
      </c>
      <c r="K1330" s="33" t="str">
        <f t="shared" si="130"/>
        <v>DEJAR</v>
      </c>
      <c r="L1330" s="33" t="str">
        <f t="shared" si="131"/>
        <v>DEJAR</v>
      </c>
      <c r="M1330" s="33" t="str">
        <f t="shared" si="132"/>
        <v>DEJAR</v>
      </c>
    </row>
    <row r="1331" spans="1:13" x14ac:dyDescent="0.25">
      <c r="A1331" s="14" t="s">
        <v>523</v>
      </c>
      <c r="B1331" s="9">
        <v>8</v>
      </c>
      <c r="C1331" s="8" t="s">
        <v>216</v>
      </c>
      <c r="D1331" s="120">
        <v>22.2</v>
      </c>
      <c r="E1331" s="120">
        <v>7</v>
      </c>
      <c r="F1331" s="304">
        <f t="shared" si="127"/>
        <v>387.07653599999998</v>
      </c>
      <c r="G1331" s="9">
        <v>0.1</v>
      </c>
      <c r="H1331" s="18" t="s">
        <v>1063</v>
      </c>
      <c r="I1331" s="32">
        <f t="shared" si="128"/>
        <v>221.00448516417933</v>
      </c>
      <c r="J1331" s="32">
        <f t="shared" si="129"/>
        <v>1.1050224258208967</v>
      </c>
      <c r="K1331" s="33" t="str">
        <f t="shared" si="130"/>
        <v>DEJAR</v>
      </c>
      <c r="L1331" s="33" t="str">
        <f t="shared" si="131"/>
        <v>DEJAR</v>
      </c>
      <c r="M1331" s="33" t="str">
        <f t="shared" si="132"/>
        <v>DEJAR</v>
      </c>
    </row>
    <row r="1332" spans="1:13" x14ac:dyDescent="0.25">
      <c r="A1332" s="14" t="s">
        <v>523</v>
      </c>
      <c r="B1332" s="18">
        <v>9</v>
      </c>
      <c r="C1332" s="8" t="s">
        <v>577</v>
      </c>
      <c r="D1332" s="120">
        <v>15.14</v>
      </c>
      <c r="E1332" s="120">
        <v>7</v>
      </c>
      <c r="F1332" s="304">
        <f t="shared" si="127"/>
        <v>180.02907384</v>
      </c>
      <c r="G1332" s="9">
        <v>0.1</v>
      </c>
      <c r="H1332" s="18" t="s">
        <v>1063</v>
      </c>
      <c r="I1332" s="32">
        <f t="shared" si="128"/>
        <v>88.755879960846642</v>
      </c>
      <c r="J1332" s="32">
        <f t="shared" si="129"/>
        <v>0.4437793998042332</v>
      </c>
      <c r="K1332" s="33" t="str">
        <f t="shared" si="130"/>
        <v>DEJAR</v>
      </c>
      <c r="L1332" s="33" t="str">
        <f t="shared" si="131"/>
        <v>DEJAR</v>
      </c>
      <c r="M1332" s="33" t="str">
        <f t="shared" si="132"/>
        <v>DEJAR</v>
      </c>
    </row>
    <row r="1333" spans="1:13" x14ac:dyDescent="0.25">
      <c r="A1333" s="14" t="s">
        <v>523</v>
      </c>
      <c r="B1333" s="9">
        <v>10</v>
      </c>
      <c r="C1333" s="8" t="s">
        <v>581</v>
      </c>
      <c r="D1333" s="120">
        <v>25.5</v>
      </c>
      <c r="E1333" s="120">
        <v>12</v>
      </c>
      <c r="F1333" s="304">
        <f t="shared" si="127"/>
        <v>510.70634999999999</v>
      </c>
      <c r="G1333" s="9">
        <v>0.1</v>
      </c>
      <c r="H1333" s="18" t="s">
        <v>1063</v>
      </c>
      <c r="I1333" s="32">
        <f t="shared" si="128"/>
        <v>307.50904523936521</v>
      </c>
      <c r="J1333" s="32">
        <f t="shared" si="129"/>
        <v>1.5375452261968261</v>
      </c>
      <c r="K1333" s="33" t="str">
        <f t="shared" si="130"/>
        <v>DEJAR</v>
      </c>
      <c r="L1333" s="33" t="str">
        <f t="shared" si="131"/>
        <v>DEJAR</v>
      </c>
      <c r="M1333" s="33" t="str">
        <f t="shared" si="132"/>
        <v>DEJAR</v>
      </c>
    </row>
    <row r="1334" spans="1:13" x14ac:dyDescent="0.25">
      <c r="A1334" s="14" t="s">
        <v>523</v>
      </c>
      <c r="B1334" s="18">
        <v>11</v>
      </c>
      <c r="C1334" s="8" t="s">
        <v>582</v>
      </c>
      <c r="D1334" s="120">
        <v>27.5</v>
      </c>
      <c r="E1334" s="120">
        <v>12</v>
      </c>
      <c r="F1334" s="304">
        <f t="shared" si="127"/>
        <v>593.95875000000001</v>
      </c>
      <c r="G1334" s="9">
        <v>0.1</v>
      </c>
      <c r="H1334" s="18" t="s">
        <v>1063</v>
      </c>
      <c r="I1334" s="32">
        <f t="shared" si="128"/>
        <v>368.14523060732495</v>
      </c>
      <c r="J1334" s="32">
        <f t="shared" si="129"/>
        <v>1.8407261530366248</v>
      </c>
      <c r="K1334" s="33" t="str">
        <f t="shared" si="130"/>
        <v>DEJAR</v>
      </c>
      <c r="L1334" s="33" t="str">
        <f t="shared" si="131"/>
        <v>DEJAR</v>
      </c>
      <c r="M1334" s="33" t="str">
        <f t="shared" si="132"/>
        <v>DEJAR</v>
      </c>
    </row>
    <row r="1335" spans="1:13" x14ac:dyDescent="0.25">
      <c r="A1335" s="14" t="s">
        <v>523</v>
      </c>
      <c r="B1335" s="9">
        <v>12</v>
      </c>
      <c r="C1335" s="8" t="s">
        <v>130</v>
      </c>
      <c r="D1335" s="120">
        <v>16.2</v>
      </c>
      <c r="E1335" s="120">
        <v>18</v>
      </c>
      <c r="F1335" s="304">
        <f t="shared" si="127"/>
        <v>206.12037599999999</v>
      </c>
      <c r="G1335" s="9">
        <v>0.1</v>
      </c>
      <c r="H1335" s="18" t="s">
        <v>1063</v>
      </c>
      <c r="I1335" s="32">
        <f t="shared" si="128"/>
        <v>104.29090634270933</v>
      </c>
      <c r="J1335" s="32">
        <f t="shared" si="129"/>
        <v>0.52145453171354661</v>
      </c>
      <c r="K1335" s="33" t="str">
        <f t="shared" si="130"/>
        <v>DEJAR</v>
      </c>
      <c r="L1335" s="33" t="str">
        <f t="shared" si="131"/>
        <v>DEJAR</v>
      </c>
      <c r="M1335" s="33" t="str">
        <f t="shared" si="132"/>
        <v>DEJAR</v>
      </c>
    </row>
    <row r="1336" spans="1:13" x14ac:dyDescent="0.25">
      <c r="A1336" s="14" t="s">
        <v>523</v>
      </c>
      <c r="B1336" s="18">
        <v>13</v>
      </c>
      <c r="C1336" s="8" t="s">
        <v>580</v>
      </c>
      <c r="D1336" s="120">
        <v>14.5</v>
      </c>
      <c r="E1336" s="120">
        <v>5</v>
      </c>
      <c r="F1336" s="304">
        <f t="shared" si="127"/>
        <v>165.13034999999999</v>
      </c>
      <c r="G1336" s="9">
        <v>0.1</v>
      </c>
      <c r="H1336" s="18" t="s">
        <v>1063</v>
      </c>
      <c r="I1336" s="32">
        <f t="shared" si="128"/>
        <v>80.073268525573738</v>
      </c>
      <c r="J1336" s="32">
        <f t="shared" si="129"/>
        <v>0.40036634262786869</v>
      </c>
      <c r="K1336" s="33" t="str">
        <f t="shared" si="130"/>
        <v>DEJAR</v>
      </c>
      <c r="L1336" s="33" t="str">
        <f t="shared" si="131"/>
        <v>DEJAR</v>
      </c>
      <c r="M1336" s="33" t="str">
        <f t="shared" si="132"/>
        <v>DEJAR</v>
      </c>
    </row>
    <row r="1337" spans="1:13" x14ac:dyDescent="0.25">
      <c r="A1337" s="14" t="s">
        <v>523</v>
      </c>
      <c r="B1337" s="9">
        <v>14</v>
      </c>
      <c r="C1337" s="8" t="s">
        <v>583</v>
      </c>
      <c r="D1337" s="120">
        <v>15.7</v>
      </c>
      <c r="E1337" s="120">
        <v>16</v>
      </c>
      <c r="F1337" s="304">
        <f t="shared" si="127"/>
        <v>193.59324599999999</v>
      </c>
      <c r="G1337" s="9">
        <v>0.1</v>
      </c>
      <c r="H1337" s="18" t="s">
        <v>1063</v>
      </c>
      <c r="I1337" s="32">
        <f t="shared" si="128"/>
        <v>96.781887987802477</v>
      </c>
      <c r="J1337" s="32">
        <f t="shared" si="129"/>
        <v>0.48390943993901236</v>
      </c>
      <c r="K1337" s="33" t="str">
        <f t="shared" si="130"/>
        <v>DEJAR</v>
      </c>
      <c r="L1337" s="33" t="str">
        <f t="shared" si="131"/>
        <v>DEJAR</v>
      </c>
      <c r="M1337" s="33" t="str">
        <f t="shared" si="132"/>
        <v>DEJAR</v>
      </c>
    </row>
    <row r="1338" spans="1:13" x14ac:dyDescent="0.25">
      <c r="A1338" s="14" t="s">
        <v>523</v>
      </c>
      <c r="B1338" s="18">
        <v>15</v>
      </c>
      <c r="C1338" s="8" t="s">
        <v>130</v>
      </c>
      <c r="D1338" s="120">
        <v>20.5</v>
      </c>
      <c r="E1338" s="120">
        <v>10</v>
      </c>
      <c r="F1338" s="304">
        <f t="shared" si="127"/>
        <v>330.06434999999999</v>
      </c>
      <c r="G1338" s="9">
        <v>0.1</v>
      </c>
      <c r="H1338" s="18" t="s">
        <v>1063</v>
      </c>
      <c r="I1338" s="32">
        <f t="shared" si="128"/>
        <v>182.78213876481104</v>
      </c>
      <c r="J1338" s="32">
        <f t="shared" si="129"/>
        <v>0.9139106938240551</v>
      </c>
      <c r="K1338" s="33" t="str">
        <f t="shared" si="130"/>
        <v>DEJAR</v>
      </c>
      <c r="L1338" s="33" t="str">
        <f t="shared" si="131"/>
        <v>DEJAR</v>
      </c>
      <c r="M1338" s="33" t="str">
        <f t="shared" si="132"/>
        <v>DEJAR</v>
      </c>
    </row>
    <row r="1339" spans="1:13" x14ac:dyDescent="0.25">
      <c r="A1339" s="14" t="s">
        <v>523</v>
      </c>
      <c r="B1339" s="9">
        <v>16</v>
      </c>
      <c r="C1339" s="8" t="s">
        <v>577</v>
      </c>
      <c r="D1339" s="120">
        <v>14.2</v>
      </c>
      <c r="E1339" s="120">
        <v>10</v>
      </c>
      <c r="F1339" s="304">
        <f t="shared" si="127"/>
        <v>158.368056</v>
      </c>
      <c r="G1339" s="9">
        <v>0.1</v>
      </c>
      <c r="H1339" s="18" t="s">
        <v>1063</v>
      </c>
      <c r="I1339" s="32">
        <f t="shared" si="128"/>
        <v>76.180900355309561</v>
      </c>
      <c r="J1339" s="32">
        <f t="shared" si="129"/>
        <v>0.38090450177654778</v>
      </c>
      <c r="K1339" s="33" t="str">
        <f t="shared" si="130"/>
        <v>DEJAR</v>
      </c>
      <c r="L1339" s="33" t="str">
        <f t="shared" si="131"/>
        <v>DEJAR</v>
      </c>
      <c r="M1339" s="33" t="str">
        <f t="shared" si="132"/>
        <v>DEJAR</v>
      </c>
    </row>
    <row r="1340" spans="1:13" x14ac:dyDescent="0.25">
      <c r="A1340" s="14" t="s">
        <v>523</v>
      </c>
      <c r="B1340" s="18">
        <v>17</v>
      </c>
      <c r="C1340" s="8" t="s">
        <v>584</v>
      </c>
      <c r="D1340" s="120">
        <v>12.5</v>
      </c>
      <c r="E1340" s="120">
        <v>8</v>
      </c>
      <c r="F1340" s="304">
        <f t="shared" si="127"/>
        <v>122.71875</v>
      </c>
      <c r="G1340" s="9">
        <v>0.1</v>
      </c>
      <c r="H1340" s="18" t="s">
        <v>1063</v>
      </c>
      <c r="I1340" s="32">
        <f t="shared" si="128"/>
        <v>56.214880852526136</v>
      </c>
      <c r="J1340" s="32">
        <f t="shared" si="129"/>
        <v>0.28107440426263064</v>
      </c>
      <c r="K1340" s="33" t="str">
        <f t="shared" si="130"/>
        <v>DEJAR</v>
      </c>
      <c r="L1340" s="33" t="str">
        <f t="shared" si="131"/>
        <v>DEJAR</v>
      </c>
      <c r="M1340" s="33" t="str">
        <f t="shared" si="132"/>
        <v>DEJAR</v>
      </c>
    </row>
    <row r="1341" spans="1:13" x14ac:dyDescent="0.25">
      <c r="A1341" s="14" t="s">
        <v>523</v>
      </c>
      <c r="B1341" s="9">
        <v>18</v>
      </c>
      <c r="C1341" s="8" t="s">
        <v>577</v>
      </c>
      <c r="D1341" s="120">
        <v>21</v>
      </c>
      <c r="E1341" s="120">
        <v>9</v>
      </c>
      <c r="F1341" s="304">
        <f t="shared" si="127"/>
        <v>346.3614</v>
      </c>
      <c r="G1341" s="9">
        <v>0.1</v>
      </c>
      <c r="H1341" s="18" t="s">
        <v>1063</v>
      </c>
      <c r="I1341" s="32">
        <f t="shared" si="128"/>
        <v>193.587905296</v>
      </c>
      <c r="J1341" s="32">
        <f t="shared" si="129"/>
        <v>0.96793952648000003</v>
      </c>
      <c r="K1341" s="33" t="str">
        <f t="shared" si="130"/>
        <v>DEJAR</v>
      </c>
      <c r="L1341" s="33" t="str">
        <f t="shared" si="131"/>
        <v>DEJAR</v>
      </c>
      <c r="M1341" s="33" t="str">
        <f t="shared" si="132"/>
        <v>DEJAR</v>
      </c>
    </row>
    <row r="1342" spans="1:13" x14ac:dyDescent="0.25">
      <c r="A1342" s="14" t="s">
        <v>523</v>
      </c>
      <c r="B1342" s="18">
        <v>19</v>
      </c>
      <c r="C1342" s="8" t="s">
        <v>577</v>
      </c>
      <c r="D1342" s="120">
        <v>19.5</v>
      </c>
      <c r="E1342" s="120">
        <v>8</v>
      </c>
      <c r="F1342" s="304">
        <f t="shared" si="127"/>
        <v>298.64834999999999</v>
      </c>
      <c r="G1342" s="9">
        <v>0.1</v>
      </c>
      <c r="H1342" s="18" t="s">
        <v>1063</v>
      </c>
      <c r="I1342" s="32">
        <f t="shared" si="128"/>
        <v>162.24290203480425</v>
      </c>
      <c r="J1342" s="32">
        <f t="shared" si="129"/>
        <v>0.81121451017402113</v>
      </c>
      <c r="K1342" s="33" t="str">
        <f t="shared" si="130"/>
        <v>DEJAR</v>
      </c>
      <c r="L1342" s="33" t="str">
        <f t="shared" si="131"/>
        <v>DEJAR</v>
      </c>
      <c r="M1342" s="33" t="str">
        <f t="shared" si="132"/>
        <v>DEJAR</v>
      </c>
    </row>
    <row r="1343" spans="1:13" x14ac:dyDescent="0.25">
      <c r="A1343" s="14" t="s">
        <v>523</v>
      </c>
      <c r="B1343" s="9">
        <v>20</v>
      </c>
      <c r="C1343" s="8" t="s">
        <v>584</v>
      </c>
      <c r="D1343" s="120">
        <v>14.6</v>
      </c>
      <c r="E1343" s="120">
        <v>9</v>
      </c>
      <c r="F1343" s="304">
        <f t="shared" si="127"/>
        <v>167.415864</v>
      </c>
      <c r="G1343" s="9">
        <v>0.1</v>
      </c>
      <c r="H1343" s="18" t="s">
        <v>1063</v>
      </c>
      <c r="I1343" s="32">
        <f t="shared" si="128"/>
        <v>81.395797882754522</v>
      </c>
      <c r="J1343" s="32">
        <f t="shared" si="129"/>
        <v>0.40697898941377264</v>
      </c>
      <c r="K1343" s="33" t="str">
        <f t="shared" si="130"/>
        <v>DEJAR</v>
      </c>
      <c r="L1343" s="33" t="str">
        <f t="shared" si="131"/>
        <v>DEJAR</v>
      </c>
      <c r="M1343" s="33" t="str">
        <f t="shared" si="132"/>
        <v>DEJAR</v>
      </c>
    </row>
    <row r="1344" spans="1:13" x14ac:dyDescent="0.25">
      <c r="A1344" s="14" t="s">
        <v>523</v>
      </c>
      <c r="B1344" s="18">
        <v>21</v>
      </c>
      <c r="C1344" s="8" t="s">
        <v>577</v>
      </c>
      <c r="D1344" s="120">
        <v>12</v>
      </c>
      <c r="E1344" s="120">
        <v>8</v>
      </c>
      <c r="F1344" s="304">
        <f t="shared" si="127"/>
        <v>113.0976</v>
      </c>
      <c r="G1344" s="9">
        <v>0.1</v>
      </c>
      <c r="H1344" s="18" t="s">
        <v>1063</v>
      </c>
      <c r="I1344" s="32">
        <f t="shared" si="128"/>
        <v>51.002868362482175</v>
      </c>
      <c r="J1344" s="32">
        <f t="shared" si="129"/>
        <v>0.25501434181241084</v>
      </c>
      <c r="K1344" s="33" t="str">
        <f t="shared" si="130"/>
        <v>DEJAR</v>
      </c>
      <c r="L1344" s="33" t="str">
        <f t="shared" si="131"/>
        <v>DEJAR</v>
      </c>
      <c r="M1344" s="33" t="str">
        <f t="shared" si="132"/>
        <v>DEJAR</v>
      </c>
    </row>
    <row r="1345" spans="1:13" x14ac:dyDescent="0.25">
      <c r="A1345" s="14" t="s">
        <v>523</v>
      </c>
      <c r="B1345" s="9">
        <v>22</v>
      </c>
      <c r="C1345" s="8" t="s">
        <v>222</v>
      </c>
      <c r="D1345" s="120">
        <v>21.9</v>
      </c>
      <c r="E1345" s="120">
        <v>15</v>
      </c>
      <c r="F1345" s="304">
        <f t="shared" si="127"/>
        <v>376.68569399999996</v>
      </c>
      <c r="G1345" s="9">
        <v>0.1</v>
      </c>
      <c r="H1345" s="18" t="s">
        <v>1063</v>
      </c>
      <c r="I1345" s="32">
        <f t="shared" si="128"/>
        <v>213.95244879543969</v>
      </c>
      <c r="J1345" s="32">
        <f t="shared" si="129"/>
        <v>1.0697622439771985</v>
      </c>
      <c r="K1345" s="33" t="str">
        <f t="shared" si="130"/>
        <v>DEJAR</v>
      </c>
      <c r="L1345" s="33" t="str">
        <f t="shared" si="131"/>
        <v>DEJAR</v>
      </c>
      <c r="M1345" s="33" t="str">
        <f t="shared" si="132"/>
        <v>DEJAR</v>
      </c>
    </row>
    <row r="1346" spans="1:13" x14ac:dyDescent="0.25">
      <c r="A1346" s="14" t="s">
        <v>523</v>
      </c>
      <c r="B1346" s="18">
        <v>23</v>
      </c>
      <c r="C1346" s="8" t="s">
        <v>585</v>
      </c>
      <c r="D1346" s="120">
        <v>23.5</v>
      </c>
      <c r="E1346" s="120">
        <v>17</v>
      </c>
      <c r="F1346" s="304">
        <f t="shared" si="127"/>
        <v>433.73714999999999</v>
      </c>
      <c r="G1346" s="9">
        <v>0.1</v>
      </c>
      <c r="H1346" s="18" t="s">
        <v>1063</v>
      </c>
      <c r="I1346" s="32">
        <f t="shared" si="128"/>
        <v>253.10998017593391</v>
      </c>
      <c r="J1346" s="32">
        <f t="shared" si="129"/>
        <v>1.2655499008796693</v>
      </c>
      <c r="K1346" s="33" t="str">
        <f t="shared" si="130"/>
        <v>DEJAR</v>
      </c>
      <c r="L1346" s="33" t="str">
        <f t="shared" si="131"/>
        <v>DEJAR</v>
      </c>
      <c r="M1346" s="33" t="str">
        <f t="shared" si="132"/>
        <v>DEJAR</v>
      </c>
    </row>
    <row r="1347" spans="1:13" x14ac:dyDescent="0.25">
      <c r="A1347" s="14" t="s">
        <v>523</v>
      </c>
      <c r="B1347" s="9">
        <v>24</v>
      </c>
      <c r="C1347" s="8" t="s">
        <v>577</v>
      </c>
      <c r="D1347" s="120">
        <v>15</v>
      </c>
      <c r="E1347" s="120">
        <v>12</v>
      </c>
      <c r="F1347" s="304">
        <f t="shared" ref="F1347:F1410" si="133">(3.1416/4)*D1347^2</f>
        <v>176.715</v>
      </c>
      <c r="G1347" s="9">
        <v>0.1</v>
      </c>
      <c r="H1347" s="18" t="s">
        <v>1063</v>
      </c>
      <c r="I1347" s="32">
        <f t="shared" ref="I1347:I1410" si="134">0.13657*D1347^2.38351</f>
        <v>86.812164819560579</v>
      </c>
      <c r="J1347" s="32">
        <f t="shared" ref="J1347:J1410" si="135">(I1347/1000)*0.5/G1347</f>
        <v>0.43406082409780289</v>
      </c>
      <c r="K1347" s="33" t="str">
        <f t="shared" ref="K1347:K1410" si="136">+IF(D1347&gt;=10,"DEJAR","DEPURAR")</f>
        <v>DEJAR</v>
      </c>
      <c r="L1347" s="33" t="str">
        <f t="shared" ref="L1347:L1410" si="137">+IF(E1347&gt;=5,"DEJAR","DEPURAR")</f>
        <v>DEJAR</v>
      </c>
      <c r="M1347" s="33" t="str">
        <f t="shared" ref="M1347:M1410" si="138">+IF(AND(K1347="DEJAR",L1347="DEJAR"),"DEJAR","DEPURAR")</f>
        <v>DEJAR</v>
      </c>
    </row>
    <row r="1348" spans="1:13" x14ac:dyDescent="0.25">
      <c r="A1348" s="14" t="s">
        <v>523</v>
      </c>
      <c r="B1348" s="18">
        <v>25</v>
      </c>
      <c r="C1348" s="8" t="s">
        <v>577</v>
      </c>
      <c r="D1348" s="120">
        <v>14</v>
      </c>
      <c r="E1348" s="120">
        <v>5</v>
      </c>
      <c r="F1348" s="304">
        <f t="shared" si="133"/>
        <v>153.9384</v>
      </c>
      <c r="G1348" s="9">
        <v>0.1</v>
      </c>
      <c r="H1348" s="18" t="s">
        <v>1063</v>
      </c>
      <c r="I1348" s="32">
        <f t="shared" si="134"/>
        <v>73.64833681845144</v>
      </c>
      <c r="J1348" s="32">
        <f t="shared" si="135"/>
        <v>0.36824168409225716</v>
      </c>
      <c r="K1348" s="33" t="str">
        <f t="shared" si="136"/>
        <v>DEJAR</v>
      </c>
      <c r="L1348" s="33" t="str">
        <f t="shared" si="137"/>
        <v>DEJAR</v>
      </c>
      <c r="M1348" s="33" t="str">
        <f t="shared" si="138"/>
        <v>DEJAR</v>
      </c>
    </row>
    <row r="1349" spans="1:13" x14ac:dyDescent="0.25">
      <c r="A1349" s="14" t="s">
        <v>523</v>
      </c>
      <c r="B1349" s="9">
        <v>26</v>
      </c>
      <c r="C1349" s="8" t="s">
        <v>586</v>
      </c>
      <c r="D1349" s="120">
        <v>17</v>
      </c>
      <c r="E1349" s="120">
        <v>17</v>
      </c>
      <c r="F1349" s="304">
        <f t="shared" si="133"/>
        <v>226.98060000000001</v>
      </c>
      <c r="G1349" s="9">
        <v>0.1</v>
      </c>
      <c r="H1349" s="18" t="s">
        <v>1063</v>
      </c>
      <c r="I1349" s="32">
        <f t="shared" si="134"/>
        <v>116.98835060940742</v>
      </c>
      <c r="J1349" s="32">
        <f t="shared" si="135"/>
        <v>0.58494175304703711</v>
      </c>
      <c r="K1349" s="33" t="str">
        <f t="shared" si="136"/>
        <v>DEJAR</v>
      </c>
      <c r="L1349" s="33" t="str">
        <f t="shared" si="137"/>
        <v>DEJAR</v>
      </c>
      <c r="M1349" s="33" t="str">
        <f t="shared" si="138"/>
        <v>DEJAR</v>
      </c>
    </row>
    <row r="1350" spans="1:13" x14ac:dyDescent="0.25">
      <c r="A1350" s="14" t="s">
        <v>523</v>
      </c>
      <c r="B1350" s="18">
        <v>27</v>
      </c>
      <c r="C1350" s="8" t="s">
        <v>583</v>
      </c>
      <c r="D1350" s="120">
        <v>24.5</v>
      </c>
      <c r="E1350" s="120">
        <v>10</v>
      </c>
      <c r="F1350" s="304">
        <f t="shared" si="133"/>
        <v>471.43635</v>
      </c>
      <c r="G1350" s="9">
        <v>0.1</v>
      </c>
      <c r="H1350" s="18" t="s">
        <v>1063</v>
      </c>
      <c r="I1350" s="32">
        <f t="shared" si="134"/>
        <v>279.54167502677348</v>
      </c>
      <c r="J1350" s="32">
        <f t="shared" si="135"/>
        <v>1.3977083751338673</v>
      </c>
      <c r="K1350" s="33" t="str">
        <f t="shared" si="136"/>
        <v>DEJAR</v>
      </c>
      <c r="L1350" s="33" t="str">
        <f t="shared" si="137"/>
        <v>DEJAR</v>
      </c>
      <c r="M1350" s="33" t="str">
        <f t="shared" si="138"/>
        <v>DEJAR</v>
      </c>
    </row>
    <row r="1351" spans="1:13" x14ac:dyDescent="0.25">
      <c r="A1351" s="14" t="s">
        <v>523</v>
      </c>
      <c r="B1351" s="9">
        <v>28</v>
      </c>
      <c r="C1351" s="8" t="s">
        <v>586</v>
      </c>
      <c r="D1351" s="120">
        <v>25.4</v>
      </c>
      <c r="E1351" s="120">
        <v>20</v>
      </c>
      <c r="F1351" s="304">
        <f t="shared" si="133"/>
        <v>506.70866399999994</v>
      </c>
      <c r="G1351" s="9">
        <v>0.1</v>
      </c>
      <c r="H1351" s="18" t="s">
        <v>1063</v>
      </c>
      <c r="I1351" s="32">
        <f t="shared" si="134"/>
        <v>304.64252148047075</v>
      </c>
      <c r="J1351" s="32">
        <f t="shared" si="135"/>
        <v>1.5232126074023538</v>
      </c>
      <c r="K1351" s="33" t="str">
        <f t="shared" si="136"/>
        <v>DEJAR</v>
      </c>
      <c r="L1351" s="33" t="str">
        <f t="shared" si="137"/>
        <v>DEJAR</v>
      </c>
      <c r="M1351" s="33" t="str">
        <f t="shared" si="138"/>
        <v>DEJAR</v>
      </c>
    </row>
    <row r="1352" spans="1:13" x14ac:dyDescent="0.25">
      <c r="A1352" s="14" t="s">
        <v>523</v>
      </c>
      <c r="B1352" s="18">
        <v>29</v>
      </c>
      <c r="C1352" s="8" t="s">
        <v>587</v>
      </c>
      <c r="D1352" s="120">
        <v>21</v>
      </c>
      <c r="E1352" s="120">
        <v>7</v>
      </c>
      <c r="F1352" s="304">
        <f t="shared" si="133"/>
        <v>346.3614</v>
      </c>
      <c r="G1352" s="9">
        <v>0.1</v>
      </c>
      <c r="H1352" s="18" t="s">
        <v>1063</v>
      </c>
      <c r="I1352" s="32">
        <f t="shared" si="134"/>
        <v>193.587905296</v>
      </c>
      <c r="J1352" s="32">
        <f t="shared" si="135"/>
        <v>0.96793952648000003</v>
      </c>
      <c r="K1352" s="33" t="str">
        <f t="shared" si="136"/>
        <v>DEJAR</v>
      </c>
      <c r="L1352" s="33" t="str">
        <f t="shared" si="137"/>
        <v>DEJAR</v>
      </c>
      <c r="M1352" s="33" t="str">
        <f t="shared" si="138"/>
        <v>DEJAR</v>
      </c>
    </row>
    <row r="1353" spans="1:13" x14ac:dyDescent="0.25">
      <c r="A1353" s="14" t="s">
        <v>523</v>
      </c>
      <c r="B1353" s="9">
        <v>30</v>
      </c>
      <c r="C1353" s="8" t="s">
        <v>210</v>
      </c>
      <c r="D1353" s="120">
        <v>12</v>
      </c>
      <c r="E1353" s="120">
        <v>7</v>
      </c>
      <c r="F1353" s="304">
        <f t="shared" si="133"/>
        <v>113.0976</v>
      </c>
      <c r="G1353" s="9">
        <v>0.1</v>
      </c>
      <c r="H1353" s="18" t="s">
        <v>1063</v>
      </c>
      <c r="I1353" s="32">
        <f t="shared" si="134"/>
        <v>51.002868362482175</v>
      </c>
      <c r="J1353" s="32">
        <f t="shared" si="135"/>
        <v>0.25501434181241084</v>
      </c>
      <c r="K1353" s="33" t="str">
        <f t="shared" si="136"/>
        <v>DEJAR</v>
      </c>
      <c r="L1353" s="33" t="str">
        <f t="shared" si="137"/>
        <v>DEJAR</v>
      </c>
      <c r="M1353" s="33" t="str">
        <f t="shared" si="138"/>
        <v>DEJAR</v>
      </c>
    </row>
    <row r="1354" spans="1:13" x14ac:dyDescent="0.25">
      <c r="A1354" s="14" t="s">
        <v>523</v>
      </c>
      <c r="B1354" s="18">
        <v>31</v>
      </c>
      <c r="C1354" s="8" t="s">
        <v>588</v>
      </c>
      <c r="D1354" s="120">
        <v>19.399999999999999</v>
      </c>
      <c r="E1354" s="120">
        <v>20</v>
      </c>
      <c r="F1354" s="304">
        <f t="shared" si="133"/>
        <v>295.59314399999994</v>
      </c>
      <c r="G1354" s="9">
        <v>0.1</v>
      </c>
      <c r="H1354" s="18" t="s">
        <v>1063</v>
      </c>
      <c r="I1354" s="32">
        <f t="shared" si="134"/>
        <v>160.26681665423646</v>
      </c>
      <c r="J1354" s="32">
        <f t="shared" si="135"/>
        <v>0.80133408327118238</v>
      </c>
      <c r="K1354" s="33" t="str">
        <f t="shared" si="136"/>
        <v>DEJAR</v>
      </c>
      <c r="L1354" s="33" t="str">
        <f t="shared" si="137"/>
        <v>DEJAR</v>
      </c>
      <c r="M1354" s="33" t="str">
        <f t="shared" si="138"/>
        <v>DEJAR</v>
      </c>
    </row>
    <row r="1355" spans="1:13" x14ac:dyDescent="0.25">
      <c r="A1355" s="14" t="s">
        <v>523</v>
      </c>
      <c r="B1355" s="9">
        <v>32</v>
      </c>
      <c r="C1355" s="8" t="s">
        <v>583</v>
      </c>
      <c r="D1355" s="120">
        <v>26.5</v>
      </c>
      <c r="E1355" s="120">
        <v>15</v>
      </c>
      <c r="F1355" s="304">
        <f t="shared" si="133"/>
        <v>551.54714999999999</v>
      </c>
      <c r="G1355" s="9">
        <v>0.1</v>
      </c>
      <c r="H1355" s="18" t="s">
        <v>1063</v>
      </c>
      <c r="I1355" s="32">
        <f t="shared" si="134"/>
        <v>337.03583743732253</v>
      </c>
      <c r="J1355" s="32">
        <f t="shared" si="135"/>
        <v>1.6851791871866124</v>
      </c>
      <c r="K1355" s="33" t="str">
        <f t="shared" si="136"/>
        <v>DEJAR</v>
      </c>
      <c r="L1355" s="33" t="str">
        <f t="shared" si="137"/>
        <v>DEJAR</v>
      </c>
      <c r="M1355" s="33" t="str">
        <f t="shared" si="138"/>
        <v>DEJAR</v>
      </c>
    </row>
    <row r="1356" spans="1:13" x14ac:dyDescent="0.25">
      <c r="A1356" s="14" t="s">
        <v>523</v>
      </c>
      <c r="B1356" s="18">
        <v>33</v>
      </c>
      <c r="C1356" s="8" t="s">
        <v>577</v>
      </c>
      <c r="D1356" s="120">
        <v>19</v>
      </c>
      <c r="E1356" s="120">
        <v>7</v>
      </c>
      <c r="F1356" s="304">
        <f t="shared" si="133"/>
        <v>283.52940000000001</v>
      </c>
      <c r="G1356" s="9">
        <v>0.1</v>
      </c>
      <c r="H1356" s="18" t="s">
        <v>1063</v>
      </c>
      <c r="I1356" s="32">
        <f t="shared" si="134"/>
        <v>152.50261995629924</v>
      </c>
      <c r="J1356" s="32">
        <f t="shared" si="135"/>
        <v>0.76251309978149617</v>
      </c>
      <c r="K1356" s="33" t="str">
        <f t="shared" si="136"/>
        <v>DEJAR</v>
      </c>
      <c r="L1356" s="33" t="str">
        <f t="shared" si="137"/>
        <v>DEJAR</v>
      </c>
      <c r="M1356" s="33" t="str">
        <f t="shared" si="138"/>
        <v>DEJAR</v>
      </c>
    </row>
    <row r="1357" spans="1:13" x14ac:dyDescent="0.25">
      <c r="A1357" s="14" t="s">
        <v>523</v>
      </c>
      <c r="B1357" s="9">
        <v>34</v>
      </c>
      <c r="C1357" s="8" t="s">
        <v>584</v>
      </c>
      <c r="D1357" s="120">
        <v>20.7</v>
      </c>
      <c r="E1357" s="120">
        <v>10</v>
      </c>
      <c r="F1357" s="304">
        <f t="shared" si="133"/>
        <v>336.53604599999994</v>
      </c>
      <c r="G1357" s="9">
        <v>0.1</v>
      </c>
      <c r="H1357" s="18" t="s">
        <v>1063</v>
      </c>
      <c r="I1357" s="32">
        <f t="shared" si="134"/>
        <v>187.06123079066424</v>
      </c>
      <c r="J1357" s="32">
        <f t="shared" si="135"/>
        <v>0.93530615395332117</v>
      </c>
      <c r="K1357" s="33" t="str">
        <f t="shared" si="136"/>
        <v>DEJAR</v>
      </c>
      <c r="L1357" s="33" t="str">
        <f t="shared" si="137"/>
        <v>DEJAR</v>
      </c>
      <c r="M1357" s="33" t="str">
        <f t="shared" si="138"/>
        <v>DEJAR</v>
      </c>
    </row>
    <row r="1358" spans="1:13" x14ac:dyDescent="0.25">
      <c r="A1358" s="14" t="s">
        <v>523</v>
      </c>
      <c r="B1358" s="18">
        <v>35</v>
      </c>
      <c r="C1358" s="8" t="s">
        <v>210</v>
      </c>
      <c r="D1358" s="120">
        <v>11</v>
      </c>
      <c r="E1358" s="120">
        <v>12</v>
      </c>
      <c r="F1358" s="304">
        <f t="shared" si="133"/>
        <v>95.0334</v>
      </c>
      <c r="G1358" s="9">
        <v>0.1</v>
      </c>
      <c r="H1358" s="18" t="s">
        <v>1063</v>
      </c>
      <c r="I1358" s="32">
        <f t="shared" si="134"/>
        <v>41.450062373780455</v>
      </c>
      <c r="J1358" s="32">
        <f t="shared" si="135"/>
        <v>0.20725031186890225</v>
      </c>
      <c r="K1358" s="33" t="str">
        <f t="shared" si="136"/>
        <v>DEJAR</v>
      </c>
      <c r="L1358" s="33" t="str">
        <f t="shared" si="137"/>
        <v>DEJAR</v>
      </c>
      <c r="M1358" s="33" t="str">
        <f t="shared" si="138"/>
        <v>DEJAR</v>
      </c>
    </row>
    <row r="1359" spans="1:13" x14ac:dyDescent="0.25">
      <c r="A1359" s="14" t="s">
        <v>523</v>
      </c>
      <c r="B1359" s="9">
        <v>36</v>
      </c>
      <c r="C1359" s="8" t="s">
        <v>589</v>
      </c>
      <c r="D1359" s="120">
        <v>15</v>
      </c>
      <c r="E1359" s="120">
        <v>7</v>
      </c>
      <c r="F1359" s="304">
        <f t="shared" si="133"/>
        <v>176.715</v>
      </c>
      <c r="G1359" s="9">
        <v>0.1</v>
      </c>
      <c r="H1359" s="18" t="s">
        <v>1063</v>
      </c>
      <c r="I1359" s="32">
        <f t="shared" si="134"/>
        <v>86.812164819560579</v>
      </c>
      <c r="J1359" s="32">
        <f t="shared" si="135"/>
        <v>0.43406082409780289</v>
      </c>
      <c r="K1359" s="33" t="str">
        <f t="shared" si="136"/>
        <v>DEJAR</v>
      </c>
      <c r="L1359" s="33" t="str">
        <f t="shared" si="137"/>
        <v>DEJAR</v>
      </c>
      <c r="M1359" s="33" t="str">
        <f t="shared" si="138"/>
        <v>DEJAR</v>
      </c>
    </row>
    <row r="1360" spans="1:13" x14ac:dyDescent="0.25">
      <c r="A1360" s="14" t="s">
        <v>523</v>
      </c>
      <c r="B1360" s="18">
        <v>37</v>
      </c>
      <c r="C1360" s="8" t="s">
        <v>585</v>
      </c>
      <c r="D1360" s="120">
        <v>17.5</v>
      </c>
      <c r="E1360" s="120">
        <v>11</v>
      </c>
      <c r="F1360" s="304">
        <f t="shared" si="133"/>
        <v>240.52875</v>
      </c>
      <c r="G1360" s="9">
        <v>0.1</v>
      </c>
      <c r="H1360" s="18" t="s">
        <v>1063</v>
      </c>
      <c r="I1360" s="32">
        <f t="shared" si="134"/>
        <v>125.35709774458586</v>
      </c>
      <c r="J1360" s="32">
        <f t="shared" si="135"/>
        <v>0.62678548872292927</v>
      </c>
      <c r="K1360" s="33" t="str">
        <f t="shared" si="136"/>
        <v>DEJAR</v>
      </c>
      <c r="L1360" s="33" t="str">
        <f t="shared" si="137"/>
        <v>DEJAR</v>
      </c>
      <c r="M1360" s="33" t="str">
        <f t="shared" si="138"/>
        <v>DEJAR</v>
      </c>
    </row>
    <row r="1361" spans="1:13" x14ac:dyDescent="0.25">
      <c r="A1361" s="121" t="s">
        <v>526</v>
      </c>
      <c r="B1361" s="9">
        <v>1</v>
      </c>
      <c r="C1361" s="8" t="s">
        <v>249</v>
      </c>
      <c r="D1361" s="120">
        <v>19</v>
      </c>
      <c r="E1361" s="120">
        <v>12</v>
      </c>
      <c r="F1361" s="304">
        <f t="shared" si="133"/>
        <v>283.52940000000001</v>
      </c>
      <c r="G1361" s="9">
        <v>0.1</v>
      </c>
      <c r="H1361" s="18" t="s">
        <v>1063</v>
      </c>
      <c r="I1361" s="32">
        <f t="shared" si="134"/>
        <v>152.50261995629924</v>
      </c>
      <c r="J1361" s="32">
        <f t="shared" si="135"/>
        <v>0.76251309978149617</v>
      </c>
      <c r="K1361" s="33" t="str">
        <f t="shared" si="136"/>
        <v>DEJAR</v>
      </c>
      <c r="L1361" s="33" t="str">
        <f t="shared" si="137"/>
        <v>DEJAR</v>
      </c>
      <c r="M1361" s="33" t="str">
        <f t="shared" si="138"/>
        <v>DEJAR</v>
      </c>
    </row>
    <row r="1362" spans="1:13" x14ac:dyDescent="0.25">
      <c r="A1362" s="121" t="s">
        <v>526</v>
      </c>
      <c r="B1362" s="9">
        <v>2</v>
      </c>
      <c r="C1362" s="8" t="s">
        <v>590</v>
      </c>
      <c r="D1362" s="120">
        <v>21</v>
      </c>
      <c r="E1362" s="120">
        <v>9</v>
      </c>
      <c r="F1362" s="304">
        <f t="shared" si="133"/>
        <v>346.3614</v>
      </c>
      <c r="G1362" s="9">
        <v>0.1</v>
      </c>
      <c r="H1362" s="18" t="s">
        <v>1063</v>
      </c>
      <c r="I1362" s="32">
        <f t="shared" si="134"/>
        <v>193.587905296</v>
      </c>
      <c r="J1362" s="32">
        <f t="shared" si="135"/>
        <v>0.96793952648000003</v>
      </c>
      <c r="K1362" s="33" t="str">
        <f t="shared" si="136"/>
        <v>DEJAR</v>
      </c>
      <c r="L1362" s="33" t="str">
        <f t="shared" si="137"/>
        <v>DEJAR</v>
      </c>
      <c r="M1362" s="33" t="str">
        <f t="shared" si="138"/>
        <v>DEJAR</v>
      </c>
    </row>
    <row r="1363" spans="1:13" x14ac:dyDescent="0.25">
      <c r="A1363" s="121" t="s">
        <v>526</v>
      </c>
      <c r="B1363" s="9">
        <v>3</v>
      </c>
      <c r="C1363" s="8" t="s">
        <v>591</v>
      </c>
      <c r="D1363" s="120">
        <v>70</v>
      </c>
      <c r="E1363" s="120">
        <v>18</v>
      </c>
      <c r="F1363" s="304">
        <f t="shared" si="133"/>
        <v>3848.46</v>
      </c>
      <c r="G1363" s="9">
        <v>0.1</v>
      </c>
      <c r="H1363" s="18" t="s">
        <v>1063</v>
      </c>
      <c r="I1363" s="32">
        <f t="shared" si="134"/>
        <v>3413.2251636463757</v>
      </c>
      <c r="J1363" s="32">
        <f t="shared" si="135"/>
        <v>17.066125818231878</v>
      </c>
      <c r="K1363" s="33" t="str">
        <f t="shared" si="136"/>
        <v>DEJAR</v>
      </c>
      <c r="L1363" s="33" t="str">
        <f t="shared" si="137"/>
        <v>DEJAR</v>
      </c>
      <c r="M1363" s="33" t="str">
        <f t="shared" si="138"/>
        <v>DEJAR</v>
      </c>
    </row>
    <row r="1364" spans="1:13" x14ac:dyDescent="0.25">
      <c r="A1364" s="121" t="s">
        <v>526</v>
      </c>
      <c r="B1364" s="9">
        <v>4</v>
      </c>
      <c r="C1364" s="8" t="s">
        <v>592</v>
      </c>
      <c r="D1364" s="120">
        <v>28</v>
      </c>
      <c r="E1364" s="120">
        <v>25</v>
      </c>
      <c r="F1364" s="304">
        <f t="shared" si="133"/>
        <v>615.75360000000001</v>
      </c>
      <c r="G1364" s="9">
        <v>0.1</v>
      </c>
      <c r="H1364" s="18" t="s">
        <v>1063</v>
      </c>
      <c r="I1364" s="32">
        <f t="shared" si="134"/>
        <v>384.30049927715726</v>
      </c>
      <c r="J1364" s="32">
        <f t="shared" si="135"/>
        <v>1.9215024963857863</v>
      </c>
      <c r="K1364" s="33" t="str">
        <f t="shared" si="136"/>
        <v>DEJAR</v>
      </c>
      <c r="L1364" s="33" t="str">
        <f t="shared" si="137"/>
        <v>DEJAR</v>
      </c>
      <c r="M1364" s="33" t="str">
        <f t="shared" si="138"/>
        <v>DEJAR</v>
      </c>
    </row>
    <row r="1365" spans="1:13" x14ac:dyDescent="0.25">
      <c r="A1365" s="121" t="s">
        <v>526</v>
      </c>
      <c r="B1365" s="9">
        <v>5</v>
      </c>
      <c r="C1365" s="8" t="s">
        <v>592</v>
      </c>
      <c r="D1365" s="120">
        <v>25</v>
      </c>
      <c r="E1365" s="120">
        <v>20</v>
      </c>
      <c r="F1365" s="304">
        <f t="shared" si="133"/>
        <v>490.875</v>
      </c>
      <c r="G1365" s="9">
        <v>0.1</v>
      </c>
      <c r="H1365" s="18" t="s">
        <v>1063</v>
      </c>
      <c r="I1365" s="32">
        <f t="shared" si="134"/>
        <v>293.3319028192812</v>
      </c>
      <c r="J1365" s="32">
        <f t="shared" si="135"/>
        <v>1.4666595140964058</v>
      </c>
      <c r="K1365" s="33" t="str">
        <f t="shared" si="136"/>
        <v>DEJAR</v>
      </c>
      <c r="L1365" s="33" t="str">
        <f t="shared" si="137"/>
        <v>DEJAR</v>
      </c>
      <c r="M1365" s="33" t="str">
        <f t="shared" si="138"/>
        <v>DEJAR</v>
      </c>
    </row>
    <row r="1366" spans="1:13" x14ac:dyDescent="0.25">
      <c r="A1366" s="121" t="s">
        <v>526</v>
      </c>
      <c r="B1366" s="9">
        <v>6</v>
      </c>
      <c r="C1366" s="8" t="s">
        <v>256</v>
      </c>
      <c r="D1366" s="120">
        <v>30</v>
      </c>
      <c r="E1366" s="120">
        <v>18</v>
      </c>
      <c r="F1366" s="304">
        <f t="shared" si="133"/>
        <v>706.86</v>
      </c>
      <c r="G1366" s="9">
        <v>0.1</v>
      </c>
      <c r="H1366" s="18" t="s">
        <v>1063</v>
      </c>
      <c r="I1366" s="32">
        <f t="shared" si="134"/>
        <v>452.98997539791907</v>
      </c>
      <c r="J1366" s="32">
        <f t="shared" si="135"/>
        <v>2.2649498769895953</v>
      </c>
      <c r="K1366" s="33" t="str">
        <f t="shared" si="136"/>
        <v>DEJAR</v>
      </c>
      <c r="L1366" s="33" t="str">
        <f t="shared" si="137"/>
        <v>DEJAR</v>
      </c>
      <c r="M1366" s="33" t="str">
        <f t="shared" si="138"/>
        <v>DEJAR</v>
      </c>
    </row>
    <row r="1367" spans="1:13" x14ac:dyDescent="0.25">
      <c r="A1367" s="121" t="s">
        <v>526</v>
      </c>
      <c r="B1367" s="9">
        <v>7</v>
      </c>
      <c r="C1367" s="8" t="s">
        <v>592</v>
      </c>
      <c r="D1367" s="120">
        <v>14</v>
      </c>
      <c r="E1367" s="120">
        <v>12</v>
      </c>
      <c r="F1367" s="304">
        <f t="shared" si="133"/>
        <v>153.9384</v>
      </c>
      <c r="G1367" s="9">
        <v>0.1</v>
      </c>
      <c r="H1367" s="18" t="s">
        <v>1063</v>
      </c>
      <c r="I1367" s="32">
        <f t="shared" si="134"/>
        <v>73.64833681845144</v>
      </c>
      <c r="J1367" s="32">
        <f t="shared" si="135"/>
        <v>0.36824168409225716</v>
      </c>
      <c r="K1367" s="33" t="str">
        <f t="shared" si="136"/>
        <v>DEJAR</v>
      </c>
      <c r="L1367" s="33" t="str">
        <f t="shared" si="137"/>
        <v>DEJAR</v>
      </c>
      <c r="M1367" s="33" t="str">
        <f t="shared" si="138"/>
        <v>DEJAR</v>
      </c>
    </row>
    <row r="1368" spans="1:13" x14ac:dyDescent="0.25">
      <c r="A1368" s="121" t="s">
        <v>526</v>
      </c>
      <c r="B1368" s="9">
        <v>8</v>
      </c>
      <c r="C1368" s="8" t="s">
        <v>593</v>
      </c>
      <c r="D1368" s="120">
        <v>40</v>
      </c>
      <c r="E1368" s="120">
        <v>25</v>
      </c>
      <c r="F1368" s="304">
        <f t="shared" si="133"/>
        <v>1256.6399999999999</v>
      </c>
      <c r="G1368" s="9">
        <v>0.1</v>
      </c>
      <c r="H1368" s="18" t="s">
        <v>1063</v>
      </c>
      <c r="I1368" s="32">
        <f t="shared" si="134"/>
        <v>899.25180732127308</v>
      </c>
      <c r="J1368" s="32">
        <f t="shared" si="135"/>
        <v>4.4962590366063653</v>
      </c>
      <c r="K1368" s="33" t="str">
        <f t="shared" si="136"/>
        <v>DEJAR</v>
      </c>
      <c r="L1368" s="33" t="str">
        <f t="shared" si="137"/>
        <v>DEJAR</v>
      </c>
      <c r="M1368" s="33" t="str">
        <f t="shared" si="138"/>
        <v>DEJAR</v>
      </c>
    </row>
    <row r="1369" spans="1:13" x14ac:dyDescent="0.25">
      <c r="A1369" s="121" t="s">
        <v>526</v>
      </c>
      <c r="B1369" s="9">
        <v>9</v>
      </c>
      <c r="C1369" s="8" t="s">
        <v>594</v>
      </c>
      <c r="D1369" s="120">
        <v>36</v>
      </c>
      <c r="E1369" s="120">
        <v>25</v>
      </c>
      <c r="F1369" s="304">
        <f t="shared" si="133"/>
        <v>1017.8783999999999</v>
      </c>
      <c r="G1369" s="9">
        <v>0.1</v>
      </c>
      <c r="H1369" s="18" t="s">
        <v>1063</v>
      </c>
      <c r="I1369" s="32">
        <f t="shared" si="134"/>
        <v>699.54858588098784</v>
      </c>
      <c r="J1369" s="32">
        <f t="shared" si="135"/>
        <v>3.4977429294049394</v>
      </c>
      <c r="K1369" s="33" t="str">
        <f t="shared" si="136"/>
        <v>DEJAR</v>
      </c>
      <c r="L1369" s="33" t="str">
        <f t="shared" si="137"/>
        <v>DEJAR</v>
      </c>
      <c r="M1369" s="33" t="str">
        <f t="shared" si="138"/>
        <v>DEJAR</v>
      </c>
    </row>
    <row r="1370" spans="1:13" x14ac:dyDescent="0.25">
      <c r="A1370" s="121" t="s">
        <v>526</v>
      </c>
      <c r="B1370" s="9">
        <v>10</v>
      </c>
      <c r="C1370" s="8" t="s">
        <v>146</v>
      </c>
      <c r="D1370" s="120">
        <v>20</v>
      </c>
      <c r="E1370" s="120">
        <v>10</v>
      </c>
      <c r="F1370" s="304">
        <f t="shared" si="133"/>
        <v>314.15999999999997</v>
      </c>
      <c r="G1370" s="9">
        <v>0.1</v>
      </c>
      <c r="H1370" s="18" t="s">
        <v>1063</v>
      </c>
      <c r="I1370" s="32">
        <f t="shared" si="134"/>
        <v>172.33493090633354</v>
      </c>
      <c r="J1370" s="32">
        <f t="shared" si="135"/>
        <v>0.86167465453166758</v>
      </c>
      <c r="K1370" s="33" t="str">
        <f t="shared" si="136"/>
        <v>DEJAR</v>
      </c>
      <c r="L1370" s="33" t="str">
        <f t="shared" si="137"/>
        <v>DEJAR</v>
      </c>
      <c r="M1370" s="33" t="str">
        <f t="shared" si="138"/>
        <v>DEJAR</v>
      </c>
    </row>
    <row r="1371" spans="1:13" x14ac:dyDescent="0.25">
      <c r="A1371" s="121" t="s">
        <v>526</v>
      </c>
      <c r="B1371" s="9">
        <v>11</v>
      </c>
      <c r="C1371" s="8" t="s">
        <v>121</v>
      </c>
      <c r="D1371" s="120">
        <v>20</v>
      </c>
      <c r="E1371" s="120">
        <v>9</v>
      </c>
      <c r="F1371" s="304">
        <f t="shared" si="133"/>
        <v>314.15999999999997</v>
      </c>
      <c r="G1371" s="9">
        <v>0.1</v>
      </c>
      <c r="H1371" s="18" t="s">
        <v>1063</v>
      </c>
      <c r="I1371" s="32">
        <f t="shared" si="134"/>
        <v>172.33493090633354</v>
      </c>
      <c r="J1371" s="32">
        <f t="shared" si="135"/>
        <v>0.86167465453166758</v>
      </c>
      <c r="K1371" s="33" t="str">
        <f t="shared" si="136"/>
        <v>DEJAR</v>
      </c>
      <c r="L1371" s="33" t="str">
        <f t="shared" si="137"/>
        <v>DEJAR</v>
      </c>
      <c r="M1371" s="33" t="str">
        <f t="shared" si="138"/>
        <v>DEJAR</v>
      </c>
    </row>
    <row r="1372" spans="1:13" x14ac:dyDescent="0.25">
      <c r="A1372" s="121" t="s">
        <v>526</v>
      </c>
      <c r="B1372" s="9">
        <v>12</v>
      </c>
      <c r="C1372" s="8" t="s">
        <v>592</v>
      </c>
      <c r="D1372" s="120">
        <v>15</v>
      </c>
      <c r="E1372" s="120">
        <v>15</v>
      </c>
      <c r="F1372" s="304">
        <f t="shared" si="133"/>
        <v>176.715</v>
      </c>
      <c r="G1372" s="9">
        <v>0.1</v>
      </c>
      <c r="H1372" s="18" t="s">
        <v>1063</v>
      </c>
      <c r="I1372" s="32">
        <f t="shared" si="134"/>
        <v>86.812164819560579</v>
      </c>
      <c r="J1372" s="32">
        <f t="shared" si="135"/>
        <v>0.43406082409780289</v>
      </c>
      <c r="K1372" s="33" t="str">
        <f t="shared" si="136"/>
        <v>DEJAR</v>
      </c>
      <c r="L1372" s="33" t="str">
        <f t="shared" si="137"/>
        <v>DEJAR</v>
      </c>
      <c r="M1372" s="33" t="str">
        <f t="shared" si="138"/>
        <v>DEJAR</v>
      </c>
    </row>
    <row r="1373" spans="1:13" x14ac:dyDescent="0.25">
      <c r="A1373" s="121" t="s">
        <v>526</v>
      </c>
      <c r="B1373" s="9">
        <v>13</v>
      </c>
      <c r="C1373" s="8" t="s">
        <v>592</v>
      </c>
      <c r="D1373" s="120">
        <v>42</v>
      </c>
      <c r="E1373" s="120">
        <v>30</v>
      </c>
      <c r="F1373" s="304">
        <f t="shared" si="133"/>
        <v>1385.4456</v>
      </c>
      <c r="G1373" s="9">
        <v>0.1</v>
      </c>
      <c r="H1373" s="18" t="s">
        <v>1063</v>
      </c>
      <c r="I1373" s="32">
        <f t="shared" si="134"/>
        <v>1010.1508312762483</v>
      </c>
      <c r="J1373" s="32">
        <f t="shared" si="135"/>
        <v>5.0507541563812408</v>
      </c>
      <c r="K1373" s="33" t="str">
        <f t="shared" si="136"/>
        <v>DEJAR</v>
      </c>
      <c r="L1373" s="33" t="str">
        <f t="shared" si="137"/>
        <v>DEJAR</v>
      </c>
      <c r="M1373" s="33" t="str">
        <f t="shared" si="138"/>
        <v>DEJAR</v>
      </c>
    </row>
    <row r="1374" spans="1:13" x14ac:dyDescent="0.25">
      <c r="A1374" s="121" t="s">
        <v>526</v>
      </c>
      <c r="B1374" s="9">
        <v>14</v>
      </c>
      <c r="C1374" s="8" t="s">
        <v>595</v>
      </c>
      <c r="D1374" s="120">
        <v>12</v>
      </c>
      <c r="E1374" s="120">
        <v>8</v>
      </c>
      <c r="F1374" s="304">
        <f t="shared" si="133"/>
        <v>113.0976</v>
      </c>
      <c r="G1374" s="9">
        <v>0.1</v>
      </c>
      <c r="H1374" s="18" t="s">
        <v>1063</v>
      </c>
      <c r="I1374" s="32">
        <f t="shared" si="134"/>
        <v>51.002868362482175</v>
      </c>
      <c r="J1374" s="32">
        <f t="shared" si="135"/>
        <v>0.25501434181241084</v>
      </c>
      <c r="K1374" s="33" t="str">
        <f t="shared" si="136"/>
        <v>DEJAR</v>
      </c>
      <c r="L1374" s="33" t="str">
        <f t="shared" si="137"/>
        <v>DEJAR</v>
      </c>
      <c r="M1374" s="33" t="str">
        <f t="shared" si="138"/>
        <v>DEJAR</v>
      </c>
    </row>
    <row r="1375" spans="1:13" x14ac:dyDescent="0.25">
      <c r="A1375" s="121" t="s">
        <v>526</v>
      </c>
      <c r="B1375" s="9">
        <v>15</v>
      </c>
      <c r="C1375" s="8" t="s">
        <v>592</v>
      </c>
      <c r="D1375" s="120">
        <v>16</v>
      </c>
      <c r="E1375" s="120">
        <v>10</v>
      </c>
      <c r="F1375" s="304">
        <f t="shared" si="133"/>
        <v>201.0624</v>
      </c>
      <c r="G1375" s="9">
        <v>0.1</v>
      </c>
      <c r="H1375" s="18" t="s">
        <v>1063</v>
      </c>
      <c r="I1375" s="32">
        <f t="shared" si="134"/>
        <v>101.24820425273758</v>
      </c>
      <c r="J1375" s="32">
        <f t="shared" si="135"/>
        <v>0.50624102126368786</v>
      </c>
      <c r="K1375" s="33" t="str">
        <f t="shared" si="136"/>
        <v>DEJAR</v>
      </c>
      <c r="L1375" s="33" t="str">
        <f t="shared" si="137"/>
        <v>DEJAR</v>
      </c>
      <c r="M1375" s="33" t="str">
        <f t="shared" si="138"/>
        <v>DEJAR</v>
      </c>
    </row>
    <row r="1376" spans="1:13" x14ac:dyDescent="0.25">
      <c r="A1376" s="121" t="s">
        <v>526</v>
      </c>
      <c r="B1376" s="9">
        <v>16</v>
      </c>
      <c r="C1376" s="8" t="s">
        <v>577</v>
      </c>
      <c r="D1376" s="120">
        <v>25</v>
      </c>
      <c r="E1376" s="120">
        <v>17</v>
      </c>
      <c r="F1376" s="304">
        <f t="shared" si="133"/>
        <v>490.875</v>
      </c>
      <c r="G1376" s="9">
        <v>0.1</v>
      </c>
      <c r="H1376" s="18" t="s">
        <v>1063</v>
      </c>
      <c r="I1376" s="32">
        <f t="shared" si="134"/>
        <v>293.3319028192812</v>
      </c>
      <c r="J1376" s="32">
        <f t="shared" si="135"/>
        <v>1.4666595140964058</v>
      </c>
      <c r="K1376" s="33" t="str">
        <f t="shared" si="136"/>
        <v>DEJAR</v>
      </c>
      <c r="L1376" s="33" t="str">
        <f t="shared" si="137"/>
        <v>DEJAR</v>
      </c>
      <c r="M1376" s="33" t="str">
        <f t="shared" si="138"/>
        <v>DEJAR</v>
      </c>
    </row>
    <row r="1377" spans="1:13" x14ac:dyDescent="0.25">
      <c r="A1377" s="121" t="s">
        <v>526</v>
      </c>
      <c r="B1377" s="9">
        <v>17</v>
      </c>
      <c r="C1377" s="8" t="s">
        <v>121</v>
      </c>
      <c r="D1377" s="120">
        <v>20</v>
      </c>
      <c r="E1377" s="120">
        <v>12</v>
      </c>
      <c r="F1377" s="304">
        <f t="shared" si="133"/>
        <v>314.15999999999997</v>
      </c>
      <c r="G1377" s="9">
        <v>0.1</v>
      </c>
      <c r="H1377" s="18" t="s">
        <v>1063</v>
      </c>
      <c r="I1377" s="32">
        <f t="shared" si="134"/>
        <v>172.33493090633354</v>
      </c>
      <c r="J1377" s="32">
        <f t="shared" si="135"/>
        <v>0.86167465453166758</v>
      </c>
      <c r="K1377" s="33" t="str">
        <f t="shared" si="136"/>
        <v>DEJAR</v>
      </c>
      <c r="L1377" s="33" t="str">
        <f t="shared" si="137"/>
        <v>DEJAR</v>
      </c>
      <c r="M1377" s="33" t="str">
        <f t="shared" si="138"/>
        <v>DEJAR</v>
      </c>
    </row>
    <row r="1378" spans="1:13" x14ac:dyDescent="0.25">
      <c r="A1378" s="121" t="s">
        <v>526</v>
      </c>
      <c r="B1378" s="9">
        <v>18</v>
      </c>
      <c r="C1378" s="8" t="s">
        <v>596</v>
      </c>
      <c r="D1378" s="120">
        <v>40</v>
      </c>
      <c r="E1378" s="120">
        <v>27</v>
      </c>
      <c r="F1378" s="304">
        <f t="shared" si="133"/>
        <v>1256.6399999999999</v>
      </c>
      <c r="G1378" s="9">
        <v>0.1</v>
      </c>
      <c r="H1378" s="18" t="s">
        <v>1063</v>
      </c>
      <c r="I1378" s="32">
        <f t="shared" si="134"/>
        <v>899.25180732127308</v>
      </c>
      <c r="J1378" s="32">
        <f t="shared" si="135"/>
        <v>4.4962590366063653</v>
      </c>
      <c r="K1378" s="33" t="str">
        <f t="shared" si="136"/>
        <v>DEJAR</v>
      </c>
      <c r="L1378" s="33" t="str">
        <f t="shared" si="137"/>
        <v>DEJAR</v>
      </c>
      <c r="M1378" s="33" t="str">
        <f t="shared" si="138"/>
        <v>DEJAR</v>
      </c>
    </row>
    <row r="1379" spans="1:13" x14ac:dyDescent="0.25">
      <c r="A1379" s="121" t="s">
        <v>526</v>
      </c>
      <c r="B1379" s="9">
        <v>19</v>
      </c>
      <c r="C1379" s="8" t="s">
        <v>592</v>
      </c>
      <c r="D1379" s="120">
        <v>22.5</v>
      </c>
      <c r="E1379" s="120">
        <v>40</v>
      </c>
      <c r="F1379" s="304">
        <f t="shared" si="133"/>
        <v>397.60874999999999</v>
      </c>
      <c r="G1379" s="9">
        <v>0.1</v>
      </c>
      <c r="H1379" s="18" t="s">
        <v>1063</v>
      </c>
      <c r="I1379" s="32">
        <f t="shared" si="134"/>
        <v>228.1896084504572</v>
      </c>
      <c r="J1379" s="32">
        <f t="shared" si="135"/>
        <v>1.140948042252286</v>
      </c>
      <c r="K1379" s="33" t="str">
        <f t="shared" si="136"/>
        <v>DEJAR</v>
      </c>
      <c r="L1379" s="33" t="str">
        <f t="shared" si="137"/>
        <v>DEJAR</v>
      </c>
      <c r="M1379" s="33" t="str">
        <f t="shared" si="138"/>
        <v>DEJAR</v>
      </c>
    </row>
    <row r="1380" spans="1:13" x14ac:dyDescent="0.25">
      <c r="A1380" s="121" t="s">
        <v>526</v>
      </c>
      <c r="B1380" s="9">
        <v>20</v>
      </c>
      <c r="C1380" s="8" t="s">
        <v>593</v>
      </c>
      <c r="D1380" s="120">
        <v>52</v>
      </c>
      <c r="E1380" s="120">
        <v>30</v>
      </c>
      <c r="F1380" s="304">
        <f t="shared" si="133"/>
        <v>2123.7215999999999</v>
      </c>
      <c r="G1380" s="9">
        <v>0.1</v>
      </c>
      <c r="H1380" s="18" t="s">
        <v>1063</v>
      </c>
      <c r="I1380" s="32">
        <f t="shared" si="134"/>
        <v>1680.6080482279649</v>
      </c>
      <c r="J1380" s="32">
        <f t="shared" si="135"/>
        <v>8.4030402411398235</v>
      </c>
      <c r="K1380" s="33" t="str">
        <f t="shared" si="136"/>
        <v>DEJAR</v>
      </c>
      <c r="L1380" s="33" t="str">
        <f t="shared" si="137"/>
        <v>DEJAR</v>
      </c>
      <c r="M1380" s="33" t="str">
        <f t="shared" si="138"/>
        <v>DEJAR</v>
      </c>
    </row>
    <row r="1381" spans="1:13" x14ac:dyDescent="0.25">
      <c r="A1381" s="121" t="s">
        <v>526</v>
      </c>
      <c r="B1381" s="9">
        <v>21</v>
      </c>
      <c r="C1381" s="8" t="s">
        <v>249</v>
      </c>
      <c r="D1381" s="120">
        <v>19.5</v>
      </c>
      <c r="E1381" s="120">
        <v>25</v>
      </c>
      <c r="F1381" s="304">
        <f t="shared" si="133"/>
        <v>298.64834999999999</v>
      </c>
      <c r="G1381" s="9">
        <v>0.1</v>
      </c>
      <c r="H1381" s="18" t="s">
        <v>1063</v>
      </c>
      <c r="I1381" s="32">
        <f t="shared" si="134"/>
        <v>162.24290203480425</v>
      </c>
      <c r="J1381" s="32">
        <f t="shared" si="135"/>
        <v>0.81121451017402113</v>
      </c>
      <c r="K1381" s="33" t="str">
        <f t="shared" si="136"/>
        <v>DEJAR</v>
      </c>
      <c r="L1381" s="33" t="str">
        <f t="shared" si="137"/>
        <v>DEJAR</v>
      </c>
      <c r="M1381" s="33" t="str">
        <f t="shared" si="138"/>
        <v>DEJAR</v>
      </c>
    </row>
    <row r="1382" spans="1:13" x14ac:dyDescent="0.25">
      <c r="A1382" s="121" t="s">
        <v>526</v>
      </c>
      <c r="B1382" s="9">
        <v>22</v>
      </c>
      <c r="C1382" s="8" t="s">
        <v>505</v>
      </c>
      <c r="D1382" s="120">
        <v>25</v>
      </c>
      <c r="E1382" s="120">
        <v>17</v>
      </c>
      <c r="F1382" s="304">
        <f t="shared" si="133"/>
        <v>490.875</v>
      </c>
      <c r="G1382" s="9">
        <v>0.1</v>
      </c>
      <c r="H1382" s="18" t="s">
        <v>1063</v>
      </c>
      <c r="I1382" s="32">
        <f t="shared" si="134"/>
        <v>293.3319028192812</v>
      </c>
      <c r="J1382" s="32">
        <f t="shared" si="135"/>
        <v>1.4666595140964058</v>
      </c>
      <c r="K1382" s="33" t="str">
        <f t="shared" si="136"/>
        <v>DEJAR</v>
      </c>
      <c r="L1382" s="33" t="str">
        <f t="shared" si="137"/>
        <v>DEJAR</v>
      </c>
      <c r="M1382" s="33" t="str">
        <f t="shared" si="138"/>
        <v>DEJAR</v>
      </c>
    </row>
    <row r="1383" spans="1:13" x14ac:dyDescent="0.25">
      <c r="A1383" s="121" t="s">
        <v>526</v>
      </c>
      <c r="B1383" s="9">
        <v>23</v>
      </c>
      <c r="C1383" s="8" t="s">
        <v>592</v>
      </c>
      <c r="D1383" s="120">
        <v>15</v>
      </c>
      <c r="E1383" s="120">
        <v>10</v>
      </c>
      <c r="F1383" s="304">
        <f t="shared" si="133"/>
        <v>176.715</v>
      </c>
      <c r="G1383" s="9">
        <v>0.1</v>
      </c>
      <c r="H1383" s="18" t="s">
        <v>1063</v>
      </c>
      <c r="I1383" s="32">
        <f t="shared" si="134"/>
        <v>86.812164819560579</v>
      </c>
      <c r="J1383" s="32">
        <f t="shared" si="135"/>
        <v>0.43406082409780289</v>
      </c>
      <c r="K1383" s="33" t="str">
        <f t="shared" si="136"/>
        <v>DEJAR</v>
      </c>
      <c r="L1383" s="33" t="str">
        <f t="shared" si="137"/>
        <v>DEJAR</v>
      </c>
      <c r="M1383" s="33" t="str">
        <f t="shared" si="138"/>
        <v>DEJAR</v>
      </c>
    </row>
    <row r="1384" spans="1:13" x14ac:dyDescent="0.25">
      <c r="A1384" s="121" t="s">
        <v>526</v>
      </c>
      <c r="B1384" s="9">
        <v>24</v>
      </c>
      <c r="C1384" s="8" t="s">
        <v>592</v>
      </c>
      <c r="D1384" s="120">
        <v>16</v>
      </c>
      <c r="E1384" s="120">
        <v>19</v>
      </c>
      <c r="F1384" s="304">
        <f t="shared" si="133"/>
        <v>201.0624</v>
      </c>
      <c r="G1384" s="9">
        <v>0.1</v>
      </c>
      <c r="H1384" s="18" t="s">
        <v>1063</v>
      </c>
      <c r="I1384" s="32">
        <f t="shared" si="134"/>
        <v>101.24820425273758</v>
      </c>
      <c r="J1384" s="32">
        <f t="shared" si="135"/>
        <v>0.50624102126368786</v>
      </c>
      <c r="K1384" s="33" t="str">
        <f t="shared" si="136"/>
        <v>DEJAR</v>
      </c>
      <c r="L1384" s="33" t="str">
        <f t="shared" si="137"/>
        <v>DEJAR</v>
      </c>
      <c r="M1384" s="33" t="str">
        <f t="shared" si="138"/>
        <v>DEJAR</v>
      </c>
    </row>
    <row r="1385" spans="1:13" x14ac:dyDescent="0.25">
      <c r="A1385" s="121" t="s">
        <v>526</v>
      </c>
      <c r="B1385" s="9">
        <v>25</v>
      </c>
      <c r="C1385" s="8" t="s">
        <v>593</v>
      </c>
      <c r="D1385" s="120">
        <v>17</v>
      </c>
      <c r="E1385" s="120">
        <v>12</v>
      </c>
      <c r="F1385" s="304">
        <f t="shared" si="133"/>
        <v>226.98060000000001</v>
      </c>
      <c r="G1385" s="9">
        <v>0.1</v>
      </c>
      <c r="H1385" s="18" t="s">
        <v>1063</v>
      </c>
      <c r="I1385" s="32">
        <f t="shared" si="134"/>
        <v>116.98835060940742</v>
      </c>
      <c r="J1385" s="32">
        <f t="shared" si="135"/>
        <v>0.58494175304703711</v>
      </c>
      <c r="K1385" s="33" t="str">
        <f t="shared" si="136"/>
        <v>DEJAR</v>
      </c>
      <c r="L1385" s="33" t="str">
        <f t="shared" si="137"/>
        <v>DEJAR</v>
      </c>
      <c r="M1385" s="33" t="str">
        <f t="shared" si="138"/>
        <v>DEJAR</v>
      </c>
    </row>
    <row r="1386" spans="1:13" x14ac:dyDescent="0.25">
      <c r="A1386" s="121" t="s">
        <v>526</v>
      </c>
      <c r="B1386" s="9">
        <v>26</v>
      </c>
      <c r="C1386" s="8" t="s">
        <v>592</v>
      </c>
      <c r="D1386" s="120">
        <v>11.5</v>
      </c>
      <c r="E1386" s="120">
        <v>10</v>
      </c>
      <c r="F1386" s="304">
        <f t="shared" si="133"/>
        <v>103.86915</v>
      </c>
      <c r="G1386" s="9">
        <v>0.1</v>
      </c>
      <c r="H1386" s="18" t="s">
        <v>1063</v>
      </c>
      <c r="I1386" s="32">
        <f t="shared" si="134"/>
        <v>46.082838181946165</v>
      </c>
      <c r="J1386" s="32">
        <f t="shared" si="135"/>
        <v>0.23041419090973084</v>
      </c>
      <c r="K1386" s="33" t="str">
        <f t="shared" si="136"/>
        <v>DEJAR</v>
      </c>
      <c r="L1386" s="33" t="str">
        <f t="shared" si="137"/>
        <v>DEJAR</v>
      </c>
      <c r="M1386" s="33" t="str">
        <f t="shared" si="138"/>
        <v>DEJAR</v>
      </c>
    </row>
    <row r="1387" spans="1:13" x14ac:dyDescent="0.25">
      <c r="A1387" s="121" t="s">
        <v>526</v>
      </c>
      <c r="B1387" s="9">
        <v>27</v>
      </c>
      <c r="C1387" s="8" t="s">
        <v>593</v>
      </c>
      <c r="D1387" s="120">
        <v>54</v>
      </c>
      <c r="E1387" s="120">
        <v>25</v>
      </c>
      <c r="F1387" s="304">
        <f t="shared" si="133"/>
        <v>2290.2264</v>
      </c>
      <c r="G1387" s="9">
        <v>0.1</v>
      </c>
      <c r="H1387" s="18" t="s">
        <v>1063</v>
      </c>
      <c r="I1387" s="32">
        <f t="shared" si="134"/>
        <v>1838.7943468066326</v>
      </c>
      <c r="J1387" s="32">
        <f t="shared" si="135"/>
        <v>9.1939717340331626</v>
      </c>
      <c r="K1387" s="33" t="str">
        <f t="shared" si="136"/>
        <v>DEJAR</v>
      </c>
      <c r="L1387" s="33" t="str">
        <f t="shared" si="137"/>
        <v>DEJAR</v>
      </c>
      <c r="M1387" s="33" t="str">
        <f t="shared" si="138"/>
        <v>DEJAR</v>
      </c>
    </row>
    <row r="1388" spans="1:13" x14ac:dyDescent="0.25">
      <c r="A1388" s="121" t="s">
        <v>526</v>
      </c>
      <c r="B1388" s="9">
        <v>28</v>
      </c>
      <c r="C1388" s="8" t="s">
        <v>593</v>
      </c>
      <c r="D1388" s="120">
        <v>30.5</v>
      </c>
      <c r="E1388" s="120">
        <v>25</v>
      </c>
      <c r="F1388" s="304">
        <f t="shared" si="133"/>
        <v>730.61834999999996</v>
      </c>
      <c r="G1388" s="9">
        <v>0.1</v>
      </c>
      <c r="H1388" s="18" t="s">
        <v>1063</v>
      </c>
      <c r="I1388" s="32">
        <f t="shared" si="134"/>
        <v>471.19298861035389</v>
      </c>
      <c r="J1388" s="32">
        <f t="shared" si="135"/>
        <v>2.3559649430517693</v>
      </c>
      <c r="K1388" s="33" t="str">
        <f t="shared" si="136"/>
        <v>DEJAR</v>
      </c>
      <c r="L1388" s="33" t="str">
        <f t="shared" si="137"/>
        <v>DEJAR</v>
      </c>
      <c r="M1388" s="33" t="str">
        <f t="shared" si="138"/>
        <v>DEJAR</v>
      </c>
    </row>
    <row r="1389" spans="1:13" x14ac:dyDescent="0.25">
      <c r="A1389" s="121" t="s">
        <v>526</v>
      </c>
      <c r="B1389" s="9">
        <v>29</v>
      </c>
      <c r="C1389" s="8" t="s">
        <v>597</v>
      </c>
      <c r="D1389" s="120">
        <v>50</v>
      </c>
      <c r="E1389" s="120">
        <v>23</v>
      </c>
      <c r="F1389" s="304">
        <f t="shared" si="133"/>
        <v>1963.5</v>
      </c>
      <c r="G1389" s="9">
        <v>0.1</v>
      </c>
      <c r="H1389" s="18" t="s">
        <v>1063</v>
      </c>
      <c r="I1389" s="32">
        <f t="shared" si="134"/>
        <v>1530.6197203780737</v>
      </c>
      <c r="J1389" s="32">
        <f t="shared" si="135"/>
        <v>7.6530986018903677</v>
      </c>
      <c r="K1389" s="33" t="str">
        <f t="shared" si="136"/>
        <v>DEJAR</v>
      </c>
      <c r="L1389" s="33" t="str">
        <f t="shared" si="137"/>
        <v>DEJAR</v>
      </c>
      <c r="M1389" s="33" t="str">
        <f t="shared" si="138"/>
        <v>DEJAR</v>
      </c>
    </row>
    <row r="1390" spans="1:13" x14ac:dyDescent="0.25">
      <c r="A1390" s="121" t="s">
        <v>526</v>
      </c>
      <c r="B1390" s="9">
        <v>30</v>
      </c>
      <c r="C1390" s="8" t="s">
        <v>592</v>
      </c>
      <c r="D1390" s="120">
        <v>25.5</v>
      </c>
      <c r="E1390" s="120">
        <v>110</v>
      </c>
      <c r="F1390" s="304">
        <f t="shared" si="133"/>
        <v>510.70634999999999</v>
      </c>
      <c r="G1390" s="9">
        <v>0.1</v>
      </c>
      <c r="H1390" s="18" t="s">
        <v>1063</v>
      </c>
      <c r="I1390" s="32">
        <f t="shared" si="134"/>
        <v>307.50904523936521</v>
      </c>
      <c r="J1390" s="32">
        <f t="shared" si="135"/>
        <v>1.5375452261968261</v>
      </c>
      <c r="K1390" s="33" t="str">
        <f t="shared" si="136"/>
        <v>DEJAR</v>
      </c>
      <c r="L1390" s="33" t="str">
        <f t="shared" si="137"/>
        <v>DEJAR</v>
      </c>
      <c r="M1390" s="33" t="str">
        <f t="shared" si="138"/>
        <v>DEJAR</v>
      </c>
    </row>
    <row r="1391" spans="1:13" x14ac:dyDescent="0.25">
      <c r="A1391" s="121" t="s">
        <v>526</v>
      </c>
      <c r="B1391" s="9">
        <v>31</v>
      </c>
      <c r="C1391" s="8" t="s">
        <v>598</v>
      </c>
      <c r="D1391" s="120">
        <v>46</v>
      </c>
      <c r="E1391" s="120">
        <v>25</v>
      </c>
      <c r="F1391" s="304">
        <f t="shared" si="133"/>
        <v>1661.9064000000001</v>
      </c>
      <c r="G1391" s="9">
        <v>0.1</v>
      </c>
      <c r="H1391" s="18" t="s">
        <v>1063</v>
      </c>
      <c r="I1391" s="32">
        <f t="shared" si="134"/>
        <v>1254.7442923043911</v>
      </c>
      <c r="J1391" s="32">
        <f t="shared" si="135"/>
        <v>6.2737214615219559</v>
      </c>
      <c r="K1391" s="33" t="str">
        <f t="shared" si="136"/>
        <v>DEJAR</v>
      </c>
      <c r="L1391" s="33" t="str">
        <f t="shared" si="137"/>
        <v>DEJAR</v>
      </c>
      <c r="M1391" s="33" t="str">
        <f t="shared" si="138"/>
        <v>DEJAR</v>
      </c>
    </row>
    <row r="1392" spans="1:13" x14ac:dyDescent="0.25">
      <c r="A1392" s="121" t="s">
        <v>526</v>
      </c>
      <c r="B1392" s="9">
        <v>32</v>
      </c>
      <c r="C1392" s="8" t="s">
        <v>595</v>
      </c>
      <c r="D1392" s="120">
        <v>29.3</v>
      </c>
      <c r="E1392" s="120">
        <v>28</v>
      </c>
      <c r="F1392" s="304">
        <f t="shared" si="133"/>
        <v>674.25804600000004</v>
      </c>
      <c r="G1392" s="9">
        <v>0.1</v>
      </c>
      <c r="H1392" s="18" t="s">
        <v>1063</v>
      </c>
      <c r="I1392" s="32">
        <f t="shared" si="134"/>
        <v>428.20225613549763</v>
      </c>
      <c r="J1392" s="32">
        <f t="shared" si="135"/>
        <v>2.1410112806774881</v>
      </c>
      <c r="K1392" s="33" t="str">
        <f t="shared" si="136"/>
        <v>DEJAR</v>
      </c>
      <c r="L1392" s="33" t="str">
        <f t="shared" si="137"/>
        <v>DEJAR</v>
      </c>
      <c r="M1392" s="33" t="str">
        <f t="shared" si="138"/>
        <v>DEJAR</v>
      </c>
    </row>
    <row r="1393" spans="1:13" x14ac:dyDescent="0.25">
      <c r="A1393" s="121" t="s">
        <v>526</v>
      </c>
      <c r="B1393" s="9">
        <v>33</v>
      </c>
      <c r="C1393" s="8" t="s">
        <v>599</v>
      </c>
      <c r="D1393" s="120">
        <v>22.5</v>
      </c>
      <c r="E1393" s="120">
        <v>22</v>
      </c>
      <c r="F1393" s="304">
        <f t="shared" si="133"/>
        <v>397.60874999999999</v>
      </c>
      <c r="G1393" s="9">
        <v>0.1</v>
      </c>
      <c r="H1393" s="18" t="s">
        <v>1063</v>
      </c>
      <c r="I1393" s="32">
        <f t="shared" si="134"/>
        <v>228.1896084504572</v>
      </c>
      <c r="J1393" s="32">
        <f t="shared" si="135"/>
        <v>1.140948042252286</v>
      </c>
      <c r="K1393" s="33" t="str">
        <f t="shared" si="136"/>
        <v>DEJAR</v>
      </c>
      <c r="L1393" s="33" t="str">
        <f t="shared" si="137"/>
        <v>DEJAR</v>
      </c>
      <c r="M1393" s="33" t="str">
        <f t="shared" si="138"/>
        <v>DEJAR</v>
      </c>
    </row>
    <row r="1394" spans="1:13" x14ac:dyDescent="0.25">
      <c r="A1394" s="121" t="s">
        <v>526</v>
      </c>
      <c r="B1394" s="9">
        <v>34</v>
      </c>
      <c r="C1394" s="8" t="s">
        <v>592</v>
      </c>
      <c r="D1394" s="120">
        <v>18.5</v>
      </c>
      <c r="E1394" s="120">
        <v>20</v>
      </c>
      <c r="F1394" s="304">
        <f t="shared" si="133"/>
        <v>268.80315000000002</v>
      </c>
      <c r="G1394" s="9">
        <v>0.1</v>
      </c>
      <c r="H1394" s="18" t="s">
        <v>1063</v>
      </c>
      <c r="I1394" s="32">
        <f t="shared" si="134"/>
        <v>143.11059777395243</v>
      </c>
      <c r="J1394" s="32">
        <f t="shared" si="135"/>
        <v>0.71555298886976215</v>
      </c>
      <c r="K1394" s="33" t="str">
        <f t="shared" si="136"/>
        <v>DEJAR</v>
      </c>
      <c r="L1394" s="33" t="str">
        <f t="shared" si="137"/>
        <v>DEJAR</v>
      </c>
      <c r="M1394" s="33" t="str">
        <f t="shared" si="138"/>
        <v>DEJAR</v>
      </c>
    </row>
    <row r="1395" spans="1:13" x14ac:dyDescent="0.25">
      <c r="A1395" s="121" t="s">
        <v>526</v>
      </c>
      <c r="B1395" s="9">
        <v>35</v>
      </c>
      <c r="C1395" s="8" t="s">
        <v>421</v>
      </c>
      <c r="D1395" s="120">
        <v>22</v>
      </c>
      <c r="E1395" s="120">
        <v>9</v>
      </c>
      <c r="F1395" s="304">
        <f t="shared" si="133"/>
        <v>380.1336</v>
      </c>
      <c r="G1395" s="9">
        <v>0.1</v>
      </c>
      <c r="H1395" s="18" t="s">
        <v>1063</v>
      </c>
      <c r="I1395" s="32">
        <f t="shared" si="134"/>
        <v>216.2883827856152</v>
      </c>
      <c r="J1395" s="32">
        <f t="shared" si="135"/>
        <v>1.0814419139280758</v>
      </c>
      <c r="K1395" s="33" t="str">
        <f t="shared" si="136"/>
        <v>DEJAR</v>
      </c>
      <c r="L1395" s="33" t="str">
        <f t="shared" si="137"/>
        <v>DEJAR</v>
      </c>
      <c r="M1395" s="33" t="str">
        <f t="shared" si="138"/>
        <v>DEJAR</v>
      </c>
    </row>
    <row r="1396" spans="1:13" x14ac:dyDescent="0.25">
      <c r="A1396" s="121" t="s">
        <v>526</v>
      </c>
      <c r="B1396" s="9">
        <v>36</v>
      </c>
      <c r="C1396" s="8" t="s">
        <v>600</v>
      </c>
      <c r="D1396" s="120">
        <v>22</v>
      </c>
      <c r="E1396" s="120">
        <v>20</v>
      </c>
      <c r="F1396" s="304">
        <f t="shared" si="133"/>
        <v>380.1336</v>
      </c>
      <c r="G1396" s="9">
        <v>0.1</v>
      </c>
      <c r="H1396" s="18" t="s">
        <v>1063</v>
      </c>
      <c r="I1396" s="32">
        <f t="shared" si="134"/>
        <v>216.2883827856152</v>
      </c>
      <c r="J1396" s="32">
        <f t="shared" si="135"/>
        <v>1.0814419139280758</v>
      </c>
      <c r="K1396" s="33" t="str">
        <f t="shared" si="136"/>
        <v>DEJAR</v>
      </c>
      <c r="L1396" s="33" t="str">
        <f t="shared" si="137"/>
        <v>DEJAR</v>
      </c>
      <c r="M1396" s="33" t="str">
        <f t="shared" si="138"/>
        <v>DEJAR</v>
      </c>
    </row>
    <row r="1397" spans="1:13" x14ac:dyDescent="0.25">
      <c r="A1397" s="121" t="s">
        <v>526</v>
      </c>
      <c r="B1397" s="9">
        <v>37</v>
      </c>
      <c r="C1397" s="8" t="s">
        <v>131</v>
      </c>
      <c r="D1397" s="120">
        <v>16</v>
      </c>
      <c r="E1397" s="120">
        <v>20</v>
      </c>
      <c r="F1397" s="304">
        <f t="shared" si="133"/>
        <v>201.0624</v>
      </c>
      <c r="G1397" s="9">
        <v>0.1</v>
      </c>
      <c r="H1397" s="18" t="s">
        <v>1063</v>
      </c>
      <c r="I1397" s="32">
        <f t="shared" si="134"/>
        <v>101.24820425273758</v>
      </c>
      <c r="J1397" s="32">
        <f t="shared" si="135"/>
        <v>0.50624102126368786</v>
      </c>
      <c r="K1397" s="33" t="str">
        <f t="shared" si="136"/>
        <v>DEJAR</v>
      </c>
      <c r="L1397" s="33" t="str">
        <f t="shared" si="137"/>
        <v>DEJAR</v>
      </c>
      <c r="M1397" s="33" t="str">
        <f t="shared" si="138"/>
        <v>DEJAR</v>
      </c>
    </row>
    <row r="1398" spans="1:13" x14ac:dyDescent="0.25">
      <c r="A1398" s="121" t="s">
        <v>526</v>
      </c>
      <c r="B1398" s="9">
        <v>38</v>
      </c>
      <c r="C1398" s="8" t="s">
        <v>592</v>
      </c>
      <c r="D1398" s="120">
        <v>22.5</v>
      </c>
      <c r="E1398" s="120">
        <v>22</v>
      </c>
      <c r="F1398" s="304">
        <f t="shared" si="133"/>
        <v>397.60874999999999</v>
      </c>
      <c r="G1398" s="9">
        <v>0.1</v>
      </c>
      <c r="H1398" s="18" t="s">
        <v>1063</v>
      </c>
      <c r="I1398" s="32">
        <f t="shared" si="134"/>
        <v>228.1896084504572</v>
      </c>
      <c r="J1398" s="32">
        <f t="shared" si="135"/>
        <v>1.140948042252286</v>
      </c>
      <c r="K1398" s="33" t="str">
        <f t="shared" si="136"/>
        <v>DEJAR</v>
      </c>
      <c r="L1398" s="33" t="str">
        <f t="shared" si="137"/>
        <v>DEJAR</v>
      </c>
      <c r="M1398" s="33" t="str">
        <f t="shared" si="138"/>
        <v>DEJAR</v>
      </c>
    </row>
    <row r="1399" spans="1:13" x14ac:dyDescent="0.25">
      <c r="A1399" s="121" t="s">
        <v>526</v>
      </c>
      <c r="B1399" s="9">
        <v>39</v>
      </c>
      <c r="C1399" s="8" t="s">
        <v>592</v>
      </c>
      <c r="D1399" s="120">
        <v>15</v>
      </c>
      <c r="E1399" s="120">
        <v>25</v>
      </c>
      <c r="F1399" s="304">
        <f t="shared" si="133"/>
        <v>176.715</v>
      </c>
      <c r="G1399" s="9">
        <v>0.1</v>
      </c>
      <c r="H1399" s="18" t="s">
        <v>1063</v>
      </c>
      <c r="I1399" s="32">
        <f t="shared" si="134"/>
        <v>86.812164819560579</v>
      </c>
      <c r="J1399" s="32">
        <f t="shared" si="135"/>
        <v>0.43406082409780289</v>
      </c>
      <c r="K1399" s="33" t="str">
        <f t="shared" si="136"/>
        <v>DEJAR</v>
      </c>
      <c r="L1399" s="33" t="str">
        <f t="shared" si="137"/>
        <v>DEJAR</v>
      </c>
      <c r="M1399" s="33" t="str">
        <f t="shared" si="138"/>
        <v>DEJAR</v>
      </c>
    </row>
    <row r="1400" spans="1:13" x14ac:dyDescent="0.25">
      <c r="A1400" s="121" t="s">
        <v>526</v>
      </c>
      <c r="B1400" s="9">
        <v>40</v>
      </c>
      <c r="C1400" s="8" t="s">
        <v>595</v>
      </c>
      <c r="D1400" s="120">
        <v>28</v>
      </c>
      <c r="E1400" s="120">
        <v>28</v>
      </c>
      <c r="F1400" s="304">
        <f t="shared" si="133"/>
        <v>615.75360000000001</v>
      </c>
      <c r="G1400" s="9">
        <v>0.1</v>
      </c>
      <c r="H1400" s="18" t="s">
        <v>1063</v>
      </c>
      <c r="I1400" s="32">
        <f t="shared" si="134"/>
        <v>384.30049927715726</v>
      </c>
      <c r="J1400" s="32">
        <f t="shared" si="135"/>
        <v>1.9215024963857863</v>
      </c>
      <c r="K1400" s="33" t="str">
        <f t="shared" si="136"/>
        <v>DEJAR</v>
      </c>
      <c r="L1400" s="33" t="str">
        <f t="shared" si="137"/>
        <v>DEJAR</v>
      </c>
      <c r="M1400" s="33" t="str">
        <f t="shared" si="138"/>
        <v>DEJAR</v>
      </c>
    </row>
    <row r="1401" spans="1:13" x14ac:dyDescent="0.25">
      <c r="A1401" s="121" t="s">
        <v>526</v>
      </c>
      <c r="B1401" s="9">
        <v>41</v>
      </c>
      <c r="C1401" s="8" t="s">
        <v>595</v>
      </c>
      <c r="D1401" s="120">
        <v>16</v>
      </c>
      <c r="E1401" s="120">
        <v>11</v>
      </c>
      <c r="F1401" s="304">
        <f t="shared" si="133"/>
        <v>201.0624</v>
      </c>
      <c r="G1401" s="9">
        <v>0.1</v>
      </c>
      <c r="H1401" s="18" t="s">
        <v>1063</v>
      </c>
      <c r="I1401" s="32">
        <f t="shared" si="134"/>
        <v>101.24820425273758</v>
      </c>
      <c r="J1401" s="32">
        <f t="shared" si="135"/>
        <v>0.50624102126368786</v>
      </c>
      <c r="K1401" s="33" t="str">
        <f t="shared" si="136"/>
        <v>DEJAR</v>
      </c>
      <c r="L1401" s="33" t="str">
        <f t="shared" si="137"/>
        <v>DEJAR</v>
      </c>
      <c r="M1401" s="33" t="str">
        <f t="shared" si="138"/>
        <v>DEJAR</v>
      </c>
    </row>
    <row r="1402" spans="1:13" x14ac:dyDescent="0.25">
      <c r="A1402" s="121" t="s">
        <v>526</v>
      </c>
      <c r="B1402" s="9">
        <v>42</v>
      </c>
      <c r="C1402" s="8" t="s">
        <v>601</v>
      </c>
      <c r="D1402" s="120">
        <v>17</v>
      </c>
      <c r="E1402" s="120">
        <v>8</v>
      </c>
      <c r="F1402" s="304">
        <f t="shared" si="133"/>
        <v>226.98060000000001</v>
      </c>
      <c r="G1402" s="9">
        <v>0.1</v>
      </c>
      <c r="H1402" s="18" t="s">
        <v>1063</v>
      </c>
      <c r="I1402" s="32">
        <f t="shared" si="134"/>
        <v>116.98835060940742</v>
      </c>
      <c r="J1402" s="32">
        <f t="shared" si="135"/>
        <v>0.58494175304703711</v>
      </c>
      <c r="K1402" s="33" t="str">
        <f t="shared" si="136"/>
        <v>DEJAR</v>
      </c>
      <c r="L1402" s="33" t="str">
        <f t="shared" si="137"/>
        <v>DEJAR</v>
      </c>
      <c r="M1402" s="33" t="str">
        <f t="shared" si="138"/>
        <v>DEJAR</v>
      </c>
    </row>
    <row r="1403" spans="1:13" x14ac:dyDescent="0.25">
      <c r="A1403" s="121" t="s">
        <v>526</v>
      </c>
      <c r="B1403" s="9">
        <v>43</v>
      </c>
      <c r="C1403" s="8" t="s">
        <v>602</v>
      </c>
      <c r="D1403" s="120">
        <v>25</v>
      </c>
      <c r="E1403" s="120">
        <v>18</v>
      </c>
      <c r="F1403" s="304">
        <f t="shared" si="133"/>
        <v>490.875</v>
      </c>
      <c r="G1403" s="9">
        <v>0.1</v>
      </c>
      <c r="H1403" s="18" t="s">
        <v>1063</v>
      </c>
      <c r="I1403" s="32">
        <f t="shared" si="134"/>
        <v>293.3319028192812</v>
      </c>
      <c r="J1403" s="32">
        <f t="shared" si="135"/>
        <v>1.4666595140964058</v>
      </c>
      <c r="K1403" s="33" t="str">
        <f t="shared" si="136"/>
        <v>DEJAR</v>
      </c>
      <c r="L1403" s="33" t="str">
        <f t="shared" si="137"/>
        <v>DEJAR</v>
      </c>
      <c r="M1403" s="33" t="str">
        <f t="shared" si="138"/>
        <v>DEJAR</v>
      </c>
    </row>
    <row r="1404" spans="1:13" x14ac:dyDescent="0.25">
      <c r="A1404" s="121" t="s">
        <v>526</v>
      </c>
      <c r="B1404" s="9">
        <v>44</v>
      </c>
      <c r="C1404" s="8" t="s">
        <v>130</v>
      </c>
      <c r="D1404" s="120">
        <v>14</v>
      </c>
      <c r="E1404" s="120">
        <v>12</v>
      </c>
      <c r="F1404" s="304">
        <f t="shared" si="133"/>
        <v>153.9384</v>
      </c>
      <c r="G1404" s="9">
        <v>0.1</v>
      </c>
      <c r="H1404" s="18" t="s">
        <v>1063</v>
      </c>
      <c r="I1404" s="32">
        <f t="shared" si="134"/>
        <v>73.64833681845144</v>
      </c>
      <c r="J1404" s="32">
        <f t="shared" si="135"/>
        <v>0.36824168409225716</v>
      </c>
      <c r="K1404" s="33" t="str">
        <f t="shared" si="136"/>
        <v>DEJAR</v>
      </c>
      <c r="L1404" s="33" t="str">
        <f t="shared" si="137"/>
        <v>DEJAR</v>
      </c>
      <c r="M1404" s="33" t="str">
        <f t="shared" si="138"/>
        <v>DEJAR</v>
      </c>
    </row>
    <row r="1405" spans="1:13" x14ac:dyDescent="0.25">
      <c r="A1405" s="121" t="s">
        <v>526</v>
      </c>
      <c r="B1405" s="9">
        <v>45</v>
      </c>
      <c r="C1405" s="8" t="s">
        <v>603</v>
      </c>
      <c r="D1405" s="120">
        <v>29</v>
      </c>
      <c r="E1405" s="120">
        <v>14</v>
      </c>
      <c r="F1405" s="304">
        <f t="shared" si="133"/>
        <v>660.52139999999997</v>
      </c>
      <c r="G1405" s="9">
        <v>0.1</v>
      </c>
      <c r="H1405" s="18" t="s">
        <v>1063</v>
      </c>
      <c r="I1405" s="32">
        <f t="shared" si="134"/>
        <v>417.82609631752575</v>
      </c>
      <c r="J1405" s="32">
        <f t="shared" si="135"/>
        <v>2.0891304815876288</v>
      </c>
      <c r="K1405" s="33" t="str">
        <f t="shared" si="136"/>
        <v>DEJAR</v>
      </c>
      <c r="L1405" s="33" t="str">
        <f t="shared" si="137"/>
        <v>DEJAR</v>
      </c>
      <c r="M1405" s="33" t="str">
        <f t="shared" si="138"/>
        <v>DEJAR</v>
      </c>
    </row>
    <row r="1406" spans="1:13" x14ac:dyDescent="0.25">
      <c r="A1406" s="121" t="s">
        <v>526</v>
      </c>
      <c r="B1406" s="9">
        <v>46</v>
      </c>
      <c r="C1406" s="8" t="s">
        <v>596</v>
      </c>
      <c r="D1406" s="120">
        <v>28.5</v>
      </c>
      <c r="E1406" s="120">
        <v>25</v>
      </c>
      <c r="F1406" s="304">
        <f t="shared" si="133"/>
        <v>637.94114999999999</v>
      </c>
      <c r="G1406" s="9">
        <v>0.1</v>
      </c>
      <c r="H1406" s="18" t="s">
        <v>1063</v>
      </c>
      <c r="I1406" s="32">
        <f t="shared" si="134"/>
        <v>400.85987036295842</v>
      </c>
      <c r="J1406" s="32">
        <f t="shared" si="135"/>
        <v>2.004299351814792</v>
      </c>
      <c r="K1406" s="33" t="str">
        <f t="shared" si="136"/>
        <v>DEJAR</v>
      </c>
      <c r="L1406" s="33" t="str">
        <f t="shared" si="137"/>
        <v>DEJAR</v>
      </c>
      <c r="M1406" s="33" t="str">
        <f t="shared" si="138"/>
        <v>DEJAR</v>
      </c>
    </row>
    <row r="1407" spans="1:13" x14ac:dyDescent="0.25">
      <c r="A1407" s="121" t="s">
        <v>526</v>
      </c>
      <c r="B1407" s="9">
        <v>47</v>
      </c>
      <c r="C1407" s="8" t="s">
        <v>604</v>
      </c>
      <c r="D1407" s="120">
        <v>73</v>
      </c>
      <c r="E1407" s="120">
        <v>40</v>
      </c>
      <c r="F1407" s="304">
        <f t="shared" si="133"/>
        <v>4185.3966</v>
      </c>
      <c r="G1407" s="9">
        <v>0.1</v>
      </c>
      <c r="H1407" s="18" t="s">
        <v>1063</v>
      </c>
      <c r="I1407" s="32">
        <f t="shared" si="134"/>
        <v>3772.2805096514808</v>
      </c>
      <c r="J1407" s="32">
        <f t="shared" si="135"/>
        <v>18.861402548257402</v>
      </c>
      <c r="K1407" s="33" t="str">
        <f t="shared" si="136"/>
        <v>DEJAR</v>
      </c>
      <c r="L1407" s="33" t="str">
        <f t="shared" si="137"/>
        <v>DEJAR</v>
      </c>
      <c r="M1407" s="33" t="str">
        <f t="shared" si="138"/>
        <v>DEJAR</v>
      </c>
    </row>
    <row r="1408" spans="1:13" x14ac:dyDescent="0.25">
      <c r="A1408" s="98" t="s">
        <v>529</v>
      </c>
      <c r="B1408" s="98">
        <v>1</v>
      </c>
      <c r="C1408" s="8" t="s">
        <v>596</v>
      </c>
      <c r="D1408" s="9">
        <v>32</v>
      </c>
      <c r="E1408" s="9">
        <v>20</v>
      </c>
      <c r="F1408" s="304">
        <f t="shared" si="133"/>
        <v>804.24959999999999</v>
      </c>
      <c r="G1408" s="9">
        <v>0.1</v>
      </c>
      <c r="H1408" s="18" t="s">
        <v>1063</v>
      </c>
      <c r="I1408" s="32">
        <f t="shared" si="134"/>
        <v>528.31791084648671</v>
      </c>
      <c r="J1408" s="32">
        <f t="shared" si="135"/>
        <v>2.6415895542324335</v>
      </c>
      <c r="K1408" s="33" t="str">
        <f t="shared" si="136"/>
        <v>DEJAR</v>
      </c>
      <c r="L1408" s="33" t="str">
        <f t="shared" si="137"/>
        <v>DEJAR</v>
      </c>
      <c r="M1408" s="33" t="str">
        <f t="shared" si="138"/>
        <v>DEJAR</v>
      </c>
    </row>
    <row r="1409" spans="1:13" x14ac:dyDescent="0.25">
      <c r="A1409" s="98" t="s">
        <v>529</v>
      </c>
      <c r="B1409" s="8">
        <v>2</v>
      </c>
      <c r="C1409" s="8" t="s">
        <v>605</v>
      </c>
      <c r="D1409" s="9">
        <v>45</v>
      </c>
      <c r="E1409" s="9">
        <v>30</v>
      </c>
      <c r="F1409" s="304">
        <f t="shared" si="133"/>
        <v>1590.4349999999999</v>
      </c>
      <c r="G1409" s="9">
        <v>0.1</v>
      </c>
      <c r="H1409" s="18" t="s">
        <v>1063</v>
      </c>
      <c r="I1409" s="32">
        <f t="shared" si="134"/>
        <v>1190.7041522680991</v>
      </c>
      <c r="J1409" s="32">
        <f t="shared" si="135"/>
        <v>5.9535207613404948</v>
      </c>
      <c r="K1409" s="33" t="str">
        <f t="shared" si="136"/>
        <v>DEJAR</v>
      </c>
      <c r="L1409" s="33" t="str">
        <f t="shared" si="137"/>
        <v>DEJAR</v>
      </c>
      <c r="M1409" s="33" t="str">
        <f t="shared" si="138"/>
        <v>DEJAR</v>
      </c>
    </row>
    <row r="1410" spans="1:13" x14ac:dyDescent="0.25">
      <c r="A1410" s="98" t="s">
        <v>529</v>
      </c>
      <c r="B1410" s="98">
        <v>3</v>
      </c>
      <c r="C1410" s="8" t="s">
        <v>596</v>
      </c>
      <c r="D1410" s="9">
        <v>15</v>
      </c>
      <c r="E1410" s="9">
        <v>8</v>
      </c>
      <c r="F1410" s="304">
        <f t="shared" si="133"/>
        <v>176.715</v>
      </c>
      <c r="G1410" s="9">
        <v>0.1</v>
      </c>
      <c r="H1410" s="18" t="s">
        <v>1063</v>
      </c>
      <c r="I1410" s="32">
        <f t="shared" si="134"/>
        <v>86.812164819560579</v>
      </c>
      <c r="J1410" s="32">
        <f t="shared" si="135"/>
        <v>0.43406082409780289</v>
      </c>
      <c r="K1410" s="33" t="str">
        <f t="shared" si="136"/>
        <v>DEJAR</v>
      </c>
      <c r="L1410" s="33" t="str">
        <f t="shared" si="137"/>
        <v>DEJAR</v>
      </c>
      <c r="M1410" s="33" t="str">
        <f t="shared" si="138"/>
        <v>DEJAR</v>
      </c>
    </row>
    <row r="1411" spans="1:13" x14ac:dyDescent="0.25">
      <c r="A1411" s="98" t="s">
        <v>529</v>
      </c>
      <c r="B1411" s="8">
        <v>4</v>
      </c>
      <c r="C1411" s="8" t="s">
        <v>130</v>
      </c>
      <c r="D1411" s="9">
        <v>25.3</v>
      </c>
      <c r="E1411" s="9">
        <v>18</v>
      </c>
      <c r="F1411" s="304">
        <f t="shared" ref="F1411:F1474" si="139">(3.1416/4)*D1411^2</f>
        <v>502.72668600000003</v>
      </c>
      <c r="G1411" s="9">
        <v>0.1</v>
      </c>
      <c r="H1411" s="18" t="s">
        <v>1063</v>
      </c>
      <c r="I1411" s="32">
        <f t="shared" ref="I1411:I1474" si="140">0.13657*D1411^2.38351</f>
        <v>301.79156892707778</v>
      </c>
      <c r="J1411" s="32">
        <f t="shared" ref="J1411:J1474" si="141">(I1411/1000)*0.5/G1411</f>
        <v>1.5089578446353886</v>
      </c>
      <c r="K1411" s="33" t="str">
        <f t="shared" ref="K1411:K1474" si="142">+IF(D1411&gt;=10,"DEJAR","DEPURAR")</f>
        <v>DEJAR</v>
      </c>
      <c r="L1411" s="33" t="str">
        <f t="shared" ref="L1411:L1474" si="143">+IF(E1411&gt;=5,"DEJAR","DEPURAR")</f>
        <v>DEJAR</v>
      </c>
      <c r="M1411" s="33" t="str">
        <f t="shared" ref="M1411:M1474" si="144">+IF(AND(K1411="DEJAR",L1411="DEJAR"),"DEJAR","DEPURAR")</f>
        <v>DEJAR</v>
      </c>
    </row>
    <row r="1412" spans="1:13" x14ac:dyDescent="0.25">
      <c r="A1412" s="98" t="s">
        <v>529</v>
      </c>
      <c r="B1412" s="98">
        <v>5</v>
      </c>
      <c r="C1412" s="8" t="s">
        <v>606</v>
      </c>
      <c r="D1412" s="9">
        <v>18</v>
      </c>
      <c r="E1412" s="9">
        <v>9</v>
      </c>
      <c r="F1412" s="304">
        <f t="shared" si="139"/>
        <v>254.46959999999999</v>
      </c>
      <c r="G1412" s="9">
        <v>0.1</v>
      </c>
      <c r="H1412" s="18" t="s">
        <v>1063</v>
      </c>
      <c r="I1412" s="32">
        <f t="shared" si="140"/>
        <v>134.06329154071116</v>
      </c>
      <c r="J1412" s="32">
        <f t="shared" si="141"/>
        <v>0.67031645770355586</v>
      </c>
      <c r="K1412" s="33" t="str">
        <f t="shared" si="142"/>
        <v>DEJAR</v>
      </c>
      <c r="L1412" s="33" t="str">
        <f t="shared" si="143"/>
        <v>DEJAR</v>
      </c>
      <c r="M1412" s="33" t="str">
        <f t="shared" si="144"/>
        <v>DEJAR</v>
      </c>
    </row>
    <row r="1413" spans="1:13" x14ac:dyDescent="0.25">
      <c r="A1413" s="98" t="s">
        <v>529</v>
      </c>
      <c r="B1413" s="8">
        <v>6</v>
      </c>
      <c r="C1413" s="8" t="s">
        <v>607</v>
      </c>
      <c r="D1413" s="9">
        <v>11</v>
      </c>
      <c r="E1413" s="9">
        <v>8</v>
      </c>
      <c r="F1413" s="304">
        <f t="shared" si="139"/>
        <v>95.0334</v>
      </c>
      <c r="G1413" s="9">
        <v>0.1</v>
      </c>
      <c r="H1413" s="18" t="s">
        <v>1063</v>
      </c>
      <c r="I1413" s="32">
        <f t="shared" si="140"/>
        <v>41.450062373780455</v>
      </c>
      <c r="J1413" s="32">
        <f t="shared" si="141"/>
        <v>0.20725031186890225</v>
      </c>
      <c r="K1413" s="33" t="str">
        <f t="shared" si="142"/>
        <v>DEJAR</v>
      </c>
      <c r="L1413" s="33" t="str">
        <f t="shared" si="143"/>
        <v>DEJAR</v>
      </c>
      <c r="M1413" s="33" t="str">
        <f t="shared" si="144"/>
        <v>DEJAR</v>
      </c>
    </row>
    <row r="1414" spans="1:13" x14ac:dyDescent="0.25">
      <c r="A1414" s="98" t="s">
        <v>529</v>
      </c>
      <c r="B1414" s="98">
        <v>7</v>
      </c>
      <c r="C1414" s="8" t="s">
        <v>252</v>
      </c>
      <c r="D1414" s="9">
        <v>20</v>
      </c>
      <c r="E1414" s="9">
        <v>12</v>
      </c>
      <c r="F1414" s="304">
        <f t="shared" si="139"/>
        <v>314.15999999999997</v>
      </c>
      <c r="G1414" s="9">
        <v>0.1</v>
      </c>
      <c r="H1414" s="18" t="s">
        <v>1063</v>
      </c>
      <c r="I1414" s="32">
        <f t="shared" si="140"/>
        <v>172.33493090633354</v>
      </c>
      <c r="J1414" s="32">
        <f t="shared" si="141"/>
        <v>0.86167465453166758</v>
      </c>
      <c r="K1414" s="33" t="str">
        <f t="shared" si="142"/>
        <v>DEJAR</v>
      </c>
      <c r="L1414" s="33" t="str">
        <f t="shared" si="143"/>
        <v>DEJAR</v>
      </c>
      <c r="M1414" s="33" t="str">
        <f t="shared" si="144"/>
        <v>DEJAR</v>
      </c>
    </row>
    <row r="1415" spans="1:13" x14ac:dyDescent="0.25">
      <c r="A1415" s="98" t="s">
        <v>529</v>
      </c>
      <c r="B1415" s="8">
        <v>8</v>
      </c>
      <c r="D1415" s="9">
        <v>30.5</v>
      </c>
      <c r="E1415" s="9">
        <v>30</v>
      </c>
      <c r="F1415" s="304">
        <f t="shared" si="139"/>
        <v>730.61834999999996</v>
      </c>
      <c r="G1415" s="9">
        <v>0.1</v>
      </c>
      <c r="H1415" s="18" t="s">
        <v>1063</v>
      </c>
      <c r="I1415" s="32">
        <f t="shared" si="140"/>
        <v>471.19298861035389</v>
      </c>
      <c r="J1415" s="32">
        <f t="shared" si="141"/>
        <v>2.3559649430517693</v>
      </c>
      <c r="K1415" s="33" t="str">
        <f t="shared" si="142"/>
        <v>DEJAR</v>
      </c>
      <c r="L1415" s="33" t="str">
        <f t="shared" si="143"/>
        <v>DEJAR</v>
      </c>
      <c r="M1415" s="33" t="str">
        <f t="shared" si="144"/>
        <v>DEJAR</v>
      </c>
    </row>
    <row r="1416" spans="1:13" x14ac:dyDescent="0.25">
      <c r="A1416" s="98" t="s">
        <v>529</v>
      </c>
      <c r="B1416" s="98">
        <v>9</v>
      </c>
      <c r="D1416" s="9">
        <v>25.5</v>
      </c>
      <c r="E1416" s="9">
        <v>27</v>
      </c>
      <c r="F1416" s="304">
        <f t="shared" si="139"/>
        <v>510.70634999999999</v>
      </c>
      <c r="G1416" s="9">
        <v>0.1</v>
      </c>
      <c r="H1416" s="18" t="s">
        <v>1063</v>
      </c>
      <c r="I1416" s="32">
        <f t="shared" si="140"/>
        <v>307.50904523936521</v>
      </c>
      <c r="J1416" s="32">
        <f t="shared" si="141"/>
        <v>1.5375452261968261</v>
      </c>
      <c r="K1416" s="33" t="str">
        <f t="shared" si="142"/>
        <v>DEJAR</v>
      </c>
      <c r="L1416" s="33" t="str">
        <f t="shared" si="143"/>
        <v>DEJAR</v>
      </c>
      <c r="M1416" s="33" t="str">
        <f t="shared" si="144"/>
        <v>DEJAR</v>
      </c>
    </row>
    <row r="1417" spans="1:13" x14ac:dyDescent="0.25">
      <c r="A1417" s="98" t="s">
        <v>529</v>
      </c>
      <c r="B1417" s="8">
        <v>10</v>
      </c>
      <c r="E1417" s="9">
        <v>30</v>
      </c>
      <c r="F1417" s="304">
        <f t="shared" si="139"/>
        <v>0</v>
      </c>
      <c r="G1417" s="9">
        <v>0.1</v>
      </c>
      <c r="H1417" s="18" t="s">
        <v>1063</v>
      </c>
      <c r="I1417" s="32">
        <f t="shared" si="140"/>
        <v>0</v>
      </c>
      <c r="J1417" s="32">
        <f t="shared" si="141"/>
        <v>0</v>
      </c>
      <c r="K1417" s="33" t="str">
        <f t="shared" si="142"/>
        <v>DEPURAR</v>
      </c>
      <c r="L1417" s="33" t="str">
        <f t="shared" si="143"/>
        <v>DEJAR</v>
      </c>
      <c r="M1417" s="33" t="str">
        <f t="shared" si="144"/>
        <v>DEPURAR</v>
      </c>
    </row>
    <row r="1418" spans="1:13" x14ac:dyDescent="0.25">
      <c r="A1418" s="98" t="s">
        <v>529</v>
      </c>
      <c r="B1418" s="98">
        <v>11</v>
      </c>
      <c r="C1418" s="8" t="s">
        <v>608</v>
      </c>
      <c r="D1418" s="9">
        <v>70</v>
      </c>
      <c r="E1418" s="9">
        <v>25</v>
      </c>
      <c r="F1418" s="304">
        <f t="shared" si="139"/>
        <v>3848.46</v>
      </c>
      <c r="G1418" s="9">
        <v>0.1</v>
      </c>
      <c r="H1418" s="18" t="s">
        <v>1063</v>
      </c>
      <c r="I1418" s="32">
        <f t="shared" si="140"/>
        <v>3413.2251636463757</v>
      </c>
      <c r="J1418" s="32">
        <f t="shared" si="141"/>
        <v>17.066125818231878</v>
      </c>
      <c r="K1418" s="33" t="str">
        <f t="shared" si="142"/>
        <v>DEJAR</v>
      </c>
      <c r="L1418" s="33" t="str">
        <f t="shared" si="143"/>
        <v>DEJAR</v>
      </c>
      <c r="M1418" s="33" t="str">
        <f t="shared" si="144"/>
        <v>DEJAR</v>
      </c>
    </row>
    <row r="1419" spans="1:13" x14ac:dyDescent="0.25">
      <c r="A1419" s="98" t="s">
        <v>529</v>
      </c>
      <c r="B1419" s="8">
        <v>12</v>
      </c>
      <c r="D1419" s="9">
        <v>18.5</v>
      </c>
      <c r="E1419" s="9">
        <v>10</v>
      </c>
      <c r="F1419" s="304">
        <f t="shared" si="139"/>
        <v>268.80315000000002</v>
      </c>
      <c r="G1419" s="9">
        <v>0.1</v>
      </c>
      <c r="H1419" s="18" t="s">
        <v>1063</v>
      </c>
      <c r="I1419" s="32">
        <f t="shared" si="140"/>
        <v>143.11059777395243</v>
      </c>
      <c r="J1419" s="32">
        <f t="shared" si="141"/>
        <v>0.71555298886976215</v>
      </c>
      <c r="K1419" s="33" t="str">
        <f t="shared" si="142"/>
        <v>DEJAR</v>
      </c>
      <c r="L1419" s="33" t="str">
        <f t="shared" si="143"/>
        <v>DEJAR</v>
      </c>
      <c r="M1419" s="33" t="str">
        <f t="shared" si="144"/>
        <v>DEJAR</v>
      </c>
    </row>
    <row r="1420" spans="1:13" x14ac:dyDescent="0.25">
      <c r="A1420" s="98" t="s">
        <v>529</v>
      </c>
      <c r="B1420" s="98">
        <v>13</v>
      </c>
      <c r="C1420" s="8" t="s">
        <v>252</v>
      </c>
      <c r="D1420" s="9">
        <v>30</v>
      </c>
      <c r="E1420" s="9">
        <v>35</v>
      </c>
      <c r="F1420" s="304">
        <f t="shared" si="139"/>
        <v>706.86</v>
      </c>
      <c r="G1420" s="9">
        <v>0.1</v>
      </c>
      <c r="H1420" s="18" t="s">
        <v>1063</v>
      </c>
      <c r="I1420" s="32">
        <f t="shared" si="140"/>
        <v>452.98997539791907</v>
      </c>
      <c r="J1420" s="32">
        <f t="shared" si="141"/>
        <v>2.2649498769895953</v>
      </c>
      <c r="K1420" s="33" t="str">
        <f t="shared" si="142"/>
        <v>DEJAR</v>
      </c>
      <c r="L1420" s="33" t="str">
        <f t="shared" si="143"/>
        <v>DEJAR</v>
      </c>
      <c r="M1420" s="33" t="str">
        <f t="shared" si="144"/>
        <v>DEJAR</v>
      </c>
    </row>
    <row r="1421" spans="1:13" x14ac:dyDescent="0.25">
      <c r="A1421" s="98" t="s">
        <v>529</v>
      </c>
      <c r="B1421" s="8">
        <v>14</v>
      </c>
      <c r="C1421" s="8" t="s">
        <v>609</v>
      </c>
      <c r="D1421" s="9">
        <v>40</v>
      </c>
      <c r="E1421" s="9">
        <v>23</v>
      </c>
      <c r="F1421" s="304">
        <f t="shared" si="139"/>
        <v>1256.6399999999999</v>
      </c>
      <c r="G1421" s="9">
        <v>0.1</v>
      </c>
      <c r="H1421" s="18" t="s">
        <v>1063</v>
      </c>
      <c r="I1421" s="32">
        <f t="shared" si="140"/>
        <v>899.25180732127308</v>
      </c>
      <c r="J1421" s="32">
        <f t="shared" si="141"/>
        <v>4.4962590366063653</v>
      </c>
      <c r="K1421" s="33" t="str">
        <f t="shared" si="142"/>
        <v>DEJAR</v>
      </c>
      <c r="L1421" s="33" t="str">
        <f t="shared" si="143"/>
        <v>DEJAR</v>
      </c>
      <c r="M1421" s="33" t="str">
        <f t="shared" si="144"/>
        <v>DEJAR</v>
      </c>
    </row>
    <row r="1422" spans="1:13" x14ac:dyDescent="0.25">
      <c r="A1422" s="98" t="s">
        <v>529</v>
      </c>
      <c r="B1422" s="98">
        <v>15</v>
      </c>
      <c r="C1422" s="8" t="s">
        <v>581</v>
      </c>
      <c r="D1422" s="9">
        <v>12</v>
      </c>
      <c r="E1422" s="9">
        <v>10</v>
      </c>
      <c r="F1422" s="304">
        <f t="shared" si="139"/>
        <v>113.0976</v>
      </c>
      <c r="G1422" s="9">
        <v>0.1</v>
      </c>
      <c r="H1422" s="18" t="s">
        <v>1063</v>
      </c>
      <c r="I1422" s="32">
        <f t="shared" si="140"/>
        <v>51.002868362482175</v>
      </c>
      <c r="J1422" s="32">
        <f t="shared" si="141"/>
        <v>0.25501434181241084</v>
      </c>
      <c r="K1422" s="33" t="str">
        <f t="shared" si="142"/>
        <v>DEJAR</v>
      </c>
      <c r="L1422" s="33" t="str">
        <f t="shared" si="143"/>
        <v>DEJAR</v>
      </c>
      <c r="M1422" s="33" t="str">
        <f t="shared" si="144"/>
        <v>DEJAR</v>
      </c>
    </row>
    <row r="1423" spans="1:13" x14ac:dyDescent="0.25">
      <c r="A1423" s="98" t="s">
        <v>529</v>
      </c>
      <c r="B1423" s="8">
        <v>16</v>
      </c>
      <c r="D1423" s="9">
        <v>16</v>
      </c>
      <c r="E1423" s="9">
        <v>12</v>
      </c>
      <c r="F1423" s="304">
        <f t="shared" si="139"/>
        <v>201.0624</v>
      </c>
      <c r="G1423" s="9">
        <v>0.1</v>
      </c>
      <c r="H1423" s="18" t="s">
        <v>1063</v>
      </c>
      <c r="I1423" s="32">
        <f t="shared" si="140"/>
        <v>101.24820425273758</v>
      </c>
      <c r="J1423" s="32">
        <f t="shared" si="141"/>
        <v>0.50624102126368786</v>
      </c>
      <c r="K1423" s="33" t="str">
        <f t="shared" si="142"/>
        <v>DEJAR</v>
      </c>
      <c r="L1423" s="33" t="str">
        <f t="shared" si="143"/>
        <v>DEJAR</v>
      </c>
      <c r="M1423" s="33" t="str">
        <f t="shared" si="144"/>
        <v>DEJAR</v>
      </c>
    </row>
    <row r="1424" spans="1:13" x14ac:dyDescent="0.25">
      <c r="A1424" s="98" t="s">
        <v>529</v>
      </c>
      <c r="B1424" s="98">
        <v>17</v>
      </c>
      <c r="C1424" s="8" t="s">
        <v>610</v>
      </c>
      <c r="D1424" s="9">
        <v>12</v>
      </c>
      <c r="E1424" s="9">
        <v>6</v>
      </c>
      <c r="F1424" s="304">
        <f t="shared" si="139"/>
        <v>113.0976</v>
      </c>
      <c r="G1424" s="9">
        <v>0.1</v>
      </c>
      <c r="H1424" s="18" t="s">
        <v>1063</v>
      </c>
      <c r="I1424" s="32">
        <f t="shared" si="140"/>
        <v>51.002868362482175</v>
      </c>
      <c r="J1424" s="32">
        <f t="shared" si="141"/>
        <v>0.25501434181241084</v>
      </c>
      <c r="K1424" s="33" t="str">
        <f t="shared" si="142"/>
        <v>DEJAR</v>
      </c>
      <c r="L1424" s="33" t="str">
        <f t="shared" si="143"/>
        <v>DEJAR</v>
      </c>
      <c r="M1424" s="33" t="str">
        <f t="shared" si="144"/>
        <v>DEJAR</v>
      </c>
    </row>
    <row r="1425" spans="1:13" x14ac:dyDescent="0.25">
      <c r="A1425" s="98" t="s">
        <v>529</v>
      </c>
      <c r="B1425" s="8">
        <v>18</v>
      </c>
      <c r="C1425" s="8" t="s">
        <v>611</v>
      </c>
      <c r="D1425" s="9">
        <v>12</v>
      </c>
      <c r="E1425" s="9">
        <v>8</v>
      </c>
      <c r="F1425" s="304">
        <f t="shared" si="139"/>
        <v>113.0976</v>
      </c>
      <c r="G1425" s="9">
        <v>0.1</v>
      </c>
      <c r="H1425" s="18" t="s">
        <v>1063</v>
      </c>
      <c r="I1425" s="32">
        <f t="shared" si="140"/>
        <v>51.002868362482175</v>
      </c>
      <c r="J1425" s="32">
        <f t="shared" si="141"/>
        <v>0.25501434181241084</v>
      </c>
      <c r="K1425" s="33" t="str">
        <f t="shared" si="142"/>
        <v>DEJAR</v>
      </c>
      <c r="L1425" s="33" t="str">
        <f t="shared" si="143"/>
        <v>DEJAR</v>
      </c>
      <c r="M1425" s="33" t="str">
        <f t="shared" si="144"/>
        <v>DEJAR</v>
      </c>
    </row>
    <row r="1426" spans="1:13" x14ac:dyDescent="0.25">
      <c r="A1426" s="98" t="s">
        <v>529</v>
      </c>
      <c r="B1426" s="98">
        <v>19</v>
      </c>
      <c r="C1426" s="8" t="s">
        <v>612</v>
      </c>
      <c r="D1426" s="9">
        <v>38</v>
      </c>
      <c r="E1426" s="9">
        <v>18</v>
      </c>
      <c r="F1426" s="304">
        <f t="shared" si="139"/>
        <v>1134.1176</v>
      </c>
      <c r="G1426" s="9">
        <v>0.1</v>
      </c>
      <c r="H1426" s="18" t="s">
        <v>1063</v>
      </c>
      <c r="I1426" s="32">
        <f t="shared" si="140"/>
        <v>795.76587227964853</v>
      </c>
      <c r="J1426" s="32">
        <f t="shared" si="141"/>
        <v>3.9788293613982426</v>
      </c>
      <c r="K1426" s="33" t="str">
        <f t="shared" si="142"/>
        <v>DEJAR</v>
      </c>
      <c r="L1426" s="33" t="str">
        <f t="shared" si="143"/>
        <v>DEJAR</v>
      </c>
      <c r="M1426" s="33" t="str">
        <f t="shared" si="144"/>
        <v>DEJAR</v>
      </c>
    </row>
    <row r="1427" spans="1:13" x14ac:dyDescent="0.25">
      <c r="A1427" s="98" t="s">
        <v>529</v>
      </c>
      <c r="B1427" s="8">
        <v>20</v>
      </c>
      <c r="C1427" s="8" t="s">
        <v>613</v>
      </c>
      <c r="D1427" s="9">
        <v>39</v>
      </c>
      <c r="E1427" s="9">
        <v>22</v>
      </c>
      <c r="F1427" s="304">
        <f t="shared" si="139"/>
        <v>1194.5934</v>
      </c>
      <c r="G1427" s="9">
        <v>0.1</v>
      </c>
      <c r="H1427" s="18" t="s">
        <v>1063</v>
      </c>
      <c r="I1427" s="32">
        <f t="shared" si="140"/>
        <v>846.59112411251863</v>
      </c>
      <c r="J1427" s="32">
        <f t="shared" si="141"/>
        <v>4.2329556205625929</v>
      </c>
      <c r="K1427" s="33" t="str">
        <f t="shared" si="142"/>
        <v>DEJAR</v>
      </c>
      <c r="L1427" s="33" t="str">
        <f t="shared" si="143"/>
        <v>DEJAR</v>
      </c>
      <c r="M1427" s="33" t="str">
        <f t="shared" si="144"/>
        <v>DEJAR</v>
      </c>
    </row>
    <row r="1428" spans="1:13" x14ac:dyDescent="0.25">
      <c r="A1428" s="98" t="s">
        <v>529</v>
      </c>
      <c r="B1428" s="98">
        <v>21</v>
      </c>
      <c r="C1428" s="8" t="s">
        <v>611</v>
      </c>
      <c r="D1428" s="9">
        <v>25.5</v>
      </c>
      <c r="E1428" s="9">
        <v>20</v>
      </c>
      <c r="F1428" s="304">
        <f t="shared" si="139"/>
        <v>510.70634999999999</v>
      </c>
      <c r="G1428" s="9">
        <v>0.1</v>
      </c>
      <c r="H1428" s="18" t="s">
        <v>1063</v>
      </c>
      <c r="I1428" s="32">
        <f t="shared" si="140"/>
        <v>307.50904523936521</v>
      </c>
      <c r="J1428" s="32">
        <f t="shared" si="141"/>
        <v>1.5375452261968261</v>
      </c>
      <c r="K1428" s="33" t="str">
        <f t="shared" si="142"/>
        <v>DEJAR</v>
      </c>
      <c r="L1428" s="33" t="str">
        <f t="shared" si="143"/>
        <v>DEJAR</v>
      </c>
      <c r="M1428" s="33" t="str">
        <f t="shared" si="144"/>
        <v>DEJAR</v>
      </c>
    </row>
    <row r="1429" spans="1:13" x14ac:dyDescent="0.25">
      <c r="A1429" s="98" t="s">
        <v>529</v>
      </c>
      <c r="B1429" s="8">
        <v>22</v>
      </c>
      <c r="C1429" s="8" t="s">
        <v>614</v>
      </c>
      <c r="D1429" s="9">
        <v>16.5</v>
      </c>
      <c r="E1429" s="9">
        <v>12</v>
      </c>
      <c r="F1429" s="304">
        <f t="shared" si="139"/>
        <v>213.82515000000001</v>
      </c>
      <c r="G1429" s="9">
        <v>0.1</v>
      </c>
      <c r="H1429" s="18" t="s">
        <v>1063</v>
      </c>
      <c r="I1429" s="32">
        <f t="shared" si="140"/>
        <v>108.95331919183752</v>
      </c>
      <c r="J1429" s="32">
        <f t="shared" si="141"/>
        <v>0.54476659595918764</v>
      </c>
      <c r="K1429" s="33" t="str">
        <f t="shared" si="142"/>
        <v>DEJAR</v>
      </c>
      <c r="L1429" s="33" t="str">
        <f t="shared" si="143"/>
        <v>DEJAR</v>
      </c>
      <c r="M1429" s="33" t="str">
        <f t="shared" si="144"/>
        <v>DEJAR</v>
      </c>
    </row>
    <row r="1430" spans="1:13" x14ac:dyDescent="0.25">
      <c r="A1430" s="98" t="s">
        <v>529</v>
      </c>
      <c r="B1430" s="98">
        <v>23</v>
      </c>
      <c r="C1430" s="8" t="s">
        <v>146</v>
      </c>
      <c r="D1430" s="9">
        <v>29</v>
      </c>
      <c r="E1430" s="9">
        <v>18</v>
      </c>
      <c r="F1430" s="304">
        <f t="shared" si="139"/>
        <v>660.52139999999997</v>
      </c>
      <c r="G1430" s="9">
        <v>0.1</v>
      </c>
      <c r="H1430" s="18" t="s">
        <v>1063</v>
      </c>
      <c r="I1430" s="32">
        <f t="shared" si="140"/>
        <v>417.82609631752575</v>
      </c>
      <c r="J1430" s="32">
        <f t="shared" si="141"/>
        <v>2.0891304815876288</v>
      </c>
      <c r="K1430" s="33" t="str">
        <f t="shared" si="142"/>
        <v>DEJAR</v>
      </c>
      <c r="L1430" s="33" t="str">
        <f t="shared" si="143"/>
        <v>DEJAR</v>
      </c>
      <c r="M1430" s="33" t="str">
        <f t="shared" si="144"/>
        <v>DEJAR</v>
      </c>
    </row>
    <row r="1431" spans="1:13" x14ac:dyDescent="0.25">
      <c r="A1431" s="98" t="s">
        <v>529</v>
      </c>
      <c r="B1431" s="8">
        <v>24</v>
      </c>
      <c r="C1431" s="8" t="s">
        <v>505</v>
      </c>
      <c r="D1431" s="9">
        <v>17</v>
      </c>
      <c r="E1431" s="9">
        <v>12</v>
      </c>
      <c r="F1431" s="304">
        <f t="shared" si="139"/>
        <v>226.98060000000001</v>
      </c>
      <c r="G1431" s="9">
        <v>0.1</v>
      </c>
      <c r="H1431" s="18" t="s">
        <v>1063</v>
      </c>
      <c r="I1431" s="32">
        <f t="shared" si="140"/>
        <v>116.98835060940742</v>
      </c>
      <c r="J1431" s="32">
        <f t="shared" si="141"/>
        <v>0.58494175304703711</v>
      </c>
      <c r="K1431" s="33" t="str">
        <f t="shared" si="142"/>
        <v>DEJAR</v>
      </c>
      <c r="L1431" s="33" t="str">
        <f t="shared" si="143"/>
        <v>DEJAR</v>
      </c>
      <c r="M1431" s="33" t="str">
        <f t="shared" si="144"/>
        <v>DEJAR</v>
      </c>
    </row>
    <row r="1432" spans="1:13" x14ac:dyDescent="0.25">
      <c r="A1432" s="98" t="s">
        <v>529</v>
      </c>
      <c r="B1432" s="98">
        <v>25</v>
      </c>
      <c r="D1432" s="9">
        <v>18</v>
      </c>
      <c r="E1432" s="9">
        <v>12</v>
      </c>
      <c r="F1432" s="304">
        <f t="shared" si="139"/>
        <v>254.46959999999999</v>
      </c>
      <c r="G1432" s="9">
        <v>0.1</v>
      </c>
      <c r="H1432" s="18" t="s">
        <v>1063</v>
      </c>
      <c r="I1432" s="32">
        <f t="shared" si="140"/>
        <v>134.06329154071116</v>
      </c>
      <c r="J1432" s="32">
        <f t="shared" si="141"/>
        <v>0.67031645770355586</v>
      </c>
      <c r="K1432" s="33" t="str">
        <f t="shared" si="142"/>
        <v>DEJAR</v>
      </c>
      <c r="L1432" s="33" t="str">
        <f t="shared" si="143"/>
        <v>DEJAR</v>
      </c>
      <c r="M1432" s="33" t="str">
        <f t="shared" si="144"/>
        <v>DEJAR</v>
      </c>
    </row>
    <row r="1433" spans="1:13" x14ac:dyDescent="0.25">
      <c r="A1433" s="98" t="s">
        <v>529</v>
      </c>
      <c r="B1433" s="8">
        <v>26</v>
      </c>
      <c r="C1433" s="8" t="s">
        <v>605</v>
      </c>
      <c r="D1433" s="9">
        <v>27</v>
      </c>
      <c r="E1433" s="9">
        <v>12</v>
      </c>
      <c r="F1433" s="304">
        <f t="shared" si="139"/>
        <v>572.5566</v>
      </c>
      <c r="G1433" s="9">
        <v>0.1</v>
      </c>
      <c r="H1433" s="18" t="s">
        <v>1063</v>
      </c>
      <c r="I1433" s="32">
        <f t="shared" si="140"/>
        <v>352.39128142743209</v>
      </c>
      <c r="J1433" s="32">
        <f t="shared" si="141"/>
        <v>1.7619564071371603</v>
      </c>
      <c r="K1433" s="33" t="str">
        <f t="shared" si="142"/>
        <v>DEJAR</v>
      </c>
      <c r="L1433" s="33" t="str">
        <f t="shared" si="143"/>
        <v>DEJAR</v>
      </c>
      <c r="M1433" s="33" t="str">
        <f t="shared" si="144"/>
        <v>DEJAR</v>
      </c>
    </row>
    <row r="1434" spans="1:13" x14ac:dyDescent="0.25">
      <c r="A1434" s="98" t="s">
        <v>529</v>
      </c>
      <c r="B1434" s="98">
        <v>27</v>
      </c>
      <c r="C1434" s="8" t="s">
        <v>615</v>
      </c>
      <c r="D1434" s="9">
        <v>12</v>
      </c>
      <c r="E1434" s="9">
        <v>8</v>
      </c>
      <c r="F1434" s="304">
        <f t="shared" si="139"/>
        <v>113.0976</v>
      </c>
      <c r="G1434" s="9">
        <v>0.1</v>
      </c>
      <c r="H1434" s="18" t="s">
        <v>1063</v>
      </c>
      <c r="I1434" s="32">
        <f t="shared" si="140"/>
        <v>51.002868362482175</v>
      </c>
      <c r="J1434" s="32">
        <f t="shared" si="141"/>
        <v>0.25501434181241084</v>
      </c>
      <c r="K1434" s="33" t="str">
        <f t="shared" si="142"/>
        <v>DEJAR</v>
      </c>
      <c r="L1434" s="33" t="str">
        <f t="shared" si="143"/>
        <v>DEJAR</v>
      </c>
      <c r="M1434" s="33" t="str">
        <f t="shared" si="144"/>
        <v>DEJAR</v>
      </c>
    </row>
    <row r="1435" spans="1:13" x14ac:dyDescent="0.25">
      <c r="A1435" s="98" t="s">
        <v>529</v>
      </c>
      <c r="B1435" s="8">
        <v>28</v>
      </c>
      <c r="C1435" s="8" t="s">
        <v>615</v>
      </c>
      <c r="D1435" s="9">
        <v>47.5</v>
      </c>
      <c r="E1435" s="9">
        <v>20</v>
      </c>
      <c r="F1435" s="304">
        <f t="shared" si="139"/>
        <v>1772.0587499999999</v>
      </c>
      <c r="G1435" s="9">
        <v>0.1</v>
      </c>
      <c r="H1435" s="18" t="s">
        <v>1063</v>
      </c>
      <c r="I1435" s="32">
        <f t="shared" si="140"/>
        <v>1354.4759398853571</v>
      </c>
      <c r="J1435" s="32">
        <f t="shared" si="141"/>
        <v>6.7723796994267857</v>
      </c>
      <c r="K1435" s="33" t="str">
        <f t="shared" si="142"/>
        <v>DEJAR</v>
      </c>
      <c r="L1435" s="33" t="str">
        <f t="shared" si="143"/>
        <v>DEJAR</v>
      </c>
      <c r="M1435" s="33" t="str">
        <f t="shared" si="144"/>
        <v>DEJAR</v>
      </c>
    </row>
    <row r="1436" spans="1:13" x14ac:dyDescent="0.25">
      <c r="A1436" s="98" t="s">
        <v>529</v>
      </c>
      <c r="B1436" s="98">
        <v>29</v>
      </c>
      <c r="C1436" s="8" t="s">
        <v>616</v>
      </c>
      <c r="D1436" s="9">
        <v>40</v>
      </c>
      <c r="E1436" s="9">
        <v>27</v>
      </c>
      <c r="F1436" s="304">
        <f t="shared" si="139"/>
        <v>1256.6399999999999</v>
      </c>
      <c r="G1436" s="9">
        <v>0.1</v>
      </c>
      <c r="H1436" s="18" t="s">
        <v>1063</v>
      </c>
      <c r="I1436" s="32">
        <f t="shared" si="140"/>
        <v>899.25180732127308</v>
      </c>
      <c r="J1436" s="32">
        <f t="shared" si="141"/>
        <v>4.4962590366063653</v>
      </c>
      <c r="K1436" s="33" t="str">
        <f t="shared" si="142"/>
        <v>DEJAR</v>
      </c>
      <c r="L1436" s="33" t="str">
        <f t="shared" si="143"/>
        <v>DEJAR</v>
      </c>
      <c r="M1436" s="33" t="str">
        <f t="shared" si="144"/>
        <v>DEJAR</v>
      </c>
    </row>
    <row r="1437" spans="1:13" x14ac:dyDescent="0.25">
      <c r="A1437" s="98" t="s">
        <v>529</v>
      </c>
      <c r="B1437" s="8">
        <v>30</v>
      </c>
      <c r="C1437" s="8" t="s">
        <v>614</v>
      </c>
      <c r="D1437" s="9">
        <v>82</v>
      </c>
      <c r="E1437" s="9">
        <v>35</v>
      </c>
      <c r="F1437" s="304">
        <f t="shared" si="139"/>
        <v>5281.0295999999998</v>
      </c>
      <c r="G1437" s="9">
        <v>0.1</v>
      </c>
      <c r="H1437" s="18" t="s">
        <v>1063</v>
      </c>
      <c r="I1437" s="32">
        <f t="shared" si="140"/>
        <v>4976.7951454037375</v>
      </c>
      <c r="J1437" s="32">
        <f t="shared" si="141"/>
        <v>24.883975727018683</v>
      </c>
      <c r="K1437" s="33" t="str">
        <f t="shared" si="142"/>
        <v>DEJAR</v>
      </c>
      <c r="L1437" s="33" t="str">
        <f t="shared" si="143"/>
        <v>DEJAR</v>
      </c>
      <c r="M1437" s="33" t="str">
        <f t="shared" si="144"/>
        <v>DEJAR</v>
      </c>
    </row>
    <row r="1438" spans="1:13" x14ac:dyDescent="0.25">
      <c r="A1438" s="98" t="s">
        <v>533</v>
      </c>
      <c r="B1438" s="9">
        <v>1</v>
      </c>
      <c r="C1438" s="8" t="s">
        <v>592</v>
      </c>
      <c r="D1438" s="120">
        <v>70</v>
      </c>
      <c r="E1438" s="120">
        <v>40</v>
      </c>
      <c r="F1438" s="304">
        <f t="shared" si="139"/>
        <v>3848.46</v>
      </c>
      <c r="G1438" s="9">
        <v>0.1</v>
      </c>
      <c r="H1438" s="18" t="s">
        <v>1063</v>
      </c>
      <c r="I1438" s="32">
        <f t="shared" si="140"/>
        <v>3413.2251636463757</v>
      </c>
      <c r="J1438" s="32">
        <f t="shared" si="141"/>
        <v>17.066125818231878</v>
      </c>
      <c r="K1438" s="33" t="str">
        <f t="shared" si="142"/>
        <v>DEJAR</v>
      </c>
      <c r="L1438" s="33" t="str">
        <f t="shared" si="143"/>
        <v>DEJAR</v>
      </c>
      <c r="M1438" s="33" t="str">
        <f t="shared" si="144"/>
        <v>DEJAR</v>
      </c>
    </row>
    <row r="1439" spans="1:13" x14ac:dyDescent="0.25">
      <c r="A1439" s="98" t="s">
        <v>533</v>
      </c>
      <c r="B1439" s="9">
        <v>2</v>
      </c>
      <c r="C1439" s="8" t="s">
        <v>256</v>
      </c>
      <c r="D1439" s="120">
        <v>90</v>
      </c>
      <c r="E1439" s="122">
        <v>16.2</v>
      </c>
      <c r="F1439" s="304">
        <f t="shared" si="139"/>
        <v>6361.74</v>
      </c>
      <c r="G1439" s="9">
        <v>0.1</v>
      </c>
      <c r="H1439" s="18" t="s">
        <v>1063</v>
      </c>
      <c r="I1439" s="32">
        <f t="shared" si="140"/>
        <v>6213.1504929432931</v>
      </c>
      <c r="J1439" s="32">
        <f t="shared" si="141"/>
        <v>31.065752464716464</v>
      </c>
      <c r="K1439" s="33" t="str">
        <f t="shared" si="142"/>
        <v>DEJAR</v>
      </c>
      <c r="L1439" s="33" t="str">
        <f t="shared" si="143"/>
        <v>DEJAR</v>
      </c>
      <c r="M1439" s="33" t="str">
        <f t="shared" si="144"/>
        <v>DEJAR</v>
      </c>
    </row>
    <row r="1440" spans="1:13" x14ac:dyDescent="0.25">
      <c r="A1440" s="98" t="s">
        <v>533</v>
      </c>
      <c r="B1440" s="9">
        <v>3</v>
      </c>
      <c r="C1440" s="8" t="s">
        <v>131</v>
      </c>
      <c r="D1440" s="120">
        <v>18</v>
      </c>
      <c r="E1440" s="120">
        <v>26</v>
      </c>
      <c r="F1440" s="304">
        <f t="shared" si="139"/>
        <v>254.46959999999999</v>
      </c>
      <c r="G1440" s="9">
        <v>0.1</v>
      </c>
      <c r="H1440" s="18" t="s">
        <v>1063</v>
      </c>
      <c r="I1440" s="32">
        <f t="shared" si="140"/>
        <v>134.06329154071116</v>
      </c>
      <c r="J1440" s="32">
        <f t="shared" si="141"/>
        <v>0.67031645770355586</v>
      </c>
      <c r="K1440" s="33" t="str">
        <f t="shared" si="142"/>
        <v>DEJAR</v>
      </c>
      <c r="L1440" s="33" t="str">
        <f t="shared" si="143"/>
        <v>DEJAR</v>
      </c>
      <c r="M1440" s="33" t="str">
        <f t="shared" si="144"/>
        <v>DEJAR</v>
      </c>
    </row>
    <row r="1441" spans="1:13" x14ac:dyDescent="0.25">
      <c r="A1441" s="98" t="s">
        <v>533</v>
      </c>
      <c r="B1441" s="9">
        <v>4</v>
      </c>
      <c r="C1441" s="8" t="s">
        <v>131</v>
      </c>
      <c r="D1441" s="120">
        <v>23</v>
      </c>
      <c r="E1441" s="120">
        <v>18</v>
      </c>
      <c r="F1441" s="304">
        <f t="shared" si="139"/>
        <v>415.47660000000002</v>
      </c>
      <c r="G1441" s="9">
        <v>0.1</v>
      </c>
      <c r="H1441" s="18" t="s">
        <v>1063</v>
      </c>
      <c r="I1441" s="32">
        <f t="shared" si="140"/>
        <v>240.46242571758225</v>
      </c>
      <c r="J1441" s="32">
        <f t="shared" si="141"/>
        <v>1.2023121285879113</v>
      </c>
      <c r="K1441" s="33" t="str">
        <f t="shared" si="142"/>
        <v>DEJAR</v>
      </c>
      <c r="L1441" s="33" t="str">
        <f t="shared" si="143"/>
        <v>DEJAR</v>
      </c>
      <c r="M1441" s="33" t="str">
        <f t="shared" si="144"/>
        <v>DEJAR</v>
      </c>
    </row>
    <row r="1442" spans="1:13" x14ac:dyDescent="0.25">
      <c r="A1442" s="98" t="s">
        <v>533</v>
      </c>
      <c r="B1442" s="9">
        <v>5</v>
      </c>
      <c r="C1442" s="8" t="s">
        <v>617</v>
      </c>
      <c r="D1442" s="120">
        <v>35</v>
      </c>
      <c r="E1442" s="120">
        <v>12</v>
      </c>
      <c r="F1442" s="304">
        <f t="shared" si="139"/>
        <v>962.11500000000001</v>
      </c>
      <c r="G1442" s="9">
        <v>0.1</v>
      </c>
      <c r="H1442" s="18" t="s">
        <v>1063</v>
      </c>
      <c r="I1442" s="32">
        <f t="shared" si="140"/>
        <v>654.11925553640299</v>
      </c>
      <c r="J1442" s="32">
        <f t="shared" si="141"/>
        <v>3.270596277682015</v>
      </c>
      <c r="K1442" s="33" t="str">
        <f t="shared" si="142"/>
        <v>DEJAR</v>
      </c>
      <c r="L1442" s="33" t="str">
        <f t="shared" si="143"/>
        <v>DEJAR</v>
      </c>
      <c r="M1442" s="33" t="str">
        <f t="shared" si="144"/>
        <v>DEJAR</v>
      </c>
    </row>
    <row r="1443" spans="1:13" x14ac:dyDescent="0.25">
      <c r="A1443" s="98" t="s">
        <v>533</v>
      </c>
      <c r="B1443" s="9">
        <v>6</v>
      </c>
      <c r="C1443" s="8" t="s">
        <v>592</v>
      </c>
      <c r="D1443" s="120">
        <v>15</v>
      </c>
      <c r="E1443" s="120">
        <v>9</v>
      </c>
      <c r="F1443" s="304">
        <f t="shared" si="139"/>
        <v>176.715</v>
      </c>
      <c r="G1443" s="9">
        <v>0.1</v>
      </c>
      <c r="H1443" s="18" t="s">
        <v>1063</v>
      </c>
      <c r="I1443" s="32">
        <f t="shared" si="140"/>
        <v>86.812164819560579</v>
      </c>
      <c r="J1443" s="32">
        <f t="shared" si="141"/>
        <v>0.43406082409780289</v>
      </c>
      <c r="K1443" s="33" t="str">
        <f t="shared" si="142"/>
        <v>DEJAR</v>
      </c>
      <c r="L1443" s="33" t="str">
        <f t="shared" si="143"/>
        <v>DEJAR</v>
      </c>
      <c r="M1443" s="33" t="str">
        <f t="shared" si="144"/>
        <v>DEJAR</v>
      </c>
    </row>
    <row r="1444" spans="1:13" x14ac:dyDescent="0.25">
      <c r="A1444" s="98" t="s">
        <v>533</v>
      </c>
      <c r="B1444" s="9">
        <v>7</v>
      </c>
      <c r="C1444" s="8" t="s">
        <v>256</v>
      </c>
      <c r="D1444" s="120">
        <v>34</v>
      </c>
      <c r="E1444" s="120">
        <v>12</v>
      </c>
      <c r="F1444" s="304">
        <f t="shared" si="139"/>
        <v>907.92240000000004</v>
      </c>
      <c r="G1444" s="9">
        <v>0.1</v>
      </c>
      <c r="H1444" s="18" t="s">
        <v>1063</v>
      </c>
      <c r="I1444" s="32">
        <f t="shared" si="140"/>
        <v>610.45073780325674</v>
      </c>
      <c r="J1444" s="32">
        <f t="shared" si="141"/>
        <v>3.0522536890162835</v>
      </c>
      <c r="K1444" s="33" t="str">
        <f t="shared" si="142"/>
        <v>DEJAR</v>
      </c>
      <c r="L1444" s="33" t="str">
        <f t="shared" si="143"/>
        <v>DEJAR</v>
      </c>
      <c r="M1444" s="33" t="str">
        <f t="shared" si="144"/>
        <v>DEJAR</v>
      </c>
    </row>
    <row r="1445" spans="1:13" x14ac:dyDescent="0.25">
      <c r="A1445" s="98" t="s">
        <v>533</v>
      </c>
      <c r="B1445" s="9">
        <v>8</v>
      </c>
      <c r="C1445" s="8" t="s">
        <v>121</v>
      </c>
      <c r="D1445" s="120">
        <v>22</v>
      </c>
      <c r="E1445" s="120">
        <v>12</v>
      </c>
      <c r="F1445" s="304">
        <f t="shared" si="139"/>
        <v>380.1336</v>
      </c>
      <c r="G1445" s="9">
        <v>0.1</v>
      </c>
      <c r="H1445" s="18" t="s">
        <v>1063</v>
      </c>
      <c r="I1445" s="32">
        <f t="shared" si="140"/>
        <v>216.2883827856152</v>
      </c>
      <c r="J1445" s="32">
        <f t="shared" si="141"/>
        <v>1.0814419139280758</v>
      </c>
      <c r="K1445" s="33" t="str">
        <f t="shared" si="142"/>
        <v>DEJAR</v>
      </c>
      <c r="L1445" s="33" t="str">
        <f t="shared" si="143"/>
        <v>DEJAR</v>
      </c>
      <c r="M1445" s="33" t="str">
        <f t="shared" si="144"/>
        <v>DEJAR</v>
      </c>
    </row>
    <row r="1446" spans="1:13" x14ac:dyDescent="0.25">
      <c r="A1446" s="98" t="s">
        <v>533</v>
      </c>
      <c r="B1446" s="9">
        <v>9</v>
      </c>
      <c r="C1446" s="8" t="s">
        <v>618</v>
      </c>
      <c r="D1446" s="120">
        <v>33</v>
      </c>
      <c r="E1446" s="122">
        <v>16.2</v>
      </c>
      <c r="F1446" s="304">
        <f t="shared" si="139"/>
        <v>855.30060000000003</v>
      </c>
      <c r="G1446" s="9">
        <v>0.1</v>
      </c>
      <c r="H1446" s="18" t="s">
        <v>1063</v>
      </c>
      <c r="I1446" s="32">
        <f t="shared" si="140"/>
        <v>568.52356444302654</v>
      </c>
      <c r="J1446" s="32">
        <f t="shared" si="141"/>
        <v>2.8426178222151326</v>
      </c>
      <c r="K1446" s="33" t="str">
        <f t="shared" si="142"/>
        <v>DEJAR</v>
      </c>
      <c r="L1446" s="33" t="str">
        <f t="shared" si="143"/>
        <v>DEJAR</v>
      </c>
      <c r="M1446" s="33" t="str">
        <f t="shared" si="144"/>
        <v>DEJAR</v>
      </c>
    </row>
    <row r="1447" spans="1:13" x14ac:dyDescent="0.25">
      <c r="A1447" s="98" t="s">
        <v>533</v>
      </c>
      <c r="B1447" s="9">
        <v>10</v>
      </c>
      <c r="C1447" s="8" t="s">
        <v>581</v>
      </c>
      <c r="D1447" s="120">
        <v>21</v>
      </c>
      <c r="E1447" s="120">
        <v>18</v>
      </c>
      <c r="F1447" s="304">
        <f t="shared" si="139"/>
        <v>346.3614</v>
      </c>
      <c r="G1447" s="9">
        <v>0.1</v>
      </c>
      <c r="H1447" s="18" t="s">
        <v>1063</v>
      </c>
      <c r="I1447" s="32">
        <f t="shared" si="140"/>
        <v>193.587905296</v>
      </c>
      <c r="J1447" s="32">
        <f t="shared" si="141"/>
        <v>0.96793952648000003</v>
      </c>
      <c r="K1447" s="33" t="str">
        <f t="shared" si="142"/>
        <v>DEJAR</v>
      </c>
      <c r="L1447" s="33" t="str">
        <f t="shared" si="143"/>
        <v>DEJAR</v>
      </c>
      <c r="M1447" s="33" t="str">
        <f t="shared" si="144"/>
        <v>DEJAR</v>
      </c>
    </row>
    <row r="1448" spans="1:13" x14ac:dyDescent="0.25">
      <c r="A1448" s="98" t="s">
        <v>533</v>
      </c>
      <c r="B1448" s="9">
        <v>11</v>
      </c>
      <c r="C1448" s="8" t="s">
        <v>239</v>
      </c>
      <c r="D1448" s="120">
        <v>11</v>
      </c>
      <c r="E1448" s="120">
        <v>5</v>
      </c>
      <c r="F1448" s="304">
        <f t="shared" si="139"/>
        <v>95.0334</v>
      </c>
      <c r="G1448" s="9">
        <v>0.1</v>
      </c>
      <c r="H1448" s="18" t="s">
        <v>1063</v>
      </c>
      <c r="I1448" s="32">
        <f t="shared" si="140"/>
        <v>41.450062373780455</v>
      </c>
      <c r="J1448" s="32">
        <f t="shared" si="141"/>
        <v>0.20725031186890225</v>
      </c>
      <c r="K1448" s="33" t="str">
        <f t="shared" si="142"/>
        <v>DEJAR</v>
      </c>
      <c r="L1448" s="33" t="str">
        <f t="shared" si="143"/>
        <v>DEJAR</v>
      </c>
      <c r="M1448" s="33" t="str">
        <f t="shared" si="144"/>
        <v>DEJAR</v>
      </c>
    </row>
    <row r="1449" spans="1:13" x14ac:dyDescent="0.25">
      <c r="A1449" s="98" t="s">
        <v>533</v>
      </c>
      <c r="B1449" s="9">
        <v>12</v>
      </c>
      <c r="C1449" s="8" t="s">
        <v>592</v>
      </c>
      <c r="D1449" s="120">
        <v>63.5</v>
      </c>
      <c r="E1449" s="122">
        <v>16.2</v>
      </c>
      <c r="F1449" s="304">
        <f t="shared" si="139"/>
        <v>3166.9291499999999</v>
      </c>
      <c r="G1449" s="9">
        <v>0.1</v>
      </c>
      <c r="H1449" s="18" t="s">
        <v>1063</v>
      </c>
      <c r="I1449" s="32">
        <f t="shared" si="140"/>
        <v>2705.7303391217056</v>
      </c>
      <c r="J1449" s="32">
        <f t="shared" si="141"/>
        <v>13.528651695608529</v>
      </c>
      <c r="K1449" s="33" t="str">
        <f t="shared" si="142"/>
        <v>DEJAR</v>
      </c>
      <c r="L1449" s="33" t="str">
        <f t="shared" si="143"/>
        <v>DEJAR</v>
      </c>
      <c r="M1449" s="33" t="str">
        <f t="shared" si="144"/>
        <v>DEJAR</v>
      </c>
    </row>
    <row r="1450" spans="1:13" x14ac:dyDescent="0.25">
      <c r="A1450" s="98" t="s">
        <v>533</v>
      </c>
      <c r="B1450" s="9">
        <v>13</v>
      </c>
      <c r="C1450" s="8" t="s">
        <v>618</v>
      </c>
      <c r="D1450" s="120">
        <v>46</v>
      </c>
      <c r="E1450" s="120">
        <v>18</v>
      </c>
      <c r="F1450" s="304">
        <f t="shared" si="139"/>
        <v>1661.9064000000001</v>
      </c>
      <c r="G1450" s="9">
        <v>0.1</v>
      </c>
      <c r="H1450" s="18" t="s">
        <v>1063</v>
      </c>
      <c r="I1450" s="32">
        <f t="shared" si="140"/>
        <v>1254.7442923043911</v>
      </c>
      <c r="J1450" s="32">
        <f t="shared" si="141"/>
        <v>6.2737214615219559</v>
      </c>
      <c r="K1450" s="33" t="str">
        <f t="shared" si="142"/>
        <v>DEJAR</v>
      </c>
      <c r="L1450" s="33" t="str">
        <f t="shared" si="143"/>
        <v>DEJAR</v>
      </c>
      <c r="M1450" s="33" t="str">
        <f t="shared" si="144"/>
        <v>DEJAR</v>
      </c>
    </row>
    <row r="1451" spans="1:13" x14ac:dyDescent="0.25">
      <c r="A1451" s="98" t="s">
        <v>533</v>
      </c>
      <c r="B1451" s="9">
        <v>14</v>
      </c>
      <c r="C1451" s="8" t="s">
        <v>619</v>
      </c>
      <c r="D1451" s="120">
        <v>50</v>
      </c>
      <c r="E1451" s="120">
        <v>30</v>
      </c>
      <c r="F1451" s="304">
        <f t="shared" si="139"/>
        <v>1963.5</v>
      </c>
      <c r="G1451" s="9">
        <v>0.1</v>
      </c>
      <c r="H1451" s="18" t="s">
        <v>1063</v>
      </c>
      <c r="I1451" s="32">
        <f t="shared" si="140"/>
        <v>1530.6197203780737</v>
      </c>
      <c r="J1451" s="32">
        <f t="shared" si="141"/>
        <v>7.6530986018903677</v>
      </c>
      <c r="K1451" s="33" t="str">
        <f t="shared" si="142"/>
        <v>DEJAR</v>
      </c>
      <c r="L1451" s="33" t="str">
        <f t="shared" si="143"/>
        <v>DEJAR</v>
      </c>
      <c r="M1451" s="33" t="str">
        <f t="shared" si="144"/>
        <v>DEJAR</v>
      </c>
    </row>
    <row r="1452" spans="1:13" x14ac:dyDescent="0.25">
      <c r="A1452" s="98" t="s">
        <v>533</v>
      </c>
      <c r="B1452" s="9">
        <v>15</v>
      </c>
      <c r="C1452" s="8" t="s">
        <v>618</v>
      </c>
      <c r="D1452" s="120">
        <v>18</v>
      </c>
      <c r="E1452" s="120">
        <v>12</v>
      </c>
      <c r="F1452" s="304">
        <f t="shared" si="139"/>
        <v>254.46959999999999</v>
      </c>
      <c r="G1452" s="9">
        <v>0.1</v>
      </c>
      <c r="H1452" s="18" t="s">
        <v>1063</v>
      </c>
      <c r="I1452" s="32">
        <f t="shared" si="140"/>
        <v>134.06329154071116</v>
      </c>
      <c r="J1452" s="32">
        <f t="shared" si="141"/>
        <v>0.67031645770355586</v>
      </c>
      <c r="K1452" s="33" t="str">
        <f t="shared" si="142"/>
        <v>DEJAR</v>
      </c>
      <c r="L1452" s="33" t="str">
        <f t="shared" si="143"/>
        <v>DEJAR</v>
      </c>
      <c r="M1452" s="33" t="str">
        <f t="shared" si="144"/>
        <v>DEJAR</v>
      </c>
    </row>
    <row r="1453" spans="1:13" x14ac:dyDescent="0.25">
      <c r="A1453" s="98" t="s">
        <v>533</v>
      </c>
      <c r="B1453" s="9">
        <v>16</v>
      </c>
      <c r="C1453" s="8" t="s">
        <v>131</v>
      </c>
      <c r="D1453" s="120">
        <v>75</v>
      </c>
      <c r="E1453" s="120">
        <v>35</v>
      </c>
      <c r="F1453" s="304">
        <f t="shared" si="139"/>
        <v>4417.875</v>
      </c>
      <c r="G1453" s="9">
        <v>0.1</v>
      </c>
      <c r="H1453" s="18" t="s">
        <v>1063</v>
      </c>
      <c r="I1453" s="32">
        <f t="shared" si="140"/>
        <v>4023.3015200759378</v>
      </c>
      <c r="J1453" s="32">
        <f t="shared" si="141"/>
        <v>20.116507600379688</v>
      </c>
      <c r="K1453" s="33" t="str">
        <f t="shared" si="142"/>
        <v>DEJAR</v>
      </c>
      <c r="L1453" s="33" t="str">
        <f t="shared" si="143"/>
        <v>DEJAR</v>
      </c>
      <c r="M1453" s="33" t="str">
        <f t="shared" si="144"/>
        <v>DEJAR</v>
      </c>
    </row>
    <row r="1454" spans="1:13" x14ac:dyDescent="0.25">
      <c r="A1454" s="98" t="s">
        <v>533</v>
      </c>
      <c r="B1454" s="9">
        <v>17</v>
      </c>
      <c r="C1454" s="8" t="s">
        <v>256</v>
      </c>
      <c r="D1454" s="120">
        <v>34</v>
      </c>
      <c r="E1454" s="120">
        <v>7</v>
      </c>
      <c r="F1454" s="304">
        <f t="shared" si="139"/>
        <v>907.92240000000004</v>
      </c>
      <c r="G1454" s="9">
        <v>0.1</v>
      </c>
      <c r="H1454" s="18" t="s">
        <v>1063</v>
      </c>
      <c r="I1454" s="32">
        <f t="shared" si="140"/>
        <v>610.45073780325674</v>
      </c>
      <c r="J1454" s="32">
        <f t="shared" si="141"/>
        <v>3.0522536890162835</v>
      </c>
      <c r="K1454" s="33" t="str">
        <f t="shared" si="142"/>
        <v>DEJAR</v>
      </c>
      <c r="L1454" s="33" t="str">
        <f t="shared" si="143"/>
        <v>DEJAR</v>
      </c>
      <c r="M1454" s="33" t="str">
        <f t="shared" si="144"/>
        <v>DEJAR</v>
      </c>
    </row>
    <row r="1455" spans="1:13" x14ac:dyDescent="0.25">
      <c r="A1455" s="98" t="s">
        <v>533</v>
      </c>
      <c r="B1455" s="9">
        <v>18</v>
      </c>
      <c r="C1455" s="8" t="s">
        <v>592</v>
      </c>
      <c r="D1455" s="120">
        <v>29</v>
      </c>
      <c r="E1455" s="120">
        <v>10</v>
      </c>
      <c r="F1455" s="304">
        <f t="shared" si="139"/>
        <v>660.52139999999997</v>
      </c>
      <c r="G1455" s="9">
        <v>0.1</v>
      </c>
      <c r="H1455" s="18" t="s">
        <v>1063</v>
      </c>
      <c r="I1455" s="32">
        <f t="shared" si="140"/>
        <v>417.82609631752575</v>
      </c>
      <c r="J1455" s="32">
        <f t="shared" si="141"/>
        <v>2.0891304815876288</v>
      </c>
      <c r="K1455" s="33" t="str">
        <f t="shared" si="142"/>
        <v>DEJAR</v>
      </c>
      <c r="L1455" s="33" t="str">
        <f t="shared" si="143"/>
        <v>DEJAR</v>
      </c>
      <c r="M1455" s="33" t="str">
        <f t="shared" si="144"/>
        <v>DEJAR</v>
      </c>
    </row>
    <row r="1456" spans="1:13" x14ac:dyDescent="0.25">
      <c r="A1456" s="98" t="s">
        <v>533</v>
      </c>
      <c r="B1456" s="9">
        <v>19</v>
      </c>
      <c r="C1456" s="8" t="s">
        <v>592</v>
      </c>
      <c r="D1456" s="120">
        <v>18.5</v>
      </c>
      <c r="E1456" s="120">
        <v>8</v>
      </c>
      <c r="F1456" s="304">
        <f t="shared" si="139"/>
        <v>268.80315000000002</v>
      </c>
      <c r="G1456" s="9">
        <v>0.1</v>
      </c>
      <c r="H1456" s="18" t="s">
        <v>1063</v>
      </c>
      <c r="I1456" s="32">
        <f t="shared" si="140"/>
        <v>143.11059777395243</v>
      </c>
      <c r="J1456" s="32">
        <f t="shared" si="141"/>
        <v>0.71555298886976215</v>
      </c>
      <c r="K1456" s="33" t="str">
        <f t="shared" si="142"/>
        <v>DEJAR</v>
      </c>
      <c r="L1456" s="33" t="str">
        <f t="shared" si="143"/>
        <v>DEJAR</v>
      </c>
      <c r="M1456" s="33" t="str">
        <f t="shared" si="144"/>
        <v>DEJAR</v>
      </c>
    </row>
    <row r="1457" spans="1:13" x14ac:dyDescent="0.25">
      <c r="A1457" s="98" t="s">
        <v>533</v>
      </c>
      <c r="B1457" s="9">
        <v>20</v>
      </c>
      <c r="C1457" s="8" t="s">
        <v>620</v>
      </c>
      <c r="D1457" s="120">
        <v>75</v>
      </c>
      <c r="E1457" s="120">
        <v>25</v>
      </c>
      <c r="F1457" s="304">
        <f t="shared" si="139"/>
        <v>4417.875</v>
      </c>
      <c r="G1457" s="9">
        <v>0.1</v>
      </c>
      <c r="H1457" s="18" t="s">
        <v>1063</v>
      </c>
      <c r="I1457" s="32">
        <f t="shared" si="140"/>
        <v>4023.3015200759378</v>
      </c>
      <c r="J1457" s="32">
        <f t="shared" si="141"/>
        <v>20.116507600379688</v>
      </c>
      <c r="K1457" s="33" t="str">
        <f t="shared" si="142"/>
        <v>DEJAR</v>
      </c>
      <c r="L1457" s="33" t="str">
        <f t="shared" si="143"/>
        <v>DEJAR</v>
      </c>
      <c r="M1457" s="33" t="str">
        <f t="shared" si="144"/>
        <v>DEJAR</v>
      </c>
    </row>
    <row r="1458" spans="1:13" x14ac:dyDescent="0.25">
      <c r="A1458" s="98" t="s">
        <v>533</v>
      </c>
      <c r="B1458" s="9">
        <v>21</v>
      </c>
      <c r="C1458" s="8" t="s">
        <v>146</v>
      </c>
      <c r="D1458" s="120">
        <v>18</v>
      </c>
      <c r="E1458" s="120">
        <v>15</v>
      </c>
      <c r="F1458" s="304">
        <f t="shared" si="139"/>
        <v>254.46959999999999</v>
      </c>
      <c r="G1458" s="9">
        <v>0.1</v>
      </c>
      <c r="H1458" s="18" t="s">
        <v>1063</v>
      </c>
      <c r="I1458" s="32">
        <f t="shared" si="140"/>
        <v>134.06329154071116</v>
      </c>
      <c r="J1458" s="32">
        <f t="shared" si="141"/>
        <v>0.67031645770355586</v>
      </c>
      <c r="K1458" s="33" t="str">
        <f t="shared" si="142"/>
        <v>DEJAR</v>
      </c>
      <c r="L1458" s="33" t="str">
        <f t="shared" si="143"/>
        <v>DEJAR</v>
      </c>
      <c r="M1458" s="33" t="str">
        <f t="shared" si="144"/>
        <v>DEJAR</v>
      </c>
    </row>
    <row r="1459" spans="1:13" x14ac:dyDescent="0.25">
      <c r="A1459" s="98" t="s">
        <v>533</v>
      </c>
      <c r="B1459" s="9">
        <v>22</v>
      </c>
      <c r="C1459" s="8" t="s">
        <v>241</v>
      </c>
      <c r="D1459" s="120">
        <v>22</v>
      </c>
      <c r="E1459" s="120">
        <v>20</v>
      </c>
      <c r="F1459" s="304">
        <f t="shared" si="139"/>
        <v>380.1336</v>
      </c>
      <c r="G1459" s="9">
        <v>0.1</v>
      </c>
      <c r="H1459" s="18" t="s">
        <v>1063</v>
      </c>
      <c r="I1459" s="32">
        <f t="shared" si="140"/>
        <v>216.2883827856152</v>
      </c>
      <c r="J1459" s="32">
        <f t="shared" si="141"/>
        <v>1.0814419139280758</v>
      </c>
      <c r="K1459" s="33" t="str">
        <f t="shared" si="142"/>
        <v>DEJAR</v>
      </c>
      <c r="L1459" s="33" t="str">
        <f t="shared" si="143"/>
        <v>DEJAR</v>
      </c>
      <c r="M1459" s="33" t="str">
        <f t="shared" si="144"/>
        <v>DEJAR</v>
      </c>
    </row>
    <row r="1460" spans="1:13" x14ac:dyDescent="0.25">
      <c r="A1460" s="98" t="s">
        <v>533</v>
      </c>
      <c r="B1460" s="9">
        <v>23</v>
      </c>
      <c r="C1460" s="8" t="s">
        <v>621</v>
      </c>
      <c r="D1460" s="120">
        <v>14</v>
      </c>
      <c r="E1460" s="120">
        <v>12</v>
      </c>
      <c r="F1460" s="304">
        <f t="shared" si="139"/>
        <v>153.9384</v>
      </c>
      <c r="G1460" s="9">
        <v>0.1</v>
      </c>
      <c r="H1460" s="18" t="s">
        <v>1063</v>
      </c>
      <c r="I1460" s="32">
        <f t="shared" si="140"/>
        <v>73.64833681845144</v>
      </c>
      <c r="J1460" s="32">
        <f t="shared" si="141"/>
        <v>0.36824168409225716</v>
      </c>
      <c r="K1460" s="33" t="str">
        <f t="shared" si="142"/>
        <v>DEJAR</v>
      </c>
      <c r="L1460" s="33" t="str">
        <f t="shared" si="143"/>
        <v>DEJAR</v>
      </c>
      <c r="M1460" s="33" t="str">
        <f t="shared" si="144"/>
        <v>DEJAR</v>
      </c>
    </row>
    <row r="1461" spans="1:13" x14ac:dyDescent="0.25">
      <c r="A1461" s="98" t="s">
        <v>533</v>
      </c>
      <c r="B1461" s="9">
        <v>24</v>
      </c>
      <c r="C1461" s="8" t="s">
        <v>131</v>
      </c>
      <c r="D1461" s="120">
        <v>44.5</v>
      </c>
      <c r="E1461" s="120">
        <v>15</v>
      </c>
      <c r="F1461" s="304">
        <f t="shared" si="139"/>
        <v>1555.28835</v>
      </c>
      <c r="G1461" s="9">
        <v>0.1</v>
      </c>
      <c r="H1461" s="18" t="s">
        <v>1063</v>
      </c>
      <c r="I1461" s="32">
        <f t="shared" si="140"/>
        <v>1159.4122353129105</v>
      </c>
      <c r="J1461" s="32">
        <f t="shared" si="141"/>
        <v>5.7970611765645526</v>
      </c>
      <c r="K1461" s="33" t="str">
        <f t="shared" si="142"/>
        <v>DEJAR</v>
      </c>
      <c r="L1461" s="33" t="str">
        <f t="shared" si="143"/>
        <v>DEJAR</v>
      </c>
      <c r="M1461" s="33" t="str">
        <f t="shared" si="144"/>
        <v>DEJAR</v>
      </c>
    </row>
    <row r="1462" spans="1:13" x14ac:dyDescent="0.25">
      <c r="A1462" s="98" t="s">
        <v>533</v>
      </c>
      <c r="B1462" s="9">
        <v>25</v>
      </c>
      <c r="C1462" s="8" t="s">
        <v>159</v>
      </c>
      <c r="D1462" s="120">
        <v>42</v>
      </c>
      <c r="E1462" s="120">
        <v>22</v>
      </c>
      <c r="F1462" s="304">
        <f t="shared" si="139"/>
        <v>1385.4456</v>
      </c>
      <c r="G1462" s="9">
        <v>0.1</v>
      </c>
      <c r="H1462" s="18" t="s">
        <v>1063</v>
      </c>
      <c r="I1462" s="32">
        <f t="shared" si="140"/>
        <v>1010.1508312762483</v>
      </c>
      <c r="J1462" s="32">
        <f t="shared" si="141"/>
        <v>5.0507541563812408</v>
      </c>
      <c r="K1462" s="33" t="str">
        <f t="shared" si="142"/>
        <v>DEJAR</v>
      </c>
      <c r="L1462" s="33" t="str">
        <f t="shared" si="143"/>
        <v>DEJAR</v>
      </c>
      <c r="M1462" s="33" t="str">
        <f t="shared" si="144"/>
        <v>DEJAR</v>
      </c>
    </row>
    <row r="1463" spans="1:13" x14ac:dyDescent="0.25">
      <c r="A1463" s="98" t="s">
        <v>533</v>
      </c>
      <c r="B1463" s="9">
        <v>26</v>
      </c>
      <c r="C1463" s="8" t="s">
        <v>244</v>
      </c>
      <c r="D1463" s="120">
        <v>13</v>
      </c>
      <c r="E1463" s="120">
        <v>8</v>
      </c>
      <c r="F1463" s="304">
        <f t="shared" si="139"/>
        <v>132.73259999999999</v>
      </c>
      <c r="G1463" s="9">
        <v>0.1</v>
      </c>
      <c r="H1463" s="18" t="s">
        <v>1063</v>
      </c>
      <c r="I1463" s="32">
        <f t="shared" si="140"/>
        <v>61.723483588461484</v>
      </c>
      <c r="J1463" s="32">
        <f t="shared" si="141"/>
        <v>0.3086174179423074</v>
      </c>
      <c r="K1463" s="33" t="str">
        <f t="shared" si="142"/>
        <v>DEJAR</v>
      </c>
      <c r="L1463" s="33" t="str">
        <f t="shared" si="143"/>
        <v>DEJAR</v>
      </c>
      <c r="M1463" s="33" t="str">
        <f t="shared" si="144"/>
        <v>DEJAR</v>
      </c>
    </row>
    <row r="1464" spans="1:13" x14ac:dyDescent="0.25">
      <c r="A1464" s="98" t="s">
        <v>533</v>
      </c>
      <c r="B1464" s="9">
        <v>27</v>
      </c>
      <c r="C1464" s="8" t="s">
        <v>622</v>
      </c>
      <c r="D1464" s="120">
        <v>40</v>
      </c>
      <c r="E1464" s="120">
        <v>22</v>
      </c>
      <c r="F1464" s="304">
        <f t="shared" si="139"/>
        <v>1256.6399999999999</v>
      </c>
      <c r="G1464" s="9">
        <v>0.1</v>
      </c>
      <c r="H1464" s="18" t="s">
        <v>1063</v>
      </c>
      <c r="I1464" s="32">
        <f t="shared" si="140"/>
        <v>899.25180732127308</v>
      </c>
      <c r="J1464" s="32">
        <f t="shared" si="141"/>
        <v>4.4962590366063653</v>
      </c>
      <c r="K1464" s="33" t="str">
        <f t="shared" si="142"/>
        <v>DEJAR</v>
      </c>
      <c r="L1464" s="33" t="str">
        <f t="shared" si="143"/>
        <v>DEJAR</v>
      </c>
      <c r="M1464" s="33" t="str">
        <f t="shared" si="144"/>
        <v>DEJAR</v>
      </c>
    </row>
    <row r="1465" spans="1:13" x14ac:dyDescent="0.25">
      <c r="A1465" s="98" t="s">
        <v>533</v>
      </c>
      <c r="B1465" s="9">
        <v>28</v>
      </c>
      <c r="C1465" s="8" t="s">
        <v>592</v>
      </c>
      <c r="D1465" s="120">
        <v>22.5</v>
      </c>
      <c r="E1465" s="120">
        <v>15</v>
      </c>
      <c r="F1465" s="304">
        <f t="shared" si="139"/>
        <v>397.60874999999999</v>
      </c>
      <c r="G1465" s="9">
        <v>0.1</v>
      </c>
      <c r="H1465" s="18" t="s">
        <v>1063</v>
      </c>
      <c r="I1465" s="32">
        <f t="shared" si="140"/>
        <v>228.1896084504572</v>
      </c>
      <c r="J1465" s="32">
        <f t="shared" si="141"/>
        <v>1.140948042252286</v>
      </c>
      <c r="K1465" s="33" t="str">
        <f t="shared" si="142"/>
        <v>DEJAR</v>
      </c>
      <c r="L1465" s="33" t="str">
        <f t="shared" si="143"/>
        <v>DEJAR</v>
      </c>
      <c r="M1465" s="33" t="str">
        <f t="shared" si="144"/>
        <v>DEJAR</v>
      </c>
    </row>
    <row r="1466" spans="1:13" x14ac:dyDescent="0.25">
      <c r="A1466" s="98" t="s">
        <v>533</v>
      </c>
      <c r="B1466" s="9">
        <v>29</v>
      </c>
      <c r="C1466" s="8" t="s">
        <v>592</v>
      </c>
      <c r="D1466" s="120">
        <v>22</v>
      </c>
      <c r="E1466" s="120">
        <v>12</v>
      </c>
      <c r="F1466" s="304">
        <f t="shared" si="139"/>
        <v>380.1336</v>
      </c>
      <c r="G1466" s="9">
        <v>0.1</v>
      </c>
      <c r="H1466" s="18" t="s">
        <v>1063</v>
      </c>
      <c r="I1466" s="32">
        <f t="shared" si="140"/>
        <v>216.2883827856152</v>
      </c>
      <c r="J1466" s="32">
        <f t="shared" si="141"/>
        <v>1.0814419139280758</v>
      </c>
      <c r="K1466" s="33" t="str">
        <f t="shared" si="142"/>
        <v>DEJAR</v>
      </c>
      <c r="L1466" s="33" t="str">
        <f t="shared" si="143"/>
        <v>DEJAR</v>
      </c>
      <c r="M1466" s="33" t="str">
        <f t="shared" si="144"/>
        <v>DEJAR</v>
      </c>
    </row>
    <row r="1467" spans="1:13" x14ac:dyDescent="0.25">
      <c r="A1467" s="98" t="s">
        <v>533</v>
      </c>
      <c r="B1467" s="9">
        <v>30</v>
      </c>
      <c r="C1467" s="8" t="s">
        <v>618</v>
      </c>
      <c r="D1467" s="120">
        <v>32</v>
      </c>
      <c r="E1467" s="122">
        <v>16.2</v>
      </c>
      <c r="F1467" s="304">
        <f t="shared" si="139"/>
        <v>804.24959999999999</v>
      </c>
      <c r="G1467" s="9">
        <v>0.1</v>
      </c>
      <c r="H1467" s="18" t="s">
        <v>1063</v>
      </c>
      <c r="I1467" s="32">
        <f t="shared" si="140"/>
        <v>528.31791084648671</v>
      </c>
      <c r="J1467" s="32">
        <f t="shared" si="141"/>
        <v>2.6415895542324335</v>
      </c>
      <c r="K1467" s="33" t="str">
        <f t="shared" si="142"/>
        <v>DEJAR</v>
      </c>
      <c r="L1467" s="33" t="str">
        <f t="shared" si="143"/>
        <v>DEJAR</v>
      </c>
      <c r="M1467" s="33" t="str">
        <f t="shared" si="144"/>
        <v>DEJAR</v>
      </c>
    </row>
    <row r="1468" spans="1:13" x14ac:dyDescent="0.25">
      <c r="A1468" s="98" t="s">
        <v>533</v>
      </c>
      <c r="B1468" s="9">
        <v>31</v>
      </c>
      <c r="C1468" s="8" t="s">
        <v>592</v>
      </c>
      <c r="D1468" s="120">
        <v>10</v>
      </c>
      <c r="E1468" s="120">
        <v>8</v>
      </c>
      <c r="F1468" s="304">
        <f t="shared" si="139"/>
        <v>78.539999999999992</v>
      </c>
      <c r="G1468" s="9">
        <v>0.1</v>
      </c>
      <c r="H1468" s="18" t="s">
        <v>1063</v>
      </c>
      <c r="I1468" s="32">
        <f t="shared" si="140"/>
        <v>33.026709725455305</v>
      </c>
      <c r="J1468" s="32">
        <f t="shared" si="141"/>
        <v>0.16513354862727653</v>
      </c>
      <c r="K1468" s="33" t="str">
        <f t="shared" si="142"/>
        <v>DEJAR</v>
      </c>
      <c r="L1468" s="33" t="str">
        <f t="shared" si="143"/>
        <v>DEJAR</v>
      </c>
      <c r="M1468" s="33" t="str">
        <f t="shared" si="144"/>
        <v>DEJAR</v>
      </c>
    </row>
    <row r="1469" spans="1:13" x14ac:dyDescent="0.25">
      <c r="A1469" s="98" t="s">
        <v>533</v>
      </c>
      <c r="B1469" s="9">
        <v>32</v>
      </c>
      <c r="C1469" s="8" t="s">
        <v>592</v>
      </c>
      <c r="D1469" s="120">
        <v>16</v>
      </c>
      <c r="E1469" s="120">
        <v>6</v>
      </c>
      <c r="F1469" s="304">
        <f t="shared" si="139"/>
        <v>201.0624</v>
      </c>
      <c r="G1469" s="9">
        <v>0.1</v>
      </c>
      <c r="H1469" s="18" t="s">
        <v>1063</v>
      </c>
      <c r="I1469" s="32">
        <f t="shared" si="140"/>
        <v>101.24820425273758</v>
      </c>
      <c r="J1469" s="32">
        <f t="shared" si="141"/>
        <v>0.50624102126368786</v>
      </c>
      <c r="K1469" s="33" t="str">
        <f t="shared" si="142"/>
        <v>DEJAR</v>
      </c>
      <c r="L1469" s="33" t="str">
        <f t="shared" si="143"/>
        <v>DEJAR</v>
      </c>
      <c r="M1469" s="33" t="str">
        <f t="shared" si="144"/>
        <v>DEJAR</v>
      </c>
    </row>
    <row r="1470" spans="1:13" x14ac:dyDescent="0.25">
      <c r="A1470" s="98" t="s">
        <v>533</v>
      </c>
      <c r="B1470" s="9">
        <v>33</v>
      </c>
      <c r="C1470" s="8" t="s">
        <v>618</v>
      </c>
      <c r="D1470" s="120">
        <v>21</v>
      </c>
      <c r="E1470" s="120">
        <v>8</v>
      </c>
      <c r="F1470" s="304">
        <f t="shared" si="139"/>
        <v>346.3614</v>
      </c>
      <c r="G1470" s="9">
        <v>0.1</v>
      </c>
      <c r="H1470" s="18" t="s">
        <v>1063</v>
      </c>
      <c r="I1470" s="32">
        <f t="shared" si="140"/>
        <v>193.587905296</v>
      </c>
      <c r="J1470" s="32">
        <f t="shared" si="141"/>
        <v>0.96793952648000003</v>
      </c>
      <c r="K1470" s="33" t="str">
        <f t="shared" si="142"/>
        <v>DEJAR</v>
      </c>
      <c r="L1470" s="33" t="str">
        <f t="shared" si="143"/>
        <v>DEJAR</v>
      </c>
      <c r="M1470" s="33" t="str">
        <f t="shared" si="144"/>
        <v>DEJAR</v>
      </c>
    </row>
    <row r="1471" spans="1:13" x14ac:dyDescent="0.25">
      <c r="A1471" s="98" t="s">
        <v>533</v>
      </c>
      <c r="B1471" s="9">
        <v>34</v>
      </c>
      <c r="C1471" s="8" t="s">
        <v>165</v>
      </c>
      <c r="D1471" s="120">
        <v>120</v>
      </c>
      <c r="E1471" s="120">
        <v>30</v>
      </c>
      <c r="F1471" s="304">
        <f t="shared" si="139"/>
        <v>11309.76</v>
      </c>
      <c r="G1471" s="9">
        <v>0.1</v>
      </c>
      <c r="H1471" s="18" t="s">
        <v>1063</v>
      </c>
      <c r="I1471" s="32">
        <f t="shared" si="140"/>
        <v>12334.018661296808</v>
      </c>
      <c r="J1471" s="32">
        <f t="shared" si="141"/>
        <v>61.670093306484034</v>
      </c>
      <c r="K1471" s="33" t="str">
        <f t="shared" si="142"/>
        <v>DEJAR</v>
      </c>
      <c r="L1471" s="33" t="str">
        <f t="shared" si="143"/>
        <v>DEJAR</v>
      </c>
      <c r="M1471" s="33" t="str">
        <f t="shared" si="144"/>
        <v>DEJAR</v>
      </c>
    </row>
    <row r="1472" spans="1:13" x14ac:dyDescent="0.25">
      <c r="A1472" s="98" t="s">
        <v>533</v>
      </c>
      <c r="B1472" s="9">
        <v>35</v>
      </c>
      <c r="C1472" s="8" t="s">
        <v>592</v>
      </c>
      <c r="D1472" s="120">
        <v>27</v>
      </c>
      <c r="E1472" s="120">
        <v>15</v>
      </c>
      <c r="F1472" s="304">
        <f t="shared" si="139"/>
        <v>572.5566</v>
      </c>
      <c r="G1472" s="9">
        <v>0.1</v>
      </c>
      <c r="H1472" s="18" t="s">
        <v>1063</v>
      </c>
      <c r="I1472" s="32">
        <f t="shared" si="140"/>
        <v>352.39128142743209</v>
      </c>
      <c r="J1472" s="32">
        <f t="shared" si="141"/>
        <v>1.7619564071371603</v>
      </c>
      <c r="K1472" s="33" t="str">
        <f t="shared" si="142"/>
        <v>DEJAR</v>
      </c>
      <c r="L1472" s="33" t="str">
        <f t="shared" si="143"/>
        <v>DEJAR</v>
      </c>
      <c r="M1472" s="33" t="str">
        <f t="shared" si="144"/>
        <v>DEJAR</v>
      </c>
    </row>
    <row r="1473" spans="1:13" x14ac:dyDescent="0.25">
      <c r="A1473" s="98" t="s">
        <v>533</v>
      </c>
      <c r="B1473" s="9">
        <v>36</v>
      </c>
      <c r="C1473" s="8" t="s">
        <v>592</v>
      </c>
      <c r="D1473" s="120">
        <v>14.5</v>
      </c>
      <c r="E1473" s="120">
        <v>8</v>
      </c>
      <c r="F1473" s="304">
        <f t="shared" si="139"/>
        <v>165.13034999999999</v>
      </c>
      <c r="G1473" s="9">
        <v>0.1</v>
      </c>
      <c r="H1473" s="18" t="s">
        <v>1063</v>
      </c>
      <c r="I1473" s="32">
        <f t="shared" si="140"/>
        <v>80.073268525573738</v>
      </c>
      <c r="J1473" s="32">
        <f t="shared" si="141"/>
        <v>0.40036634262786869</v>
      </c>
      <c r="K1473" s="33" t="str">
        <f t="shared" si="142"/>
        <v>DEJAR</v>
      </c>
      <c r="L1473" s="33" t="str">
        <f t="shared" si="143"/>
        <v>DEJAR</v>
      </c>
      <c r="M1473" s="33" t="str">
        <f t="shared" si="144"/>
        <v>DEJAR</v>
      </c>
    </row>
    <row r="1474" spans="1:13" x14ac:dyDescent="0.25">
      <c r="A1474" s="98" t="s">
        <v>533</v>
      </c>
      <c r="B1474" s="9">
        <v>37</v>
      </c>
      <c r="C1474" s="8" t="s">
        <v>161</v>
      </c>
      <c r="D1474" s="120">
        <v>16</v>
      </c>
      <c r="E1474" s="120">
        <v>7</v>
      </c>
      <c r="F1474" s="304">
        <f t="shared" si="139"/>
        <v>201.0624</v>
      </c>
      <c r="G1474" s="9">
        <v>0.1</v>
      </c>
      <c r="H1474" s="18" t="s">
        <v>1063</v>
      </c>
      <c r="I1474" s="32">
        <f t="shared" si="140"/>
        <v>101.24820425273758</v>
      </c>
      <c r="J1474" s="32">
        <f t="shared" si="141"/>
        <v>0.50624102126368786</v>
      </c>
      <c r="K1474" s="33" t="str">
        <f t="shared" si="142"/>
        <v>DEJAR</v>
      </c>
      <c r="L1474" s="33" t="str">
        <f t="shared" si="143"/>
        <v>DEJAR</v>
      </c>
      <c r="M1474" s="33" t="str">
        <f t="shared" si="144"/>
        <v>DEJAR</v>
      </c>
    </row>
    <row r="1475" spans="1:13" x14ac:dyDescent="0.25">
      <c r="A1475" s="98" t="s">
        <v>533</v>
      </c>
      <c r="B1475" s="9">
        <v>38</v>
      </c>
      <c r="C1475" s="8" t="s">
        <v>620</v>
      </c>
      <c r="D1475" s="120">
        <v>55.5</v>
      </c>
      <c r="E1475" s="120">
        <v>30</v>
      </c>
      <c r="F1475" s="304">
        <f t="shared" ref="F1475:F1538" si="145">(3.1416/4)*D1475^2</f>
        <v>2419.2283499999999</v>
      </c>
      <c r="G1475" s="9">
        <v>0.1</v>
      </c>
      <c r="H1475" s="18" t="s">
        <v>1063</v>
      </c>
      <c r="I1475" s="32">
        <f t="shared" ref="I1475:I1538" si="146">0.13657*D1475^2.38351</f>
        <v>1962.8860005645211</v>
      </c>
      <c r="J1475" s="32">
        <f t="shared" ref="J1475:J1538" si="147">(I1475/1000)*0.5/G1475</f>
        <v>9.8144300028226041</v>
      </c>
      <c r="K1475" s="33" t="str">
        <f t="shared" ref="K1475:K1538" si="148">+IF(D1475&gt;=10,"DEJAR","DEPURAR")</f>
        <v>DEJAR</v>
      </c>
      <c r="L1475" s="33" t="str">
        <f t="shared" ref="L1475:L1538" si="149">+IF(E1475&gt;=5,"DEJAR","DEPURAR")</f>
        <v>DEJAR</v>
      </c>
      <c r="M1475" s="33" t="str">
        <f t="shared" ref="M1475:M1538" si="150">+IF(AND(K1475="DEJAR",L1475="DEJAR"),"DEJAR","DEPURAR")</f>
        <v>DEJAR</v>
      </c>
    </row>
    <row r="1476" spans="1:13" x14ac:dyDescent="0.25">
      <c r="A1476" s="98" t="s">
        <v>533</v>
      </c>
      <c r="B1476" s="9">
        <v>39</v>
      </c>
      <c r="C1476" s="8" t="s">
        <v>623</v>
      </c>
      <c r="D1476" s="120">
        <v>39.799999999999997</v>
      </c>
      <c r="E1476" s="120">
        <v>17</v>
      </c>
      <c r="F1476" s="304">
        <f t="shared" si="145"/>
        <v>1244.1050159999998</v>
      </c>
      <c r="G1476" s="9">
        <v>0.1</v>
      </c>
      <c r="H1476" s="18" t="s">
        <v>1063</v>
      </c>
      <c r="I1476" s="32">
        <f t="shared" si="146"/>
        <v>888.57197250486888</v>
      </c>
      <c r="J1476" s="32">
        <f t="shared" si="147"/>
        <v>4.4428598625243438</v>
      </c>
      <c r="K1476" s="33" t="str">
        <f t="shared" si="148"/>
        <v>DEJAR</v>
      </c>
      <c r="L1476" s="33" t="str">
        <f t="shared" si="149"/>
        <v>DEJAR</v>
      </c>
      <c r="M1476" s="33" t="str">
        <f t="shared" si="150"/>
        <v>DEJAR</v>
      </c>
    </row>
    <row r="1477" spans="1:13" x14ac:dyDescent="0.25">
      <c r="A1477" s="98" t="s">
        <v>533</v>
      </c>
      <c r="B1477" s="9">
        <v>40</v>
      </c>
      <c r="C1477" s="8" t="s">
        <v>596</v>
      </c>
      <c r="D1477" s="120">
        <v>59.5</v>
      </c>
      <c r="E1477" s="120">
        <v>20</v>
      </c>
      <c r="F1477" s="304">
        <f t="shared" si="145"/>
        <v>2780.51235</v>
      </c>
      <c r="G1477" s="9">
        <v>0.1</v>
      </c>
      <c r="H1477" s="18" t="s">
        <v>1063</v>
      </c>
      <c r="I1477" s="32">
        <f t="shared" si="146"/>
        <v>2317.0437940439574</v>
      </c>
      <c r="J1477" s="32">
        <f t="shared" si="147"/>
        <v>11.585218970219785</v>
      </c>
      <c r="K1477" s="33" t="str">
        <f t="shared" si="148"/>
        <v>DEJAR</v>
      </c>
      <c r="L1477" s="33" t="str">
        <f t="shared" si="149"/>
        <v>DEJAR</v>
      </c>
      <c r="M1477" s="33" t="str">
        <f t="shared" si="150"/>
        <v>DEJAR</v>
      </c>
    </row>
    <row r="1478" spans="1:13" x14ac:dyDescent="0.25">
      <c r="A1478" s="98" t="s">
        <v>533</v>
      </c>
      <c r="B1478" s="9">
        <v>41</v>
      </c>
      <c r="C1478" s="8" t="s">
        <v>256</v>
      </c>
      <c r="D1478" s="120">
        <v>30</v>
      </c>
      <c r="E1478" s="120">
        <v>14</v>
      </c>
      <c r="F1478" s="304">
        <f t="shared" si="145"/>
        <v>706.86</v>
      </c>
      <c r="G1478" s="9">
        <v>0.1</v>
      </c>
      <c r="H1478" s="18" t="s">
        <v>1063</v>
      </c>
      <c r="I1478" s="32">
        <f t="shared" si="146"/>
        <v>452.98997539791907</v>
      </c>
      <c r="J1478" s="32">
        <f t="shared" si="147"/>
        <v>2.2649498769895953</v>
      </c>
      <c r="K1478" s="33" t="str">
        <f t="shared" si="148"/>
        <v>DEJAR</v>
      </c>
      <c r="L1478" s="33" t="str">
        <f t="shared" si="149"/>
        <v>DEJAR</v>
      </c>
      <c r="M1478" s="33" t="str">
        <f t="shared" si="150"/>
        <v>DEJAR</v>
      </c>
    </row>
    <row r="1479" spans="1:13" x14ac:dyDescent="0.25">
      <c r="A1479" s="98" t="s">
        <v>533</v>
      </c>
      <c r="B1479" s="9">
        <v>42</v>
      </c>
      <c r="C1479" s="8" t="s">
        <v>592</v>
      </c>
      <c r="D1479" s="120">
        <v>20.5</v>
      </c>
      <c r="E1479" s="122">
        <v>16.2</v>
      </c>
      <c r="F1479" s="304">
        <f t="shared" si="145"/>
        <v>330.06434999999999</v>
      </c>
      <c r="G1479" s="9">
        <v>0.1</v>
      </c>
      <c r="H1479" s="18" t="s">
        <v>1063</v>
      </c>
      <c r="I1479" s="32">
        <f t="shared" si="146"/>
        <v>182.78213876481104</v>
      </c>
      <c r="J1479" s="32">
        <f t="shared" si="147"/>
        <v>0.9139106938240551</v>
      </c>
      <c r="K1479" s="33" t="str">
        <f t="shared" si="148"/>
        <v>DEJAR</v>
      </c>
      <c r="L1479" s="33" t="str">
        <f t="shared" si="149"/>
        <v>DEJAR</v>
      </c>
      <c r="M1479" s="33" t="str">
        <f t="shared" si="150"/>
        <v>DEJAR</v>
      </c>
    </row>
    <row r="1480" spans="1:13" x14ac:dyDescent="0.25">
      <c r="A1480" s="98" t="s">
        <v>533</v>
      </c>
      <c r="B1480" s="9">
        <v>43</v>
      </c>
      <c r="C1480" s="8" t="s">
        <v>256</v>
      </c>
      <c r="D1480" s="120">
        <v>36</v>
      </c>
      <c r="E1480" s="120">
        <v>16</v>
      </c>
      <c r="F1480" s="304">
        <f t="shared" si="145"/>
        <v>1017.8783999999999</v>
      </c>
      <c r="G1480" s="9">
        <v>0.1</v>
      </c>
      <c r="H1480" s="18" t="s">
        <v>1063</v>
      </c>
      <c r="I1480" s="32">
        <f t="shared" si="146"/>
        <v>699.54858588098784</v>
      </c>
      <c r="J1480" s="32">
        <f t="shared" si="147"/>
        <v>3.4977429294049394</v>
      </c>
      <c r="K1480" s="33" t="str">
        <f t="shared" si="148"/>
        <v>DEJAR</v>
      </c>
      <c r="L1480" s="33" t="str">
        <f t="shared" si="149"/>
        <v>DEJAR</v>
      </c>
      <c r="M1480" s="33" t="str">
        <f t="shared" si="150"/>
        <v>DEJAR</v>
      </c>
    </row>
    <row r="1481" spans="1:13" x14ac:dyDescent="0.25">
      <c r="A1481" s="98" t="s">
        <v>535</v>
      </c>
      <c r="B1481" s="9">
        <v>1</v>
      </c>
      <c r="C1481" s="8" t="s">
        <v>131</v>
      </c>
      <c r="D1481" s="120">
        <v>20</v>
      </c>
      <c r="E1481" s="120">
        <v>9</v>
      </c>
      <c r="F1481" s="304">
        <f t="shared" si="145"/>
        <v>314.15999999999997</v>
      </c>
      <c r="G1481" s="9">
        <v>0.1</v>
      </c>
      <c r="H1481" s="18" t="s">
        <v>1063</v>
      </c>
      <c r="I1481" s="32">
        <f t="shared" si="146"/>
        <v>172.33493090633354</v>
      </c>
      <c r="J1481" s="32">
        <f t="shared" si="147"/>
        <v>0.86167465453166758</v>
      </c>
      <c r="K1481" s="33" t="str">
        <f t="shared" si="148"/>
        <v>DEJAR</v>
      </c>
      <c r="L1481" s="33" t="str">
        <f t="shared" si="149"/>
        <v>DEJAR</v>
      </c>
      <c r="M1481" s="33" t="str">
        <f t="shared" si="150"/>
        <v>DEJAR</v>
      </c>
    </row>
    <row r="1482" spans="1:13" x14ac:dyDescent="0.25">
      <c r="A1482" s="98" t="s">
        <v>535</v>
      </c>
      <c r="B1482" s="9">
        <v>2</v>
      </c>
      <c r="C1482" s="8" t="s">
        <v>130</v>
      </c>
      <c r="D1482" s="120">
        <v>54</v>
      </c>
      <c r="E1482" s="120">
        <v>18</v>
      </c>
      <c r="F1482" s="304">
        <f t="shared" si="145"/>
        <v>2290.2264</v>
      </c>
      <c r="G1482" s="9">
        <v>0.1</v>
      </c>
      <c r="H1482" s="18" t="s">
        <v>1063</v>
      </c>
      <c r="I1482" s="32">
        <f t="shared" si="146"/>
        <v>1838.7943468066326</v>
      </c>
      <c r="J1482" s="32">
        <f t="shared" si="147"/>
        <v>9.1939717340331626</v>
      </c>
      <c r="K1482" s="33" t="str">
        <f t="shared" si="148"/>
        <v>DEJAR</v>
      </c>
      <c r="L1482" s="33" t="str">
        <f t="shared" si="149"/>
        <v>DEJAR</v>
      </c>
      <c r="M1482" s="33" t="str">
        <f t="shared" si="150"/>
        <v>DEJAR</v>
      </c>
    </row>
    <row r="1483" spans="1:13" x14ac:dyDescent="0.25">
      <c r="A1483" s="98" t="s">
        <v>535</v>
      </c>
      <c r="B1483" s="9">
        <v>3</v>
      </c>
      <c r="C1483" s="8" t="s">
        <v>159</v>
      </c>
      <c r="D1483" s="120">
        <v>15</v>
      </c>
      <c r="E1483" s="120">
        <v>9</v>
      </c>
      <c r="F1483" s="304">
        <f t="shared" si="145"/>
        <v>176.715</v>
      </c>
      <c r="G1483" s="9">
        <v>0.1</v>
      </c>
      <c r="H1483" s="18" t="s">
        <v>1063</v>
      </c>
      <c r="I1483" s="32">
        <f t="shared" si="146"/>
        <v>86.812164819560579</v>
      </c>
      <c r="J1483" s="32">
        <f t="shared" si="147"/>
        <v>0.43406082409780289</v>
      </c>
      <c r="K1483" s="33" t="str">
        <f t="shared" si="148"/>
        <v>DEJAR</v>
      </c>
      <c r="L1483" s="33" t="str">
        <f t="shared" si="149"/>
        <v>DEJAR</v>
      </c>
      <c r="M1483" s="33" t="str">
        <f t="shared" si="150"/>
        <v>DEJAR</v>
      </c>
    </row>
    <row r="1484" spans="1:13" x14ac:dyDescent="0.25">
      <c r="A1484" s="98" t="s">
        <v>535</v>
      </c>
      <c r="B1484" s="9">
        <v>4</v>
      </c>
      <c r="C1484" s="8" t="s">
        <v>592</v>
      </c>
      <c r="D1484" s="120">
        <v>17</v>
      </c>
      <c r="E1484" s="120">
        <v>15</v>
      </c>
      <c r="F1484" s="304">
        <f t="shared" si="145"/>
        <v>226.98060000000001</v>
      </c>
      <c r="G1484" s="9">
        <v>0.1</v>
      </c>
      <c r="H1484" s="18" t="s">
        <v>1063</v>
      </c>
      <c r="I1484" s="32">
        <f t="shared" si="146"/>
        <v>116.98835060940742</v>
      </c>
      <c r="J1484" s="32">
        <f t="shared" si="147"/>
        <v>0.58494175304703711</v>
      </c>
      <c r="K1484" s="33" t="str">
        <f t="shared" si="148"/>
        <v>DEJAR</v>
      </c>
      <c r="L1484" s="33" t="str">
        <f t="shared" si="149"/>
        <v>DEJAR</v>
      </c>
      <c r="M1484" s="33" t="str">
        <f t="shared" si="150"/>
        <v>DEJAR</v>
      </c>
    </row>
    <row r="1485" spans="1:13" x14ac:dyDescent="0.25">
      <c r="A1485" s="98" t="s">
        <v>535</v>
      </c>
      <c r="B1485" s="9">
        <v>5</v>
      </c>
      <c r="C1485" s="8" t="s">
        <v>592</v>
      </c>
      <c r="D1485" s="120">
        <v>15</v>
      </c>
      <c r="E1485" s="120">
        <v>8</v>
      </c>
      <c r="F1485" s="304">
        <f t="shared" si="145"/>
        <v>176.715</v>
      </c>
      <c r="G1485" s="9">
        <v>0.1</v>
      </c>
      <c r="H1485" s="18" t="s">
        <v>1063</v>
      </c>
      <c r="I1485" s="32">
        <f t="shared" si="146"/>
        <v>86.812164819560579</v>
      </c>
      <c r="J1485" s="32">
        <f t="shared" si="147"/>
        <v>0.43406082409780289</v>
      </c>
      <c r="K1485" s="33" t="str">
        <f t="shared" si="148"/>
        <v>DEJAR</v>
      </c>
      <c r="L1485" s="33" t="str">
        <f t="shared" si="149"/>
        <v>DEJAR</v>
      </c>
      <c r="M1485" s="33" t="str">
        <f t="shared" si="150"/>
        <v>DEJAR</v>
      </c>
    </row>
    <row r="1486" spans="1:13" x14ac:dyDescent="0.25">
      <c r="A1486" s="98" t="s">
        <v>535</v>
      </c>
      <c r="B1486" s="9">
        <v>6</v>
      </c>
      <c r="C1486" s="8" t="s">
        <v>592</v>
      </c>
      <c r="D1486" s="120">
        <v>20</v>
      </c>
      <c r="E1486" s="120">
        <v>10</v>
      </c>
      <c r="F1486" s="304">
        <f t="shared" si="145"/>
        <v>314.15999999999997</v>
      </c>
      <c r="G1486" s="9">
        <v>0.1</v>
      </c>
      <c r="H1486" s="18" t="s">
        <v>1063</v>
      </c>
      <c r="I1486" s="32">
        <f t="shared" si="146"/>
        <v>172.33493090633354</v>
      </c>
      <c r="J1486" s="32">
        <f t="shared" si="147"/>
        <v>0.86167465453166758</v>
      </c>
      <c r="K1486" s="33" t="str">
        <f t="shared" si="148"/>
        <v>DEJAR</v>
      </c>
      <c r="L1486" s="33" t="str">
        <f t="shared" si="149"/>
        <v>DEJAR</v>
      </c>
      <c r="M1486" s="33" t="str">
        <f t="shared" si="150"/>
        <v>DEJAR</v>
      </c>
    </row>
    <row r="1487" spans="1:13" x14ac:dyDescent="0.25">
      <c r="A1487" s="98" t="s">
        <v>535</v>
      </c>
      <c r="B1487" s="9">
        <v>7</v>
      </c>
      <c r="C1487" s="8" t="s">
        <v>152</v>
      </c>
      <c r="D1487" s="120">
        <v>15</v>
      </c>
      <c r="E1487" s="120">
        <v>9</v>
      </c>
      <c r="F1487" s="304">
        <f t="shared" si="145"/>
        <v>176.715</v>
      </c>
      <c r="G1487" s="9">
        <v>0.1</v>
      </c>
      <c r="H1487" s="18" t="s">
        <v>1063</v>
      </c>
      <c r="I1487" s="32">
        <f t="shared" si="146"/>
        <v>86.812164819560579</v>
      </c>
      <c r="J1487" s="32">
        <f t="shared" si="147"/>
        <v>0.43406082409780289</v>
      </c>
      <c r="K1487" s="33" t="str">
        <f t="shared" si="148"/>
        <v>DEJAR</v>
      </c>
      <c r="L1487" s="33" t="str">
        <f t="shared" si="149"/>
        <v>DEJAR</v>
      </c>
      <c r="M1487" s="33" t="str">
        <f t="shared" si="150"/>
        <v>DEJAR</v>
      </c>
    </row>
    <row r="1488" spans="1:13" x14ac:dyDescent="0.25">
      <c r="A1488" s="98" t="s">
        <v>535</v>
      </c>
      <c r="B1488" s="9">
        <v>8</v>
      </c>
      <c r="C1488" s="8" t="s">
        <v>161</v>
      </c>
      <c r="D1488" s="120">
        <v>21</v>
      </c>
      <c r="E1488" s="120">
        <v>10</v>
      </c>
      <c r="F1488" s="304">
        <f t="shared" si="145"/>
        <v>346.3614</v>
      </c>
      <c r="G1488" s="9">
        <v>0.1</v>
      </c>
      <c r="H1488" s="18" t="s">
        <v>1063</v>
      </c>
      <c r="I1488" s="32">
        <f t="shared" si="146"/>
        <v>193.587905296</v>
      </c>
      <c r="J1488" s="32">
        <f t="shared" si="147"/>
        <v>0.96793952648000003</v>
      </c>
      <c r="K1488" s="33" t="str">
        <f t="shared" si="148"/>
        <v>DEJAR</v>
      </c>
      <c r="L1488" s="33" t="str">
        <f t="shared" si="149"/>
        <v>DEJAR</v>
      </c>
      <c r="M1488" s="33" t="str">
        <f t="shared" si="150"/>
        <v>DEJAR</v>
      </c>
    </row>
    <row r="1489" spans="1:13" x14ac:dyDescent="0.25">
      <c r="A1489" s="98" t="s">
        <v>535</v>
      </c>
      <c r="B1489" s="9">
        <v>9</v>
      </c>
      <c r="C1489" s="8" t="s">
        <v>624</v>
      </c>
      <c r="D1489" s="120">
        <v>14</v>
      </c>
      <c r="E1489" s="120">
        <v>8</v>
      </c>
      <c r="F1489" s="304">
        <f t="shared" si="145"/>
        <v>153.9384</v>
      </c>
      <c r="G1489" s="9">
        <v>0.1</v>
      </c>
      <c r="H1489" s="18" t="s">
        <v>1063</v>
      </c>
      <c r="I1489" s="32">
        <f t="shared" si="146"/>
        <v>73.64833681845144</v>
      </c>
      <c r="J1489" s="32">
        <f t="shared" si="147"/>
        <v>0.36824168409225716</v>
      </c>
      <c r="K1489" s="33" t="str">
        <f t="shared" si="148"/>
        <v>DEJAR</v>
      </c>
      <c r="L1489" s="33" t="str">
        <f t="shared" si="149"/>
        <v>DEJAR</v>
      </c>
      <c r="M1489" s="33" t="str">
        <f t="shared" si="150"/>
        <v>DEJAR</v>
      </c>
    </row>
    <row r="1490" spans="1:13" x14ac:dyDescent="0.25">
      <c r="A1490" s="98" t="s">
        <v>535</v>
      </c>
      <c r="B1490" s="9">
        <v>10</v>
      </c>
      <c r="C1490" s="8" t="s">
        <v>592</v>
      </c>
      <c r="D1490" s="120">
        <v>28.5</v>
      </c>
      <c r="E1490" s="120">
        <v>15</v>
      </c>
      <c r="F1490" s="304">
        <f t="shared" si="145"/>
        <v>637.94114999999999</v>
      </c>
      <c r="G1490" s="9">
        <v>0.1</v>
      </c>
      <c r="H1490" s="18" t="s">
        <v>1063</v>
      </c>
      <c r="I1490" s="32">
        <f t="shared" si="146"/>
        <v>400.85987036295842</v>
      </c>
      <c r="J1490" s="32">
        <f t="shared" si="147"/>
        <v>2.004299351814792</v>
      </c>
      <c r="K1490" s="33" t="str">
        <f t="shared" si="148"/>
        <v>DEJAR</v>
      </c>
      <c r="L1490" s="33" t="str">
        <f t="shared" si="149"/>
        <v>DEJAR</v>
      </c>
      <c r="M1490" s="33" t="str">
        <f t="shared" si="150"/>
        <v>DEJAR</v>
      </c>
    </row>
    <row r="1491" spans="1:13" x14ac:dyDescent="0.25">
      <c r="A1491" s="98" t="s">
        <v>535</v>
      </c>
      <c r="B1491" s="9">
        <v>11</v>
      </c>
      <c r="C1491" s="8" t="s">
        <v>152</v>
      </c>
      <c r="D1491" s="120">
        <v>23</v>
      </c>
      <c r="E1491" s="120">
        <v>8</v>
      </c>
      <c r="F1491" s="304">
        <f t="shared" si="145"/>
        <v>415.47660000000002</v>
      </c>
      <c r="G1491" s="9">
        <v>0.1</v>
      </c>
      <c r="H1491" s="18" t="s">
        <v>1063</v>
      </c>
      <c r="I1491" s="32">
        <f t="shared" si="146"/>
        <v>240.46242571758225</v>
      </c>
      <c r="J1491" s="32">
        <f t="shared" si="147"/>
        <v>1.2023121285879113</v>
      </c>
      <c r="K1491" s="33" t="str">
        <f t="shared" si="148"/>
        <v>DEJAR</v>
      </c>
      <c r="L1491" s="33" t="str">
        <f t="shared" si="149"/>
        <v>DEJAR</v>
      </c>
      <c r="M1491" s="33" t="str">
        <f t="shared" si="150"/>
        <v>DEJAR</v>
      </c>
    </row>
    <row r="1492" spans="1:13" x14ac:dyDescent="0.25">
      <c r="A1492" s="98" t="s">
        <v>535</v>
      </c>
      <c r="B1492" s="9">
        <v>12</v>
      </c>
      <c r="C1492" s="8" t="s">
        <v>592</v>
      </c>
      <c r="D1492" s="120">
        <v>12.5</v>
      </c>
      <c r="E1492" s="120">
        <v>10</v>
      </c>
      <c r="F1492" s="304">
        <f t="shared" si="145"/>
        <v>122.71875</v>
      </c>
      <c r="G1492" s="9">
        <v>0.1</v>
      </c>
      <c r="H1492" s="18" t="s">
        <v>1063</v>
      </c>
      <c r="I1492" s="32">
        <f t="shared" si="146"/>
        <v>56.214880852526136</v>
      </c>
      <c r="J1492" s="32">
        <f t="shared" si="147"/>
        <v>0.28107440426263064</v>
      </c>
      <c r="K1492" s="33" t="str">
        <f t="shared" si="148"/>
        <v>DEJAR</v>
      </c>
      <c r="L1492" s="33" t="str">
        <f t="shared" si="149"/>
        <v>DEJAR</v>
      </c>
      <c r="M1492" s="33" t="str">
        <f t="shared" si="150"/>
        <v>DEJAR</v>
      </c>
    </row>
    <row r="1493" spans="1:13" x14ac:dyDescent="0.25">
      <c r="A1493" s="98" t="s">
        <v>535</v>
      </c>
      <c r="B1493" s="9">
        <v>13</v>
      </c>
      <c r="C1493" s="8" t="s">
        <v>625</v>
      </c>
      <c r="D1493" s="120">
        <v>12</v>
      </c>
      <c r="E1493" s="120">
        <v>8</v>
      </c>
      <c r="F1493" s="304">
        <f t="shared" si="145"/>
        <v>113.0976</v>
      </c>
      <c r="G1493" s="9">
        <v>0.1</v>
      </c>
      <c r="H1493" s="18" t="s">
        <v>1063</v>
      </c>
      <c r="I1493" s="32">
        <f t="shared" si="146"/>
        <v>51.002868362482175</v>
      </c>
      <c r="J1493" s="32">
        <f t="shared" si="147"/>
        <v>0.25501434181241084</v>
      </c>
      <c r="K1493" s="33" t="str">
        <f t="shared" si="148"/>
        <v>DEJAR</v>
      </c>
      <c r="L1493" s="33" t="str">
        <f t="shared" si="149"/>
        <v>DEJAR</v>
      </c>
      <c r="M1493" s="33" t="str">
        <f t="shared" si="150"/>
        <v>DEJAR</v>
      </c>
    </row>
    <row r="1494" spans="1:13" x14ac:dyDescent="0.25">
      <c r="A1494" s="98" t="s">
        <v>535</v>
      </c>
      <c r="B1494" s="9">
        <v>14</v>
      </c>
      <c r="C1494" s="8" t="s">
        <v>592</v>
      </c>
      <c r="D1494" s="120">
        <v>41.5</v>
      </c>
      <c r="E1494" s="120">
        <v>15</v>
      </c>
      <c r="F1494" s="304">
        <f t="shared" si="145"/>
        <v>1352.65515</v>
      </c>
      <c r="G1494" s="9">
        <v>0.1</v>
      </c>
      <c r="H1494" s="18" t="s">
        <v>1063</v>
      </c>
      <c r="I1494" s="32">
        <f t="shared" si="146"/>
        <v>981.72336745010193</v>
      </c>
      <c r="J1494" s="32">
        <f t="shared" si="147"/>
        <v>4.9086168372505092</v>
      </c>
      <c r="K1494" s="33" t="str">
        <f t="shared" si="148"/>
        <v>DEJAR</v>
      </c>
      <c r="L1494" s="33" t="str">
        <f t="shared" si="149"/>
        <v>DEJAR</v>
      </c>
      <c r="M1494" s="33" t="str">
        <f t="shared" si="150"/>
        <v>DEJAR</v>
      </c>
    </row>
    <row r="1495" spans="1:13" x14ac:dyDescent="0.25">
      <c r="A1495" s="98" t="s">
        <v>535</v>
      </c>
      <c r="B1495" s="9">
        <v>15</v>
      </c>
      <c r="C1495" s="8" t="s">
        <v>592</v>
      </c>
      <c r="D1495" s="120">
        <v>25</v>
      </c>
      <c r="E1495" s="120">
        <v>8</v>
      </c>
      <c r="F1495" s="304">
        <f t="shared" si="145"/>
        <v>490.875</v>
      </c>
      <c r="G1495" s="9">
        <v>0.1</v>
      </c>
      <c r="H1495" s="18" t="s">
        <v>1063</v>
      </c>
      <c r="I1495" s="32">
        <f t="shared" si="146"/>
        <v>293.3319028192812</v>
      </c>
      <c r="J1495" s="32">
        <f t="shared" si="147"/>
        <v>1.4666595140964058</v>
      </c>
      <c r="K1495" s="33" t="str">
        <f t="shared" si="148"/>
        <v>DEJAR</v>
      </c>
      <c r="L1495" s="33" t="str">
        <f t="shared" si="149"/>
        <v>DEJAR</v>
      </c>
      <c r="M1495" s="33" t="str">
        <f t="shared" si="150"/>
        <v>DEJAR</v>
      </c>
    </row>
    <row r="1496" spans="1:13" x14ac:dyDescent="0.25">
      <c r="A1496" s="98" t="s">
        <v>535</v>
      </c>
      <c r="B1496" s="9">
        <v>16</v>
      </c>
      <c r="C1496" s="8" t="s">
        <v>152</v>
      </c>
      <c r="D1496" s="120">
        <v>20</v>
      </c>
      <c r="E1496" s="120">
        <v>11</v>
      </c>
      <c r="F1496" s="304">
        <f t="shared" si="145"/>
        <v>314.15999999999997</v>
      </c>
      <c r="G1496" s="9">
        <v>0.1</v>
      </c>
      <c r="H1496" s="18" t="s">
        <v>1063</v>
      </c>
      <c r="I1496" s="32">
        <f t="shared" si="146"/>
        <v>172.33493090633354</v>
      </c>
      <c r="J1496" s="32">
        <f t="shared" si="147"/>
        <v>0.86167465453166758</v>
      </c>
      <c r="K1496" s="33" t="str">
        <f t="shared" si="148"/>
        <v>DEJAR</v>
      </c>
      <c r="L1496" s="33" t="str">
        <f t="shared" si="149"/>
        <v>DEJAR</v>
      </c>
      <c r="M1496" s="33" t="str">
        <f t="shared" si="150"/>
        <v>DEJAR</v>
      </c>
    </row>
    <row r="1497" spans="1:13" x14ac:dyDescent="0.25">
      <c r="A1497" s="98" t="s">
        <v>535</v>
      </c>
      <c r="B1497" s="9">
        <v>17</v>
      </c>
      <c r="C1497" s="8" t="s">
        <v>592</v>
      </c>
      <c r="D1497" s="120">
        <v>24.5</v>
      </c>
      <c r="E1497" s="120">
        <v>8</v>
      </c>
      <c r="F1497" s="304">
        <f t="shared" si="145"/>
        <v>471.43635</v>
      </c>
      <c r="G1497" s="9">
        <v>0.1</v>
      </c>
      <c r="H1497" s="18" t="s">
        <v>1063</v>
      </c>
      <c r="I1497" s="32">
        <f t="shared" si="146"/>
        <v>279.54167502677348</v>
      </c>
      <c r="J1497" s="32">
        <f t="shared" si="147"/>
        <v>1.3977083751338673</v>
      </c>
      <c r="K1497" s="33" t="str">
        <f t="shared" si="148"/>
        <v>DEJAR</v>
      </c>
      <c r="L1497" s="33" t="str">
        <f t="shared" si="149"/>
        <v>DEJAR</v>
      </c>
      <c r="M1497" s="33" t="str">
        <f t="shared" si="150"/>
        <v>DEJAR</v>
      </c>
    </row>
    <row r="1498" spans="1:13" x14ac:dyDescent="0.25">
      <c r="A1498" s="98" t="s">
        <v>535</v>
      </c>
      <c r="B1498" s="9">
        <v>18</v>
      </c>
      <c r="C1498" s="8" t="s">
        <v>593</v>
      </c>
      <c r="D1498" s="120">
        <v>20</v>
      </c>
      <c r="E1498" s="120">
        <v>7</v>
      </c>
      <c r="F1498" s="304">
        <f t="shared" si="145"/>
        <v>314.15999999999997</v>
      </c>
      <c r="G1498" s="9">
        <v>0.1</v>
      </c>
      <c r="H1498" s="18" t="s">
        <v>1063</v>
      </c>
      <c r="I1498" s="32">
        <f t="shared" si="146"/>
        <v>172.33493090633354</v>
      </c>
      <c r="J1498" s="32">
        <f t="shared" si="147"/>
        <v>0.86167465453166758</v>
      </c>
      <c r="K1498" s="33" t="str">
        <f t="shared" si="148"/>
        <v>DEJAR</v>
      </c>
      <c r="L1498" s="33" t="str">
        <f t="shared" si="149"/>
        <v>DEJAR</v>
      </c>
      <c r="M1498" s="33" t="str">
        <f t="shared" si="150"/>
        <v>DEJAR</v>
      </c>
    </row>
    <row r="1499" spans="1:13" x14ac:dyDescent="0.25">
      <c r="A1499" s="98" t="s">
        <v>535</v>
      </c>
      <c r="B1499" s="9">
        <v>19</v>
      </c>
      <c r="C1499" s="8" t="s">
        <v>249</v>
      </c>
      <c r="D1499" s="120">
        <v>28</v>
      </c>
      <c r="E1499" s="120">
        <v>12</v>
      </c>
      <c r="F1499" s="304">
        <f t="shared" si="145"/>
        <v>615.75360000000001</v>
      </c>
      <c r="G1499" s="9">
        <v>0.1</v>
      </c>
      <c r="H1499" s="18" t="s">
        <v>1063</v>
      </c>
      <c r="I1499" s="32">
        <f t="shared" si="146"/>
        <v>384.30049927715726</v>
      </c>
      <c r="J1499" s="32">
        <f t="shared" si="147"/>
        <v>1.9215024963857863</v>
      </c>
      <c r="K1499" s="33" t="str">
        <f t="shared" si="148"/>
        <v>DEJAR</v>
      </c>
      <c r="L1499" s="33" t="str">
        <f t="shared" si="149"/>
        <v>DEJAR</v>
      </c>
      <c r="M1499" s="33" t="str">
        <f t="shared" si="150"/>
        <v>DEJAR</v>
      </c>
    </row>
    <row r="1500" spans="1:13" x14ac:dyDescent="0.25">
      <c r="A1500" s="98" t="s">
        <v>535</v>
      </c>
      <c r="B1500" s="9">
        <v>20</v>
      </c>
      <c r="C1500" s="8" t="s">
        <v>592</v>
      </c>
      <c r="D1500" s="120">
        <v>25.5</v>
      </c>
      <c r="E1500" s="120">
        <v>15</v>
      </c>
      <c r="F1500" s="304">
        <f t="shared" si="145"/>
        <v>510.70634999999999</v>
      </c>
      <c r="G1500" s="9">
        <v>0.1</v>
      </c>
      <c r="H1500" s="18" t="s">
        <v>1063</v>
      </c>
      <c r="I1500" s="32">
        <f t="shared" si="146"/>
        <v>307.50904523936521</v>
      </c>
      <c r="J1500" s="32">
        <f t="shared" si="147"/>
        <v>1.5375452261968261</v>
      </c>
      <c r="K1500" s="33" t="str">
        <f t="shared" si="148"/>
        <v>DEJAR</v>
      </c>
      <c r="L1500" s="33" t="str">
        <f t="shared" si="149"/>
        <v>DEJAR</v>
      </c>
      <c r="M1500" s="33" t="str">
        <f t="shared" si="150"/>
        <v>DEJAR</v>
      </c>
    </row>
    <row r="1501" spans="1:13" x14ac:dyDescent="0.25">
      <c r="A1501" s="98" t="s">
        <v>535</v>
      </c>
      <c r="B1501" s="9">
        <v>21</v>
      </c>
      <c r="C1501" s="8" t="s">
        <v>249</v>
      </c>
      <c r="D1501" s="120">
        <v>40</v>
      </c>
      <c r="E1501" s="120">
        <v>25</v>
      </c>
      <c r="F1501" s="304">
        <f t="shared" si="145"/>
        <v>1256.6399999999999</v>
      </c>
      <c r="G1501" s="9">
        <v>0.1</v>
      </c>
      <c r="H1501" s="18" t="s">
        <v>1063</v>
      </c>
      <c r="I1501" s="32">
        <f t="shared" si="146"/>
        <v>899.25180732127308</v>
      </c>
      <c r="J1501" s="32">
        <f t="shared" si="147"/>
        <v>4.4962590366063653</v>
      </c>
      <c r="K1501" s="33" t="str">
        <f t="shared" si="148"/>
        <v>DEJAR</v>
      </c>
      <c r="L1501" s="33" t="str">
        <f t="shared" si="149"/>
        <v>DEJAR</v>
      </c>
      <c r="M1501" s="33" t="str">
        <f t="shared" si="150"/>
        <v>DEJAR</v>
      </c>
    </row>
    <row r="1502" spans="1:13" x14ac:dyDescent="0.25">
      <c r="A1502" s="98" t="s">
        <v>535</v>
      </c>
      <c r="B1502" s="9">
        <v>22</v>
      </c>
      <c r="C1502" s="123" t="s">
        <v>626</v>
      </c>
      <c r="D1502" s="120">
        <v>10.5</v>
      </c>
      <c r="E1502" s="120">
        <v>5</v>
      </c>
      <c r="F1502" s="304">
        <f t="shared" si="145"/>
        <v>86.590350000000001</v>
      </c>
      <c r="G1502" s="9">
        <v>0.1</v>
      </c>
      <c r="H1502" s="18" t="s">
        <v>1063</v>
      </c>
      <c r="I1502" s="32">
        <f t="shared" si="146"/>
        <v>37.099684439743179</v>
      </c>
      <c r="J1502" s="32">
        <f t="shared" si="147"/>
        <v>0.1854984221987159</v>
      </c>
      <c r="K1502" s="33" t="str">
        <f t="shared" si="148"/>
        <v>DEJAR</v>
      </c>
      <c r="L1502" s="33" t="str">
        <f t="shared" si="149"/>
        <v>DEJAR</v>
      </c>
      <c r="M1502" s="33" t="str">
        <f t="shared" si="150"/>
        <v>DEJAR</v>
      </c>
    </row>
    <row r="1503" spans="1:13" x14ac:dyDescent="0.25">
      <c r="A1503" s="98" t="s">
        <v>535</v>
      </c>
      <c r="B1503" s="9">
        <v>23</v>
      </c>
      <c r="C1503" s="8" t="s">
        <v>592</v>
      </c>
      <c r="D1503" s="120">
        <v>17</v>
      </c>
      <c r="E1503" s="122">
        <v>10.1</v>
      </c>
      <c r="F1503" s="304">
        <f t="shared" si="145"/>
        <v>226.98060000000001</v>
      </c>
      <c r="G1503" s="9">
        <v>0.1</v>
      </c>
      <c r="H1503" s="18" t="s">
        <v>1063</v>
      </c>
      <c r="I1503" s="32">
        <f t="shared" si="146"/>
        <v>116.98835060940742</v>
      </c>
      <c r="J1503" s="32">
        <f t="shared" si="147"/>
        <v>0.58494175304703711</v>
      </c>
      <c r="K1503" s="33" t="str">
        <f t="shared" si="148"/>
        <v>DEJAR</v>
      </c>
      <c r="L1503" s="33" t="str">
        <f t="shared" si="149"/>
        <v>DEJAR</v>
      </c>
      <c r="M1503" s="33" t="str">
        <f t="shared" si="150"/>
        <v>DEJAR</v>
      </c>
    </row>
    <row r="1504" spans="1:13" x14ac:dyDescent="0.25">
      <c r="A1504" s="98" t="s">
        <v>535</v>
      </c>
      <c r="B1504" s="9">
        <v>24</v>
      </c>
      <c r="C1504" s="8" t="s">
        <v>592</v>
      </c>
      <c r="D1504" s="120">
        <v>13.8</v>
      </c>
      <c r="E1504" s="120">
        <v>10</v>
      </c>
      <c r="F1504" s="304">
        <f t="shared" si="145"/>
        <v>149.57157600000002</v>
      </c>
      <c r="G1504" s="9">
        <v>0.1</v>
      </c>
      <c r="H1504" s="18" t="s">
        <v>1063</v>
      </c>
      <c r="I1504" s="32">
        <f t="shared" si="146"/>
        <v>71.165337059048142</v>
      </c>
      <c r="J1504" s="32">
        <f t="shared" si="147"/>
        <v>0.35582668529524064</v>
      </c>
      <c r="K1504" s="33" t="str">
        <f t="shared" si="148"/>
        <v>DEJAR</v>
      </c>
      <c r="L1504" s="33" t="str">
        <f t="shared" si="149"/>
        <v>DEJAR</v>
      </c>
      <c r="M1504" s="33" t="str">
        <f t="shared" si="150"/>
        <v>DEJAR</v>
      </c>
    </row>
    <row r="1505" spans="1:13" x14ac:dyDescent="0.25">
      <c r="A1505" s="98" t="s">
        <v>535</v>
      </c>
      <c r="B1505" s="9">
        <v>25</v>
      </c>
      <c r="C1505" s="8" t="s">
        <v>592</v>
      </c>
      <c r="D1505" s="120">
        <v>12.3</v>
      </c>
      <c r="E1505" s="120">
        <v>7</v>
      </c>
      <c r="F1505" s="304">
        <f t="shared" si="145"/>
        <v>118.82316600000001</v>
      </c>
      <c r="G1505" s="9">
        <v>0.1</v>
      </c>
      <c r="H1505" s="18" t="s">
        <v>1063</v>
      </c>
      <c r="I1505" s="32">
        <f t="shared" si="146"/>
        <v>54.094740476621482</v>
      </c>
      <c r="J1505" s="32">
        <f t="shared" si="147"/>
        <v>0.27047370238310736</v>
      </c>
      <c r="K1505" s="33" t="str">
        <f t="shared" si="148"/>
        <v>DEJAR</v>
      </c>
      <c r="L1505" s="33" t="str">
        <f t="shared" si="149"/>
        <v>DEJAR</v>
      </c>
      <c r="M1505" s="33" t="str">
        <f t="shared" si="150"/>
        <v>DEJAR</v>
      </c>
    </row>
    <row r="1506" spans="1:13" x14ac:dyDescent="0.25">
      <c r="A1506" s="98" t="s">
        <v>535</v>
      </c>
      <c r="B1506" s="9">
        <v>26</v>
      </c>
      <c r="C1506" s="8" t="s">
        <v>627</v>
      </c>
      <c r="D1506" s="120">
        <v>35</v>
      </c>
      <c r="E1506" s="120">
        <v>20</v>
      </c>
      <c r="F1506" s="304">
        <f t="shared" si="145"/>
        <v>962.11500000000001</v>
      </c>
      <c r="G1506" s="9">
        <v>0.1</v>
      </c>
      <c r="H1506" s="18" t="s">
        <v>1063</v>
      </c>
      <c r="I1506" s="32">
        <f t="shared" si="146"/>
        <v>654.11925553640299</v>
      </c>
      <c r="J1506" s="32">
        <f t="shared" si="147"/>
        <v>3.270596277682015</v>
      </c>
      <c r="K1506" s="33" t="str">
        <f t="shared" si="148"/>
        <v>DEJAR</v>
      </c>
      <c r="L1506" s="33" t="str">
        <f t="shared" si="149"/>
        <v>DEJAR</v>
      </c>
      <c r="M1506" s="33" t="str">
        <f t="shared" si="150"/>
        <v>DEJAR</v>
      </c>
    </row>
    <row r="1507" spans="1:13" x14ac:dyDescent="0.25">
      <c r="A1507" s="98" t="s">
        <v>535</v>
      </c>
      <c r="B1507" s="9">
        <v>27</v>
      </c>
      <c r="C1507" s="8" t="s">
        <v>596</v>
      </c>
      <c r="D1507" s="120">
        <v>30</v>
      </c>
      <c r="E1507" s="120">
        <v>17</v>
      </c>
      <c r="F1507" s="304">
        <f t="shared" si="145"/>
        <v>706.86</v>
      </c>
      <c r="G1507" s="9">
        <v>0.1</v>
      </c>
      <c r="H1507" s="18" t="s">
        <v>1063</v>
      </c>
      <c r="I1507" s="32">
        <f t="shared" si="146"/>
        <v>452.98997539791907</v>
      </c>
      <c r="J1507" s="32">
        <f t="shared" si="147"/>
        <v>2.2649498769895953</v>
      </c>
      <c r="K1507" s="33" t="str">
        <f t="shared" si="148"/>
        <v>DEJAR</v>
      </c>
      <c r="L1507" s="33" t="str">
        <f t="shared" si="149"/>
        <v>DEJAR</v>
      </c>
      <c r="M1507" s="33" t="str">
        <f t="shared" si="150"/>
        <v>DEJAR</v>
      </c>
    </row>
    <row r="1508" spans="1:13" x14ac:dyDescent="0.25">
      <c r="A1508" s="98" t="s">
        <v>535</v>
      </c>
      <c r="B1508" s="9">
        <v>28</v>
      </c>
      <c r="C1508" s="8" t="s">
        <v>592</v>
      </c>
      <c r="D1508" s="120">
        <v>20.3</v>
      </c>
      <c r="E1508" s="120">
        <v>5</v>
      </c>
      <c r="F1508" s="304">
        <f t="shared" si="145"/>
        <v>323.655486</v>
      </c>
      <c r="G1508" s="9">
        <v>0.1</v>
      </c>
      <c r="H1508" s="18" t="s">
        <v>1063</v>
      </c>
      <c r="I1508" s="32">
        <f t="shared" si="146"/>
        <v>178.56041669147731</v>
      </c>
      <c r="J1508" s="32">
        <f t="shared" si="147"/>
        <v>0.89280208345738654</v>
      </c>
      <c r="K1508" s="33" t="str">
        <f t="shared" si="148"/>
        <v>DEJAR</v>
      </c>
      <c r="L1508" s="33" t="str">
        <f t="shared" si="149"/>
        <v>DEJAR</v>
      </c>
      <c r="M1508" s="33" t="str">
        <f t="shared" si="150"/>
        <v>DEJAR</v>
      </c>
    </row>
    <row r="1509" spans="1:13" x14ac:dyDescent="0.25">
      <c r="A1509" s="98" t="s">
        <v>535</v>
      </c>
      <c r="B1509" s="9">
        <v>29</v>
      </c>
      <c r="C1509" s="8" t="s">
        <v>628</v>
      </c>
      <c r="D1509" s="120">
        <v>12</v>
      </c>
      <c r="E1509" s="120">
        <v>7</v>
      </c>
      <c r="F1509" s="304">
        <f t="shared" si="145"/>
        <v>113.0976</v>
      </c>
      <c r="G1509" s="9">
        <v>0.1</v>
      </c>
      <c r="H1509" s="18" t="s">
        <v>1063</v>
      </c>
      <c r="I1509" s="32">
        <f t="shared" si="146"/>
        <v>51.002868362482175</v>
      </c>
      <c r="J1509" s="32">
        <f t="shared" si="147"/>
        <v>0.25501434181241084</v>
      </c>
      <c r="K1509" s="33" t="str">
        <f t="shared" si="148"/>
        <v>DEJAR</v>
      </c>
      <c r="L1509" s="33" t="str">
        <f t="shared" si="149"/>
        <v>DEJAR</v>
      </c>
      <c r="M1509" s="33" t="str">
        <f t="shared" si="150"/>
        <v>DEJAR</v>
      </c>
    </row>
    <row r="1510" spans="1:13" x14ac:dyDescent="0.25">
      <c r="A1510" s="98" t="s">
        <v>535</v>
      </c>
      <c r="B1510" s="9">
        <v>30</v>
      </c>
      <c r="C1510" s="8" t="s">
        <v>592</v>
      </c>
      <c r="D1510" s="120">
        <v>14</v>
      </c>
      <c r="E1510" s="120">
        <v>5</v>
      </c>
      <c r="F1510" s="304">
        <f t="shared" si="145"/>
        <v>153.9384</v>
      </c>
      <c r="G1510" s="9">
        <v>0.1</v>
      </c>
      <c r="H1510" s="18" t="s">
        <v>1063</v>
      </c>
      <c r="I1510" s="32">
        <f t="shared" si="146"/>
        <v>73.64833681845144</v>
      </c>
      <c r="J1510" s="32">
        <f t="shared" si="147"/>
        <v>0.36824168409225716</v>
      </c>
      <c r="K1510" s="33" t="str">
        <f t="shared" si="148"/>
        <v>DEJAR</v>
      </c>
      <c r="L1510" s="33" t="str">
        <f t="shared" si="149"/>
        <v>DEJAR</v>
      </c>
      <c r="M1510" s="33" t="str">
        <f t="shared" si="150"/>
        <v>DEJAR</v>
      </c>
    </row>
    <row r="1511" spans="1:13" x14ac:dyDescent="0.25">
      <c r="A1511" s="98" t="s">
        <v>535</v>
      </c>
      <c r="B1511" s="9">
        <v>32</v>
      </c>
      <c r="C1511" s="8" t="s">
        <v>592</v>
      </c>
      <c r="D1511" s="120">
        <v>12</v>
      </c>
      <c r="E1511" s="120">
        <v>4</v>
      </c>
      <c r="F1511" s="304">
        <f t="shared" si="145"/>
        <v>113.0976</v>
      </c>
      <c r="G1511" s="9">
        <v>0.1</v>
      </c>
      <c r="H1511" s="18" t="s">
        <v>1063</v>
      </c>
      <c r="I1511" s="32">
        <f t="shared" si="146"/>
        <v>51.002868362482175</v>
      </c>
      <c r="J1511" s="32">
        <f t="shared" si="147"/>
        <v>0.25501434181241084</v>
      </c>
      <c r="K1511" s="33" t="str">
        <f t="shared" si="148"/>
        <v>DEJAR</v>
      </c>
      <c r="L1511" s="33" t="str">
        <f t="shared" si="149"/>
        <v>DEPURAR</v>
      </c>
      <c r="M1511" s="33" t="str">
        <f t="shared" si="150"/>
        <v>DEPURAR</v>
      </c>
    </row>
    <row r="1512" spans="1:13" x14ac:dyDescent="0.25">
      <c r="A1512" s="98" t="s">
        <v>535</v>
      </c>
      <c r="B1512" s="9">
        <v>33</v>
      </c>
      <c r="C1512" s="8" t="s">
        <v>629</v>
      </c>
      <c r="D1512" s="120">
        <v>12</v>
      </c>
      <c r="E1512" s="120">
        <v>8</v>
      </c>
      <c r="F1512" s="304">
        <f t="shared" si="145"/>
        <v>113.0976</v>
      </c>
      <c r="G1512" s="9">
        <v>0.1</v>
      </c>
      <c r="H1512" s="18" t="s">
        <v>1063</v>
      </c>
      <c r="I1512" s="32">
        <f t="shared" si="146"/>
        <v>51.002868362482175</v>
      </c>
      <c r="J1512" s="32">
        <f t="shared" si="147"/>
        <v>0.25501434181241084</v>
      </c>
      <c r="K1512" s="33" t="str">
        <f t="shared" si="148"/>
        <v>DEJAR</v>
      </c>
      <c r="L1512" s="33" t="str">
        <f t="shared" si="149"/>
        <v>DEJAR</v>
      </c>
      <c r="M1512" s="33" t="str">
        <f t="shared" si="150"/>
        <v>DEJAR</v>
      </c>
    </row>
    <row r="1513" spans="1:13" x14ac:dyDescent="0.25">
      <c r="A1513" s="98" t="s">
        <v>535</v>
      </c>
      <c r="B1513" s="9">
        <v>34</v>
      </c>
      <c r="C1513" s="8" t="s">
        <v>592</v>
      </c>
      <c r="D1513" s="120">
        <v>20</v>
      </c>
      <c r="E1513" s="120">
        <v>7</v>
      </c>
      <c r="F1513" s="304">
        <f t="shared" si="145"/>
        <v>314.15999999999997</v>
      </c>
      <c r="G1513" s="9">
        <v>0.1</v>
      </c>
      <c r="H1513" s="18" t="s">
        <v>1063</v>
      </c>
      <c r="I1513" s="32">
        <f t="shared" si="146"/>
        <v>172.33493090633354</v>
      </c>
      <c r="J1513" s="32">
        <f t="shared" si="147"/>
        <v>0.86167465453166758</v>
      </c>
      <c r="K1513" s="33" t="str">
        <f t="shared" si="148"/>
        <v>DEJAR</v>
      </c>
      <c r="L1513" s="33" t="str">
        <f t="shared" si="149"/>
        <v>DEJAR</v>
      </c>
      <c r="M1513" s="33" t="str">
        <f t="shared" si="150"/>
        <v>DEJAR</v>
      </c>
    </row>
    <row r="1514" spans="1:13" x14ac:dyDescent="0.25">
      <c r="A1514" s="98" t="s">
        <v>535</v>
      </c>
      <c r="B1514" s="9">
        <v>35</v>
      </c>
      <c r="C1514" s="8" t="s">
        <v>125</v>
      </c>
      <c r="D1514" s="120">
        <v>37</v>
      </c>
      <c r="E1514" s="120">
        <v>10</v>
      </c>
      <c r="F1514" s="304">
        <f t="shared" si="145"/>
        <v>1075.2126000000001</v>
      </c>
      <c r="G1514" s="9">
        <v>0.1</v>
      </c>
      <c r="H1514" s="18" t="s">
        <v>1063</v>
      </c>
      <c r="I1514" s="32">
        <f t="shared" si="146"/>
        <v>746.75785703016243</v>
      </c>
      <c r="J1514" s="32">
        <f t="shared" si="147"/>
        <v>3.7337892851508117</v>
      </c>
      <c r="K1514" s="33" t="str">
        <f t="shared" si="148"/>
        <v>DEJAR</v>
      </c>
      <c r="L1514" s="33" t="str">
        <f t="shared" si="149"/>
        <v>DEJAR</v>
      </c>
      <c r="M1514" s="33" t="str">
        <f t="shared" si="150"/>
        <v>DEJAR</v>
      </c>
    </row>
    <row r="1515" spans="1:13" x14ac:dyDescent="0.25">
      <c r="A1515" s="98" t="s">
        <v>535</v>
      </c>
      <c r="B1515" s="9">
        <v>36</v>
      </c>
      <c r="C1515" s="8" t="s">
        <v>130</v>
      </c>
      <c r="D1515" s="120">
        <v>23</v>
      </c>
      <c r="E1515" s="122">
        <v>10.1</v>
      </c>
      <c r="F1515" s="304">
        <f t="shared" si="145"/>
        <v>415.47660000000002</v>
      </c>
      <c r="G1515" s="9">
        <v>0.1</v>
      </c>
      <c r="H1515" s="18" t="s">
        <v>1063</v>
      </c>
      <c r="I1515" s="32">
        <f t="shared" si="146"/>
        <v>240.46242571758225</v>
      </c>
      <c r="J1515" s="32">
        <f t="shared" si="147"/>
        <v>1.2023121285879113</v>
      </c>
      <c r="K1515" s="33" t="str">
        <f t="shared" si="148"/>
        <v>DEJAR</v>
      </c>
      <c r="L1515" s="33" t="str">
        <f t="shared" si="149"/>
        <v>DEJAR</v>
      </c>
      <c r="M1515" s="33" t="str">
        <f t="shared" si="150"/>
        <v>DEJAR</v>
      </c>
    </row>
    <row r="1516" spans="1:13" x14ac:dyDescent="0.25">
      <c r="A1516" s="98" t="s">
        <v>535</v>
      </c>
      <c r="B1516" s="9">
        <v>37</v>
      </c>
      <c r="C1516" s="8" t="s">
        <v>592</v>
      </c>
      <c r="D1516" s="120">
        <v>18</v>
      </c>
      <c r="E1516" s="120">
        <v>5</v>
      </c>
      <c r="F1516" s="304">
        <f t="shared" si="145"/>
        <v>254.46959999999999</v>
      </c>
      <c r="G1516" s="9">
        <v>0.1</v>
      </c>
      <c r="H1516" s="18" t="s">
        <v>1063</v>
      </c>
      <c r="I1516" s="32">
        <f t="shared" si="146"/>
        <v>134.06329154071116</v>
      </c>
      <c r="J1516" s="32">
        <f t="shared" si="147"/>
        <v>0.67031645770355586</v>
      </c>
      <c r="K1516" s="33" t="str">
        <f t="shared" si="148"/>
        <v>DEJAR</v>
      </c>
      <c r="L1516" s="33" t="str">
        <f t="shared" si="149"/>
        <v>DEJAR</v>
      </c>
      <c r="M1516" s="33" t="str">
        <f t="shared" si="150"/>
        <v>DEJAR</v>
      </c>
    </row>
    <row r="1517" spans="1:13" x14ac:dyDescent="0.25">
      <c r="A1517" s="98" t="s">
        <v>535</v>
      </c>
      <c r="B1517" s="9">
        <v>38</v>
      </c>
      <c r="C1517" s="8" t="s">
        <v>121</v>
      </c>
      <c r="D1517" s="120">
        <v>16</v>
      </c>
      <c r="E1517" s="120">
        <v>6</v>
      </c>
      <c r="F1517" s="304">
        <f t="shared" si="145"/>
        <v>201.0624</v>
      </c>
      <c r="G1517" s="9">
        <v>0.1</v>
      </c>
      <c r="H1517" s="18" t="s">
        <v>1063</v>
      </c>
      <c r="I1517" s="32">
        <f t="shared" si="146"/>
        <v>101.24820425273758</v>
      </c>
      <c r="J1517" s="32">
        <f t="shared" si="147"/>
        <v>0.50624102126368786</v>
      </c>
      <c r="K1517" s="33" t="str">
        <f t="shared" si="148"/>
        <v>DEJAR</v>
      </c>
      <c r="L1517" s="33" t="str">
        <f t="shared" si="149"/>
        <v>DEJAR</v>
      </c>
      <c r="M1517" s="33" t="str">
        <f t="shared" si="150"/>
        <v>DEJAR</v>
      </c>
    </row>
    <row r="1518" spans="1:13" x14ac:dyDescent="0.25">
      <c r="A1518" s="98" t="s">
        <v>535</v>
      </c>
      <c r="B1518" s="9">
        <v>39</v>
      </c>
      <c r="C1518" s="8" t="s">
        <v>592</v>
      </c>
      <c r="D1518" s="120">
        <v>27</v>
      </c>
      <c r="E1518" s="120">
        <v>10</v>
      </c>
      <c r="F1518" s="304">
        <f t="shared" si="145"/>
        <v>572.5566</v>
      </c>
      <c r="G1518" s="9">
        <v>0.1</v>
      </c>
      <c r="H1518" s="18" t="s">
        <v>1063</v>
      </c>
      <c r="I1518" s="32">
        <f t="shared" si="146"/>
        <v>352.39128142743209</v>
      </c>
      <c r="J1518" s="32">
        <f t="shared" si="147"/>
        <v>1.7619564071371603</v>
      </c>
      <c r="K1518" s="33" t="str">
        <f t="shared" si="148"/>
        <v>DEJAR</v>
      </c>
      <c r="L1518" s="33" t="str">
        <f t="shared" si="149"/>
        <v>DEJAR</v>
      </c>
      <c r="M1518" s="33" t="str">
        <f t="shared" si="150"/>
        <v>DEJAR</v>
      </c>
    </row>
    <row r="1519" spans="1:13" x14ac:dyDescent="0.25">
      <c r="A1519" s="98" t="s">
        <v>535</v>
      </c>
      <c r="B1519" s="9">
        <v>40</v>
      </c>
      <c r="C1519" s="8" t="s">
        <v>592</v>
      </c>
      <c r="D1519" s="120">
        <v>23</v>
      </c>
      <c r="E1519" s="120">
        <v>12</v>
      </c>
      <c r="F1519" s="304">
        <f t="shared" si="145"/>
        <v>415.47660000000002</v>
      </c>
      <c r="G1519" s="9">
        <v>0.1</v>
      </c>
      <c r="H1519" s="18" t="s">
        <v>1063</v>
      </c>
      <c r="I1519" s="32">
        <f t="shared" si="146"/>
        <v>240.46242571758225</v>
      </c>
      <c r="J1519" s="32">
        <f t="shared" si="147"/>
        <v>1.2023121285879113</v>
      </c>
      <c r="K1519" s="33" t="str">
        <f t="shared" si="148"/>
        <v>DEJAR</v>
      </c>
      <c r="L1519" s="33" t="str">
        <f t="shared" si="149"/>
        <v>DEJAR</v>
      </c>
      <c r="M1519" s="33" t="str">
        <f t="shared" si="150"/>
        <v>DEJAR</v>
      </c>
    </row>
    <row r="1520" spans="1:13" x14ac:dyDescent="0.25">
      <c r="A1520" s="98" t="s">
        <v>535</v>
      </c>
      <c r="B1520" s="9">
        <v>41</v>
      </c>
      <c r="C1520" s="8" t="s">
        <v>595</v>
      </c>
      <c r="D1520" s="120">
        <v>45.5</v>
      </c>
      <c r="E1520" s="120">
        <v>16</v>
      </c>
      <c r="F1520" s="304">
        <f t="shared" si="145"/>
        <v>1625.97435</v>
      </c>
      <c r="G1520" s="9">
        <v>0.1</v>
      </c>
      <c r="H1520" s="18" t="s">
        <v>1063</v>
      </c>
      <c r="I1520" s="32">
        <f t="shared" si="146"/>
        <v>1222.4808183928546</v>
      </c>
      <c r="J1520" s="32">
        <f t="shared" si="147"/>
        <v>6.1124040919642724</v>
      </c>
      <c r="K1520" s="33" t="str">
        <f t="shared" si="148"/>
        <v>DEJAR</v>
      </c>
      <c r="L1520" s="33" t="str">
        <f t="shared" si="149"/>
        <v>DEJAR</v>
      </c>
      <c r="M1520" s="33" t="str">
        <f t="shared" si="150"/>
        <v>DEJAR</v>
      </c>
    </row>
    <row r="1521" spans="1:13" x14ac:dyDescent="0.25">
      <c r="A1521" s="98" t="s">
        <v>535</v>
      </c>
      <c r="B1521" s="9">
        <v>42</v>
      </c>
      <c r="C1521" s="8" t="s">
        <v>592</v>
      </c>
      <c r="D1521" s="120">
        <v>15</v>
      </c>
      <c r="E1521" s="120">
        <v>8</v>
      </c>
      <c r="F1521" s="304">
        <f t="shared" si="145"/>
        <v>176.715</v>
      </c>
      <c r="G1521" s="9">
        <v>0.1</v>
      </c>
      <c r="H1521" s="18" t="s">
        <v>1063</v>
      </c>
      <c r="I1521" s="32">
        <f t="shared" si="146"/>
        <v>86.812164819560579</v>
      </c>
      <c r="J1521" s="32">
        <f t="shared" si="147"/>
        <v>0.43406082409780289</v>
      </c>
      <c r="K1521" s="33" t="str">
        <f t="shared" si="148"/>
        <v>DEJAR</v>
      </c>
      <c r="L1521" s="33" t="str">
        <f t="shared" si="149"/>
        <v>DEJAR</v>
      </c>
      <c r="M1521" s="33" t="str">
        <f t="shared" si="150"/>
        <v>DEJAR</v>
      </c>
    </row>
    <row r="1522" spans="1:13" x14ac:dyDescent="0.25">
      <c r="A1522" s="98" t="s">
        <v>535</v>
      </c>
      <c r="B1522" s="9">
        <v>43</v>
      </c>
      <c r="C1522" s="8" t="s">
        <v>592</v>
      </c>
      <c r="D1522" s="120">
        <v>12</v>
      </c>
      <c r="E1522" s="120">
        <v>7</v>
      </c>
      <c r="F1522" s="304">
        <f t="shared" si="145"/>
        <v>113.0976</v>
      </c>
      <c r="G1522" s="9">
        <v>0.1</v>
      </c>
      <c r="H1522" s="18" t="s">
        <v>1063</v>
      </c>
      <c r="I1522" s="32">
        <f t="shared" si="146"/>
        <v>51.002868362482175</v>
      </c>
      <c r="J1522" s="32">
        <f t="shared" si="147"/>
        <v>0.25501434181241084</v>
      </c>
      <c r="K1522" s="33" t="str">
        <f t="shared" si="148"/>
        <v>DEJAR</v>
      </c>
      <c r="L1522" s="33" t="str">
        <f t="shared" si="149"/>
        <v>DEJAR</v>
      </c>
      <c r="M1522" s="33" t="str">
        <f t="shared" si="150"/>
        <v>DEJAR</v>
      </c>
    </row>
    <row r="1523" spans="1:13" x14ac:dyDescent="0.25">
      <c r="A1523" s="98" t="s">
        <v>535</v>
      </c>
      <c r="B1523" s="9">
        <v>44</v>
      </c>
      <c r="C1523" s="8" t="s">
        <v>152</v>
      </c>
      <c r="D1523" s="120">
        <v>20</v>
      </c>
      <c r="E1523" s="120">
        <v>7</v>
      </c>
      <c r="F1523" s="304">
        <f t="shared" si="145"/>
        <v>314.15999999999997</v>
      </c>
      <c r="G1523" s="9">
        <v>0.1</v>
      </c>
      <c r="H1523" s="18" t="s">
        <v>1063</v>
      </c>
      <c r="I1523" s="32">
        <f t="shared" si="146"/>
        <v>172.33493090633354</v>
      </c>
      <c r="J1523" s="32">
        <f t="shared" si="147"/>
        <v>0.86167465453166758</v>
      </c>
      <c r="K1523" s="33" t="str">
        <f t="shared" si="148"/>
        <v>DEJAR</v>
      </c>
      <c r="L1523" s="33" t="str">
        <f t="shared" si="149"/>
        <v>DEJAR</v>
      </c>
      <c r="M1523" s="33" t="str">
        <f t="shared" si="150"/>
        <v>DEJAR</v>
      </c>
    </row>
    <row r="1524" spans="1:13" x14ac:dyDescent="0.25">
      <c r="A1524" s="98" t="s">
        <v>535</v>
      </c>
      <c r="B1524" s="9">
        <v>45</v>
      </c>
      <c r="C1524" s="8" t="s">
        <v>581</v>
      </c>
      <c r="D1524" s="120">
        <v>35.799999999999997</v>
      </c>
      <c r="E1524" s="120">
        <v>18</v>
      </c>
      <c r="F1524" s="304">
        <f t="shared" si="145"/>
        <v>1006.6000559999999</v>
      </c>
      <c r="G1524" s="9">
        <v>0.1</v>
      </c>
      <c r="H1524" s="18" t="s">
        <v>1063</v>
      </c>
      <c r="I1524" s="32">
        <f t="shared" si="146"/>
        <v>690.32093187867247</v>
      </c>
      <c r="J1524" s="32">
        <f t="shared" si="147"/>
        <v>3.4516046593933623</v>
      </c>
      <c r="K1524" s="33" t="str">
        <f t="shared" si="148"/>
        <v>DEJAR</v>
      </c>
      <c r="L1524" s="33" t="str">
        <f t="shared" si="149"/>
        <v>DEJAR</v>
      </c>
      <c r="M1524" s="33" t="str">
        <f t="shared" si="150"/>
        <v>DEJAR</v>
      </c>
    </row>
    <row r="1525" spans="1:13" x14ac:dyDescent="0.25">
      <c r="A1525" s="98" t="s">
        <v>535</v>
      </c>
      <c r="B1525" s="9">
        <v>46</v>
      </c>
      <c r="C1525" s="8" t="s">
        <v>592</v>
      </c>
      <c r="D1525" s="120">
        <v>12</v>
      </c>
      <c r="E1525" s="122">
        <v>10.1</v>
      </c>
      <c r="F1525" s="304">
        <f t="shared" si="145"/>
        <v>113.0976</v>
      </c>
      <c r="G1525" s="9">
        <v>0.1</v>
      </c>
      <c r="H1525" s="18" t="s">
        <v>1063</v>
      </c>
      <c r="I1525" s="32">
        <f t="shared" si="146"/>
        <v>51.002868362482175</v>
      </c>
      <c r="J1525" s="32">
        <f t="shared" si="147"/>
        <v>0.25501434181241084</v>
      </c>
      <c r="K1525" s="33" t="str">
        <f t="shared" si="148"/>
        <v>DEJAR</v>
      </c>
      <c r="L1525" s="33" t="str">
        <f t="shared" si="149"/>
        <v>DEJAR</v>
      </c>
      <c r="M1525" s="33" t="str">
        <f t="shared" si="150"/>
        <v>DEJAR</v>
      </c>
    </row>
    <row r="1526" spans="1:13" x14ac:dyDescent="0.25">
      <c r="A1526" s="98" t="s">
        <v>535</v>
      </c>
      <c r="B1526" s="9">
        <v>47</v>
      </c>
      <c r="C1526" s="8" t="s">
        <v>592</v>
      </c>
      <c r="D1526" s="120">
        <v>15</v>
      </c>
      <c r="E1526" s="122">
        <v>10.1</v>
      </c>
      <c r="F1526" s="304">
        <f t="shared" si="145"/>
        <v>176.715</v>
      </c>
      <c r="G1526" s="9">
        <v>0.1</v>
      </c>
      <c r="H1526" s="18" t="s">
        <v>1063</v>
      </c>
      <c r="I1526" s="32">
        <f t="shared" si="146"/>
        <v>86.812164819560579</v>
      </c>
      <c r="J1526" s="32">
        <f t="shared" si="147"/>
        <v>0.43406082409780289</v>
      </c>
      <c r="K1526" s="33" t="str">
        <f t="shared" si="148"/>
        <v>DEJAR</v>
      </c>
      <c r="L1526" s="33" t="str">
        <f t="shared" si="149"/>
        <v>DEJAR</v>
      </c>
      <c r="M1526" s="33" t="str">
        <f t="shared" si="150"/>
        <v>DEJAR</v>
      </c>
    </row>
    <row r="1527" spans="1:13" x14ac:dyDescent="0.25">
      <c r="A1527" s="98" t="s">
        <v>535</v>
      </c>
      <c r="B1527" s="9">
        <v>48</v>
      </c>
      <c r="C1527" s="8" t="s">
        <v>165</v>
      </c>
      <c r="D1527" s="120">
        <v>17</v>
      </c>
      <c r="E1527" s="120">
        <v>12</v>
      </c>
      <c r="F1527" s="304">
        <f t="shared" si="145"/>
        <v>226.98060000000001</v>
      </c>
      <c r="G1527" s="9">
        <v>0.1</v>
      </c>
      <c r="H1527" s="18" t="s">
        <v>1063</v>
      </c>
      <c r="I1527" s="32">
        <f t="shared" si="146"/>
        <v>116.98835060940742</v>
      </c>
      <c r="J1527" s="32">
        <f t="shared" si="147"/>
        <v>0.58494175304703711</v>
      </c>
      <c r="K1527" s="33" t="str">
        <f t="shared" si="148"/>
        <v>DEJAR</v>
      </c>
      <c r="L1527" s="33" t="str">
        <f t="shared" si="149"/>
        <v>DEJAR</v>
      </c>
      <c r="M1527" s="33" t="str">
        <f t="shared" si="150"/>
        <v>DEJAR</v>
      </c>
    </row>
    <row r="1528" spans="1:13" x14ac:dyDescent="0.25">
      <c r="A1528" s="98" t="s">
        <v>535</v>
      </c>
      <c r="B1528" s="9">
        <v>49</v>
      </c>
      <c r="C1528" s="8" t="s">
        <v>592</v>
      </c>
      <c r="D1528" s="120">
        <v>27</v>
      </c>
      <c r="E1528" s="120">
        <v>7</v>
      </c>
      <c r="F1528" s="304">
        <f t="shared" si="145"/>
        <v>572.5566</v>
      </c>
      <c r="G1528" s="9">
        <v>0.1</v>
      </c>
      <c r="H1528" s="18" t="s">
        <v>1063</v>
      </c>
      <c r="I1528" s="32">
        <f t="shared" si="146"/>
        <v>352.39128142743209</v>
      </c>
      <c r="J1528" s="32">
        <f t="shared" si="147"/>
        <v>1.7619564071371603</v>
      </c>
      <c r="K1528" s="33" t="str">
        <f t="shared" si="148"/>
        <v>DEJAR</v>
      </c>
      <c r="L1528" s="33" t="str">
        <f t="shared" si="149"/>
        <v>DEJAR</v>
      </c>
      <c r="M1528" s="33" t="str">
        <f t="shared" si="150"/>
        <v>DEJAR</v>
      </c>
    </row>
    <row r="1529" spans="1:13" x14ac:dyDescent="0.25">
      <c r="A1529" s="98" t="s">
        <v>535</v>
      </c>
      <c r="B1529" s="9">
        <v>50</v>
      </c>
      <c r="C1529" s="8" t="s">
        <v>131</v>
      </c>
      <c r="D1529" s="120">
        <v>20</v>
      </c>
      <c r="E1529" s="120">
        <v>9</v>
      </c>
      <c r="F1529" s="304">
        <f t="shared" si="145"/>
        <v>314.15999999999997</v>
      </c>
      <c r="G1529" s="9">
        <v>0.1</v>
      </c>
      <c r="H1529" s="18" t="s">
        <v>1063</v>
      </c>
      <c r="I1529" s="32">
        <f t="shared" si="146"/>
        <v>172.33493090633354</v>
      </c>
      <c r="J1529" s="32">
        <f t="shared" si="147"/>
        <v>0.86167465453166758</v>
      </c>
      <c r="K1529" s="33" t="str">
        <f t="shared" si="148"/>
        <v>DEJAR</v>
      </c>
      <c r="L1529" s="33" t="str">
        <f t="shared" si="149"/>
        <v>DEJAR</v>
      </c>
      <c r="M1529" s="33" t="str">
        <f t="shared" si="150"/>
        <v>DEJAR</v>
      </c>
    </row>
    <row r="1530" spans="1:13" x14ac:dyDescent="0.25">
      <c r="A1530" s="98" t="s">
        <v>535</v>
      </c>
      <c r="B1530" s="9">
        <v>51</v>
      </c>
      <c r="C1530" s="8" t="s">
        <v>618</v>
      </c>
      <c r="D1530" s="120">
        <v>15</v>
      </c>
      <c r="E1530" s="120">
        <v>7</v>
      </c>
      <c r="F1530" s="304">
        <f t="shared" si="145"/>
        <v>176.715</v>
      </c>
      <c r="G1530" s="9">
        <v>0.1</v>
      </c>
      <c r="H1530" s="18" t="s">
        <v>1063</v>
      </c>
      <c r="I1530" s="32">
        <f t="shared" si="146"/>
        <v>86.812164819560579</v>
      </c>
      <c r="J1530" s="32">
        <f t="shared" si="147"/>
        <v>0.43406082409780289</v>
      </c>
      <c r="K1530" s="33" t="str">
        <f t="shared" si="148"/>
        <v>DEJAR</v>
      </c>
      <c r="L1530" s="33" t="str">
        <f t="shared" si="149"/>
        <v>DEJAR</v>
      </c>
      <c r="M1530" s="33" t="str">
        <f t="shared" si="150"/>
        <v>DEJAR</v>
      </c>
    </row>
    <row r="1531" spans="1:13" x14ac:dyDescent="0.25">
      <c r="A1531" s="98" t="s">
        <v>535</v>
      </c>
      <c r="B1531" s="9">
        <v>52</v>
      </c>
      <c r="C1531" s="8" t="s">
        <v>627</v>
      </c>
      <c r="D1531" s="120">
        <v>12</v>
      </c>
      <c r="E1531" s="120">
        <v>5</v>
      </c>
      <c r="F1531" s="304">
        <f t="shared" si="145"/>
        <v>113.0976</v>
      </c>
      <c r="G1531" s="9">
        <v>0.1</v>
      </c>
      <c r="H1531" s="18" t="s">
        <v>1063</v>
      </c>
      <c r="I1531" s="32">
        <f t="shared" si="146"/>
        <v>51.002868362482175</v>
      </c>
      <c r="J1531" s="32">
        <f t="shared" si="147"/>
        <v>0.25501434181241084</v>
      </c>
      <c r="K1531" s="33" t="str">
        <f t="shared" si="148"/>
        <v>DEJAR</v>
      </c>
      <c r="L1531" s="33" t="str">
        <f t="shared" si="149"/>
        <v>DEJAR</v>
      </c>
      <c r="M1531" s="33" t="str">
        <f t="shared" si="150"/>
        <v>DEJAR</v>
      </c>
    </row>
    <row r="1532" spans="1:13" x14ac:dyDescent="0.25">
      <c r="A1532" s="98" t="s">
        <v>535</v>
      </c>
      <c r="B1532" s="9">
        <v>53</v>
      </c>
      <c r="C1532" s="8" t="s">
        <v>592</v>
      </c>
      <c r="D1532" s="120">
        <v>12</v>
      </c>
      <c r="E1532" s="120">
        <v>5</v>
      </c>
      <c r="F1532" s="304">
        <f t="shared" si="145"/>
        <v>113.0976</v>
      </c>
      <c r="G1532" s="9">
        <v>0.1</v>
      </c>
      <c r="H1532" s="18" t="s">
        <v>1063</v>
      </c>
      <c r="I1532" s="32">
        <f t="shared" si="146"/>
        <v>51.002868362482175</v>
      </c>
      <c r="J1532" s="32">
        <f t="shared" si="147"/>
        <v>0.25501434181241084</v>
      </c>
      <c r="K1532" s="33" t="str">
        <f t="shared" si="148"/>
        <v>DEJAR</v>
      </c>
      <c r="L1532" s="33" t="str">
        <f t="shared" si="149"/>
        <v>DEJAR</v>
      </c>
      <c r="M1532" s="33" t="str">
        <f t="shared" si="150"/>
        <v>DEJAR</v>
      </c>
    </row>
    <row r="1533" spans="1:13" x14ac:dyDescent="0.25">
      <c r="A1533" s="98" t="s">
        <v>535</v>
      </c>
      <c r="B1533" s="9">
        <v>56</v>
      </c>
      <c r="C1533" s="8" t="s">
        <v>256</v>
      </c>
      <c r="D1533" s="120">
        <v>30</v>
      </c>
      <c r="E1533" s="122">
        <v>10.1</v>
      </c>
      <c r="F1533" s="304">
        <f t="shared" si="145"/>
        <v>706.86</v>
      </c>
      <c r="G1533" s="9">
        <v>0.1</v>
      </c>
      <c r="H1533" s="18" t="s">
        <v>1063</v>
      </c>
      <c r="I1533" s="32">
        <f t="shared" si="146"/>
        <v>452.98997539791907</v>
      </c>
      <c r="J1533" s="32">
        <f t="shared" si="147"/>
        <v>2.2649498769895953</v>
      </c>
      <c r="K1533" s="33" t="str">
        <f t="shared" si="148"/>
        <v>DEJAR</v>
      </c>
      <c r="L1533" s="33" t="str">
        <f t="shared" si="149"/>
        <v>DEJAR</v>
      </c>
      <c r="M1533" s="33" t="str">
        <f t="shared" si="150"/>
        <v>DEJAR</v>
      </c>
    </row>
    <row r="1534" spans="1:13" x14ac:dyDescent="0.25">
      <c r="A1534" s="98" t="s">
        <v>535</v>
      </c>
      <c r="B1534" s="9">
        <v>57</v>
      </c>
      <c r="C1534" s="8" t="s">
        <v>592</v>
      </c>
      <c r="D1534" s="120">
        <v>18</v>
      </c>
      <c r="E1534" s="120">
        <v>5</v>
      </c>
      <c r="F1534" s="304">
        <f t="shared" si="145"/>
        <v>254.46959999999999</v>
      </c>
      <c r="G1534" s="9">
        <v>0.1</v>
      </c>
      <c r="H1534" s="18" t="s">
        <v>1063</v>
      </c>
      <c r="I1534" s="32">
        <f t="shared" si="146"/>
        <v>134.06329154071116</v>
      </c>
      <c r="J1534" s="32">
        <f t="shared" si="147"/>
        <v>0.67031645770355586</v>
      </c>
      <c r="K1534" s="33" t="str">
        <f t="shared" si="148"/>
        <v>DEJAR</v>
      </c>
      <c r="L1534" s="33" t="str">
        <f t="shared" si="149"/>
        <v>DEJAR</v>
      </c>
      <c r="M1534" s="33" t="str">
        <f t="shared" si="150"/>
        <v>DEJAR</v>
      </c>
    </row>
    <row r="1535" spans="1:13" x14ac:dyDescent="0.25">
      <c r="A1535" s="98" t="s">
        <v>535</v>
      </c>
      <c r="B1535" s="9">
        <v>58</v>
      </c>
      <c r="C1535" s="8" t="s">
        <v>256</v>
      </c>
      <c r="D1535" s="120">
        <v>18</v>
      </c>
      <c r="E1535" s="122">
        <v>10.1</v>
      </c>
      <c r="F1535" s="304">
        <f t="shared" si="145"/>
        <v>254.46959999999999</v>
      </c>
      <c r="G1535" s="9">
        <v>0.1</v>
      </c>
      <c r="H1535" s="18" t="s">
        <v>1063</v>
      </c>
      <c r="I1535" s="32">
        <f t="shared" si="146"/>
        <v>134.06329154071116</v>
      </c>
      <c r="J1535" s="32">
        <f t="shared" si="147"/>
        <v>0.67031645770355586</v>
      </c>
      <c r="K1535" s="33" t="str">
        <f t="shared" si="148"/>
        <v>DEJAR</v>
      </c>
      <c r="L1535" s="33" t="str">
        <f t="shared" si="149"/>
        <v>DEJAR</v>
      </c>
      <c r="M1535" s="33" t="str">
        <f t="shared" si="150"/>
        <v>DEJAR</v>
      </c>
    </row>
    <row r="1536" spans="1:13" x14ac:dyDescent="0.25">
      <c r="A1536" s="98" t="s">
        <v>535</v>
      </c>
      <c r="B1536" s="9">
        <v>59</v>
      </c>
      <c r="C1536" s="8" t="s">
        <v>620</v>
      </c>
      <c r="D1536" s="120">
        <v>23</v>
      </c>
      <c r="E1536" s="120">
        <v>14</v>
      </c>
      <c r="F1536" s="304">
        <f t="shared" si="145"/>
        <v>415.47660000000002</v>
      </c>
      <c r="G1536" s="9">
        <v>0.1</v>
      </c>
      <c r="H1536" s="18" t="s">
        <v>1063</v>
      </c>
      <c r="I1536" s="32">
        <f t="shared" si="146"/>
        <v>240.46242571758225</v>
      </c>
      <c r="J1536" s="32">
        <f t="shared" si="147"/>
        <v>1.2023121285879113</v>
      </c>
      <c r="K1536" s="33" t="str">
        <f t="shared" si="148"/>
        <v>DEJAR</v>
      </c>
      <c r="L1536" s="33" t="str">
        <f t="shared" si="149"/>
        <v>DEJAR</v>
      </c>
      <c r="M1536" s="33" t="str">
        <f t="shared" si="150"/>
        <v>DEJAR</v>
      </c>
    </row>
    <row r="1537" spans="1:13" x14ac:dyDescent="0.25">
      <c r="A1537" s="98" t="s">
        <v>535</v>
      </c>
      <c r="B1537" s="9">
        <v>60</v>
      </c>
      <c r="C1537" s="8" t="s">
        <v>152</v>
      </c>
      <c r="D1537" s="120">
        <v>14</v>
      </c>
      <c r="E1537" s="120">
        <v>8</v>
      </c>
      <c r="F1537" s="304">
        <f t="shared" si="145"/>
        <v>153.9384</v>
      </c>
      <c r="G1537" s="9">
        <v>0.1</v>
      </c>
      <c r="H1537" s="18" t="s">
        <v>1063</v>
      </c>
      <c r="I1537" s="32">
        <f t="shared" si="146"/>
        <v>73.64833681845144</v>
      </c>
      <c r="J1537" s="32">
        <f t="shared" si="147"/>
        <v>0.36824168409225716</v>
      </c>
      <c r="K1537" s="33" t="str">
        <f t="shared" si="148"/>
        <v>DEJAR</v>
      </c>
      <c r="L1537" s="33" t="str">
        <f t="shared" si="149"/>
        <v>DEJAR</v>
      </c>
      <c r="M1537" s="33" t="str">
        <f t="shared" si="150"/>
        <v>DEJAR</v>
      </c>
    </row>
    <row r="1538" spans="1:13" x14ac:dyDescent="0.25">
      <c r="A1538" s="98" t="s">
        <v>535</v>
      </c>
      <c r="B1538" s="9">
        <v>61</v>
      </c>
      <c r="C1538" s="8" t="s">
        <v>418</v>
      </c>
      <c r="D1538" s="120">
        <v>18</v>
      </c>
      <c r="E1538" s="120">
        <v>8</v>
      </c>
      <c r="F1538" s="304">
        <f t="shared" si="145"/>
        <v>254.46959999999999</v>
      </c>
      <c r="G1538" s="9">
        <v>0.1</v>
      </c>
      <c r="H1538" s="18" t="s">
        <v>1063</v>
      </c>
      <c r="I1538" s="32">
        <f t="shared" si="146"/>
        <v>134.06329154071116</v>
      </c>
      <c r="J1538" s="32">
        <f t="shared" si="147"/>
        <v>0.67031645770355586</v>
      </c>
      <c r="K1538" s="33" t="str">
        <f t="shared" si="148"/>
        <v>DEJAR</v>
      </c>
      <c r="L1538" s="33" t="str">
        <f t="shared" si="149"/>
        <v>DEJAR</v>
      </c>
      <c r="M1538" s="33" t="str">
        <f t="shared" si="150"/>
        <v>DEJAR</v>
      </c>
    </row>
    <row r="1539" spans="1:13" x14ac:dyDescent="0.25">
      <c r="A1539" s="98" t="s">
        <v>535</v>
      </c>
      <c r="B1539" s="9">
        <v>62</v>
      </c>
      <c r="C1539" s="8" t="s">
        <v>618</v>
      </c>
      <c r="D1539" s="120">
        <v>17</v>
      </c>
      <c r="E1539" s="120">
        <v>18</v>
      </c>
      <c r="F1539" s="304">
        <f t="shared" ref="F1539:F1602" si="151">(3.1416/4)*D1539^2</f>
        <v>226.98060000000001</v>
      </c>
      <c r="G1539" s="9">
        <v>0.1</v>
      </c>
      <c r="H1539" s="18" t="s">
        <v>1063</v>
      </c>
      <c r="I1539" s="32">
        <f t="shared" ref="I1539:I1602" si="152">0.13657*D1539^2.38351</f>
        <v>116.98835060940742</v>
      </c>
      <c r="J1539" s="32">
        <f t="shared" ref="J1539:J1602" si="153">(I1539/1000)*0.5/G1539</f>
        <v>0.58494175304703711</v>
      </c>
      <c r="K1539" s="33" t="str">
        <f t="shared" ref="K1539:K1602" si="154">+IF(D1539&gt;=10,"DEJAR","DEPURAR")</f>
        <v>DEJAR</v>
      </c>
      <c r="L1539" s="33" t="str">
        <f t="shared" ref="L1539:L1602" si="155">+IF(E1539&gt;=5,"DEJAR","DEPURAR")</f>
        <v>DEJAR</v>
      </c>
      <c r="M1539" s="33" t="str">
        <f t="shared" ref="M1539:M1602" si="156">+IF(AND(K1539="DEJAR",L1539="DEJAR"),"DEJAR","DEPURAR")</f>
        <v>DEJAR</v>
      </c>
    </row>
    <row r="1540" spans="1:13" x14ac:dyDescent="0.25">
      <c r="A1540" s="98" t="s">
        <v>535</v>
      </c>
      <c r="B1540" s="9">
        <v>63</v>
      </c>
      <c r="C1540" s="8" t="s">
        <v>146</v>
      </c>
      <c r="D1540" s="120">
        <v>20</v>
      </c>
      <c r="E1540" s="122">
        <v>10.1</v>
      </c>
      <c r="F1540" s="304">
        <f t="shared" si="151"/>
        <v>314.15999999999997</v>
      </c>
      <c r="G1540" s="9">
        <v>0.1</v>
      </c>
      <c r="H1540" s="18" t="s">
        <v>1063</v>
      </c>
      <c r="I1540" s="32">
        <f t="shared" si="152"/>
        <v>172.33493090633354</v>
      </c>
      <c r="J1540" s="32">
        <f t="shared" si="153"/>
        <v>0.86167465453166758</v>
      </c>
      <c r="K1540" s="33" t="str">
        <f t="shared" si="154"/>
        <v>DEJAR</v>
      </c>
      <c r="L1540" s="33" t="str">
        <f t="shared" si="155"/>
        <v>DEJAR</v>
      </c>
      <c r="M1540" s="33" t="str">
        <f t="shared" si="156"/>
        <v>DEJAR</v>
      </c>
    </row>
    <row r="1541" spans="1:13" x14ac:dyDescent="0.25">
      <c r="A1541" s="98" t="s">
        <v>535</v>
      </c>
      <c r="B1541" s="9">
        <v>64</v>
      </c>
      <c r="C1541" s="8" t="s">
        <v>241</v>
      </c>
      <c r="D1541" s="120">
        <v>17</v>
      </c>
      <c r="E1541" s="120">
        <v>18</v>
      </c>
      <c r="F1541" s="304">
        <f t="shared" si="151"/>
        <v>226.98060000000001</v>
      </c>
      <c r="G1541" s="9">
        <v>0.1</v>
      </c>
      <c r="H1541" s="18" t="s">
        <v>1063</v>
      </c>
      <c r="I1541" s="32">
        <f t="shared" si="152"/>
        <v>116.98835060940742</v>
      </c>
      <c r="J1541" s="32">
        <f t="shared" si="153"/>
        <v>0.58494175304703711</v>
      </c>
      <c r="K1541" s="33" t="str">
        <f t="shared" si="154"/>
        <v>DEJAR</v>
      </c>
      <c r="L1541" s="33" t="str">
        <f t="shared" si="155"/>
        <v>DEJAR</v>
      </c>
      <c r="M1541" s="33" t="str">
        <f t="shared" si="156"/>
        <v>DEJAR</v>
      </c>
    </row>
    <row r="1542" spans="1:13" x14ac:dyDescent="0.25">
      <c r="A1542" s="98" t="s">
        <v>538</v>
      </c>
      <c r="B1542" s="9">
        <v>1</v>
      </c>
      <c r="C1542" s="8" t="s">
        <v>630</v>
      </c>
      <c r="D1542" s="120">
        <v>23</v>
      </c>
      <c r="E1542" s="120">
        <v>8</v>
      </c>
      <c r="F1542" s="304">
        <f t="shared" si="151"/>
        <v>415.47660000000002</v>
      </c>
      <c r="G1542" s="9">
        <v>0.1</v>
      </c>
      <c r="H1542" s="18" t="s">
        <v>1063</v>
      </c>
      <c r="I1542" s="32">
        <f t="shared" si="152"/>
        <v>240.46242571758225</v>
      </c>
      <c r="J1542" s="32">
        <f t="shared" si="153"/>
        <v>1.2023121285879113</v>
      </c>
      <c r="K1542" s="33" t="str">
        <f t="shared" si="154"/>
        <v>DEJAR</v>
      </c>
      <c r="L1542" s="33" t="str">
        <f t="shared" si="155"/>
        <v>DEJAR</v>
      </c>
      <c r="M1542" s="33" t="str">
        <f t="shared" si="156"/>
        <v>DEJAR</v>
      </c>
    </row>
    <row r="1543" spans="1:13" x14ac:dyDescent="0.25">
      <c r="A1543" s="98" t="s">
        <v>538</v>
      </c>
      <c r="B1543" s="9">
        <v>2</v>
      </c>
      <c r="C1543" s="8" t="s">
        <v>592</v>
      </c>
      <c r="D1543" s="120">
        <v>13</v>
      </c>
      <c r="E1543" s="120">
        <v>8</v>
      </c>
      <c r="F1543" s="304">
        <f t="shared" si="151"/>
        <v>132.73259999999999</v>
      </c>
      <c r="G1543" s="9">
        <v>0.1</v>
      </c>
      <c r="H1543" s="18" t="s">
        <v>1063</v>
      </c>
      <c r="I1543" s="32">
        <f t="shared" si="152"/>
        <v>61.723483588461484</v>
      </c>
      <c r="J1543" s="32">
        <f t="shared" si="153"/>
        <v>0.3086174179423074</v>
      </c>
      <c r="K1543" s="33" t="str">
        <f t="shared" si="154"/>
        <v>DEJAR</v>
      </c>
      <c r="L1543" s="33" t="str">
        <f t="shared" si="155"/>
        <v>DEJAR</v>
      </c>
      <c r="M1543" s="33" t="str">
        <f t="shared" si="156"/>
        <v>DEJAR</v>
      </c>
    </row>
    <row r="1544" spans="1:13" x14ac:dyDescent="0.25">
      <c r="A1544" s="98" t="s">
        <v>538</v>
      </c>
      <c r="B1544" s="9">
        <v>3</v>
      </c>
      <c r="C1544" s="8" t="s">
        <v>146</v>
      </c>
      <c r="D1544" s="120">
        <v>10.5</v>
      </c>
      <c r="E1544" s="120">
        <v>7</v>
      </c>
      <c r="F1544" s="304">
        <f t="shared" si="151"/>
        <v>86.590350000000001</v>
      </c>
      <c r="G1544" s="9">
        <v>0.1</v>
      </c>
      <c r="H1544" s="18" t="s">
        <v>1063</v>
      </c>
      <c r="I1544" s="32">
        <f t="shared" si="152"/>
        <v>37.099684439743179</v>
      </c>
      <c r="J1544" s="32">
        <f t="shared" si="153"/>
        <v>0.1854984221987159</v>
      </c>
      <c r="K1544" s="33" t="str">
        <f t="shared" si="154"/>
        <v>DEJAR</v>
      </c>
      <c r="L1544" s="33" t="str">
        <f t="shared" si="155"/>
        <v>DEJAR</v>
      </c>
      <c r="M1544" s="33" t="str">
        <f t="shared" si="156"/>
        <v>DEJAR</v>
      </c>
    </row>
    <row r="1545" spans="1:13" x14ac:dyDescent="0.25">
      <c r="A1545" s="98" t="s">
        <v>538</v>
      </c>
      <c r="B1545" s="9">
        <v>4</v>
      </c>
      <c r="C1545" s="8" t="s">
        <v>593</v>
      </c>
      <c r="D1545" s="120">
        <v>15.5</v>
      </c>
      <c r="E1545" s="120">
        <v>9</v>
      </c>
      <c r="F1545" s="304">
        <f t="shared" si="151"/>
        <v>188.69235</v>
      </c>
      <c r="G1545" s="9">
        <v>0.1</v>
      </c>
      <c r="H1545" s="18" t="s">
        <v>1063</v>
      </c>
      <c r="I1545" s="32">
        <f t="shared" si="152"/>
        <v>93.869134877908024</v>
      </c>
      <c r="J1545" s="32">
        <f t="shared" si="153"/>
        <v>0.46934567438954011</v>
      </c>
      <c r="K1545" s="33" t="str">
        <f t="shared" si="154"/>
        <v>DEJAR</v>
      </c>
      <c r="L1545" s="33" t="str">
        <f t="shared" si="155"/>
        <v>DEJAR</v>
      </c>
      <c r="M1545" s="33" t="str">
        <f t="shared" si="156"/>
        <v>DEJAR</v>
      </c>
    </row>
    <row r="1546" spans="1:13" x14ac:dyDescent="0.25">
      <c r="A1546" s="98" t="s">
        <v>538</v>
      </c>
      <c r="B1546" s="9">
        <v>5</v>
      </c>
      <c r="C1546" s="8" t="s">
        <v>592</v>
      </c>
      <c r="D1546" s="120">
        <v>15.5</v>
      </c>
      <c r="E1546" s="120">
        <v>6</v>
      </c>
      <c r="F1546" s="304">
        <f t="shared" si="151"/>
        <v>188.69235</v>
      </c>
      <c r="G1546" s="9">
        <v>0.1</v>
      </c>
      <c r="H1546" s="18" t="s">
        <v>1063</v>
      </c>
      <c r="I1546" s="32">
        <f t="shared" si="152"/>
        <v>93.869134877908024</v>
      </c>
      <c r="J1546" s="32">
        <f t="shared" si="153"/>
        <v>0.46934567438954011</v>
      </c>
      <c r="K1546" s="33" t="str">
        <f t="shared" si="154"/>
        <v>DEJAR</v>
      </c>
      <c r="L1546" s="33" t="str">
        <f t="shared" si="155"/>
        <v>DEJAR</v>
      </c>
      <c r="M1546" s="33" t="str">
        <f t="shared" si="156"/>
        <v>DEJAR</v>
      </c>
    </row>
    <row r="1547" spans="1:13" x14ac:dyDescent="0.25">
      <c r="A1547" s="98" t="s">
        <v>538</v>
      </c>
      <c r="B1547" s="9">
        <v>6</v>
      </c>
      <c r="C1547" s="8" t="s">
        <v>592</v>
      </c>
      <c r="D1547" s="120">
        <v>22.5</v>
      </c>
      <c r="E1547" s="120">
        <v>8</v>
      </c>
      <c r="F1547" s="304">
        <f t="shared" si="151"/>
        <v>397.60874999999999</v>
      </c>
      <c r="G1547" s="9">
        <v>0.1</v>
      </c>
      <c r="H1547" s="18" t="s">
        <v>1063</v>
      </c>
      <c r="I1547" s="32">
        <f t="shared" si="152"/>
        <v>228.1896084504572</v>
      </c>
      <c r="J1547" s="32">
        <f t="shared" si="153"/>
        <v>1.140948042252286</v>
      </c>
      <c r="K1547" s="33" t="str">
        <f t="shared" si="154"/>
        <v>DEJAR</v>
      </c>
      <c r="L1547" s="33" t="str">
        <f t="shared" si="155"/>
        <v>DEJAR</v>
      </c>
      <c r="M1547" s="33" t="str">
        <f t="shared" si="156"/>
        <v>DEJAR</v>
      </c>
    </row>
    <row r="1548" spans="1:13" x14ac:dyDescent="0.25">
      <c r="A1548" s="98" t="s">
        <v>538</v>
      </c>
      <c r="B1548" s="9">
        <v>7</v>
      </c>
      <c r="C1548" s="8" t="s">
        <v>505</v>
      </c>
      <c r="D1548" s="120">
        <v>18</v>
      </c>
      <c r="E1548" s="120">
        <v>10</v>
      </c>
      <c r="F1548" s="304">
        <f t="shared" si="151"/>
        <v>254.46959999999999</v>
      </c>
      <c r="G1548" s="9">
        <v>0.1</v>
      </c>
      <c r="H1548" s="18" t="s">
        <v>1063</v>
      </c>
      <c r="I1548" s="32">
        <f t="shared" si="152"/>
        <v>134.06329154071116</v>
      </c>
      <c r="J1548" s="32">
        <f t="shared" si="153"/>
        <v>0.67031645770355586</v>
      </c>
      <c r="K1548" s="33" t="str">
        <f t="shared" si="154"/>
        <v>DEJAR</v>
      </c>
      <c r="L1548" s="33" t="str">
        <f t="shared" si="155"/>
        <v>DEJAR</v>
      </c>
      <c r="M1548" s="33" t="str">
        <f t="shared" si="156"/>
        <v>DEJAR</v>
      </c>
    </row>
    <row r="1549" spans="1:13" x14ac:dyDescent="0.25">
      <c r="A1549" s="98" t="s">
        <v>538</v>
      </c>
      <c r="B1549" s="9">
        <v>8</v>
      </c>
      <c r="C1549" s="8" t="s">
        <v>130</v>
      </c>
      <c r="D1549" s="120">
        <v>44</v>
      </c>
      <c r="E1549" s="120">
        <v>12</v>
      </c>
      <c r="F1549" s="304">
        <f t="shared" si="151"/>
        <v>1520.5344</v>
      </c>
      <c r="G1549" s="9">
        <v>0.1</v>
      </c>
      <c r="H1549" s="18" t="s">
        <v>1063</v>
      </c>
      <c r="I1549" s="32">
        <f t="shared" si="152"/>
        <v>1128.6029947595007</v>
      </c>
      <c r="J1549" s="32">
        <f t="shared" si="153"/>
        <v>5.6430149737975031</v>
      </c>
      <c r="K1549" s="33" t="str">
        <f t="shared" si="154"/>
        <v>DEJAR</v>
      </c>
      <c r="L1549" s="33" t="str">
        <f t="shared" si="155"/>
        <v>DEJAR</v>
      </c>
      <c r="M1549" s="33" t="str">
        <f t="shared" si="156"/>
        <v>DEJAR</v>
      </c>
    </row>
    <row r="1550" spans="1:13" x14ac:dyDescent="0.25">
      <c r="A1550" s="98" t="s">
        <v>538</v>
      </c>
      <c r="B1550" s="9">
        <v>9</v>
      </c>
      <c r="C1550" s="8" t="s">
        <v>592</v>
      </c>
      <c r="D1550" s="120">
        <v>25.3</v>
      </c>
      <c r="E1550" s="120">
        <v>6</v>
      </c>
      <c r="F1550" s="304">
        <f t="shared" si="151"/>
        <v>502.72668600000003</v>
      </c>
      <c r="G1550" s="9">
        <v>0.1</v>
      </c>
      <c r="H1550" s="18" t="s">
        <v>1063</v>
      </c>
      <c r="I1550" s="32">
        <f t="shared" si="152"/>
        <v>301.79156892707778</v>
      </c>
      <c r="J1550" s="32">
        <f t="shared" si="153"/>
        <v>1.5089578446353886</v>
      </c>
      <c r="K1550" s="33" t="str">
        <f t="shared" si="154"/>
        <v>DEJAR</v>
      </c>
      <c r="L1550" s="33" t="str">
        <f t="shared" si="155"/>
        <v>DEJAR</v>
      </c>
      <c r="M1550" s="33" t="str">
        <f t="shared" si="156"/>
        <v>DEJAR</v>
      </c>
    </row>
    <row r="1551" spans="1:13" x14ac:dyDescent="0.25">
      <c r="A1551" s="98" t="s">
        <v>538</v>
      </c>
      <c r="B1551" s="9">
        <v>10</v>
      </c>
      <c r="C1551" s="8" t="s">
        <v>210</v>
      </c>
      <c r="D1551" s="120">
        <v>30</v>
      </c>
      <c r="E1551" s="120">
        <v>15</v>
      </c>
      <c r="F1551" s="304">
        <f t="shared" si="151"/>
        <v>706.86</v>
      </c>
      <c r="G1551" s="9">
        <v>0.1</v>
      </c>
      <c r="H1551" s="18" t="s">
        <v>1063</v>
      </c>
      <c r="I1551" s="32">
        <f t="shared" si="152"/>
        <v>452.98997539791907</v>
      </c>
      <c r="J1551" s="32">
        <f t="shared" si="153"/>
        <v>2.2649498769895953</v>
      </c>
      <c r="K1551" s="33" t="str">
        <f t="shared" si="154"/>
        <v>DEJAR</v>
      </c>
      <c r="L1551" s="33" t="str">
        <f t="shared" si="155"/>
        <v>DEJAR</v>
      </c>
      <c r="M1551" s="33" t="str">
        <f t="shared" si="156"/>
        <v>DEJAR</v>
      </c>
    </row>
    <row r="1552" spans="1:13" x14ac:dyDescent="0.25">
      <c r="A1552" s="98" t="s">
        <v>538</v>
      </c>
      <c r="B1552" s="9">
        <v>11</v>
      </c>
      <c r="C1552" s="8" t="s">
        <v>592</v>
      </c>
      <c r="D1552" s="120">
        <v>17.399999999999999</v>
      </c>
      <c r="E1552" s="120">
        <v>9</v>
      </c>
      <c r="F1552" s="304">
        <f t="shared" si="151"/>
        <v>237.78770399999993</v>
      </c>
      <c r="G1552" s="9">
        <v>0.1</v>
      </c>
      <c r="H1552" s="18" t="s">
        <v>1063</v>
      </c>
      <c r="I1552" s="32">
        <f t="shared" si="152"/>
        <v>123.65647101732969</v>
      </c>
      <c r="J1552" s="32">
        <f t="shared" si="153"/>
        <v>0.61828235508664842</v>
      </c>
      <c r="K1552" s="33" t="str">
        <f t="shared" si="154"/>
        <v>DEJAR</v>
      </c>
      <c r="L1552" s="33" t="str">
        <f t="shared" si="155"/>
        <v>DEJAR</v>
      </c>
      <c r="M1552" s="33" t="str">
        <f t="shared" si="156"/>
        <v>DEJAR</v>
      </c>
    </row>
    <row r="1553" spans="1:13" x14ac:dyDescent="0.25">
      <c r="A1553" s="98" t="s">
        <v>538</v>
      </c>
      <c r="B1553" s="9">
        <v>12</v>
      </c>
      <c r="C1553" s="8" t="s">
        <v>592</v>
      </c>
      <c r="D1553" s="120">
        <v>23</v>
      </c>
      <c r="E1553" s="120">
        <v>14</v>
      </c>
      <c r="F1553" s="304">
        <f t="shared" si="151"/>
        <v>415.47660000000002</v>
      </c>
      <c r="G1553" s="9">
        <v>0.1</v>
      </c>
      <c r="H1553" s="18" t="s">
        <v>1063</v>
      </c>
      <c r="I1553" s="32">
        <f t="shared" si="152"/>
        <v>240.46242571758225</v>
      </c>
      <c r="J1553" s="32">
        <f t="shared" si="153"/>
        <v>1.2023121285879113</v>
      </c>
      <c r="K1553" s="33" t="str">
        <f t="shared" si="154"/>
        <v>DEJAR</v>
      </c>
      <c r="L1553" s="33" t="str">
        <f t="shared" si="155"/>
        <v>DEJAR</v>
      </c>
      <c r="M1553" s="33" t="str">
        <f t="shared" si="156"/>
        <v>DEJAR</v>
      </c>
    </row>
    <row r="1554" spans="1:13" x14ac:dyDescent="0.25">
      <c r="A1554" s="98" t="s">
        <v>538</v>
      </c>
      <c r="B1554" s="9">
        <v>13</v>
      </c>
      <c r="C1554" s="8" t="s">
        <v>631</v>
      </c>
      <c r="D1554" s="120">
        <v>24</v>
      </c>
      <c r="E1554" s="120">
        <v>9</v>
      </c>
      <c r="F1554" s="304">
        <f t="shared" si="151"/>
        <v>452.3904</v>
      </c>
      <c r="G1554" s="9">
        <v>0.1</v>
      </c>
      <c r="H1554" s="18" t="s">
        <v>1063</v>
      </c>
      <c r="I1554" s="32">
        <f t="shared" si="152"/>
        <v>266.13537552905672</v>
      </c>
      <c r="J1554" s="32">
        <f t="shared" si="153"/>
        <v>1.3306768776452833</v>
      </c>
      <c r="K1554" s="33" t="str">
        <f t="shared" si="154"/>
        <v>DEJAR</v>
      </c>
      <c r="L1554" s="33" t="str">
        <f t="shared" si="155"/>
        <v>DEJAR</v>
      </c>
      <c r="M1554" s="33" t="str">
        <f t="shared" si="156"/>
        <v>DEJAR</v>
      </c>
    </row>
    <row r="1555" spans="1:13" x14ac:dyDescent="0.25">
      <c r="A1555" s="98" t="s">
        <v>538</v>
      </c>
      <c r="B1555" s="9">
        <v>14</v>
      </c>
      <c r="C1555" s="8" t="s">
        <v>592</v>
      </c>
      <c r="D1555" s="120">
        <v>10.5</v>
      </c>
      <c r="E1555" s="120">
        <v>4</v>
      </c>
      <c r="F1555" s="304">
        <f t="shared" si="151"/>
        <v>86.590350000000001</v>
      </c>
      <c r="G1555" s="9">
        <v>0.1</v>
      </c>
      <c r="H1555" s="18" t="s">
        <v>1063</v>
      </c>
      <c r="I1555" s="32">
        <f t="shared" si="152"/>
        <v>37.099684439743179</v>
      </c>
      <c r="J1555" s="32">
        <f t="shared" si="153"/>
        <v>0.1854984221987159</v>
      </c>
      <c r="K1555" s="33" t="str">
        <f t="shared" si="154"/>
        <v>DEJAR</v>
      </c>
      <c r="L1555" s="33" t="str">
        <f t="shared" si="155"/>
        <v>DEPURAR</v>
      </c>
      <c r="M1555" s="33" t="str">
        <f t="shared" si="156"/>
        <v>DEPURAR</v>
      </c>
    </row>
    <row r="1556" spans="1:13" x14ac:dyDescent="0.25">
      <c r="A1556" s="98" t="s">
        <v>538</v>
      </c>
      <c r="B1556" s="9">
        <v>15</v>
      </c>
      <c r="C1556" s="8" t="s">
        <v>628</v>
      </c>
      <c r="D1556" s="120">
        <v>15</v>
      </c>
      <c r="E1556" s="120">
        <v>8</v>
      </c>
      <c r="F1556" s="304">
        <f t="shared" si="151"/>
        <v>176.715</v>
      </c>
      <c r="G1556" s="9">
        <v>0.1</v>
      </c>
      <c r="H1556" s="18" t="s">
        <v>1063</v>
      </c>
      <c r="I1556" s="32">
        <f t="shared" si="152"/>
        <v>86.812164819560579</v>
      </c>
      <c r="J1556" s="32">
        <f t="shared" si="153"/>
        <v>0.43406082409780289</v>
      </c>
      <c r="K1556" s="33" t="str">
        <f t="shared" si="154"/>
        <v>DEJAR</v>
      </c>
      <c r="L1556" s="33" t="str">
        <f t="shared" si="155"/>
        <v>DEJAR</v>
      </c>
      <c r="M1556" s="33" t="str">
        <f t="shared" si="156"/>
        <v>DEJAR</v>
      </c>
    </row>
    <row r="1557" spans="1:13" x14ac:dyDescent="0.25">
      <c r="A1557" s="98" t="s">
        <v>538</v>
      </c>
      <c r="B1557" s="9">
        <v>16</v>
      </c>
      <c r="C1557" s="8" t="s">
        <v>628</v>
      </c>
      <c r="D1557" s="120">
        <v>14</v>
      </c>
      <c r="E1557" s="120">
        <v>7</v>
      </c>
      <c r="F1557" s="304">
        <f t="shared" si="151"/>
        <v>153.9384</v>
      </c>
      <c r="G1557" s="9">
        <v>0.1</v>
      </c>
      <c r="H1557" s="18" t="s">
        <v>1063</v>
      </c>
      <c r="I1557" s="32">
        <f t="shared" si="152"/>
        <v>73.64833681845144</v>
      </c>
      <c r="J1557" s="32">
        <f t="shared" si="153"/>
        <v>0.36824168409225716</v>
      </c>
      <c r="K1557" s="33" t="str">
        <f t="shared" si="154"/>
        <v>DEJAR</v>
      </c>
      <c r="L1557" s="33" t="str">
        <f t="shared" si="155"/>
        <v>DEJAR</v>
      </c>
      <c r="M1557" s="33" t="str">
        <f t="shared" si="156"/>
        <v>DEJAR</v>
      </c>
    </row>
    <row r="1558" spans="1:13" x14ac:dyDescent="0.25">
      <c r="A1558" s="98" t="s">
        <v>538</v>
      </c>
      <c r="B1558" s="9">
        <v>17</v>
      </c>
      <c r="C1558" s="8" t="s">
        <v>592</v>
      </c>
      <c r="D1558" s="120">
        <v>14</v>
      </c>
      <c r="E1558" s="120">
        <v>6</v>
      </c>
      <c r="F1558" s="304">
        <f t="shared" si="151"/>
        <v>153.9384</v>
      </c>
      <c r="G1558" s="9">
        <v>0.1</v>
      </c>
      <c r="H1558" s="18" t="s">
        <v>1063</v>
      </c>
      <c r="I1558" s="32">
        <f t="shared" si="152"/>
        <v>73.64833681845144</v>
      </c>
      <c r="J1558" s="32">
        <f t="shared" si="153"/>
        <v>0.36824168409225716</v>
      </c>
      <c r="K1558" s="33" t="str">
        <f t="shared" si="154"/>
        <v>DEJAR</v>
      </c>
      <c r="L1558" s="33" t="str">
        <f t="shared" si="155"/>
        <v>DEJAR</v>
      </c>
      <c r="M1558" s="33" t="str">
        <f t="shared" si="156"/>
        <v>DEJAR</v>
      </c>
    </row>
    <row r="1559" spans="1:13" x14ac:dyDescent="0.25">
      <c r="A1559" s="98" t="s">
        <v>538</v>
      </c>
      <c r="B1559" s="9">
        <v>18</v>
      </c>
      <c r="C1559" s="8" t="s">
        <v>592</v>
      </c>
      <c r="D1559" s="120">
        <v>20.5</v>
      </c>
      <c r="E1559" s="120">
        <v>20</v>
      </c>
      <c r="F1559" s="304">
        <f t="shared" si="151"/>
        <v>330.06434999999999</v>
      </c>
      <c r="G1559" s="9">
        <v>0.1</v>
      </c>
      <c r="H1559" s="18" t="s">
        <v>1063</v>
      </c>
      <c r="I1559" s="32">
        <f t="shared" si="152"/>
        <v>182.78213876481104</v>
      </c>
      <c r="J1559" s="32">
        <f t="shared" si="153"/>
        <v>0.9139106938240551</v>
      </c>
      <c r="K1559" s="33" t="str">
        <f t="shared" si="154"/>
        <v>DEJAR</v>
      </c>
      <c r="L1559" s="33" t="str">
        <f t="shared" si="155"/>
        <v>DEJAR</v>
      </c>
      <c r="M1559" s="33" t="str">
        <f t="shared" si="156"/>
        <v>DEJAR</v>
      </c>
    </row>
    <row r="1560" spans="1:13" x14ac:dyDescent="0.25">
      <c r="A1560" s="98" t="s">
        <v>538</v>
      </c>
      <c r="B1560" s="9">
        <v>19</v>
      </c>
      <c r="C1560" s="8" t="s">
        <v>152</v>
      </c>
      <c r="D1560" s="120">
        <v>11</v>
      </c>
      <c r="E1560" s="120">
        <v>7</v>
      </c>
      <c r="F1560" s="304">
        <f t="shared" si="151"/>
        <v>95.0334</v>
      </c>
      <c r="G1560" s="9">
        <v>0.1</v>
      </c>
      <c r="H1560" s="18" t="s">
        <v>1063</v>
      </c>
      <c r="I1560" s="32">
        <f t="shared" si="152"/>
        <v>41.450062373780455</v>
      </c>
      <c r="J1560" s="32">
        <f t="shared" si="153"/>
        <v>0.20725031186890225</v>
      </c>
      <c r="K1560" s="33" t="str">
        <f t="shared" si="154"/>
        <v>DEJAR</v>
      </c>
      <c r="L1560" s="33" t="str">
        <f t="shared" si="155"/>
        <v>DEJAR</v>
      </c>
      <c r="M1560" s="33" t="str">
        <f t="shared" si="156"/>
        <v>DEJAR</v>
      </c>
    </row>
    <row r="1561" spans="1:13" x14ac:dyDescent="0.25">
      <c r="A1561" s="98" t="s">
        <v>538</v>
      </c>
      <c r="B1561" s="9">
        <v>20</v>
      </c>
      <c r="C1561" s="8" t="s">
        <v>592</v>
      </c>
      <c r="D1561" s="120">
        <v>30.8</v>
      </c>
      <c r="E1561" s="120">
        <v>15</v>
      </c>
      <c r="F1561" s="304">
        <f t="shared" si="151"/>
        <v>745.06185600000003</v>
      </c>
      <c r="G1561" s="9">
        <v>0.1</v>
      </c>
      <c r="H1561" s="18" t="s">
        <v>1063</v>
      </c>
      <c r="I1561" s="32">
        <f t="shared" si="152"/>
        <v>482.31506552515214</v>
      </c>
      <c r="J1561" s="32">
        <f t="shared" si="153"/>
        <v>2.4115753276257603</v>
      </c>
      <c r="K1561" s="33" t="str">
        <f t="shared" si="154"/>
        <v>DEJAR</v>
      </c>
      <c r="L1561" s="33" t="str">
        <f t="shared" si="155"/>
        <v>DEJAR</v>
      </c>
      <c r="M1561" s="33" t="str">
        <f t="shared" si="156"/>
        <v>DEJAR</v>
      </c>
    </row>
    <row r="1562" spans="1:13" x14ac:dyDescent="0.25">
      <c r="A1562" s="98" t="s">
        <v>538</v>
      </c>
      <c r="B1562" s="9">
        <v>21</v>
      </c>
      <c r="C1562" s="8" t="s">
        <v>592</v>
      </c>
      <c r="D1562" s="120">
        <v>13</v>
      </c>
      <c r="E1562" s="120">
        <v>10</v>
      </c>
      <c r="F1562" s="304">
        <f t="shared" si="151"/>
        <v>132.73259999999999</v>
      </c>
      <c r="G1562" s="9">
        <v>0.1</v>
      </c>
      <c r="H1562" s="18" t="s">
        <v>1063</v>
      </c>
      <c r="I1562" s="32">
        <f t="shared" si="152"/>
        <v>61.723483588461484</v>
      </c>
      <c r="J1562" s="32">
        <f t="shared" si="153"/>
        <v>0.3086174179423074</v>
      </c>
      <c r="K1562" s="33" t="str">
        <f t="shared" si="154"/>
        <v>DEJAR</v>
      </c>
      <c r="L1562" s="33" t="str">
        <f t="shared" si="155"/>
        <v>DEJAR</v>
      </c>
      <c r="M1562" s="33" t="str">
        <f t="shared" si="156"/>
        <v>DEJAR</v>
      </c>
    </row>
    <row r="1563" spans="1:13" x14ac:dyDescent="0.25">
      <c r="A1563" s="98" t="s">
        <v>538</v>
      </c>
      <c r="B1563" s="9">
        <v>22</v>
      </c>
      <c r="C1563" s="8" t="s">
        <v>592</v>
      </c>
      <c r="D1563" s="120">
        <v>13.6</v>
      </c>
      <c r="E1563" s="120">
        <v>10</v>
      </c>
      <c r="F1563" s="304">
        <f t="shared" si="151"/>
        <v>145.26758399999997</v>
      </c>
      <c r="G1563" s="9">
        <v>0.1</v>
      </c>
      <c r="H1563" s="18" t="s">
        <v>1063</v>
      </c>
      <c r="I1563" s="32">
        <f t="shared" si="152"/>
        <v>68.731628320494181</v>
      </c>
      <c r="J1563" s="32">
        <f t="shared" si="153"/>
        <v>0.34365814160247088</v>
      </c>
      <c r="K1563" s="33" t="str">
        <f t="shared" si="154"/>
        <v>DEJAR</v>
      </c>
      <c r="L1563" s="33" t="str">
        <f t="shared" si="155"/>
        <v>DEJAR</v>
      </c>
      <c r="M1563" s="33" t="str">
        <f t="shared" si="156"/>
        <v>DEJAR</v>
      </c>
    </row>
    <row r="1564" spans="1:13" x14ac:dyDescent="0.25">
      <c r="A1564" s="98" t="s">
        <v>538</v>
      </c>
      <c r="B1564" s="9">
        <v>23</v>
      </c>
      <c r="C1564" s="8" t="s">
        <v>505</v>
      </c>
      <c r="D1564" s="120">
        <v>29</v>
      </c>
      <c r="E1564" s="120">
        <v>12</v>
      </c>
      <c r="F1564" s="304">
        <f t="shared" si="151"/>
        <v>660.52139999999997</v>
      </c>
      <c r="G1564" s="9">
        <v>0.1</v>
      </c>
      <c r="H1564" s="18" t="s">
        <v>1063</v>
      </c>
      <c r="I1564" s="32">
        <f t="shared" si="152"/>
        <v>417.82609631752575</v>
      </c>
      <c r="J1564" s="32">
        <f t="shared" si="153"/>
        <v>2.0891304815876288</v>
      </c>
      <c r="K1564" s="33" t="str">
        <f t="shared" si="154"/>
        <v>DEJAR</v>
      </c>
      <c r="L1564" s="33" t="str">
        <f t="shared" si="155"/>
        <v>DEJAR</v>
      </c>
      <c r="M1564" s="33" t="str">
        <f t="shared" si="156"/>
        <v>DEJAR</v>
      </c>
    </row>
    <row r="1565" spans="1:13" x14ac:dyDescent="0.25">
      <c r="A1565" s="98" t="s">
        <v>538</v>
      </c>
      <c r="B1565" s="9">
        <v>24</v>
      </c>
      <c r="C1565" s="8" t="s">
        <v>592</v>
      </c>
      <c r="D1565" s="120">
        <v>13.5</v>
      </c>
      <c r="E1565" s="120">
        <v>6</v>
      </c>
      <c r="F1565" s="304">
        <f t="shared" si="151"/>
        <v>143.13915</v>
      </c>
      <c r="G1565" s="9">
        <v>0.1</v>
      </c>
      <c r="H1565" s="18" t="s">
        <v>1063</v>
      </c>
      <c r="I1565" s="32">
        <f t="shared" si="152"/>
        <v>67.533172179763213</v>
      </c>
      <c r="J1565" s="32">
        <f t="shared" si="153"/>
        <v>0.33766586089881601</v>
      </c>
      <c r="K1565" s="33" t="str">
        <f t="shared" si="154"/>
        <v>DEJAR</v>
      </c>
      <c r="L1565" s="33" t="str">
        <f t="shared" si="155"/>
        <v>DEJAR</v>
      </c>
      <c r="M1565" s="33" t="str">
        <f t="shared" si="156"/>
        <v>DEJAR</v>
      </c>
    </row>
    <row r="1566" spans="1:13" x14ac:dyDescent="0.25">
      <c r="A1566" s="98" t="s">
        <v>538</v>
      </c>
      <c r="B1566" s="9">
        <v>25</v>
      </c>
      <c r="C1566" s="8" t="s">
        <v>592</v>
      </c>
      <c r="D1566" s="120">
        <v>15</v>
      </c>
      <c r="E1566" s="120">
        <v>6</v>
      </c>
      <c r="F1566" s="304">
        <f t="shared" si="151"/>
        <v>176.715</v>
      </c>
      <c r="G1566" s="9">
        <v>0.1</v>
      </c>
      <c r="H1566" s="18" t="s">
        <v>1063</v>
      </c>
      <c r="I1566" s="32">
        <f t="shared" si="152"/>
        <v>86.812164819560579</v>
      </c>
      <c r="J1566" s="32">
        <f t="shared" si="153"/>
        <v>0.43406082409780289</v>
      </c>
      <c r="K1566" s="33" t="str">
        <f t="shared" si="154"/>
        <v>DEJAR</v>
      </c>
      <c r="L1566" s="33" t="str">
        <f t="shared" si="155"/>
        <v>DEJAR</v>
      </c>
      <c r="M1566" s="33" t="str">
        <f t="shared" si="156"/>
        <v>DEJAR</v>
      </c>
    </row>
    <row r="1567" spans="1:13" x14ac:dyDescent="0.25">
      <c r="A1567" s="98" t="s">
        <v>538</v>
      </c>
      <c r="B1567" s="9">
        <v>26</v>
      </c>
      <c r="C1567" s="8" t="s">
        <v>592</v>
      </c>
      <c r="D1567" s="120">
        <v>17.3</v>
      </c>
      <c r="E1567" s="120">
        <v>4</v>
      </c>
      <c r="F1567" s="304">
        <f t="shared" si="151"/>
        <v>235.06236600000003</v>
      </c>
      <c r="G1567" s="9">
        <v>0.1</v>
      </c>
      <c r="H1567" s="18" t="s">
        <v>1063</v>
      </c>
      <c r="I1567" s="32">
        <f t="shared" si="152"/>
        <v>121.96931273174864</v>
      </c>
      <c r="J1567" s="32">
        <f t="shared" si="153"/>
        <v>0.60984656365874323</v>
      </c>
      <c r="K1567" s="33" t="str">
        <f t="shared" si="154"/>
        <v>DEJAR</v>
      </c>
      <c r="L1567" s="33" t="str">
        <f t="shared" si="155"/>
        <v>DEPURAR</v>
      </c>
      <c r="M1567" s="33" t="str">
        <f t="shared" si="156"/>
        <v>DEPURAR</v>
      </c>
    </row>
    <row r="1568" spans="1:13" x14ac:dyDescent="0.25">
      <c r="A1568" s="98" t="s">
        <v>538</v>
      </c>
      <c r="B1568" s="9">
        <v>27</v>
      </c>
      <c r="C1568" s="8" t="s">
        <v>165</v>
      </c>
      <c r="D1568" s="120">
        <v>46</v>
      </c>
      <c r="E1568" s="120">
        <v>22</v>
      </c>
      <c r="F1568" s="304">
        <f t="shared" si="151"/>
        <v>1661.9064000000001</v>
      </c>
      <c r="G1568" s="9">
        <v>0.1</v>
      </c>
      <c r="H1568" s="18" t="s">
        <v>1063</v>
      </c>
      <c r="I1568" s="32">
        <f t="shared" si="152"/>
        <v>1254.7442923043911</v>
      </c>
      <c r="J1568" s="32">
        <f t="shared" si="153"/>
        <v>6.2737214615219559</v>
      </c>
      <c r="K1568" s="33" t="str">
        <f t="shared" si="154"/>
        <v>DEJAR</v>
      </c>
      <c r="L1568" s="33" t="str">
        <f t="shared" si="155"/>
        <v>DEJAR</v>
      </c>
      <c r="M1568" s="33" t="str">
        <f t="shared" si="156"/>
        <v>DEJAR</v>
      </c>
    </row>
    <row r="1569" spans="1:13" x14ac:dyDescent="0.25">
      <c r="A1569" s="98" t="s">
        <v>538</v>
      </c>
      <c r="B1569" s="9">
        <v>28</v>
      </c>
      <c r="C1569" s="8" t="s">
        <v>592</v>
      </c>
      <c r="D1569" s="120">
        <v>25.2</v>
      </c>
      <c r="E1569" s="120">
        <v>18</v>
      </c>
      <c r="F1569" s="304">
        <f t="shared" si="151"/>
        <v>498.76041599999996</v>
      </c>
      <c r="G1569" s="9">
        <v>0.1</v>
      </c>
      <c r="H1569" s="18" t="s">
        <v>1063</v>
      </c>
      <c r="I1569" s="32">
        <f t="shared" si="152"/>
        <v>298.95616403987509</v>
      </c>
      <c r="J1569" s="32">
        <f t="shared" si="153"/>
        <v>1.4947808201993753</v>
      </c>
      <c r="K1569" s="33" t="str">
        <f t="shared" si="154"/>
        <v>DEJAR</v>
      </c>
      <c r="L1569" s="33" t="str">
        <f t="shared" si="155"/>
        <v>DEJAR</v>
      </c>
      <c r="M1569" s="33" t="str">
        <f t="shared" si="156"/>
        <v>DEJAR</v>
      </c>
    </row>
    <row r="1570" spans="1:13" x14ac:dyDescent="0.25">
      <c r="A1570" s="98" t="s">
        <v>538</v>
      </c>
      <c r="B1570" s="9">
        <v>29</v>
      </c>
      <c r="C1570" s="8" t="s">
        <v>152</v>
      </c>
      <c r="D1570" s="120">
        <v>15</v>
      </c>
      <c r="E1570" s="120">
        <v>7</v>
      </c>
      <c r="F1570" s="304">
        <f t="shared" si="151"/>
        <v>176.715</v>
      </c>
      <c r="G1570" s="9">
        <v>0.1</v>
      </c>
      <c r="H1570" s="18" t="s">
        <v>1063</v>
      </c>
      <c r="I1570" s="32">
        <f t="shared" si="152"/>
        <v>86.812164819560579</v>
      </c>
      <c r="J1570" s="32">
        <f t="shared" si="153"/>
        <v>0.43406082409780289</v>
      </c>
      <c r="K1570" s="33" t="str">
        <f t="shared" si="154"/>
        <v>DEJAR</v>
      </c>
      <c r="L1570" s="33" t="str">
        <f t="shared" si="155"/>
        <v>DEJAR</v>
      </c>
      <c r="M1570" s="33" t="str">
        <f t="shared" si="156"/>
        <v>DEJAR</v>
      </c>
    </row>
    <row r="1571" spans="1:13" x14ac:dyDescent="0.25">
      <c r="A1571" s="98" t="s">
        <v>538</v>
      </c>
      <c r="B1571" s="9">
        <v>30</v>
      </c>
      <c r="C1571" s="8" t="s">
        <v>592</v>
      </c>
      <c r="D1571" s="120">
        <v>12</v>
      </c>
      <c r="E1571" s="120">
        <v>14</v>
      </c>
      <c r="F1571" s="304">
        <f t="shared" si="151"/>
        <v>113.0976</v>
      </c>
      <c r="G1571" s="9">
        <v>0.1</v>
      </c>
      <c r="H1571" s="18" t="s">
        <v>1063</v>
      </c>
      <c r="I1571" s="32">
        <f t="shared" si="152"/>
        <v>51.002868362482175</v>
      </c>
      <c r="J1571" s="32">
        <f t="shared" si="153"/>
        <v>0.25501434181241084</v>
      </c>
      <c r="K1571" s="33" t="str">
        <f t="shared" si="154"/>
        <v>DEJAR</v>
      </c>
      <c r="L1571" s="33" t="str">
        <f t="shared" si="155"/>
        <v>DEJAR</v>
      </c>
      <c r="M1571" s="33" t="str">
        <f t="shared" si="156"/>
        <v>DEJAR</v>
      </c>
    </row>
    <row r="1572" spans="1:13" x14ac:dyDescent="0.25">
      <c r="A1572" s="98" t="s">
        <v>538</v>
      </c>
      <c r="B1572" s="9">
        <v>31</v>
      </c>
      <c r="C1572" s="8" t="s">
        <v>252</v>
      </c>
      <c r="D1572" s="120">
        <v>16.2</v>
      </c>
      <c r="E1572" s="120">
        <v>12</v>
      </c>
      <c r="F1572" s="304">
        <f t="shared" si="151"/>
        <v>206.12037599999999</v>
      </c>
      <c r="G1572" s="9">
        <v>0.1</v>
      </c>
      <c r="H1572" s="18" t="s">
        <v>1063</v>
      </c>
      <c r="I1572" s="32">
        <f t="shared" si="152"/>
        <v>104.29090634270933</v>
      </c>
      <c r="J1572" s="32">
        <f t="shared" si="153"/>
        <v>0.52145453171354661</v>
      </c>
      <c r="K1572" s="33" t="str">
        <f t="shared" si="154"/>
        <v>DEJAR</v>
      </c>
      <c r="L1572" s="33" t="str">
        <f t="shared" si="155"/>
        <v>DEJAR</v>
      </c>
      <c r="M1572" s="33" t="str">
        <f t="shared" si="156"/>
        <v>DEJAR</v>
      </c>
    </row>
    <row r="1573" spans="1:13" x14ac:dyDescent="0.25">
      <c r="A1573" s="98" t="s">
        <v>538</v>
      </c>
      <c r="B1573" s="9">
        <v>32</v>
      </c>
      <c r="C1573" s="8" t="s">
        <v>618</v>
      </c>
      <c r="D1573" s="120">
        <v>14</v>
      </c>
      <c r="E1573" s="120">
        <v>14</v>
      </c>
      <c r="F1573" s="304">
        <f t="shared" si="151"/>
        <v>153.9384</v>
      </c>
      <c r="G1573" s="9">
        <v>0.1</v>
      </c>
      <c r="H1573" s="18" t="s">
        <v>1063</v>
      </c>
      <c r="I1573" s="32">
        <f t="shared" si="152"/>
        <v>73.64833681845144</v>
      </c>
      <c r="J1573" s="32">
        <f t="shared" si="153"/>
        <v>0.36824168409225716</v>
      </c>
      <c r="K1573" s="33" t="str">
        <f t="shared" si="154"/>
        <v>DEJAR</v>
      </c>
      <c r="L1573" s="33" t="str">
        <f t="shared" si="155"/>
        <v>DEJAR</v>
      </c>
      <c r="M1573" s="33" t="str">
        <f t="shared" si="156"/>
        <v>DEJAR</v>
      </c>
    </row>
    <row r="1574" spans="1:13" x14ac:dyDescent="0.25">
      <c r="A1574" s="98" t="s">
        <v>538</v>
      </c>
      <c r="B1574" s="9">
        <v>33</v>
      </c>
      <c r="C1574" s="8" t="s">
        <v>628</v>
      </c>
      <c r="D1574" s="120">
        <v>10</v>
      </c>
      <c r="E1574" s="122">
        <v>10.83</v>
      </c>
      <c r="F1574" s="304">
        <f t="shared" si="151"/>
        <v>78.539999999999992</v>
      </c>
      <c r="G1574" s="9">
        <v>0.1</v>
      </c>
      <c r="H1574" s="18" t="s">
        <v>1063</v>
      </c>
      <c r="I1574" s="32">
        <f t="shared" si="152"/>
        <v>33.026709725455305</v>
      </c>
      <c r="J1574" s="32">
        <f t="shared" si="153"/>
        <v>0.16513354862727653</v>
      </c>
      <c r="K1574" s="33" t="str">
        <f t="shared" si="154"/>
        <v>DEJAR</v>
      </c>
      <c r="L1574" s="33" t="str">
        <f t="shared" si="155"/>
        <v>DEJAR</v>
      </c>
      <c r="M1574" s="33" t="str">
        <f t="shared" si="156"/>
        <v>DEJAR</v>
      </c>
    </row>
    <row r="1575" spans="1:13" x14ac:dyDescent="0.25">
      <c r="A1575" s="98" t="s">
        <v>538</v>
      </c>
      <c r="B1575" s="9">
        <v>34</v>
      </c>
      <c r="C1575" s="8" t="s">
        <v>592</v>
      </c>
      <c r="D1575" s="120">
        <v>14</v>
      </c>
      <c r="E1575" s="120">
        <v>8</v>
      </c>
      <c r="F1575" s="304">
        <f t="shared" si="151"/>
        <v>153.9384</v>
      </c>
      <c r="G1575" s="9">
        <v>0.1</v>
      </c>
      <c r="H1575" s="18" t="s">
        <v>1063</v>
      </c>
      <c r="I1575" s="32">
        <f t="shared" si="152"/>
        <v>73.64833681845144</v>
      </c>
      <c r="J1575" s="32">
        <f t="shared" si="153"/>
        <v>0.36824168409225716</v>
      </c>
      <c r="K1575" s="33" t="str">
        <f t="shared" si="154"/>
        <v>DEJAR</v>
      </c>
      <c r="L1575" s="33" t="str">
        <f t="shared" si="155"/>
        <v>DEJAR</v>
      </c>
      <c r="M1575" s="33" t="str">
        <f t="shared" si="156"/>
        <v>DEJAR</v>
      </c>
    </row>
    <row r="1576" spans="1:13" x14ac:dyDescent="0.25">
      <c r="A1576" s="98" t="s">
        <v>538</v>
      </c>
      <c r="B1576" s="9">
        <v>35</v>
      </c>
      <c r="C1576" s="8" t="s">
        <v>624</v>
      </c>
      <c r="D1576" s="120">
        <v>17</v>
      </c>
      <c r="E1576" s="120">
        <v>16</v>
      </c>
      <c r="F1576" s="304">
        <f t="shared" si="151"/>
        <v>226.98060000000001</v>
      </c>
      <c r="G1576" s="9">
        <v>0.1</v>
      </c>
      <c r="H1576" s="18" t="s">
        <v>1063</v>
      </c>
      <c r="I1576" s="32">
        <f t="shared" si="152"/>
        <v>116.98835060940742</v>
      </c>
      <c r="J1576" s="32">
        <f t="shared" si="153"/>
        <v>0.58494175304703711</v>
      </c>
      <c r="K1576" s="33" t="str">
        <f t="shared" si="154"/>
        <v>DEJAR</v>
      </c>
      <c r="L1576" s="33" t="str">
        <f t="shared" si="155"/>
        <v>DEJAR</v>
      </c>
      <c r="M1576" s="33" t="str">
        <f t="shared" si="156"/>
        <v>DEJAR</v>
      </c>
    </row>
    <row r="1577" spans="1:13" x14ac:dyDescent="0.25">
      <c r="A1577" s="98" t="s">
        <v>538</v>
      </c>
      <c r="B1577" s="9">
        <v>36</v>
      </c>
      <c r="C1577" s="8" t="s">
        <v>134</v>
      </c>
      <c r="D1577" s="120">
        <v>130</v>
      </c>
      <c r="E1577" s="120">
        <v>32</v>
      </c>
      <c r="F1577" s="304">
        <f t="shared" si="151"/>
        <v>13273.26</v>
      </c>
      <c r="G1577" s="9">
        <v>0.1</v>
      </c>
      <c r="H1577" s="18" t="s">
        <v>1063</v>
      </c>
      <c r="I1577" s="32">
        <f t="shared" si="152"/>
        <v>14926.583991506332</v>
      </c>
      <c r="J1577" s="32">
        <f t="shared" si="153"/>
        <v>74.632919957531655</v>
      </c>
      <c r="K1577" s="33" t="str">
        <f t="shared" si="154"/>
        <v>DEJAR</v>
      </c>
      <c r="L1577" s="33" t="str">
        <f t="shared" si="155"/>
        <v>DEJAR</v>
      </c>
      <c r="M1577" s="33" t="str">
        <f t="shared" si="156"/>
        <v>DEJAR</v>
      </c>
    </row>
    <row r="1578" spans="1:13" x14ac:dyDescent="0.25">
      <c r="A1578" s="98" t="s">
        <v>540</v>
      </c>
      <c r="B1578" s="9">
        <v>1</v>
      </c>
      <c r="C1578" s="8" t="s">
        <v>632</v>
      </c>
      <c r="D1578" s="120">
        <v>20</v>
      </c>
      <c r="E1578" s="124">
        <v>8</v>
      </c>
      <c r="F1578" s="304">
        <f t="shared" si="151"/>
        <v>314.15999999999997</v>
      </c>
      <c r="G1578" s="9">
        <v>0.1</v>
      </c>
      <c r="H1578" s="18" t="s">
        <v>1063</v>
      </c>
      <c r="I1578" s="32">
        <f t="shared" si="152"/>
        <v>172.33493090633354</v>
      </c>
      <c r="J1578" s="32">
        <f t="shared" si="153"/>
        <v>0.86167465453166758</v>
      </c>
      <c r="K1578" s="33" t="str">
        <f t="shared" si="154"/>
        <v>DEJAR</v>
      </c>
      <c r="L1578" s="33" t="str">
        <f t="shared" si="155"/>
        <v>DEJAR</v>
      </c>
      <c r="M1578" s="33" t="str">
        <f t="shared" si="156"/>
        <v>DEJAR</v>
      </c>
    </row>
    <row r="1579" spans="1:13" x14ac:dyDescent="0.25">
      <c r="A1579" s="98" t="s">
        <v>540</v>
      </c>
      <c r="B1579" s="9">
        <v>2</v>
      </c>
      <c r="C1579" s="8" t="s">
        <v>505</v>
      </c>
      <c r="D1579" s="120">
        <v>21</v>
      </c>
      <c r="E1579" s="124">
        <v>12</v>
      </c>
      <c r="F1579" s="304">
        <f t="shared" si="151"/>
        <v>346.3614</v>
      </c>
      <c r="G1579" s="9">
        <v>0.1</v>
      </c>
      <c r="H1579" s="18" t="s">
        <v>1063</v>
      </c>
      <c r="I1579" s="32">
        <f t="shared" si="152"/>
        <v>193.587905296</v>
      </c>
      <c r="J1579" s="32">
        <f t="shared" si="153"/>
        <v>0.96793952648000003</v>
      </c>
      <c r="K1579" s="33" t="str">
        <f t="shared" si="154"/>
        <v>DEJAR</v>
      </c>
      <c r="L1579" s="33" t="str">
        <f t="shared" si="155"/>
        <v>DEJAR</v>
      </c>
      <c r="M1579" s="33" t="str">
        <f t="shared" si="156"/>
        <v>DEJAR</v>
      </c>
    </row>
    <row r="1580" spans="1:13" x14ac:dyDescent="0.25">
      <c r="A1580" s="98" t="s">
        <v>540</v>
      </c>
      <c r="B1580" s="9">
        <v>3</v>
      </c>
      <c r="C1580" s="8" t="s">
        <v>592</v>
      </c>
      <c r="D1580" s="120">
        <v>13</v>
      </c>
      <c r="E1580" s="124">
        <v>14</v>
      </c>
      <c r="F1580" s="304">
        <f t="shared" si="151"/>
        <v>132.73259999999999</v>
      </c>
      <c r="G1580" s="9">
        <v>0.1</v>
      </c>
      <c r="H1580" s="18" t="s">
        <v>1063</v>
      </c>
      <c r="I1580" s="32">
        <f t="shared" si="152"/>
        <v>61.723483588461484</v>
      </c>
      <c r="J1580" s="32">
        <f t="shared" si="153"/>
        <v>0.3086174179423074</v>
      </c>
      <c r="K1580" s="33" t="str">
        <f t="shared" si="154"/>
        <v>DEJAR</v>
      </c>
      <c r="L1580" s="33" t="str">
        <f t="shared" si="155"/>
        <v>DEJAR</v>
      </c>
      <c r="M1580" s="33" t="str">
        <f t="shared" si="156"/>
        <v>DEJAR</v>
      </c>
    </row>
    <row r="1581" spans="1:13" x14ac:dyDescent="0.25">
      <c r="A1581" s="98" t="s">
        <v>540</v>
      </c>
      <c r="B1581" s="9">
        <v>4</v>
      </c>
      <c r="C1581" s="8" t="s">
        <v>624</v>
      </c>
      <c r="D1581" s="120">
        <v>13</v>
      </c>
      <c r="E1581" s="124">
        <v>8</v>
      </c>
      <c r="F1581" s="304">
        <f t="shared" si="151"/>
        <v>132.73259999999999</v>
      </c>
      <c r="G1581" s="9">
        <v>0.1</v>
      </c>
      <c r="H1581" s="18" t="s">
        <v>1063</v>
      </c>
      <c r="I1581" s="32">
        <f t="shared" si="152"/>
        <v>61.723483588461484</v>
      </c>
      <c r="J1581" s="32">
        <f t="shared" si="153"/>
        <v>0.3086174179423074</v>
      </c>
      <c r="K1581" s="33" t="str">
        <f t="shared" si="154"/>
        <v>DEJAR</v>
      </c>
      <c r="L1581" s="33" t="str">
        <f t="shared" si="155"/>
        <v>DEJAR</v>
      </c>
      <c r="M1581" s="33" t="str">
        <f t="shared" si="156"/>
        <v>DEJAR</v>
      </c>
    </row>
    <row r="1582" spans="1:13" x14ac:dyDescent="0.25">
      <c r="A1582" s="98" t="s">
        <v>540</v>
      </c>
      <c r="B1582" s="9">
        <v>5</v>
      </c>
      <c r="C1582" s="8" t="s">
        <v>592</v>
      </c>
      <c r="D1582" s="120">
        <v>10</v>
      </c>
      <c r="E1582" s="124">
        <v>6</v>
      </c>
      <c r="F1582" s="304">
        <f t="shared" si="151"/>
        <v>78.539999999999992</v>
      </c>
      <c r="G1582" s="9">
        <v>0.1</v>
      </c>
      <c r="H1582" s="18" t="s">
        <v>1063</v>
      </c>
      <c r="I1582" s="32">
        <f t="shared" si="152"/>
        <v>33.026709725455305</v>
      </c>
      <c r="J1582" s="32">
        <f t="shared" si="153"/>
        <v>0.16513354862727653</v>
      </c>
      <c r="K1582" s="33" t="str">
        <f t="shared" si="154"/>
        <v>DEJAR</v>
      </c>
      <c r="L1582" s="33" t="str">
        <f t="shared" si="155"/>
        <v>DEJAR</v>
      </c>
      <c r="M1582" s="33" t="str">
        <f t="shared" si="156"/>
        <v>DEJAR</v>
      </c>
    </row>
    <row r="1583" spans="1:13" x14ac:dyDescent="0.25">
      <c r="A1583" s="98" t="s">
        <v>540</v>
      </c>
      <c r="B1583" s="9">
        <v>6</v>
      </c>
      <c r="C1583" s="8" t="s">
        <v>592</v>
      </c>
      <c r="D1583" s="120">
        <v>12</v>
      </c>
      <c r="E1583" s="124">
        <v>12</v>
      </c>
      <c r="F1583" s="304">
        <f t="shared" si="151"/>
        <v>113.0976</v>
      </c>
      <c r="G1583" s="9">
        <v>0.1</v>
      </c>
      <c r="H1583" s="18" t="s">
        <v>1063</v>
      </c>
      <c r="I1583" s="32">
        <f t="shared" si="152"/>
        <v>51.002868362482175</v>
      </c>
      <c r="J1583" s="32">
        <f t="shared" si="153"/>
        <v>0.25501434181241084</v>
      </c>
      <c r="K1583" s="33" t="str">
        <f t="shared" si="154"/>
        <v>DEJAR</v>
      </c>
      <c r="L1583" s="33" t="str">
        <f t="shared" si="155"/>
        <v>DEJAR</v>
      </c>
      <c r="M1583" s="33" t="str">
        <f t="shared" si="156"/>
        <v>DEJAR</v>
      </c>
    </row>
    <row r="1584" spans="1:13" x14ac:dyDescent="0.25">
      <c r="A1584" s="98" t="s">
        <v>540</v>
      </c>
      <c r="B1584" s="9">
        <v>7</v>
      </c>
      <c r="C1584" s="8" t="s">
        <v>152</v>
      </c>
      <c r="D1584" s="120">
        <v>14</v>
      </c>
      <c r="E1584" s="124">
        <v>8</v>
      </c>
      <c r="F1584" s="304">
        <f t="shared" si="151"/>
        <v>153.9384</v>
      </c>
      <c r="G1584" s="9">
        <v>0.1</v>
      </c>
      <c r="H1584" s="18" t="s">
        <v>1063</v>
      </c>
      <c r="I1584" s="32">
        <f t="shared" si="152"/>
        <v>73.64833681845144</v>
      </c>
      <c r="J1584" s="32">
        <f t="shared" si="153"/>
        <v>0.36824168409225716</v>
      </c>
      <c r="K1584" s="33" t="str">
        <f t="shared" si="154"/>
        <v>DEJAR</v>
      </c>
      <c r="L1584" s="33" t="str">
        <f t="shared" si="155"/>
        <v>DEJAR</v>
      </c>
      <c r="M1584" s="33" t="str">
        <f t="shared" si="156"/>
        <v>DEJAR</v>
      </c>
    </row>
    <row r="1585" spans="1:13" x14ac:dyDescent="0.25">
      <c r="A1585" s="98" t="s">
        <v>540</v>
      </c>
      <c r="B1585" s="9">
        <v>8</v>
      </c>
      <c r="C1585" s="8" t="s">
        <v>631</v>
      </c>
      <c r="D1585" s="120">
        <v>15</v>
      </c>
      <c r="E1585" s="124">
        <v>12</v>
      </c>
      <c r="F1585" s="304">
        <f t="shared" si="151"/>
        <v>176.715</v>
      </c>
      <c r="G1585" s="9">
        <v>0.1</v>
      </c>
      <c r="H1585" s="18" t="s">
        <v>1063</v>
      </c>
      <c r="I1585" s="32">
        <f t="shared" si="152"/>
        <v>86.812164819560579</v>
      </c>
      <c r="J1585" s="32">
        <f t="shared" si="153"/>
        <v>0.43406082409780289</v>
      </c>
      <c r="K1585" s="33" t="str">
        <f t="shared" si="154"/>
        <v>DEJAR</v>
      </c>
      <c r="L1585" s="33" t="str">
        <f t="shared" si="155"/>
        <v>DEJAR</v>
      </c>
      <c r="M1585" s="33" t="str">
        <f t="shared" si="156"/>
        <v>DEJAR</v>
      </c>
    </row>
    <row r="1586" spans="1:13" x14ac:dyDescent="0.25">
      <c r="A1586" s="98" t="s">
        <v>540</v>
      </c>
      <c r="B1586" s="9">
        <v>9</v>
      </c>
      <c r="C1586" s="8" t="s">
        <v>631</v>
      </c>
      <c r="D1586" s="120">
        <v>12</v>
      </c>
      <c r="E1586" s="124">
        <v>6</v>
      </c>
      <c r="F1586" s="304">
        <f t="shared" si="151"/>
        <v>113.0976</v>
      </c>
      <c r="G1586" s="9">
        <v>0.1</v>
      </c>
      <c r="H1586" s="18" t="s">
        <v>1063</v>
      </c>
      <c r="I1586" s="32">
        <f t="shared" si="152"/>
        <v>51.002868362482175</v>
      </c>
      <c r="J1586" s="32">
        <f t="shared" si="153"/>
        <v>0.25501434181241084</v>
      </c>
      <c r="K1586" s="33" t="str">
        <f t="shared" si="154"/>
        <v>DEJAR</v>
      </c>
      <c r="L1586" s="33" t="str">
        <f t="shared" si="155"/>
        <v>DEJAR</v>
      </c>
      <c r="M1586" s="33" t="str">
        <f t="shared" si="156"/>
        <v>DEJAR</v>
      </c>
    </row>
    <row r="1587" spans="1:13" x14ac:dyDescent="0.25">
      <c r="A1587" s="98" t="s">
        <v>540</v>
      </c>
      <c r="B1587" s="9">
        <v>10</v>
      </c>
      <c r="C1587" s="8" t="s">
        <v>592</v>
      </c>
      <c r="D1587" s="120">
        <v>17</v>
      </c>
      <c r="E1587" s="124">
        <v>18</v>
      </c>
      <c r="F1587" s="304">
        <f t="shared" si="151"/>
        <v>226.98060000000001</v>
      </c>
      <c r="G1587" s="9">
        <v>0.1</v>
      </c>
      <c r="H1587" s="18" t="s">
        <v>1063</v>
      </c>
      <c r="I1587" s="32">
        <f t="shared" si="152"/>
        <v>116.98835060940742</v>
      </c>
      <c r="J1587" s="32">
        <f t="shared" si="153"/>
        <v>0.58494175304703711</v>
      </c>
      <c r="K1587" s="33" t="str">
        <f t="shared" si="154"/>
        <v>DEJAR</v>
      </c>
      <c r="L1587" s="33" t="str">
        <f t="shared" si="155"/>
        <v>DEJAR</v>
      </c>
      <c r="M1587" s="33" t="str">
        <f t="shared" si="156"/>
        <v>DEJAR</v>
      </c>
    </row>
    <row r="1588" spans="1:13" x14ac:dyDescent="0.25">
      <c r="A1588" s="98" t="s">
        <v>540</v>
      </c>
      <c r="B1588" s="9">
        <v>11</v>
      </c>
      <c r="C1588" s="8" t="s">
        <v>633</v>
      </c>
      <c r="D1588" s="120">
        <v>22</v>
      </c>
      <c r="E1588" s="124">
        <v>15</v>
      </c>
      <c r="F1588" s="304">
        <f t="shared" si="151"/>
        <v>380.1336</v>
      </c>
      <c r="G1588" s="9">
        <v>0.1</v>
      </c>
      <c r="H1588" s="18" t="s">
        <v>1063</v>
      </c>
      <c r="I1588" s="32">
        <f t="shared" si="152"/>
        <v>216.2883827856152</v>
      </c>
      <c r="J1588" s="32">
        <f t="shared" si="153"/>
        <v>1.0814419139280758</v>
      </c>
      <c r="K1588" s="33" t="str">
        <f t="shared" si="154"/>
        <v>DEJAR</v>
      </c>
      <c r="L1588" s="33" t="str">
        <f t="shared" si="155"/>
        <v>DEJAR</v>
      </c>
      <c r="M1588" s="33" t="str">
        <f t="shared" si="156"/>
        <v>DEJAR</v>
      </c>
    </row>
    <row r="1589" spans="1:13" x14ac:dyDescent="0.25">
      <c r="A1589" s="98" t="s">
        <v>540</v>
      </c>
      <c r="B1589" s="9">
        <v>12</v>
      </c>
      <c r="C1589" s="8" t="s">
        <v>592</v>
      </c>
      <c r="D1589" s="120">
        <v>15</v>
      </c>
      <c r="E1589" s="125">
        <v>14.46</v>
      </c>
      <c r="F1589" s="304">
        <f t="shared" si="151"/>
        <v>176.715</v>
      </c>
      <c r="G1589" s="9">
        <v>0.1</v>
      </c>
      <c r="H1589" s="18" t="s">
        <v>1063</v>
      </c>
      <c r="I1589" s="32">
        <f t="shared" si="152"/>
        <v>86.812164819560579</v>
      </c>
      <c r="J1589" s="32">
        <f t="shared" si="153"/>
        <v>0.43406082409780289</v>
      </c>
      <c r="K1589" s="33" t="str">
        <f t="shared" si="154"/>
        <v>DEJAR</v>
      </c>
      <c r="L1589" s="33" t="str">
        <f t="shared" si="155"/>
        <v>DEJAR</v>
      </c>
      <c r="M1589" s="33" t="str">
        <f t="shared" si="156"/>
        <v>DEJAR</v>
      </c>
    </row>
    <row r="1590" spans="1:13" x14ac:dyDescent="0.25">
      <c r="A1590" s="98" t="s">
        <v>540</v>
      </c>
      <c r="B1590" s="9">
        <v>13</v>
      </c>
      <c r="C1590" s="8" t="s">
        <v>581</v>
      </c>
      <c r="D1590" s="120">
        <v>17</v>
      </c>
      <c r="E1590" s="125">
        <v>14.46</v>
      </c>
      <c r="F1590" s="304">
        <f t="shared" si="151"/>
        <v>226.98060000000001</v>
      </c>
      <c r="G1590" s="9">
        <v>0.1</v>
      </c>
      <c r="H1590" s="18" t="s">
        <v>1063</v>
      </c>
      <c r="I1590" s="32">
        <f t="shared" si="152"/>
        <v>116.98835060940742</v>
      </c>
      <c r="J1590" s="32">
        <f t="shared" si="153"/>
        <v>0.58494175304703711</v>
      </c>
      <c r="K1590" s="33" t="str">
        <f t="shared" si="154"/>
        <v>DEJAR</v>
      </c>
      <c r="L1590" s="33" t="str">
        <f t="shared" si="155"/>
        <v>DEJAR</v>
      </c>
      <c r="M1590" s="33" t="str">
        <f t="shared" si="156"/>
        <v>DEJAR</v>
      </c>
    </row>
    <row r="1591" spans="1:13" x14ac:dyDescent="0.25">
      <c r="A1591" s="98" t="s">
        <v>540</v>
      </c>
      <c r="B1591" s="9">
        <v>14</v>
      </c>
      <c r="C1591" s="8" t="s">
        <v>592</v>
      </c>
      <c r="D1591" s="120">
        <v>12.3</v>
      </c>
      <c r="E1591" s="124">
        <v>12</v>
      </c>
      <c r="F1591" s="304">
        <f t="shared" si="151"/>
        <v>118.82316600000001</v>
      </c>
      <c r="G1591" s="9">
        <v>0.1</v>
      </c>
      <c r="H1591" s="18" t="s">
        <v>1063</v>
      </c>
      <c r="I1591" s="32">
        <f t="shared" si="152"/>
        <v>54.094740476621482</v>
      </c>
      <c r="J1591" s="32">
        <f t="shared" si="153"/>
        <v>0.27047370238310736</v>
      </c>
      <c r="K1591" s="33" t="str">
        <f t="shared" si="154"/>
        <v>DEJAR</v>
      </c>
      <c r="L1591" s="33" t="str">
        <f t="shared" si="155"/>
        <v>DEJAR</v>
      </c>
      <c r="M1591" s="33" t="str">
        <f t="shared" si="156"/>
        <v>DEJAR</v>
      </c>
    </row>
    <row r="1592" spans="1:13" x14ac:dyDescent="0.25">
      <c r="A1592" s="98" t="s">
        <v>540</v>
      </c>
      <c r="B1592" s="9">
        <v>15</v>
      </c>
      <c r="C1592" s="8" t="s">
        <v>634</v>
      </c>
      <c r="D1592" s="120">
        <v>14</v>
      </c>
      <c r="E1592" s="124">
        <v>14</v>
      </c>
      <c r="F1592" s="304">
        <f t="shared" si="151"/>
        <v>153.9384</v>
      </c>
      <c r="G1592" s="9">
        <v>0.1</v>
      </c>
      <c r="H1592" s="18" t="s">
        <v>1063</v>
      </c>
      <c r="I1592" s="32">
        <f t="shared" si="152"/>
        <v>73.64833681845144</v>
      </c>
      <c r="J1592" s="32">
        <f t="shared" si="153"/>
        <v>0.36824168409225716</v>
      </c>
      <c r="K1592" s="33" t="str">
        <f t="shared" si="154"/>
        <v>DEJAR</v>
      </c>
      <c r="L1592" s="33" t="str">
        <f t="shared" si="155"/>
        <v>DEJAR</v>
      </c>
      <c r="M1592" s="33" t="str">
        <f t="shared" si="156"/>
        <v>DEJAR</v>
      </c>
    </row>
    <row r="1593" spans="1:13" x14ac:dyDescent="0.25">
      <c r="A1593" s="98" t="s">
        <v>540</v>
      </c>
      <c r="B1593" s="9">
        <v>16</v>
      </c>
      <c r="C1593" s="8" t="s">
        <v>618</v>
      </c>
      <c r="D1593" s="120">
        <v>15</v>
      </c>
      <c r="E1593" s="124">
        <v>15</v>
      </c>
      <c r="F1593" s="304">
        <f t="shared" si="151"/>
        <v>176.715</v>
      </c>
      <c r="G1593" s="9">
        <v>0.1</v>
      </c>
      <c r="H1593" s="18" t="s">
        <v>1063</v>
      </c>
      <c r="I1593" s="32">
        <f t="shared" si="152"/>
        <v>86.812164819560579</v>
      </c>
      <c r="J1593" s="32">
        <f t="shared" si="153"/>
        <v>0.43406082409780289</v>
      </c>
      <c r="K1593" s="33" t="str">
        <f t="shared" si="154"/>
        <v>DEJAR</v>
      </c>
      <c r="L1593" s="33" t="str">
        <f t="shared" si="155"/>
        <v>DEJAR</v>
      </c>
      <c r="M1593" s="33" t="str">
        <f t="shared" si="156"/>
        <v>DEJAR</v>
      </c>
    </row>
    <row r="1594" spans="1:13" x14ac:dyDescent="0.25">
      <c r="A1594" s="98" t="s">
        <v>540</v>
      </c>
      <c r="B1594" s="9">
        <v>17</v>
      </c>
      <c r="C1594" s="8" t="s">
        <v>592</v>
      </c>
      <c r="D1594" s="120">
        <v>14</v>
      </c>
      <c r="E1594" s="124">
        <v>12</v>
      </c>
      <c r="F1594" s="304">
        <f t="shared" si="151"/>
        <v>153.9384</v>
      </c>
      <c r="G1594" s="9">
        <v>0.1</v>
      </c>
      <c r="H1594" s="18" t="s">
        <v>1063</v>
      </c>
      <c r="I1594" s="32">
        <f t="shared" si="152"/>
        <v>73.64833681845144</v>
      </c>
      <c r="J1594" s="32">
        <f t="shared" si="153"/>
        <v>0.36824168409225716</v>
      </c>
      <c r="K1594" s="33" t="str">
        <f t="shared" si="154"/>
        <v>DEJAR</v>
      </c>
      <c r="L1594" s="33" t="str">
        <f t="shared" si="155"/>
        <v>DEJAR</v>
      </c>
      <c r="M1594" s="33" t="str">
        <f t="shared" si="156"/>
        <v>DEJAR</v>
      </c>
    </row>
    <row r="1595" spans="1:13" x14ac:dyDescent="0.25">
      <c r="A1595" s="98" t="s">
        <v>540</v>
      </c>
      <c r="B1595" s="9">
        <v>18</v>
      </c>
      <c r="C1595" s="8" t="s">
        <v>635</v>
      </c>
      <c r="D1595" s="120">
        <v>15</v>
      </c>
      <c r="E1595" s="124">
        <v>10</v>
      </c>
      <c r="F1595" s="304">
        <f t="shared" si="151"/>
        <v>176.715</v>
      </c>
      <c r="G1595" s="9">
        <v>0.1</v>
      </c>
      <c r="H1595" s="18" t="s">
        <v>1063</v>
      </c>
      <c r="I1595" s="32">
        <f t="shared" si="152"/>
        <v>86.812164819560579</v>
      </c>
      <c r="J1595" s="32">
        <f t="shared" si="153"/>
        <v>0.43406082409780289</v>
      </c>
      <c r="K1595" s="33" t="str">
        <f t="shared" si="154"/>
        <v>DEJAR</v>
      </c>
      <c r="L1595" s="33" t="str">
        <f t="shared" si="155"/>
        <v>DEJAR</v>
      </c>
      <c r="M1595" s="33" t="str">
        <f t="shared" si="156"/>
        <v>DEJAR</v>
      </c>
    </row>
    <row r="1596" spans="1:13" x14ac:dyDescent="0.25">
      <c r="A1596" s="98" t="s">
        <v>540</v>
      </c>
      <c r="B1596" s="9">
        <v>19</v>
      </c>
      <c r="C1596" s="8" t="s">
        <v>592</v>
      </c>
      <c r="D1596" s="120">
        <v>46</v>
      </c>
      <c r="E1596" s="124">
        <v>28</v>
      </c>
      <c r="F1596" s="304">
        <f t="shared" si="151"/>
        <v>1661.9064000000001</v>
      </c>
      <c r="G1596" s="9">
        <v>0.1</v>
      </c>
      <c r="H1596" s="18" t="s">
        <v>1063</v>
      </c>
      <c r="I1596" s="32">
        <f t="shared" si="152"/>
        <v>1254.7442923043911</v>
      </c>
      <c r="J1596" s="32">
        <f t="shared" si="153"/>
        <v>6.2737214615219559</v>
      </c>
      <c r="K1596" s="33" t="str">
        <f t="shared" si="154"/>
        <v>DEJAR</v>
      </c>
      <c r="L1596" s="33" t="str">
        <f t="shared" si="155"/>
        <v>DEJAR</v>
      </c>
      <c r="M1596" s="33" t="str">
        <f t="shared" si="156"/>
        <v>DEJAR</v>
      </c>
    </row>
    <row r="1597" spans="1:13" x14ac:dyDescent="0.25">
      <c r="A1597" s="98" t="s">
        <v>540</v>
      </c>
      <c r="B1597" s="9">
        <v>20</v>
      </c>
      <c r="C1597" s="8" t="s">
        <v>636</v>
      </c>
      <c r="D1597" s="120">
        <v>12</v>
      </c>
      <c r="E1597" s="124">
        <v>9</v>
      </c>
      <c r="F1597" s="304">
        <f t="shared" si="151"/>
        <v>113.0976</v>
      </c>
      <c r="G1597" s="9">
        <v>0.1</v>
      </c>
      <c r="H1597" s="18" t="s">
        <v>1063</v>
      </c>
      <c r="I1597" s="32">
        <f t="shared" si="152"/>
        <v>51.002868362482175</v>
      </c>
      <c r="J1597" s="32">
        <f t="shared" si="153"/>
        <v>0.25501434181241084</v>
      </c>
      <c r="K1597" s="33" t="str">
        <f t="shared" si="154"/>
        <v>DEJAR</v>
      </c>
      <c r="L1597" s="33" t="str">
        <f t="shared" si="155"/>
        <v>DEJAR</v>
      </c>
      <c r="M1597" s="33" t="str">
        <f t="shared" si="156"/>
        <v>DEJAR</v>
      </c>
    </row>
    <row r="1598" spans="1:13" x14ac:dyDescent="0.25">
      <c r="A1598" s="98" t="s">
        <v>540</v>
      </c>
      <c r="B1598" s="9">
        <v>21</v>
      </c>
      <c r="C1598" s="8" t="s">
        <v>620</v>
      </c>
      <c r="D1598" s="120">
        <v>50</v>
      </c>
      <c r="E1598" s="124">
        <v>30</v>
      </c>
      <c r="F1598" s="304">
        <f t="shared" si="151"/>
        <v>1963.5</v>
      </c>
      <c r="G1598" s="9">
        <v>0.1</v>
      </c>
      <c r="H1598" s="18" t="s">
        <v>1063</v>
      </c>
      <c r="I1598" s="32">
        <f t="shared" si="152"/>
        <v>1530.6197203780737</v>
      </c>
      <c r="J1598" s="32">
        <f t="shared" si="153"/>
        <v>7.6530986018903677</v>
      </c>
      <c r="K1598" s="33" t="str">
        <f t="shared" si="154"/>
        <v>DEJAR</v>
      </c>
      <c r="L1598" s="33" t="str">
        <f t="shared" si="155"/>
        <v>DEJAR</v>
      </c>
      <c r="M1598" s="33" t="str">
        <f t="shared" si="156"/>
        <v>DEJAR</v>
      </c>
    </row>
    <row r="1599" spans="1:13" x14ac:dyDescent="0.25">
      <c r="A1599" s="98" t="s">
        <v>540</v>
      </c>
      <c r="B1599" s="9">
        <v>22</v>
      </c>
      <c r="C1599" s="8" t="s">
        <v>592</v>
      </c>
      <c r="D1599" s="120">
        <v>15</v>
      </c>
      <c r="E1599" s="125">
        <v>14.46</v>
      </c>
      <c r="F1599" s="304">
        <f t="shared" si="151"/>
        <v>176.715</v>
      </c>
      <c r="G1599" s="9">
        <v>0.1</v>
      </c>
      <c r="H1599" s="18" t="s">
        <v>1063</v>
      </c>
      <c r="I1599" s="32">
        <f t="shared" si="152"/>
        <v>86.812164819560579</v>
      </c>
      <c r="J1599" s="32">
        <f t="shared" si="153"/>
        <v>0.43406082409780289</v>
      </c>
      <c r="K1599" s="33" t="str">
        <f t="shared" si="154"/>
        <v>DEJAR</v>
      </c>
      <c r="L1599" s="33" t="str">
        <f t="shared" si="155"/>
        <v>DEJAR</v>
      </c>
      <c r="M1599" s="33" t="str">
        <f t="shared" si="156"/>
        <v>DEJAR</v>
      </c>
    </row>
    <row r="1600" spans="1:13" x14ac:dyDescent="0.25">
      <c r="A1600" s="98" t="s">
        <v>540</v>
      </c>
      <c r="B1600" s="9">
        <v>23</v>
      </c>
      <c r="C1600" s="8" t="s">
        <v>637</v>
      </c>
      <c r="D1600" s="120">
        <v>14</v>
      </c>
      <c r="E1600" s="124">
        <v>10</v>
      </c>
      <c r="F1600" s="304">
        <f t="shared" si="151"/>
        <v>153.9384</v>
      </c>
      <c r="G1600" s="9">
        <v>0.1</v>
      </c>
      <c r="H1600" s="18" t="s">
        <v>1063</v>
      </c>
      <c r="I1600" s="32">
        <f t="shared" si="152"/>
        <v>73.64833681845144</v>
      </c>
      <c r="J1600" s="32">
        <f t="shared" si="153"/>
        <v>0.36824168409225716</v>
      </c>
      <c r="K1600" s="33" t="str">
        <f t="shared" si="154"/>
        <v>DEJAR</v>
      </c>
      <c r="L1600" s="33" t="str">
        <f t="shared" si="155"/>
        <v>DEJAR</v>
      </c>
      <c r="M1600" s="33" t="str">
        <f t="shared" si="156"/>
        <v>DEJAR</v>
      </c>
    </row>
    <row r="1601" spans="1:13" x14ac:dyDescent="0.25">
      <c r="A1601" s="98" t="s">
        <v>540</v>
      </c>
      <c r="B1601" s="9">
        <v>24</v>
      </c>
      <c r="C1601" s="8" t="s">
        <v>620</v>
      </c>
      <c r="D1601" s="120">
        <v>29</v>
      </c>
      <c r="E1601" s="124">
        <v>23</v>
      </c>
      <c r="F1601" s="304">
        <f t="shared" si="151"/>
        <v>660.52139999999997</v>
      </c>
      <c r="G1601" s="9">
        <v>0.1</v>
      </c>
      <c r="H1601" s="18" t="s">
        <v>1063</v>
      </c>
      <c r="I1601" s="32">
        <f t="shared" si="152"/>
        <v>417.82609631752575</v>
      </c>
      <c r="J1601" s="32">
        <f t="shared" si="153"/>
        <v>2.0891304815876288</v>
      </c>
      <c r="K1601" s="33" t="str">
        <f t="shared" si="154"/>
        <v>DEJAR</v>
      </c>
      <c r="L1601" s="33" t="str">
        <f t="shared" si="155"/>
        <v>DEJAR</v>
      </c>
      <c r="M1601" s="33" t="str">
        <f t="shared" si="156"/>
        <v>DEJAR</v>
      </c>
    </row>
    <row r="1602" spans="1:13" x14ac:dyDescent="0.25">
      <c r="A1602" s="98" t="s">
        <v>540</v>
      </c>
      <c r="B1602" s="9">
        <v>25</v>
      </c>
      <c r="C1602" s="8" t="s">
        <v>638</v>
      </c>
      <c r="D1602" s="120">
        <v>48</v>
      </c>
      <c r="E1602" s="124">
        <v>30</v>
      </c>
      <c r="F1602" s="304">
        <f t="shared" si="151"/>
        <v>1809.5616</v>
      </c>
      <c r="G1602" s="9">
        <v>0.1</v>
      </c>
      <c r="H1602" s="18" t="s">
        <v>1063</v>
      </c>
      <c r="I1602" s="32">
        <f t="shared" si="152"/>
        <v>1388.7069567266387</v>
      </c>
      <c r="J1602" s="32">
        <f t="shared" si="153"/>
        <v>6.9435347836331935</v>
      </c>
      <c r="K1602" s="33" t="str">
        <f t="shared" si="154"/>
        <v>DEJAR</v>
      </c>
      <c r="L1602" s="33" t="str">
        <f t="shared" si="155"/>
        <v>DEJAR</v>
      </c>
      <c r="M1602" s="33" t="str">
        <f t="shared" si="156"/>
        <v>DEJAR</v>
      </c>
    </row>
    <row r="1603" spans="1:13" x14ac:dyDescent="0.25">
      <c r="A1603" s="98" t="s">
        <v>540</v>
      </c>
      <c r="B1603" s="9">
        <v>26</v>
      </c>
      <c r="C1603" s="8" t="s">
        <v>592</v>
      </c>
      <c r="D1603" s="120">
        <v>24</v>
      </c>
      <c r="E1603" s="124">
        <v>14</v>
      </c>
      <c r="F1603" s="304">
        <f t="shared" ref="F1603:F1666" si="157">(3.1416/4)*D1603^2</f>
        <v>452.3904</v>
      </c>
      <c r="G1603" s="9">
        <v>0.1</v>
      </c>
      <c r="H1603" s="18" t="s">
        <v>1063</v>
      </c>
      <c r="I1603" s="32">
        <f t="shared" ref="I1603:I1666" si="158">0.13657*D1603^2.38351</f>
        <v>266.13537552905672</v>
      </c>
      <c r="J1603" s="32">
        <f t="shared" ref="J1603:J1666" si="159">(I1603/1000)*0.5/G1603</f>
        <v>1.3306768776452833</v>
      </c>
      <c r="K1603" s="33" t="str">
        <f t="shared" ref="K1603:K1666" si="160">+IF(D1603&gt;=10,"DEJAR","DEPURAR")</f>
        <v>DEJAR</v>
      </c>
      <c r="L1603" s="33" t="str">
        <f t="shared" ref="L1603:L1666" si="161">+IF(E1603&gt;=5,"DEJAR","DEPURAR")</f>
        <v>DEJAR</v>
      </c>
      <c r="M1603" s="33" t="str">
        <f t="shared" ref="M1603:M1666" si="162">+IF(AND(K1603="DEJAR",L1603="DEJAR"),"DEJAR","DEPURAR")</f>
        <v>DEJAR</v>
      </c>
    </row>
    <row r="1604" spans="1:13" x14ac:dyDescent="0.25">
      <c r="A1604" s="98" t="s">
        <v>540</v>
      </c>
      <c r="B1604" s="9">
        <v>27</v>
      </c>
      <c r="C1604" s="8" t="s">
        <v>639</v>
      </c>
      <c r="D1604" s="120">
        <v>28</v>
      </c>
      <c r="E1604" s="124">
        <v>22</v>
      </c>
      <c r="F1604" s="304">
        <f t="shared" si="157"/>
        <v>615.75360000000001</v>
      </c>
      <c r="G1604" s="9">
        <v>0.1</v>
      </c>
      <c r="H1604" s="18" t="s">
        <v>1063</v>
      </c>
      <c r="I1604" s="32">
        <f t="shared" si="158"/>
        <v>384.30049927715726</v>
      </c>
      <c r="J1604" s="32">
        <f t="shared" si="159"/>
        <v>1.9215024963857863</v>
      </c>
      <c r="K1604" s="33" t="str">
        <f t="shared" si="160"/>
        <v>DEJAR</v>
      </c>
      <c r="L1604" s="33" t="str">
        <f t="shared" si="161"/>
        <v>DEJAR</v>
      </c>
      <c r="M1604" s="33" t="str">
        <f t="shared" si="162"/>
        <v>DEJAR</v>
      </c>
    </row>
    <row r="1605" spans="1:13" x14ac:dyDescent="0.25">
      <c r="A1605" s="98" t="s">
        <v>540</v>
      </c>
      <c r="B1605" s="9">
        <v>28</v>
      </c>
      <c r="C1605" s="8" t="s">
        <v>134</v>
      </c>
      <c r="D1605" s="120">
        <v>22.5</v>
      </c>
      <c r="E1605" s="124">
        <v>13</v>
      </c>
      <c r="F1605" s="304">
        <f t="shared" si="157"/>
        <v>397.60874999999999</v>
      </c>
      <c r="G1605" s="9">
        <v>0.1</v>
      </c>
      <c r="H1605" s="18" t="s">
        <v>1063</v>
      </c>
      <c r="I1605" s="32">
        <f t="shared" si="158"/>
        <v>228.1896084504572</v>
      </c>
      <c r="J1605" s="32">
        <f t="shared" si="159"/>
        <v>1.140948042252286</v>
      </c>
      <c r="K1605" s="33" t="str">
        <f t="shared" si="160"/>
        <v>DEJAR</v>
      </c>
      <c r="L1605" s="33" t="str">
        <f t="shared" si="161"/>
        <v>DEJAR</v>
      </c>
      <c r="M1605" s="33" t="str">
        <f t="shared" si="162"/>
        <v>DEJAR</v>
      </c>
    </row>
    <row r="1606" spans="1:13" x14ac:dyDescent="0.25">
      <c r="A1606" s="98" t="s">
        <v>540</v>
      </c>
      <c r="B1606" s="9">
        <v>29</v>
      </c>
      <c r="C1606" s="8" t="s">
        <v>505</v>
      </c>
      <c r="D1606" s="120">
        <v>25</v>
      </c>
      <c r="E1606" s="124">
        <v>18</v>
      </c>
      <c r="F1606" s="304">
        <f t="shared" si="157"/>
        <v>490.875</v>
      </c>
      <c r="G1606" s="9">
        <v>0.1</v>
      </c>
      <c r="H1606" s="18" t="s">
        <v>1063</v>
      </c>
      <c r="I1606" s="32">
        <f t="shared" si="158"/>
        <v>293.3319028192812</v>
      </c>
      <c r="J1606" s="32">
        <f t="shared" si="159"/>
        <v>1.4666595140964058</v>
      </c>
      <c r="K1606" s="33" t="str">
        <f t="shared" si="160"/>
        <v>DEJAR</v>
      </c>
      <c r="L1606" s="33" t="str">
        <f t="shared" si="161"/>
        <v>DEJAR</v>
      </c>
      <c r="M1606" s="33" t="str">
        <f t="shared" si="162"/>
        <v>DEJAR</v>
      </c>
    </row>
    <row r="1607" spans="1:13" x14ac:dyDescent="0.25">
      <c r="A1607" s="98" t="s">
        <v>540</v>
      </c>
      <c r="B1607" s="9">
        <v>30</v>
      </c>
      <c r="C1607" s="8" t="s">
        <v>165</v>
      </c>
      <c r="D1607" s="120">
        <v>14</v>
      </c>
      <c r="E1607" s="124">
        <v>12</v>
      </c>
      <c r="F1607" s="304">
        <f t="shared" si="157"/>
        <v>153.9384</v>
      </c>
      <c r="G1607" s="9">
        <v>0.1</v>
      </c>
      <c r="H1607" s="18" t="s">
        <v>1063</v>
      </c>
      <c r="I1607" s="32">
        <f t="shared" si="158"/>
        <v>73.64833681845144</v>
      </c>
      <c r="J1607" s="32">
        <f t="shared" si="159"/>
        <v>0.36824168409225716</v>
      </c>
      <c r="K1607" s="33" t="str">
        <f t="shared" si="160"/>
        <v>DEJAR</v>
      </c>
      <c r="L1607" s="33" t="str">
        <f t="shared" si="161"/>
        <v>DEJAR</v>
      </c>
      <c r="M1607" s="33" t="str">
        <f t="shared" si="162"/>
        <v>DEJAR</v>
      </c>
    </row>
    <row r="1608" spans="1:13" x14ac:dyDescent="0.25">
      <c r="A1608" s="98" t="s">
        <v>540</v>
      </c>
      <c r="B1608" s="9">
        <v>31</v>
      </c>
      <c r="C1608" s="8" t="s">
        <v>592</v>
      </c>
      <c r="D1608" s="120">
        <v>17</v>
      </c>
      <c r="E1608" s="124">
        <v>15</v>
      </c>
      <c r="F1608" s="304">
        <f t="shared" si="157"/>
        <v>226.98060000000001</v>
      </c>
      <c r="G1608" s="9">
        <v>0.1</v>
      </c>
      <c r="H1608" s="18" t="s">
        <v>1063</v>
      </c>
      <c r="I1608" s="32">
        <f t="shared" si="158"/>
        <v>116.98835060940742</v>
      </c>
      <c r="J1608" s="32">
        <f t="shared" si="159"/>
        <v>0.58494175304703711</v>
      </c>
      <c r="K1608" s="33" t="str">
        <f t="shared" si="160"/>
        <v>DEJAR</v>
      </c>
      <c r="L1608" s="33" t="str">
        <f t="shared" si="161"/>
        <v>DEJAR</v>
      </c>
      <c r="M1608" s="33" t="str">
        <f t="shared" si="162"/>
        <v>DEJAR</v>
      </c>
    </row>
    <row r="1609" spans="1:13" x14ac:dyDescent="0.25">
      <c r="A1609" s="98" t="s">
        <v>540</v>
      </c>
      <c r="B1609" s="9">
        <v>32</v>
      </c>
      <c r="C1609" s="8" t="s">
        <v>249</v>
      </c>
      <c r="D1609" s="120">
        <v>41</v>
      </c>
      <c r="E1609" s="124">
        <v>15</v>
      </c>
      <c r="F1609" s="304">
        <f t="shared" si="157"/>
        <v>1320.2574</v>
      </c>
      <c r="G1609" s="9">
        <v>0.1</v>
      </c>
      <c r="H1609" s="18" t="s">
        <v>1063</v>
      </c>
      <c r="I1609" s="32">
        <f t="shared" si="158"/>
        <v>953.76583125588297</v>
      </c>
      <c r="J1609" s="32">
        <f t="shared" si="159"/>
        <v>4.7688291562794145</v>
      </c>
      <c r="K1609" s="33" t="str">
        <f t="shared" si="160"/>
        <v>DEJAR</v>
      </c>
      <c r="L1609" s="33" t="str">
        <f t="shared" si="161"/>
        <v>DEJAR</v>
      </c>
      <c r="M1609" s="33" t="str">
        <f t="shared" si="162"/>
        <v>DEJAR</v>
      </c>
    </row>
    <row r="1610" spans="1:13" x14ac:dyDescent="0.25">
      <c r="A1610" s="98" t="s">
        <v>540</v>
      </c>
      <c r="B1610" s="9">
        <v>33</v>
      </c>
      <c r="C1610" s="8" t="s">
        <v>592</v>
      </c>
      <c r="D1610" s="120">
        <v>15.5</v>
      </c>
      <c r="E1610" s="124">
        <v>8</v>
      </c>
      <c r="F1610" s="304">
        <f t="shared" si="157"/>
        <v>188.69235</v>
      </c>
      <c r="G1610" s="9">
        <v>0.1</v>
      </c>
      <c r="H1610" s="18" t="s">
        <v>1063</v>
      </c>
      <c r="I1610" s="32">
        <f t="shared" si="158"/>
        <v>93.869134877908024</v>
      </c>
      <c r="J1610" s="32">
        <f t="shared" si="159"/>
        <v>0.46934567438954011</v>
      </c>
      <c r="K1610" s="33" t="str">
        <f t="shared" si="160"/>
        <v>DEJAR</v>
      </c>
      <c r="L1610" s="33" t="str">
        <f t="shared" si="161"/>
        <v>DEJAR</v>
      </c>
      <c r="M1610" s="33" t="str">
        <f t="shared" si="162"/>
        <v>DEJAR</v>
      </c>
    </row>
    <row r="1611" spans="1:13" x14ac:dyDescent="0.25">
      <c r="A1611" s="98" t="s">
        <v>540</v>
      </c>
      <c r="B1611" s="9">
        <v>34</v>
      </c>
      <c r="C1611" s="8" t="s">
        <v>249</v>
      </c>
      <c r="D1611" s="120">
        <v>14</v>
      </c>
      <c r="E1611" s="124">
        <v>8</v>
      </c>
      <c r="F1611" s="304">
        <f t="shared" si="157"/>
        <v>153.9384</v>
      </c>
      <c r="G1611" s="9">
        <v>0.1</v>
      </c>
      <c r="H1611" s="18" t="s">
        <v>1063</v>
      </c>
      <c r="I1611" s="32">
        <f t="shared" si="158"/>
        <v>73.64833681845144</v>
      </c>
      <c r="J1611" s="32">
        <f t="shared" si="159"/>
        <v>0.36824168409225716</v>
      </c>
      <c r="K1611" s="33" t="str">
        <f t="shared" si="160"/>
        <v>DEJAR</v>
      </c>
      <c r="L1611" s="33" t="str">
        <f t="shared" si="161"/>
        <v>DEJAR</v>
      </c>
      <c r="M1611" s="33" t="str">
        <f t="shared" si="162"/>
        <v>DEJAR</v>
      </c>
    </row>
    <row r="1612" spans="1:13" x14ac:dyDescent="0.25">
      <c r="A1612" s="98" t="s">
        <v>540</v>
      </c>
      <c r="B1612" s="9">
        <v>35</v>
      </c>
      <c r="C1612" s="8" t="s">
        <v>618</v>
      </c>
      <c r="D1612" s="120">
        <v>24</v>
      </c>
      <c r="E1612" s="124">
        <v>18</v>
      </c>
      <c r="F1612" s="304">
        <f t="shared" si="157"/>
        <v>452.3904</v>
      </c>
      <c r="G1612" s="9">
        <v>0.1</v>
      </c>
      <c r="H1612" s="18" t="s">
        <v>1063</v>
      </c>
      <c r="I1612" s="32">
        <f t="shared" si="158"/>
        <v>266.13537552905672</v>
      </c>
      <c r="J1612" s="32">
        <f t="shared" si="159"/>
        <v>1.3306768776452833</v>
      </c>
      <c r="K1612" s="33" t="str">
        <f t="shared" si="160"/>
        <v>DEJAR</v>
      </c>
      <c r="L1612" s="33" t="str">
        <f t="shared" si="161"/>
        <v>DEJAR</v>
      </c>
      <c r="M1612" s="33" t="str">
        <f t="shared" si="162"/>
        <v>DEJAR</v>
      </c>
    </row>
    <row r="1613" spans="1:13" x14ac:dyDescent="0.25">
      <c r="A1613" s="98" t="s">
        <v>540</v>
      </c>
      <c r="B1613" s="9">
        <v>36</v>
      </c>
      <c r="C1613" s="8" t="s">
        <v>249</v>
      </c>
      <c r="D1613" s="120">
        <v>18</v>
      </c>
      <c r="E1613" s="124">
        <v>12</v>
      </c>
      <c r="F1613" s="304">
        <f t="shared" si="157"/>
        <v>254.46959999999999</v>
      </c>
      <c r="G1613" s="9">
        <v>0.1</v>
      </c>
      <c r="H1613" s="18" t="s">
        <v>1063</v>
      </c>
      <c r="I1613" s="32">
        <f t="shared" si="158"/>
        <v>134.06329154071116</v>
      </c>
      <c r="J1613" s="32">
        <f t="shared" si="159"/>
        <v>0.67031645770355586</v>
      </c>
      <c r="K1613" s="33" t="str">
        <f t="shared" si="160"/>
        <v>DEJAR</v>
      </c>
      <c r="L1613" s="33" t="str">
        <f t="shared" si="161"/>
        <v>DEJAR</v>
      </c>
      <c r="M1613" s="33" t="str">
        <f t="shared" si="162"/>
        <v>DEJAR</v>
      </c>
    </row>
    <row r="1614" spans="1:13" x14ac:dyDescent="0.25">
      <c r="A1614" s="98" t="s">
        <v>540</v>
      </c>
      <c r="B1614" s="9">
        <v>37</v>
      </c>
      <c r="C1614" s="8" t="s">
        <v>640</v>
      </c>
      <c r="D1614" s="120">
        <v>54</v>
      </c>
      <c r="E1614" s="124">
        <v>30</v>
      </c>
      <c r="F1614" s="304">
        <f t="shared" si="157"/>
        <v>2290.2264</v>
      </c>
      <c r="G1614" s="9">
        <v>0.1</v>
      </c>
      <c r="H1614" s="18" t="s">
        <v>1063</v>
      </c>
      <c r="I1614" s="32">
        <f t="shared" si="158"/>
        <v>1838.7943468066326</v>
      </c>
      <c r="J1614" s="32">
        <f t="shared" si="159"/>
        <v>9.1939717340331626</v>
      </c>
      <c r="K1614" s="33" t="str">
        <f t="shared" si="160"/>
        <v>DEJAR</v>
      </c>
      <c r="L1614" s="33" t="str">
        <f t="shared" si="161"/>
        <v>DEJAR</v>
      </c>
      <c r="M1614" s="33" t="str">
        <f t="shared" si="162"/>
        <v>DEJAR</v>
      </c>
    </row>
    <row r="1615" spans="1:13" x14ac:dyDescent="0.25">
      <c r="A1615" s="98" t="s">
        <v>540</v>
      </c>
      <c r="B1615" s="9">
        <v>38</v>
      </c>
      <c r="C1615" s="8" t="s">
        <v>249</v>
      </c>
      <c r="D1615" s="120">
        <v>13</v>
      </c>
      <c r="E1615" s="124">
        <v>9</v>
      </c>
      <c r="F1615" s="304">
        <f t="shared" si="157"/>
        <v>132.73259999999999</v>
      </c>
      <c r="G1615" s="9">
        <v>0.1</v>
      </c>
      <c r="H1615" s="18" t="s">
        <v>1063</v>
      </c>
      <c r="I1615" s="32">
        <f t="shared" si="158"/>
        <v>61.723483588461484</v>
      </c>
      <c r="J1615" s="32">
        <f t="shared" si="159"/>
        <v>0.3086174179423074</v>
      </c>
      <c r="K1615" s="33" t="str">
        <f t="shared" si="160"/>
        <v>DEJAR</v>
      </c>
      <c r="L1615" s="33" t="str">
        <f t="shared" si="161"/>
        <v>DEJAR</v>
      </c>
      <c r="M1615" s="33" t="str">
        <f t="shared" si="162"/>
        <v>DEJAR</v>
      </c>
    </row>
    <row r="1616" spans="1:13" x14ac:dyDescent="0.25">
      <c r="A1616" s="98" t="s">
        <v>540</v>
      </c>
      <c r="B1616" s="9">
        <v>39</v>
      </c>
      <c r="C1616" s="8" t="s">
        <v>134</v>
      </c>
      <c r="D1616" s="120">
        <v>62</v>
      </c>
      <c r="E1616" s="125">
        <v>14.46</v>
      </c>
      <c r="F1616" s="304">
        <f t="shared" si="157"/>
        <v>3019.0776000000001</v>
      </c>
      <c r="G1616" s="9">
        <v>0.1</v>
      </c>
      <c r="H1616" s="18" t="s">
        <v>1063</v>
      </c>
      <c r="I1616" s="32">
        <f t="shared" si="158"/>
        <v>2555.8703816500024</v>
      </c>
      <c r="J1616" s="32">
        <f t="shared" si="159"/>
        <v>12.77935190825001</v>
      </c>
      <c r="K1616" s="33" t="str">
        <f t="shared" si="160"/>
        <v>DEJAR</v>
      </c>
      <c r="L1616" s="33" t="str">
        <f t="shared" si="161"/>
        <v>DEJAR</v>
      </c>
      <c r="M1616" s="33" t="str">
        <f t="shared" si="162"/>
        <v>DEJAR</v>
      </c>
    </row>
    <row r="1617" spans="1:13" x14ac:dyDescent="0.25">
      <c r="A1617" s="98" t="s">
        <v>542</v>
      </c>
      <c r="B1617" s="9">
        <v>1</v>
      </c>
      <c r="C1617" s="8" t="s">
        <v>618</v>
      </c>
      <c r="D1617" s="120">
        <v>25</v>
      </c>
      <c r="E1617" s="124">
        <v>15</v>
      </c>
      <c r="F1617" s="304">
        <f t="shared" si="157"/>
        <v>490.875</v>
      </c>
      <c r="G1617" s="9">
        <v>0.1</v>
      </c>
      <c r="H1617" s="18" t="s">
        <v>1063</v>
      </c>
      <c r="I1617" s="32">
        <f t="shared" si="158"/>
        <v>293.3319028192812</v>
      </c>
      <c r="J1617" s="32">
        <f t="shared" si="159"/>
        <v>1.4666595140964058</v>
      </c>
      <c r="K1617" s="33" t="str">
        <f t="shared" si="160"/>
        <v>DEJAR</v>
      </c>
      <c r="L1617" s="33" t="str">
        <f t="shared" si="161"/>
        <v>DEJAR</v>
      </c>
      <c r="M1617" s="33" t="str">
        <f t="shared" si="162"/>
        <v>DEJAR</v>
      </c>
    </row>
    <row r="1618" spans="1:13" x14ac:dyDescent="0.25">
      <c r="A1618" s="98" t="s">
        <v>542</v>
      </c>
      <c r="B1618" s="9">
        <v>2</v>
      </c>
      <c r="C1618" s="8" t="s">
        <v>592</v>
      </c>
      <c r="D1618" s="120">
        <v>34</v>
      </c>
      <c r="E1618" s="124">
        <v>16</v>
      </c>
      <c r="F1618" s="304">
        <f t="shared" si="157"/>
        <v>907.92240000000004</v>
      </c>
      <c r="G1618" s="9">
        <v>0.1</v>
      </c>
      <c r="H1618" s="18" t="s">
        <v>1063</v>
      </c>
      <c r="I1618" s="32">
        <f t="shared" si="158"/>
        <v>610.45073780325674</v>
      </c>
      <c r="J1618" s="32">
        <f t="shared" si="159"/>
        <v>3.0522536890162835</v>
      </c>
      <c r="K1618" s="33" t="str">
        <f t="shared" si="160"/>
        <v>DEJAR</v>
      </c>
      <c r="L1618" s="33" t="str">
        <f t="shared" si="161"/>
        <v>DEJAR</v>
      </c>
      <c r="M1618" s="33" t="str">
        <f t="shared" si="162"/>
        <v>DEJAR</v>
      </c>
    </row>
    <row r="1619" spans="1:13" x14ac:dyDescent="0.25">
      <c r="A1619" s="98" t="s">
        <v>542</v>
      </c>
      <c r="B1619" s="9">
        <v>3</v>
      </c>
      <c r="C1619" s="8" t="s">
        <v>239</v>
      </c>
      <c r="D1619" s="120">
        <v>20</v>
      </c>
      <c r="E1619" s="125">
        <v>17.399999999999999</v>
      </c>
      <c r="F1619" s="304">
        <f t="shared" si="157"/>
        <v>314.15999999999997</v>
      </c>
      <c r="G1619" s="9">
        <v>0.1</v>
      </c>
      <c r="H1619" s="18" t="s">
        <v>1063</v>
      </c>
      <c r="I1619" s="32">
        <f t="shared" si="158"/>
        <v>172.33493090633354</v>
      </c>
      <c r="J1619" s="32">
        <f t="shared" si="159"/>
        <v>0.86167465453166758</v>
      </c>
      <c r="K1619" s="33" t="str">
        <f t="shared" si="160"/>
        <v>DEJAR</v>
      </c>
      <c r="L1619" s="33" t="str">
        <f t="shared" si="161"/>
        <v>DEJAR</v>
      </c>
      <c r="M1619" s="33" t="str">
        <f t="shared" si="162"/>
        <v>DEJAR</v>
      </c>
    </row>
    <row r="1620" spans="1:13" x14ac:dyDescent="0.25">
      <c r="A1620" s="98" t="s">
        <v>542</v>
      </c>
      <c r="B1620" s="9">
        <v>4</v>
      </c>
      <c r="C1620" s="8" t="s">
        <v>586</v>
      </c>
      <c r="D1620" s="120">
        <v>25</v>
      </c>
      <c r="E1620" s="124">
        <v>18</v>
      </c>
      <c r="F1620" s="304">
        <f t="shared" si="157"/>
        <v>490.875</v>
      </c>
      <c r="G1620" s="9">
        <v>0.1</v>
      </c>
      <c r="H1620" s="18" t="s">
        <v>1063</v>
      </c>
      <c r="I1620" s="32">
        <f t="shared" si="158"/>
        <v>293.3319028192812</v>
      </c>
      <c r="J1620" s="32">
        <f t="shared" si="159"/>
        <v>1.4666595140964058</v>
      </c>
      <c r="K1620" s="33" t="str">
        <f t="shared" si="160"/>
        <v>DEJAR</v>
      </c>
      <c r="L1620" s="33" t="str">
        <f t="shared" si="161"/>
        <v>DEJAR</v>
      </c>
      <c r="M1620" s="33" t="str">
        <f t="shared" si="162"/>
        <v>DEJAR</v>
      </c>
    </row>
    <row r="1621" spans="1:13" x14ac:dyDescent="0.25">
      <c r="A1621" s="98" t="s">
        <v>542</v>
      </c>
      <c r="B1621" s="9">
        <v>5</v>
      </c>
      <c r="C1621" s="8" t="s">
        <v>249</v>
      </c>
      <c r="D1621" s="120">
        <v>41</v>
      </c>
      <c r="E1621" s="124">
        <v>23</v>
      </c>
      <c r="F1621" s="304">
        <f t="shared" si="157"/>
        <v>1320.2574</v>
      </c>
      <c r="G1621" s="9">
        <v>0.1</v>
      </c>
      <c r="H1621" s="18" t="s">
        <v>1063</v>
      </c>
      <c r="I1621" s="32">
        <f t="shared" si="158"/>
        <v>953.76583125588297</v>
      </c>
      <c r="J1621" s="32">
        <f t="shared" si="159"/>
        <v>4.7688291562794145</v>
      </c>
      <c r="K1621" s="33" t="str">
        <f t="shared" si="160"/>
        <v>DEJAR</v>
      </c>
      <c r="L1621" s="33" t="str">
        <f t="shared" si="161"/>
        <v>DEJAR</v>
      </c>
      <c r="M1621" s="33" t="str">
        <f t="shared" si="162"/>
        <v>DEJAR</v>
      </c>
    </row>
    <row r="1622" spans="1:13" x14ac:dyDescent="0.25">
      <c r="A1622" s="98" t="s">
        <v>542</v>
      </c>
      <c r="B1622" s="9">
        <v>6</v>
      </c>
      <c r="C1622" s="8" t="s">
        <v>592</v>
      </c>
      <c r="D1622" s="120">
        <v>20</v>
      </c>
      <c r="E1622" s="125">
        <v>17.399999999999999</v>
      </c>
      <c r="F1622" s="304">
        <f t="shared" si="157"/>
        <v>314.15999999999997</v>
      </c>
      <c r="G1622" s="9">
        <v>0.1</v>
      </c>
      <c r="H1622" s="18" t="s">
        <v>1063</v>
      </c>
      <c r="I1622" s="32">
        <f t="shared" si="158"/>
        <v>172.33493090633354</v>
      </c>
      <c r="J1622" s="32">
        <f t="shared" si="159"/>
        <v>0.86167465453166758</v>
      </c>
      <c r="K1622" s="33" t="str">
        <f t="shared" si="160"/>
        <v>DEJAR</v>
      </c>
      <c r="L1622" s="33" t="str">
        <f t="shared" si="161"/>
        <v>DEJAR</v>
      </c>
      <c r="M1622" s="33" t="str">
        <f t="shared" si="162"/>
        <v>DEJAR</v>
      </c>
    </row>
    <row r="1623" spans="1:13" x14ac:dyDescent="0.25">
      <c r="A1623" s="98" t="s">
        <v>542</v>
      </c>
      <c r="B1623" s="9">
        <v>7</v>
      </c>
      <c r="C1623" s="8" t="s">
        <v>592</v>
      </c>
      <c r="D1623" s="120">
        <v>18.5</v>
      </c>
      <c r="E1623" s="124">
        <v>14</v>
      </c>
      <c r="F1623" s="304">
        <f t="shared" si="157"/>
        <v>268.80315000000002</v>
      </c>
      <c r="G1623" s="9">
        <v>0.1</v>
      </c>
      <c r="H1623" s="18" t="s">
        <v>1063</v>
      </c>
      <c r="I1623" s="32">
        <f t="shared" si="158"/>
        <v>143.11059777395243</v>
      </c>
      <c r="J1623" s="32">
        <f t="shared" si="159"/>
        <v>0.71555298886976215</v>
      </c>
      <c r="K1623" s="33" t="str">
        <f t="shared" si="160"/>
        <v>DEJAR</v>
      </c>
      <c r="L1623" s="33" t="str">
        <f t="shared" si="161"/>
        <v>DEJAR</v>
      </c>
      <c r="M1623" s="33" t="str">
        <f t="shared" si="162"/>
        <v>DEJAR</v>
      </c>
    </row>
    <row r="1624" spans="1:13" x14ac:dyDescent="0.25">
      <c r="A1624" s="98" t="s">
        <v>542</v>
      </c>
      <c r="B1624" s="9">
        <v>8</v>
      </c>
      <c r="C1624" s="8" t="s">
        <v>585</v>
      </c>
      <c r="D1624" s="120">
        <v>73</v>
      </c>
      <c r="E1624" s="124">
        <v>25</v>
      </c>
      <c r="F1624" s="304">
        <f t="shared" si="157"/>
        <v>4185.3966</v>
      </c>
      <c r="G1624" s="9">
        <v>0.1</v>
      </c>
      <c r="H1624" s="18" t="s">
        <v>1063</v>
      </c>
      <c r="I1624" s="32">
        <f t="shared" si="158"/>
        <v>3772.2805096514808</v>
      </c>
      <c r="J1624" s="32">
        <f t="shared" si="159"/>
        <v>18.861402548257402</v>
      </c>
      <c r="K1624" s="33" t="str">
        <f t="shared" si="160"/>
        <v>DEJAR</v>
      </c>
      <c r="L1624" s="33" t="str">
        <f t="shared" si="161"/>
        <v>DEJAR</v>
      </c>
      <c r="M1624" s="33" t="str">
        <f t="shared" si="162"/>
        <v>DEJAR</v>
      </c>
    </row>
    <row r="1625" spans="1:13" x14ac:dyDescent="0.25">
      <c r="A1625" s="98" t="s">
        <v>542</v>
      </c>
      <c r="B1625" s="9">
        <v>9</v>
      </c>
      <c r="C1625" s="8" t="s">
        <v>592</v>
      </c>
      <c r="D1625" s="120">
        <v>36</v>
      </c>
      <c r="E1625" s="124">
        <v>13</v>
      </c>
      <c r="F1625" s="304">
        <f t="shared" si="157"/>
        <v>1017.8783999999999</v>
      </c>
      <c r="G1625" s="9">
        <v>0.1</v>
      </c>
      <c r="H1625" s="18" t="s">
        <v>1063</v>
      </c>
      <c r="I1625" s="32">
        <f t="shared" si="158"/>
        <v>699.54858588098784</v>
      </c>
      <c r="J1625" s="32">
        <f t="shared" si="159"/>
        <v>3.4977429294049394</v>
      </c>
      <c r="K1625" s="33" t="str">
        <f t="shared" si="160"/>
        <v>DEJAR</v>
      </c>
      <c r="L1625" s="33" t="str">
        <f t="shared" si="161"/>
        <v>DEJAR</v>
      </c>
      <c r="M1625" s="33" t="str">
        <f t="shared" si="162"/>
        <v>DEJAR</v>
      </c>
    </row>
    <row r="1626" spans="1:13" x14ac:dyDescent="0.25">
      <c r="A1626" s="98" t="s">
        <v>542</v>
      </c>
      <c r="B1626" s="9">
        <v>10</v>
      </c>
      <c r="C1626" s="8" t="s">
        <v>592</v>
      </c>
      <c r="D1626" s="120">
        <v>61</v>
      </c>
      <c r="E1626" s="124">
        <v>20</v>
      </c>
      <c r="F1626" s="304">
        <f t="shared" si="157"/>
        <v>2922.4733999999999</v>
      </c>
      <c r="G1626" s="9">
        <v>0.1</v>
      </c>
      <c r="H1626" s="18" t="s">
        <v>1063</v>
      </c>
      <c r="I1626" s="32">
        <f t="shared" si="158"/>
        <v>2458.7072648392527</v>
      </c>
      <c r="J1626" s="32">
        <f t="shared" si="159"/>
        <v>12.293536324196262</v>
      </c>
      <c r="K1626" s="33" t="str">
        <f t="shared" si="160"/>
        <v>DEJAR</v>
      </c>
      <c r="L1626" s="33" t="str">
        <f t="shared" si="161"/>
        <v>DEJAR</v>
      </c>
      <c r="M1626" s="33" t="str">
        <f t="shared" si="162"/>
        <v>DEJAR</v>
      </c>
    </row>
    <row r="1627" spans="1:13" x14ac:dyDescent="0.25">
      <c r="A1627" s="98" t="s">
        <v>542</v>
      </c>
      <c r="B1627" s="9">
        <v>11</v>
      </c>
      <c r="C1627" s="8" t="s">
        <v>256</v>
      </c>
      <c r="D1627" s="120">
        <v>22</v>
      </c>
      <c r="E1627" s="124">
        <v>18</v>
      </c>
      <c r="F1627" s="304">
        <f t="shared" si="157"/>
        <v>380.1336</v>
      </c>
      <c r="G1627" s="9">
        <v>0.1</v>
      </c>
      <c r="H1627" s="18" t="s">
        <v>1063</v>
      </c>
      <c r="I1627" s="32">
        <f t="shared" si="158"/>
        <v>216.2883827856152</v>
      </c>
      <c r="J1627" s="32">
        <f t="shared" si="159"/>
        <v>1.0814419139280758</v>
      </c>
      <c r="K1627" s="33" t="str">
        <f t="shared" si="160"/>
        <v>DEJAR</v>
      </c>
      <c r="L1627" s="33" t="str">
        <f t="shared" si="161"/>
        <v>DEJAR</v>
      </c>
      <c r="M1627" s="33" t="str">
        <f t="shared" si="162"/>
        <v>DEJAR</v>
      </c>
    </row>
    <row r="1628" spans="1:13" x14ac:dyDescent="0.25">
      <c r="A1628" s="98" t="s">
        <v>542</v>
      </c>
      <c r="B1628" s="9">
        <v>12</v>
      </c>
      <c r="C1628" s="8" t="s">
        <v>628</v>
      </c>
      <c r="D1628" s="120">
        <v>30.5</v>
      </c>
      <c r="E1628" s="124">
        <v>14</v>
      </c>
      <c r="F1628" s="304">
        <f t="shared" si="157"/>
        <v>730.61834999999996</v>
      </c>
      <c r="G1628" s="9">
        <v>0.1</v>
      </c>
      <c r="H1628" s="18" t="s">
        <v>1063</v>
      </c>
      <c r="I1628" s="32">
        <f t="shared" si="158"/>
        <v>471.19298861035389</v>
      </c>
      <c r="J1628" s="32">
        <f t="shared" si="159"/>
        <v>2.3559649430517693</v>
      </c>
      <c r="K1628" s="33" t="str">
        <f t="shared" si="160"/>
        <v>DEJAR</v>
      </c>
      <c r="L1628" s="33" t="str">
        <f t="shared" si="161"/>
        <v>DEJAR</v>
      </c>
      <c r="M1628" s="33" t="str">
        <f t="shared" si="162"/>
        <v>DEJAR</v>
      </c>
    </row>
    <row r="1629" spans="1:13" x14ac:dyDescent="0.25">
      <c r="A1629" s="98" t="s">
        <v>542</v>
      </c>
      <c r="B1629" s="9">
        <v>13</v>
      </c>
      <c r="C1629" s="8" t="s">
        <v>620</v>
      </c>
      <c r="D1629" s="120">
        <v>75</v>
      </c>
      <c r="E1629" s="124">
        <v>26</v>
      </c>
      <c r="F1629" s="304">
        <f t="shared" si="157"/>
        <v>4417.875</v>
      </c>
      <c r="G1629" s="9">
        <v>0.1</v>
      </c>
      <c r="H1629" s="18" t="s">
        <v>1063</v>
      </c>
      <c r="I1629" s="32">
        <f t="shared" si="158"/>
        <v>4023.3015200759378</v>
      </c>
      <c r="J1629" s="32">
        <f t="shared" si="159"/>
        <v>20.116507600379688</v>
      </c>
      <c r="K1629" s="33" t="str">
        <f t="shared" si="160"/>
        <v>DEJAR</v>
      </c>
      <c r="L1629" s="33" t="str">
        <f t="shared" si="161"/>
        <v>DEJAR</v>
      </c>
      <c r="M1629" s="33" t="str">
        <f t="shared" si="162"/>
        <v>DEJAR</v>
      </c>
    </row>
    <row r="1630" spans="1:13" x14ac:dyDescent="0.25">
      <c r="A1630" s="98" t="s">
        <v>542</v>
      </c>
      <c r="B1630" s="9">
        <v>14</v>
      </c>
      <c r="C1630" s="8" t="s">
        <v>122</v>
      </c>
      <c r="D1630" s="120">
        <v>15</v>
      </c>
      <c r="E1630" s="124">
        <v>16</v>
      </c>
      <c r="F1630" s="304">
        <f t="shared" si="157"/>
        <v>176.715</v>
      </c>
      <c r="G1630" s="9">
        <v>0.1</v>
      </c>
      <c r="H1630" s="18" t="s">
        <v>1063</v>
      </c>
      <c r="I1630" s="32">
        <f t="shared" si="158"/>
        <v>86.812164819560579</v>
      </c>
      <c r="J1630" s="32">
        <f t="shared" si="159"/>
        <v>0.43406082409780289</v>
      </c>
      <c r="K1630" s="33" t="str">
        <f t="shared" si="160"/>
        <v>DEJAR</v>
      </c>
      <c r="L1630" s="33" t="str">
        <f t="shared" si="161"/>
        <v>DEJAR</v>
      </c>
      <c r="M1630" s="33" t="str">
        <f t="shared" si="162"/>
        <v>DEJAR</v>
      </c>
    </row>
    <row r="1631" spans="1:13" x14ac:dyDescent="0.25">
      <c r="A1631" s="98" t="s">
        <v>542</v>
      </c>
      <c r="B1631" s="9">
        <v>15</v>
      </c>
      <c r="C1631" s="8" t="s">
        <v>635</v>
      </c>
      <c r="D1631" s="120">
        <v>18</v>
      </c>
      <c r="E1631" s="124">
        <v>12</v>
      </c>
      <c r="F1631" s="304">
        <f t="shared" si="157"/>
        <v>254.46959999999999</v>
      </c>
      <c r="G1631" s="9">
        <v>0.1</v>
      </c>
      <c r="H1631" s="18" t="s">
        <v>1063</v>
      </c>
      <c r="I1631" s="32">
        <f t="shared" si="158"/>
        <v>134.06329154071116</v>
      </c>
      <c r="J1631" s="32">
        <f t="shared" si="159"/>
        <v>0.67031645770355586</v>
      </c>
      <c r="K1631" s="33" t="str">
        <f t="shared" si="160"/>
        <v>DEJAR</v>
      </c>
      <c r="L1631" s="33" t="str">
        <f t="shared" si="161"/>
        <v>DEJAR</v>
      </c>
      <c r="M1631" s="33" t="str">
        <f t="shared" si="162"/>
        <v>DEJAR</v>
      </c>
    </row>
    <row r="1632" spans="1:13" x14ac:dyDescent="0.25">
      <c r="A1632" s="98" t="s">
        <v>542</v>
      </c>
      <c r="B1632" s="9">
        <v>16</v>
      </c>
      <c r="C1632" s="8" t="s">
        <v>121</v>
      </c>
      <c r="D1632" s="120">
        <v>51</v>
      </c>
      <c r="E1632" s="125">
        <v>17.399999999999999</v>
      </c>
      <c r="F1632" s="304">
        <f t="shared" si="157"/>
        <v>2042.8253999999999</v>
      </c>
      <c r="G1632" s="9">
        <v>0.1</v>
      </c>
      <c r="H1632" s="18" t="s">
        <v>1063</v>
      </c>
      <c r="I1632" s="32">
        <f t="shared" si="158"/>
        <v>1604.5967189869084</v>
      </c>
      <c r="J1632" s="32">
        <f t="shared" si="159"/>
        <v>8.0229835949345407</v>
      </c>
      <c r="K1632" s="33" t="str">
        <f t="shared" si="160"/>
        <v>DEJAR</v>
      </c>
      <c r="L1632" s="33" t="str">
        <f t="shared" si="161"/>
        <v>DEJAR</v>
      </c>
      <c r="M1632" s="33" t="str">
        <f t="shared" si="162"/>
        <v>DEJAR</v>
      </c>
    </row>
    <row r="1633" spans="1:13" x14ac:dyDescent="0.25">
      <c r="A1633" s="98" t="s">
        <v>542</v>
      </c>
      <c r="B1633" s="9">
        <v>17</v>
      </c>
      <c r="C1633" s="8" t="s">
        <v>618</v>
      </c>
      <c r="D1633" s="120">
        <v>24</v>
      </c>
      <c r="E1633" s="125">
        <v>17.399999999999999</v>
      </c>
      <c r="F1633" s="304">
        <f t="shared" si="157"/>
        <v>452.3904</v>
      </c>
      <c r="G1633" s="9">
        <v>0.1</v>
      </c>
      <c r="H1633" s="18" t="s">
        <v>1063</v>
      </c>
      <c r="I1633" s="32">
        <f t="shared" si="158"/>
        <v>266.13537552905672</v>
      </c>
      <c r="J1633" s="32">
        <f t="shared" si="159"/>
        <v>1.3306768776452833</v>
      </c>
      <c r="K1633" s="33" t="str">
        <f t="shared" si="160"/>
        <v>DEJAR</v>
      </c>
      <c r="L1633" s="33" t="str">
        <f t="shared" si="161"/>
        <v>DEJAR</v>
      </c>
      <c r="M1633" s="33" t="str">
        <f t="shared" si="162"/>
        <v>DEJAR</v>
      </c>
    </row>
    <row r="1634" spans="1:13" x14ac:dyDescent="0.25">
      <c r="A1634" s="98" t="s">
        <v>542</v>
      </c>
      <c r="B1634" s="9">
        <v>18</v>
      </c>
      <c r="C1634" s="8" t="s">
        <v>592</v>
      </c>
      <c r="D1634" s="120">
        <v>17</v>
      </c>
      <c r="E1634" s="124">
        <v>15</v>
      </c>
      <c r="F1634" s="304">
        <f t="shared" si="157"/>
        <v>226.98060000000001</v>
      </c>
      <c r="G1634" s="9">
        <v>0.1</v>
      </c>
      <c r="H1634" s="18" t="s">
        <v>1063</v>
      </c>
      <c r="I1634" s="32">
        <f t="shared" si="158"/>
        <v>116.98835060940742</v>
      </c>
      <c r="J1634" s="32">
        <f t="shared" si="159"/>
        <v>0.58494175304703711</v>
      </c>
      <c r="K1634" s="33" t="str">
        <f t="shared" si="160"/>
        <v>DEJAR</v>
      </c>
      <c r="L1634" s="33" t="str">
        <f t="shared" si="161"/>
        <v>DEJAR</v>
      </c>
      <c r="M1634" s="33" t="str">
        <f t="shared" si="162"/>
        <v>DEJAR</v>
      </c>
    </row>
    <row r="1635" spans="1:13" x14ac:dyDescent="0.25">
      <c r="A1635" s="98" t="s">
        <v>542</v>
      </c>
      <c r="B1635" s="9">
        <v>19</v>
      </c>
      <c r="C1635" s="8" t="s">
        <v>239</v>
      </c>
      <c r="D1635" s="120">
        <v>19</v>
      </c>
      <c r="E1635" s="124">
        <v>15</v>
      </c>
      <c r="F1635" s="304">
        <f t="shared" si="157"/>
        <v>283.52940000000001</v>
      </c>
      <c r="G1635" s="9">
        <v>0.1</v>
      </c>
      <c r="H1635" s="18" t="s">
        <v>1063</v>
      </c>
      <c r="I1635" s="32">
        <f t="shared" si="158"/>
        <v>152.50261995629924</v>
      </c>
      <c r="J1635" s="32">
        <f t="shared" si="159"/>
        <v>0.76251309978149617</v>
      </c>
      <c r="K1635" s="33" t="str">
        <f t="shared" si="160"/>
        <v>DEJAR</v>
      </c>
      <c r="L1635" s="33" t="str">
        <f t="shared" si="161"/>
        <v>DEJAR</v>
      </c>
      <c r="M1635" s="33" t="str">
        <f t="shared" si="162"/>
        <v>DEJAR</v>
      </c>
    </row>
    <row r="1636" spans="1:13" x14ac:dyDescent="0.25">
      <c r="A1636" s="98" t="s">
        <v>542</v>
      </c>
      <c r="B1636" s="9">
        <v>20</v>
      </c>
      <c r="C1636" s="8" t="s">
        <v>598</v>
      </c>
      <c r="D1636" s="120">
        <v>68</v>
      </c>
      <c r="E1636" s="124">
        <v>25</v>
      </c>
      <c r="F1636" s="304">
        <f t="shared" si="157"/>
        <v>3631.6896000000002</v>
      </c>
      <c r="G1636" s="9">
        <v>0.1</v>
      </c>
      <c r="H1636" s="18" t="s">
        <v>1063</v>
      </c>
      <c r="I1636" s="32">
        <f t="shared" si="158"/>
        <v>3185.3607760375917</v>
      </c>
      <c r="J1636" s="32">
        <f t="shared" si="159"/>
        <v>15.926803880187958</v>
      </c>
      <c r="K1636" s="33" t="str">
        <f t="shared" si="160"/>
        <v>DEJAR</v>
      </c>
      <c r="L1636" s="33" t="str">
        <f t="shared" si="161"/>
        <v>DEJAR</v>
      </c>
      <c r="M1636" s="33" t="str">
        <f t="shared" si="162"/>
        <v>DEJAR</v>
      </c>
    </row>
    <row r="1637" spans="1:13" x14ac:dyDescent="0.25">
      <c r="A1637" s="98" t="s">
        <v>542</v>
      </c>
      <c r="B1637" s="9">
        <v>21</v>
      </c>
      <c r="C1637" s="8" t="s">
        <v>256</v>
      </c>
      <c r="D1637" s="120">
        <v>18</v>
      </c>
      <c r="E1637" s="124">
        <v>16</v>
      </c>
      <c r="F1637" s="304">
        <f t="shared" si="157"/>
        <v>254.46959999999999</v>
      </c>
      <c r="G1637" s="9">
        <v>0.1</v>
      </c>
      <c r="H1637" s="18" t="s">
        <v>1063</v>
      </c>
      <c r="I1637" s="32">
        <f t="shared" si="158"/>
        <v>134.06329154071116</v>
      </c>
      <c r="J1637" s="32">
        <f t="shared" si="159"/>
        <v>0.67031645770355586</v>
      </c>
      <c r="K1637" s="33" t="str">
        <f t="shared" si="160"/>
        <v>DEJAR</v>
      </c>
      <c r="L1637" s="33" t="str">
        <f t="shared" si="161"/>
        <v>DEJAR</v>
      </c>
      <c r="M1637" s="33" t="str">
        <f t="shared" si="162"/>
        <v>DEJAR</v>
      </c>
    </row>
    <row r="1638" spans="1:13" x14ac:dyDescent="0.25">
      <c r="A1638" s="98" t="s">
        <v>542</v>
      </c>
      <c r="B1638" s="9">
        <v>22</v>
      </c>
      <c r="C1638" s="8" t="s">
        <v>475</v>
      </c>
      <c r="D1638" s="120">
        <v>18.5</v>
      </c>
      <c r="E1638" s="124">
        <v>12</v>
      </c>
      <c r="F1638" s="304">
        <f t="shared" si="157"/>
        <v>268.80315000000002</v>
      </c>
      <c r="G1638" s="9">
        <v>0.1</v>
      </c>
      <c r="H1638" s="18" t="s">
        <v>1063</v>
      </c>
      <c r="I1638" s="32">
        <f t="shared" si="158"/>
        <v>143.11059777395243</v>
      </c>
      <c r="J1638" s="32">
        <f t="shared" si="159"/>
        <v>0.71555298886976215</v>
      </c>
      <c r="K1638" s="33" t="str">
        <f t="shared" si="160"/>
        <v>DEJAR</v>
      </c>
      <c r="L1638" s="33" t="str">
        <f t="shared" si="161"/>
        <v>DEJAR</v>
      </c>
      <c r="M1638" s="33" t="str">
        <f t="shared" si="162"/>
        <v>DEJAR</v>
      </c>
    </row>
    <row r="1639" spans="1:13" x14ac:dyDescent="0.25">
      <c r="A1639" s="98" t="s">
        <v>544</v>
      </c>
      <c r="B1639" s="9">
        <v>1</v>
      </c>
      <c r="C1639" s="8" t="s">
        <v>641</v>
      </c>
      <c r="D1639" s="120">
        <v>74</v>
      </c>
      <c r="E1639" s="124">
        <v>27</v>
      </c>
      <c r="F1639" s="304">
        <f t="shared" si="157"/>
        <v>4300.8504000000003</v>
      </c>
      <c r="G1639" s="9">
        <v>0.1</v>
      </c>
      <c r="H1639" s="18" t="s">
        <v>1063</v>
      </c>
      <c r="I1639" s="32">
        <f t="shared" si="158"/>
        <v>3896.6177607412524</v>
      </c>
      <c r="J1639" s="32">
        <f t="shared" si="159"/>
        <v>19.483088803706259</v>
      </c>
      <c r="K1639" s="33" t="str">
        <f t="shared" si="160"/>
        <v>DEJAR</v>
      </c>
      <c r="L1639" s="33" t="str">
        <f t="shared" si="161"/>
        <v>DEJAR</v>
      </c>
      <c r="M1639" s="33" t="str">
        <f t="shared" si="162"/>
        <v>DEJAR</v>
      </c>
    </row>
    <row r="1640" spans="1:13" x14ac:dyDescent="0.25">
      <c r="A1640" s="98" t="s">
        <v>544</v>
      </c>
      <c r="B1640" s="9">
        <v>2</v>
      </c>
      <c r="C1640" s="8" t="s">
        <v>159</v>
      </c>
      <c r="D1640" s="120">
        <v>20</v>
      </c>
      <c r="E1640" s="124">
        <v>18</v>
      </c>
      <c r="F1640" s="304">
        <f t="shared" si="157"/>
        <v>314.15999999999997</v>
      </c>
      <c r="G1640" s="9">
        <v>0.1</v>
      </c>
      <c r="H1640" s="18" t="s">
        <v>1063</v>
      </c>
      <c r="I1640" s="32">
        <f t="shared" si="158"/>
        <v>172.33493090633354</v>
      </c>
      <c r="J1640" s="32">
        <f t="shared" si="159"/>
        <v>0.86167465453166758</v>
      </c>
      <c r="K1640" s="33" t="str">
        <f t="shared" si="160"/>
        <v>DEJAR</v>
      </c>
      <c r="L1640" s="33" t="str">
        <f t="shared" si="161"/>
        <v>DEJAR</v>
      </c>
      <c r="M1640" s="33" t="str">
        <f t="shared" si="162"/>
        <v>DEJAR</v>
      </c>
    </row>
    <row r="1641" spans="1:13" x14ac:dyDescent="0.25">
      <c r="A1641" s="98" t="s">
        <v>544</v>
      </c>
      <c r="B1641" s="9">
        <v>3</v>
      </c>
      <c r="C1641" s="8" t="s">
        <v>621</v>
      </c>
      <c r="D1641" s="120">
        <v>89</v>
      </c>
      <c r="E1641" s="125">
        <v>18.28</v>
      </c>
      <c r="F1641" s="304">
        <f t="shared" si="157"/>
        <v>6221.1534000000001</v>
      </c>
      <c r="G1641" s="9">
        <v>0.1</v>
      </c>
      <c r="H1641" s="18" t="s">
        <v>1063</v>
      </c>
      <c r="I1641" s="32">
        <f t="shared" si="158"/>
        <v>6049.8677926310929</v>
      </c>
      <c r="J1641" s="32">
        <f t="shared" si="159"/>
        <v>30.249338963155463</v>
      </c>
      <c r="K1641" s="33" t="str">
        <f t="shared" si="160"/>
        <v>DEJAR</v>
      </c>
      <c r="L1641" s="33" t="str">
        <f t="shared" si="161"/>
        <v>DEJAR</v>
      </c>
      <c r="M1641" s="33" t="str">
        <f t="shared" si="162"/>
        <v>DEJAR</v>
      </c>
    </row>
    <row r="1642" spans="1:13" x14ac:dyDescent="0.25">
      <c r="A1642" s="98" t="s">
        <v>544</v>
      </c>
      <c r="B1642" s="9">
        <v>4</v>
      </c>
      <c r="C1642" s="8" t="s">
        <v>592</v>
      </c>
      <c r="D1642" s="120">
        <v>24</v>
      </c>
      <c r="E1642" s="124">
        <v>8</v>
      </c>
      <c r="F1642" s="304">
        <f t="shared" si="157"/>
        <v>452.3904</v>
      </c>
      <c r="G1642" s="9">
        <v>0.1</v>
      </c>
      <c r="H1642" s="18" t="s">
        <v>1063</v>
      </c>
      <c r="I1642" s="32">
        <f t="shared" si="158"/>
        <v>266.13537552905672</v>
      </c>
      <c r="J1642" s="32">
        <f t="shared" si="159"/>
        <v>1.3306768776452833</v>
      </c>
      <c r="K1642" s="33" t="str">
        <f t="shared" si="160"/>
        <v>DEJAR</v>
      </c>
      <c r="L1642" s="33" t="str">
        <f t="shared" si="161"/>
        <v>DEJAR</v>
      </c>
      <c r="M1642" s="33" t="str">
        <f t="shared" si="162"/>
        <v>DEJAR</v>
      </c>
    </row>
    <row r="1643" spans="1:13" x14ac:dyDescent="0.25">
      <c r="A1643" s="98" t="s">
        <v>544</v>
      </c>
      <c r="B1643" s="9">
        <v>5</v>
      </c>
      <c r="C1643" s="8" t="s">
        <v>249</v>
      </c>
      <c r="D1643" s="120">
        <v>24</v>
      </c>
      <c r="E1643" s="124">
        <v>15</v>
      </c>
      <c r="F1643" s="304">
        <f t="shared" si="157"/>
        <v>452.3904</v>
      </c>
      <c r="G1643" s="9">
        <v>0.1</v>
      </c>
      <c r="H1643" s="18" t="s">
        <v>1063</v>
      </c>
      <c r="I1643" s="32">
        <f t="shared" si="158"/>
        <v>266.13537552905672</v>
      </c>
      <c r="J1643" s="32">
        <f t="shared" si="159"/>
        <v>1.3306768776452833</v>
      </c>
      <c r="K1643" s="33" t="str">
        <f t="shared" si="160"/>
        <v>DEJAR</v>
      </c>
      <c r="L1643" s="33" t="str">
        <f t="shared" si="161"/>
        <v>DEJAR</v>
      </c>
      <c r="M1643" s="33" t="str">
        <f t="shared" si="162"/>
        <v>DEJAR</v>
      </c>
    </row>
    <row r="1644" spans="1:13" x14ac:dyDescent="0.25">
      <c r="A1644" s="98" t="s">
        <v>544</v>
      </c>
      <c r="B1644" s="9">
        <v>6</v>
      </c>
      <c r="C1644" s="8" t="s">
        <v>256</v>
      </c>
      <c r="D1644" s="120">
        <v>48</v>
      </c>
      <c r="E1644" s="124">
        <v>26</v>
      </c>
      <c r="F1644" s="304">
        <f t="shared" si="157"/>
        <v>1809.5616</v>
      </c>
      <c r="G1644" s="9">
        <v>0.1</v>
      </c>
      <c r="H1644" s="18" t="s">
        <v>1063</v>
      </c>
      <c r="I1644" s="32">
        <f t="shared" si="158"/>
        <v>1388.7069567266387</v>
      </c>
      <c r="J1644" s="32">
        <f t="shared" si="159"/>
        <v>6.9435347836331935</v>
      </c>
      <c r="K1644" s="33" t="str">
        <f t="shared" si="160"/>
        <v>DEJAR</v>
      </c>
      <c r="L1644" s="33" t="str">
        <f t="shared" si="161"/>
        <v>DEJAR</v>
      </c>
      <c r="M1644" s="33" t="str">
        <f t="shared" si="162"/>
        <v>DEJAR</v>
      </c>
    </row>
    <row r="1645" spans="1:13" x14ac:dyDescent="0.25">
      <c r="A1645" s="98" t="s">
        <v>544</v>
      </c>
      <c r="B1645" s="9">
        <v>7</v>
      </c>
      <c r="C1645" s="8" t="s">
        <v>131</v>
      </c>
      <c r="D1645" s="120">
        <v>44</v>
      </c>
      <c r="E1645" s="124">
        <v>24</v>
      </c>
      <c r="F1645" s="304">
        <f t="shared" si="157"/>
        <v>1520.5344</v>
      </c>
      <c r="G1645" s="9">
        <v>0.1</v>
      </c>
      <c r="H1645" s="18" t="s">
        <v>1063</v>
      </c>
      <c r="I1645" s="32">
        <f t="shared" si="158"/>
        <v>1128.6029947595007</v>
      </c>
      <c r="J1645" s="32">
        <f t="shared" si="159"/>
        <v>5.6430149737975031</v>
      </c>
      <c r="K1645" s="33" t="str">
        <f t="shared" si="160"/>
        <v>DEJAR</v>
      </c>
      <c r="L1645" s="33" t="str">
        <f t="shared" si="161"/>
        <v>DEJAR</v>
      </c>
      <c r="M1645" s="33" t="str">
        <f t="shared" si="162"/>
        <v>DEJAR</v>
      </c>
    </row>
    <row r="1646" spans="1:13" x14ac:dyDescent="0.25">
      <c r="A1646" s="98" t="s">
        <v>544</v>
      </c>
      <c r="B1646" s="9">
        <v>8</v>
      </c>
      <c r="C1646" s="8" t="s">
        <v>131</v>
      </c>
      <c r="D1646" s="120">
        <v>55</v>
      </c>
      <c r="E1646" s="124">
        <v>25</v>
      </c>
      <c r="F1646" s="304">
        <f t="shared" si="157"/>
        <v>2375.835</v>
      </c>
      <c r="G1646" s="9">
        <v>0.1</v>
      </c>
      <c r="H1646" s="18" t="s">
        <v>1063</v>
      </c>
      <c r="I1646" s="32">
        <f t="shared" si="158"/>
        <v>1920.9991975467647</v>
      </c>
      <c r="J1646" s="32">
        <f t="shared" si="159"/>
        <v>9.6049959877338225</v>
      </c>
      <c r="K1646" s="33" t="str">
        <f t="shared" si="160"/>
        <v>DEJAR</v>
      </c>
      <c r="L1646" s="33" t="str">
        <f t="shared" si="161"/>
        <v>DEJAR</v>
      </c>
      <c r="M1646" s="33" t="str">
        <f t="shared" si="162"/>
        <v>DEJAR</v>
      </c>
    </row>
    <row r="1647" spans="1:13" x14ac:dyDescent="0.25">
      <c r="A1647" s="98" t="s">
        <v>544</v>
      </c>
      <c r="B1647" s="9">
        <v>9</v>
      </c>
      <c r="C1647" s="8" t="s">
        <v>641</v>
      </c>
      <c r="D1647" s="120">
        <v>68</v>
      </c>
      <c r="E1647" s="124">
        <v>26</v>
      </c>
      <c r="F1647" s="304">
        <f t="shared" si="157"/>
        <v>3631.6896000000002</v>
      </c>
      <c r="G1647" s="9">
        <v>0.1</v>
      </c>
      <c r="H1647" s="18" t="s">
        <v>1063</v>
      </c>
      <c r="I1647" s="32">
        <f t="shared" si="158"/>
        <v>3185.3607760375917</v>
      </c>
      <c r="J1647" s="32">
        <f t="shared" si="159"/>
        <v>15.926803880187958</v>
      </c>
      <c r="K1647" s="33" t="str">
        <f t="shared" si="160"/>
        <v>DEJAR</v>
      </c>
      <c r="L1647" s="33" t="str">
        <f t="shared" si="161"/>
        <v>DEJAR</v>
      </c>
      <c r="M1647" s="33" t="str">
        <f t="shared" si="162"/>
        <v>DEJAR</v>
      </c>
    </row>
    <row r="1648" spans="1:13" x14ac:dyDescent="0.25">
      <c r="A1648" s="98" t="s">
        <v>544</v>
      </c>
      <c r="B1648" s="9">
        <v>10</v>
      </c>
      <c r="C1648" s="8" t="s">
        <v>628</v>
      </c>
      <c r="D1648" s="120">
        <v>12</v>
      </c>
      <c r="E1648" s="124">
        <v>4</v>
      </c>
      <c r="F1648" s="304">
        <f t="shared" si="157"/>
        <v>113.0976</v>
      </c>
      <c r="G1648" s="9">
        <v>0.1</v>
      </c>
      <c r="H1648" s="18" t="s">
        <v>1063</v>
      </c>
      <c r="I1648" s="32">
        <f t="shared" si="158"/>
        <v>51.002868362482175</v>
      </c>
      <c r="J1648" s="32">
        <f t="shared" si="159"/>
        <v>0.25501434181241084</v>
      </c>
      <c r="K1648" s="33" t="str">
        <f t="shared" si="160"/>
        <v>DEJAR</v>
      </c>
      <c r="L1648" s="33" t="str">
        <f t="shared" si="161"/>
        <v>DEPURAR</v>
      </c>
      <c r="M1648" s="33" t="str">
        <f t="shared" si="162"/>
        <v>DEPURAR</v>
      </c>
    </row>
    <row r="1649" spans="1:13" x14ac:dyDescent="0.25">
      <c r="A1649" s="98" t="s">
        <v>544</v>
      </c>
      <c r="B1649" s="9">
        <v>11</v>
      </c>
      <c r="C1649" s="8" t="s">
        <v>621</v>
      </c>
      <c r="D1649" s="120">
        <v>76</v>
      </c>
      <c r="E1649" s="124">
        <v>28</v>
      </c>
      <c r="F1649" s="304">
        <f t="shared" si="157"/>
        <v>4536.4704000000002</v>
      </c>
      <c r="G1649" s="9">
        <v>0.1</v>
      </c>
      <c r="H1649" s="18" t="s">
        <v>1063</v>
      </c>
      <c r="I1649" s="32">
        <f t="shared" si="158"/>
        <v>4152.3438985274488</v>
      </c>
      <c r="J1649" s="32">
        <f t="shared" si="159"/>
        <v>20.761719492637244</v>
      </c>
      <c r="K1649" s="33" t="str">
        <f t="shared" si="160"/>
        <v>DEJAR</v>
      </c>
      <c r="L1649" s="33" t="str">
        <f t="shared" si="161"/>
        <v>DEJAR</v>
      </c>
      <c r="M1649" s="33" t="str">
        <f t="shared" si="162"/>
        <v>DEJAR</v>
      </c>
    </row>
    <row r="1650" spans="1:13" x14ac:dyDescent="0.25">
      <c r="A1650" s="98" t="s">
        <v>544</v>
      </c>
      <c r="B1650" s="9">
        <v>12</v>
      </c>
      <c r="C1650" s="8" t="s">
        <v>584</v>
      </c>
      <c r="D1650" s="120">
        <v>15</v>
      </c>
      <c r="E1650" s="124">
        <v>9</v>
      </c>
      <c r="F1650" s="304">
        <f t="shared" si="157"/>
        <v>176.715</v>
      </c>
      <c r="G1650" s="9">
        <v>0.1</v>
      </c>
      <c r="H1650" s="18" t="s">
        <v>1063</v>
      </c>
      <c r="I1650" s="32">
        <f t="shared" si="158"/>
        <v>86.812164819560579</v>
      </c>
      <c r="J1650" s="32">
        <f t="shared" si="159"/>
        <v>0.43406082409780289</v>
      </c>
      <c r="K1650" s="33" t="str">
        <f t="shared" si="160"/>
        <v>DEJAR</v>
      </c>
      <c r="L1650" s="33" t="str">
        <f t="shared" si="161"/>
        <v>DEJAR</v>
      </c>
      <c r="M1650" s="33" t="str">
        <f t="shared" si="162"/>
        <v>DEJAR</v>
      </c>
    </row>
    <row r="1651" spans="1:13" x14ac:dyDescent="0.25">
      <c r="A1651" s="98" t="s">
        <v>544</v>
      </c>
      <c r="B1651" s="9">
        <v>13</v>
      </c>
      <c r="C1651" s="8" t="s">
        <v>592</v>
      </c>
      <c r="D1651" s="120">
        <v>12</v>
      </c>
      <c r="E1651" s="124">
        <v>7</v>
      </c>
      <c r="F1651" s="304">
        <f t="shared" si="157"/>
        <v>113.0976</v>
      </c>
      <c r="G1651" s="9">
        <v>0.1</v>
      </c>
      <c r="H1651" s="18" t="s">
        <v>1063</v>
      </c>
      <c r="I1651" s="32">
        <f t="shared" si="158"/>
        <v>51.002868362482175</v>
      </c>
      <c r="J1651" s="32">
        <f t="shared" si="159"/>
        <v>0.25501434181241084</v>
      </c>
      <c r="K1651" s="33" t="str">
        <f t="shared" si="160"/>
        <v>DEJAR</v>
      </c>
      <c r="L1651" s="33" t="str">
        <f t="shared" si="161"/>
        <v>DEJAR</v>
      </c>
      <c r="M1651" s="33" t="str">
        <f t="shared" si="162"/>
        <v>DEJAR</v>
      </c>
    </row>
    <row r="1652" spans="1:13" x14ac:dyDescent="0.25">
      <c r="A1652" s="98" t="s">
        <v>544</v>
      </c>
      <c r="B1652" s="9">
        <v>14</v>
      </c>
      <c r="C1652" s="8" t="s">
        <v>159</v>
      </c>
      <c r="D1652" s="120">
        <v>20</v>
      </c>
      <c r="E1652" s="124">
        <v>15</v>
      </c>
      <c r="F1652" s="304">
        <f t="shared" si="157"/>
        <v>314.15999999999997</v>
      </c>
      <c r="G1652" s="9">
        <v>0.1</v>
      </c>
      <c r="H1652" s="18" t="s">
        <v>1063</v>
      </c>
      <c r="I1652" s="32">
        <f t="shared" si="158"/>
        <v>172.33493090633354</v>
      </c>
      <c r="J1652" s="32">
        <f t="shared" si="159"/>
        <v>0.86167465453166758</v>
      </c>
      <c r="K1652" s="33" t="str">
        <f t="shared" si="160"/>
        <v>DEJAR</v>
      </c>
      <c r="L1652" s="33" t="str">
        <f t="shared" si="161"/>
        <v>DEJAR</v>
      </c>
      <c r="M1652" s="33" t="str">
        <f t="shared" si="162"/>
        <v>DEJAR</v>
      </c>
    </row>
    <row r="1653" spans="1:13" x14ac:dyDescent="0.25">
      <c r="A1653" s="98" t="s">
        <v>544</v>
      </c>
      <c r="B1653" s="9">
        <v>15</v>
      </c>
      <c r="C1653" s="8" t="s">
        <v>592</v>
      </c>
      <c r="D1653" s="120">
        <v>27</v>
      </c>
      <c r="E1653" s="125">
        <v>18.28</v>
      </c>
      <c r="F1653" s="304">
        <f t="shared" si="157"/>
        <v>572.5566</v>
      </c>
      <c r="G1653" s="9">
        <v>0.1</v>
      </c>
      <c r="H1653" s="18" t="s">
        <v>1063</v>
      </c>
      <c r="I1653" s="32">
        <f t="shared" si="158"/>
        <v>352.39128142743209</v>
      </c>
      <c r="J1653" s="32">
        <f t="shared" si="159"/>
        <v>1.7619564071371603</v>
      </c>
      <c r="K1653" s="33" t="str">
        <f t="shared" si="160"/>
        <v>DEJAR</v>
      </c>
      <c r="L1653" s="33" t="str">
        <f t="shared" si="161"/>
        <v>DEJAR</v>
      </c>
      <c r="M1653" s="33" t="str">
        <f t="shared" si="162"/>
        <v>DEJAR</v>
      </c>
    </row>
    <row r="1654" spans="1:13" x14ac:dyDescent="0.25">
      <c r="A1654" s="98" t="s">
        <v>544</v>
      </c>
      <c r="B1654" s="9">
        <v>16</v>
      </c>
      <c r="C1654" s="8" t="s">
        <v>130</v>
      </c>
      <c r="D1654" s="120">
        <v>51</v>
      </c>
      <c r="E1654" s="124">
        <v>26</v>
      </c>
      <c r="F1654" s="304">
        <f t="shared" si="157"/>
        <v>2042.8253999999999</v>
      </c>
      <c r="G1654" s="9">
        <v>0.1</v>
      </c>
      <c r="H1654" s="18" t="s">
        <v>1063</v>
      </c>
      <c r="I1654" s="32">
        <f t="shared" si="158"/>
        <v>1604.5967189869084</v>
      </c>
      <c r="J1654" s="32">
        <f t="shared" si="159"/>
        <v>8.0229835949345407</v>
      </c>
      <c r="K1654" s="33" t="str">
        <f t="shared" si="160"/>
        <v>DEJAR</v>
      </c>
      <c r="L1654" s="33" t="str">
        <f t="shared" si="161"/>
        <v>DEJAR</v>
      </c>
      <c r="M1654" s="33" t="str">
        <f t="shared" si="162"/>
        <v>DEJAR</v>
      </c>
    </row>
    <row r="1655" spans="1:13" x14ac:dyDescent="0.25">
      <c r="A1655" s="98" t="s">
        <v>544</v>
      </c>
      <c r="B1655" s="9">
        <v>17</v>
      </c>
      <c r="C1655" s="8" t="s">
        <v>592</v>
      </c>
      <c r="D1655" s="120">
        <v>72</v>
      </c>
      <c r="E1655" s="124">
        <v>20</v>
      </c>
      <c r="F1655" s="304">
        <f t="shared" si="157"/>
        <v>4071.5135999999998</v>
      </c>
      <c r="G1655" s="9">
        <v>0.1</v>
      </c>
      <c r="H1655" s="18" t="s">
        <v>1063</v>
      </c>
      <c r="I1655" s="32">
        <f t="shared" si="158"/>
        <v>3650.2775546092148</v>
      </c>
      <c r="J1655" s="32">
        <f t="shared" si="159"/>
        <v>18.251387773046073</v>
      </c>
      <c r="K1655" s="33" t="str">
        <f t="shared" si="160"/>
        <v>DEJAR</v>
      </c>
      <c r="L1655" s="33" t="str">
        <f t="shared" si="161"/>
        <v>DEJAR</v>
      </c>
      <c r="M1655" s="33" t="str">
        <f t="shared" si="162"/>
        <v>DEJAR</v>
      </c>
    </row>
    <row r="1656" spans="1:13" x14ac:dyDescent="0.25">
      <c r="A1656" s="98" t="s">
        <v>544</v>
      </c>
      <c r="B1656" s="9">
        <v>18</v>
      </c>
      <c r="C1656" s="8" t="s">
        <v>239</v>
      </c>
      <c r="D1656" s="120">
        <v>16</v>
      </c>
      <c r="E1656" s="124">
        <v>14</v>
      </c>
      <c r="F1656" s="304">
        <f t="shared" si="157"/>
        <v>201.0624</v>
      </c>
      <c r="G1656" s="9">
        <v>0.1</v>
      </c>
      <c r="H1656" s="18" t="s">
        <v>1063</v>
      </c>
      <c r="I1656" s="32">
        <f t="shared" si="158"/>
        <v>101.24820425273758</v>
      </c>
      <c r="J1656" s="32">
        <f t="shared" si="159"/>
        <v>0.50624102126368786</v>
      </c>
      <c r="K1656" s="33" t="str">
        <f t="shared" si="160"/>
        <v>DEJAR</v>
      </c>
      <c r="L1656" s="33" t="str">
        <f t="shared" si="161"/>
        <v>DEJAR</v>
      </c>
      <c r="M1656" s="33" t="str">
        <f t="shared" si="162"/>
        <v>DEJAR</v>
      </c>
    </row>
    <row r="1657" spans="1:13" x14ac:dyDescent="0.25">
      <c r="A1657" s="98" t="s">
        <v>544</v>
      </c>
      <c r="B1657" s="9">
        <v>19</v>
      </c>
      <c r="C1657" s="8" t="s">
        <v>592</v>
      </c>
      <c r="D1657" s="120">
        <v>64</v>
      </c>
      <c r="E1657" s="124">
        <v>17</v>
      </c>
      <c r="F1657" s="304">
        <f t="shared" si="157"/>
        <v>3216.9983999999999</v>
      </c>
      <c r="G1657" s="9">
        <v>0.1</v>
      </c>
      <c r="H1657" s="18" t="s">
        <v>1063</v>
      </c>
      <c r="I1657" s="32">
        <f t="shared" si="158"/>
        <v>2756.7878065713849</v>
      </c>
      <c r="J1657" s="32">
        <f t="shared" si="159"/>
        <v>13.783939032856924</v>
      </c>
      <c r="K1657" s="33" t="str">
        <f t="shared" si="160"/>
        <v>DEJAR</v>
      </c>
      <c r="L1657" s="33" t="str">
        <f t="shared" si="161"/>
        <v>DEJAR</v>
      </c>
      <c r="M1657" s="33" t="str">
        <f t="shared" si="162"/>
        <v>DEJAR</v>
      </c>
    </row>
    <row r="1658" spans="1:13" x14ac:dyDescent="0.25">
      <c r="A1658" s="98" t="s">
        <v>544</v>
      </c>
      <c r="B1658" s="9">
        <v>20</v>
      </c>
      <c r="C1658" s="8" t="s">
        <v>592</v>
      </c>
      <c r="D1658" s="120">
        <v>130</v>
      </c>
      <c r="E1658" s="124">
        <v>20</v>
      </c>
      <c r="F1658" s="304">
        <f t="shared" si="157"/>
        <v>13273.26</v>
      </c>
      <c r="G1658" s="9">
        <v>0.1</v>
      </c>
      <c r="H1658" s="18" t="s">
        <v>1063</v>
      </c>
      <c r="I1658" s="32">
        <f t="shared" si="158"/>
        <v>14926.583991506332</v>
      </c>
      <c r="J1658" s="32">
        <f t="shared" si="159"/>
        <v>74.632919957531655</v>
      </c>
      <c r="K1658" s="33" t="str">
        <f t="shared" si="160"/>
        <v>DEJAR</v>
      </c>
      <c r="L1658" s="33" t="str">
        <f t="shared" si="161"/>
        <v>DEJAR</v>
      </c>
      <c r="M1658" s="33" t="str">
        <f t="shared" si="162"/>
        <v>DEJAR</v>
      </c>
    </row>
    <row r="1659" spans="1:13" x14ac:dyDescent="0.25">
      <c r="A1659" s="98" t="s">
        <v>544</v>
      </c>
      <c r="B1659" s="9">
        <v>21</v>
      </c>
      <c r="C1659" s="8" t="s">
        <v>592</v>
      </c>
      <c r="D1659" s="120">
        <v>46</v>
      </c>
      <c r="E1659" s="124">
        <v>20</v>
      </c>
      <c r="F1659" s="304">
        <f t="shared" si="157"/>
        <v>1661.9064000000001</v>
      </c>
      <c r="G1659" s="9">
        <v>0.1</v>
      </c>
      <c r="H1659" s="18" t="s">
        <v>1063</v>
      </c>
      <c r="I1659" s="32">
        <f t="shared" si="158"/>
        <v>1254.7442923043911</v>
      </c>
      <c r="J1659" s="32">
        <f t="shared" si="159"/>
        <v>6.2737214615219559</v>
      </c>
      <c r="K1659" s="33" t="str">
        <f t="shared" si="160"/>
        <v>DEJAR</v>
      </c>
      <c r="L1659" s="33" t="str">
        <f t="shared" si="161"/>
        <v>DEJAR</v>
      </c>
      <c r="M1659" s="33" t="str">
        <f t="shared" si="162"/>
        <v>DEJAR</v>
      </c>
    </row>
    <row r="1660" spans="1:13" x14ac:dyDescent="0.25">
      <c r="A1660" s="98" t="s">
        <v>544</v>
      </c>
      <c r="B1660" s="9">
        <v>22</v>
      </c>
      <c r="C1660" s="8" t="s">
        <v>252</v>
      </c>
      <c r="D1660" s="120">
        <v>26</v>
      </c>
      <c r="E1660" s="124">
        <v>15</v>
      </c>
      <c r="F1660" s="304">
        <f t="shared" si="157"/>
        <v>530.93039999999996</v>
      </c>
      <c r="G1660" s="9">
        <v>0.1</v>
      </c>
      <c r="H1660" s="18" t="s">
        <v>1063</v>
      </c>
      <c r="I1660" s="32">
        <f t="shared" si="158"/>
        <v>322.0760520178971</v>
      </c>
      <c r="J1660" s="32">
        <f t="shared" si="159"/>
        <v>1.6103802600894852</v>
      </c>
      <c r="K1660" s="33" t="str">
        <f t="shared" si="160"/>
        <v>DEJAR</v>
      </c>
      <c r="L1660" s="33" t="str">
        <f t="shared" si="161"/>
        <v>DEJAR</v>
      </c>
      <c r="M1660" s="33" t="str">
        <f t="shared" si="162"/>
        <v>DEJAR</v>
      </c>
    </row>
    <row r="1661" spans="1:13" x14ac:dyDescent="0.25">
      <c r="A1661" s="98" t="s">
        <v>544</v>
      </c>
      <c r="B1661" s="9">
        <v>23</v>
      </c>
      <c r="C1661" s="8" t="s">
        <v>256</v>
      </c>
      <c r="D1661" s="120">
        <v>27.5</v>
      </c>
      <c r="E1661" s="124">
        <v>20</v>
      </c>
      <c r="F1661" s="304">
        <f t="shared" si="157"/>
        <v>593.95875000000001</v>
      </c>
      <c r="G1661" s="9">
        <v>0.1</v>
      </c>
      <c r="H1661" s="18" t="s">
        <v>1063</v>
      </c>
      <c r="I1661" s="32">
        <f t="shared" si="158"/>
        <v>368.14523060732495</v>
      </c>
      <c r="J1661" s="32">
        <f t="shared" si="159"/>
        <v>1.8407261530366248</v>
      </c>
      <c r="K1661" s="33" t="str">
        <f t="shared" si="160"/>
        <v>DEJAR</v>
      </c>
      <c r="L1661" s="33" t="str">
        <f t="shared" si="161"/>
        <v>DEJAR</v>
      </c>
      <c r="M1661" s="33" t="str">
        <f t="shared" si="162"/>
        <v>DEJAR</v>
      </c>
    </row>
    <row r="1662" spans="1:13" x14ac:dyDescent="0.25">
      <c r="A1662" s="98" t="s">
        <v>547</v>
      </c>
      <c r="B1662" s="9">
        <v>1</v>
      </c>
      <c r="C1662" s="8" t="s">
        <v>620</v>
      </c>
      <c r="D1662" s="120">
        <v>49</v>
      </c>
      <c r="E1662" s="120">
        <v>17</v>
      </c>
      <c r="F1662" s="304">
        <f t="shared" si="157"/>
        <v>1885.7454</v>
      </c>
      <c r="G1662" s="9">
        <v>0.1</v>
      </c>
      <c r="H1662" s="18" t="s">
        <v>1063</v>
      </c>
      <c r="I1662" s="32">
        <f t="shared" si="158"/>
        <v>1458.6616605664788</v>
      </c>
      <c r="J1662" s="32">
        <f t="shared" si="159"/>
        <v>7.2933083028323935</v>
      </c>
      <c r="K1662" s="33" t="str">
        <f t="shared" si="160"/>
        <v>DEJAR</v>
      </c>
      <c r="L1662" s="33" t="str">
        <f t="shared" si="161"/>
        <v>DEJAR</v>
      </c>
      <c r="M1662" s="33" t="str">
        <f t="shared" si="162"/>
        <v>DEJAR</v>
      </c>
    </row>
    <row r="1663" spans="1:13" x14ac:dyDescent="0.25">
      <c r="A1663" s="98" t="s">
        <v>547</v>
      </c>
      <c r="B1663" s="9">
        <v>2</v>
      </c>
      <c r="C1663" s="123" t="s">
        <v>52</v>
      </c>
      <c r="D1663" s="120">
        <v>45</v>
      </c>
      <c r="E1663" s="120">
        <v>20</v>
      </c>
      <c r="F1663" s="304">
        <f t="shared" si="157"/>
        <v>1590.4349999999999</v>
      </c>
      <c r="G1663" s="9">
        <v>0.1</v>
      </c>
      <c r="H1663" s="18" t="s">
        <v>1063</v>
      </c>
      <c r="I1663" s="32">
        <f t="shared" si="158"/>
        <v>1190.7041522680991</v>
      </c>
      <c r="J1663" s="32">
        <f t="shared" si="159"/>
        <v>5.9535207613404948</v>
      </c>
      <c r="K1663" s="33" t="str">
        <f t="shared" si="160"/>
        <v>DEJAR</v>
      </c>
      <c r="L1663" s="33" t="str">
        <f t="shared" si="161"/>
        <v>DEJAR</v>
      </c>
      <c r="M1663" s="33" t="str">
        <f t="shared" si="162"/>
        <v>DEJAR</v>
      </c>
    </row>
    <row r="1664" spans="1:13" x14ac:dyDescent="0.25">
      <c r="A1664" s="98" t="s">
        <v>547</v>
      </c>
      <c r="B1664" s="9">
        <v>3</v>
      </c>
      <c r="C1664" s="8" t="s">
        <v>294</v>
      </c>
      <c r="D1664" s="120">
        <v>57</v>
      </c>
      <c r="E1664" s="120">
        <v>24</v>
      </c>
      <c r="F1664" s="304">
        <f t="shared" si="157"/>
        <v>2551.7646</v>
      </c>
      <c r="G1664" s="9">
        <v>0.1</v>
      </c>
      <c r="H1664" s="18" t="s">
        <v>1063</v>
      </c>
      <c r="I1664" s="32">
        <f t="shared" si="158"/>
        <v>2091.7057326142717</v>
      </c>
      <c r="J1664" s="32">
        <f t="shared" si="159"/>
        <v>10.458528663071357</v>
      </c>
      <c r="K1664" s="33" t="str">
        <f t="shared" si="160"/>
        <v>DEJAR</v>
      </c>
      <c r="L1664" s="33" t="str">
        <f t="shared" si="161"/>
        <v>DEJAR</v>
      </c>
      <c r="M1664" s="33" t="str">
        <f t="shared" si="162"/>
        <v>DEJAR</v>
      </c>
    </row>
    <row r="1665" spans="1:13" x14ac:dyDescent="0.25">
      <c r="A1665" s="98" t="s">
        <v>547</v>
      </c>
      <c r="B1665" s="9">
        <v>4</v>
      </c>
      <c r="C1665" s="8" t="s">
        <v>256</v>
      </c>
      <c r="D1665" s="120">
        <v>69</v>
      </c>
      <c r="E1665" s="120">
        <v>26</v>
      </c>
      <c r="F1665" s="304">
        <f t="shared" si="157"/>
        <v>3739.2894000000001</v>
      </c>
      <c r="G1665" s="9">
        <v>0.1</v>
      </c>
      <c r="H1665" s="18" t="s">
        <v>1063</v>
      </c>
      <c r="I1665" s="32">
        <f t="shared" si="158"/>
        <v>3298.1507760058912</v>
      </c>
      <c r="J1665" s="32">
        <f t="shared" si="159"/>
        <v>16.490753880029455</v>
      </c>
      <c r="K1665" s="33" t="str">
        <f t="shared" si="160"/>
        <v>DEJAR</v>
      </c>
      <c r="L1665" s="33" t="str">
        <f t="shared" si="161"/>
        <v>DEJAR</v>
      </c>
      <c r="M1665" s="33" t="str">
        <f t="shared" si="162"/>
        <v>DEJAR</v>
      </c>
    </row>
    <row r="1666" spans="1:13" x14ac:dyDescent="0.25">
      <c r="A1666" s="98" t="s">
        <v>547</v>
      </c>
      <c r="B1666" s="9">
        <v>5</v>
      </c>
      <c r="C1666" s="8" t="s">
        <v>263</v>
      </c>
      <c r="D1666" s="120">
        <v>75</v>
      </c>
      <c r="E1666" s="120">
        <v>25</v>
      </c>
      <c r="F1666" s="304">
        <f t="shared" si="157"/>
        <v>4417.875</v>
      </c>
      <c r="G1666" s="9">
        <v>0.1</v>
      </c>
      <c r="H1666" s="18" t="s">
        <v>1063</v>
      </c>
      <c r="I1666" s="32">
        <f t="shared" si="158"/>
        <v>4023.3015200759378</v>
      </c>
      <c r="J1666" s="32">
        <f t="shared" si="159"/>
        <v>20.116507600379688</v>
      </c>
      <c r="K1666" s="33" t="str">
        <f t="shared" si="160"/>
        <v>DEJAR</v>
      </c>
      <c r="L1666" s="33" t="str">
        <f t="shared" si="161"/>
        <v>DEJAR</v>
      </c>
      <c r="M1666" s="33" t="str">
        <f t="shared" si="162"/>
        <v>DEJAR</v>
      </c>
    </row>
    <row r="1667" spans="1:13" x14ac:dyDescent="0.25">
      <c r="A1667" s="98" t="s">
        <v>547</v>
      </c>
      <c r="B1667" s="9">
        <v>6</v>
      </c>
      <c r="C1667" s="8" t="s">
        <v>252</v>
      </c>
      <c r="D1667" s="120">
        <v>20</v>
      </c>
      <c r="E1667" s="122">
        <v>17.8</v>
      </c>
      <c r="F1667" s="304">
        <f t="shared" ref="F1667:F1730" si="163">(3.1416/4)*D1667^2</f>
        <v>314.15999999999997</v>
      </c>
      <c r="G1667" s="9">
        <v>0.1</v>
      </c>
      <c r="H1667" s="18" t="s">
        <v>1063</v>
      </c>
      <c r="I1667" s="32">
        <f t="shared" ref="I1667:I1730" si="164">0.13657*D1667^2.38351</f>
        <v>172.33493090633354</v>
      </c>
      <c r="J1667" s="32">
        <f t="shared" ref="J1667:J1730" si="165">(I1667/1000)*0.5/G1667</f>
        <v>0.86167465453166758</v>
      </c>
      <c r="K1667" s="33" t="str">
        <f t="shared" ref="K1667:K1730" si="166">+IF(D1667&gt;=10,"DEJAR","DEPURAR")</f>
        <v>DEJAR</v>
      </c>
      <c r="L1667" s="33" t="str">
        <f t="shared" ref="L1667:L1730" si="167">+IF(E1667&gt;=5,"DEJAR","DEPURAR")</f>
        <v>DEJAR</v>
      </c>
      <c r="M1667" s="33" t="str">
        <f t="shared" ref="M1667:M1730" si="168">+IF(AND(K1667="DEJAR",L1667="DEJAR"),"DEJAR","DEPURAR")</f>
        <v>DEJAR</v>
      </c>
    </row>
    <row r="1668" spans="1:13" x14ac:dyDescent="0.25">
      <c r="A1668" s="98" t="s">
        <v>547</v>
      </c>
      <c r="B1668" s="9">
        <v>7</v>
      </c>
      <c r="C1668" s="8" t="s">
        <v>635</v>
      </c>
      <c r="D1668" s="120">
        <v>28</v>
      </c>
      <c r="E1668" s="120">
        <v>12</v>
      </c>
      <c r="F1668" s="304">
        <f t="shared" si="163"/>
        <v>615.75360000000001</v>
      </c>
      <c r="G1668" s="9">
        <v>0.1</v>
      </c>
      <c r="H1668" s="18" t="s">
        <v>1063</v>
      </c>
      <c r="I1668" s="32">
        <f t="shared" si="164"/>
        <v>384.30049927715726</v>
      </c>
      <c r="J1668" s="32">
        <f t="shared" si="165"/>
        <v>1.9215024963857863</v>
      </c>
      <c r="K1668" s="33" t="str">
        <f t="shared" si="166"/>
        <v>DEJAR</v>
      </c>
      <c r="L1668" s="33" t="str">
        <f t="shared" si="167"/>
        <v>DEJAR</v>
      </c>
      <c r="M1668" s="33" t="str">
        <f t="shared" si="168"/>
        <v>DEJAR</v>
      </c>
    </row>
    <row r="1669" spans="1:13" x14ac:dyDescent="0.25">
      <c r="A1669" s="98" t="s">
        <v>547</v>
      </c>
      <c r="B1669" s="9">
        <v>8</v>
      </c>
      <c r="C1669" s="8" t="s">
        <v>134</v>
      </c>
      <c r="D1669" s="120">
        <v>49</v>
      </c>
      <c r="E1669" s="120">
        <v>25</v>
      </c>
      <c r="F1669" s="304">
        <f t="shared" si="163"/>
        <v>1885.7454</v>
      </c>
      <c r="G1669" s="9">
        <v>0.1</v>
      </c>
      <c r="H1669" s="18" t="s">
        <v>1063</v>
      </c>
      <c r="I1669" s="32">
        <f t="shared" si="164"/>
        <v>1458.6616605664788</v>
      </c>
      <c r="J1669" s="32">
        <f t="shared" si="165"/>
        <v>7.2933083028323935</v>
      </c>
      <c r="K1669" s="33" t="str">
        <f t="shared" si="166"/>
        <v>DEJAR</v>
      </c>
      <c r="L1669" s="33" t="str">
        <f t="shared" si="167"/>
        <v>DEJAR</v>
      </c>
      <c r="M1669" s="33" t="str">
        <f t="shared" si="168"/>
        <v>DEJAR</v>
      </c>
    </row>
    <row r="1670" spans="1:13" x14ac:dyDescent="0.25">
      <c r="A1670" s="98" t="s">
        <v>547</v>
      </c>
      <c r="B1670" s="9">
        <v>9</v>
      </c>
      <c r="C1670" s="8" t="s">
        <v>592</v>
      </c>
      <c r="D1670" s="120">
        <v>40</v>
      </c>
      <c r="E1670" s="120">
        <v>20</v>
      </c>
      <c r="F1670" s="304">
        <f t="shared" si="163"/>
        <v>1256.6399999999999</v>
      </c>
      <c r="G1670" s="9">
        <v>0.1</v>
      </c>
      <c r="H1670" s="18" t="s">
        <v>1063</v>
      </c>
      <c r="I1670" s="32">
        <f t="shared" si="164"/>
        <v>899.25180732127308</v>
      </c>
      <c r="J1670" s="32">
        <f t="shared" si="165"/>
        <v>4.4962590366063653</v>
      </c>
      <c r="K1670" s="33" t="str">
        <f t="shared" si="166"/>
        <v>DEJAR</v>
      </c>
      <c r="L1670" s="33" t="str">
        <f t="shared" si="167"/>
        <v>DEJAR</v>
      </c>
      <c r="M1670" s="33" t="str">
        <f t="shared" si="168"/>
        <v>DEJAR</v>
      </c>
    </row>
    <row r="1671" spans="1:13" x14ac:dyDescent="0.25">
      <c r="A1671" s="98" t="s">
        <v>547</v>
      </c>
      <c r="B1671" s="9">
        <v>10</v>
      </c>
      <c r="C1671" s="8" t="s">
        <v>227</v>
      </c>
      <c r="D1671" s="120">
        <v>35</v>
      </c>
      <c r="E1671" s="120">
        <v>9</v>
      </c>
      <c r="F1671" s="304">
        <f t="shared" si="163"/>
        <v>962.11500000000001</v>
      </c>
      <c r="G1671" s="9">
        <v>0.1</v>
      </c>
      <c r="H1671" s="18" t="s">
        <v>1063</v>
      </c>
      <c r="I1671" s="32">
        <f t="shared" si="164"/>
        <v>654.11925553640299</v>
      </c>
      <c r="J1671" s="32">
        <f t="shared" si="165"/>
        <v>3.270596277682015</v>
      </c>
      <c r="K1671" s="33" t="str">
        <f t="shared" si="166"/>
        <v>DEJAR</v>
      </c>
      <c r="L1671" s="33" t="str">
        <f t="shared" si="167"/>
        <v>DEJAR</v>
      </c>
      <c r="M1671" s="33" t="str">
        <f t="shared" si="168"/>
        <v>DEJAR</v>
      </c>
    </row>
    <row r="1672" spans="1:13" x14ac:dyDescent="0.25">
      <c r="A1672" s="98" t="s">
        <v>547</v>
      </c>
      <c r="B1672" s="9">
        <v>11</v>
      </c>
      <c r="C1672" s="8" t="s">
        <v>592</v>
      </c>
      <c r="D1672" s="120">
        <v>21</v>
      </c>
      <c r="E1672" s="120">
        <v>14</v>
      </c>
      <c r="F1672" s="304">
        <f t="shared" si="163"/>
        <v>346.3614</v>
      </c>
      <c r="G1672" s="9">
        <v>0.1</v>
      </c>
      <c r="H1672" s="18" t="s">
        <v>1063</v>
      </c>
      <c r="I1672" s="32">
        <f t="shared" si="164"/>
        <v>193.587905296</v>
      </c>
      <c r="J1672" s="32">
        <f t="shared" si="165"/>
        <v>0.96793952648000003</v>
      </c>
      <c r="K1672" s="33" t="str">
        <f t="shared" si="166"/>
        <v>DEJAR</v>
      </c>
      <c r="L1672" s="33" t="str">
        <f t="shared" si="167"/>
        <v>DEJAR</v>
      </c>
      <c r="M1672" s="33" t="str">
        <f t="shared" si="168"/>
        <v>DEJAR</v>
      </c>
    </row>
    <row r="1673" spans="1:13" x14ac:dyDescent="0.25">
      <c r="A1673" s="98" t="s">
        <v>547</v>
      </c>
      <c r="B1673" s="9">
        <v>12</v>
      </c>
      <c r="C1673" s="8" t="s">
        <v>134</v>
      </c>
      <c r="D1673" s="120">
        <v>23</v>
      </c>
      <c r="E1673" s="120">
        <v>15</v>
      </c>
      <c r="F1673" s="304">
        <f t="shared" si="163"/>
        <v>415.47660000000002</v>
      </c>
      <c r="G1673" s="9">
        <v>0.1</v>
      </c>
      <c r="H1673" s="18" t="s">
        <v>1063</v>
      </c>
      <c r="I1673" s="32">
        <f t="shared" si="164"/>
        <v>240.46242571758225</v>
      </c>
      <c r="J1673" s="32">
        <f t="shared" si="165"/>
        <v>1.2023121285879113</v>
      </c>
      <c r="K1673" s="33" t="str">
        <f t="shared" si="166"/>
        <v>DEJAR</v>
      </c>
      <c r="L1673" s="33" t="str">
        <f t="shared" si="167"/>
        <v>DEJAR</v>
      </c>
      <c r="M1673" s="33" t="str">
        <f t="shared" si="168"/>
        <v>DEJAR</v>
      </c>
    </row>
    <row r="1674" spans="1:13" x14ac:dyDescent="0.25">
      <c r="A1674" s="98" t="s">
        <v>547</v>
      </c>
      <c r="B1674" s="9">
        <v>13</v>
      </c>
      <c r="C1674" s="8" t="s">
        <v>592</v>
      </c>
      <c r="D1674" s="120">
        <v>26</v>
      </c>
      <c r="E1674" s="120">
        <v>16</v>
      </c>
      <c r="F1674" s="304">
        <f t="shared" si="163"/>
        <v>530.93039999999996</v>
      </c>
      <c r="G1674" s="9">
        <v>0.1</v>
      </c>
      <c r="H1674" s="18" t="s">
        <v>1063</v>
      </c>
      <c r="I1674" s="32">
        <f t="shared" si="164"/>
        <v>322.0760520178971</v>
      </c>
      <c r="J1674" s="32">
        <f t="shared" si="165"/>
        <v>1.6103802600894852</v>
      </c>
      <c r="K1674" s="33" t="str">
        <f t="shared" si="166"/>
        <v>DEJAR</v>
      </c>
      <c r="L1674" s="33" t="str">
        <f t="shared" si="167"/>
        <v>DEJAR</v>
      </c>
      <c r="M1674" s="33" t="str">
        <f t="shared" si="168"/>
        <v>DEJAR</v>
      </c>
    </row>
    <row r="1675" spans="1:13" x14ac:dyDescent="0.25">
      <c r="A1675" s="98" t="s">
        <v>547</v>
      </c>
      <c r="B1675" s="9">
        <v>14</v>
      </c>
      <c r="C1675" s="8" t="s">
        <v>165</v>
      </c>
      <c r="D1675" s="120">
        <v>19</v>
      </c>
      <c r="E1675" s="120">
        <v>13</v>
      </c>
      <c r="F1675" s="304">
        <f t="shared" si="163"/>
        <v>283.52940000000001</v>
      </c>
      <c r="G1675" s="9">
        <v>0.1</v>
      </c>
      <c r="H1675" s="18" t="s">
        <v>1063</v>
      </c>
      <c r="I1675" s="32">
        <f t="shared" si="164"/>
        <v>152.50261995629924</v>
      </c>
      <c r="J1675" s="32">
        <f t="shared" si="165"/>
        <v>0.76251309978149617</v>
      </c>
      <c r="K1675" s="33" t="str">
        <f t="shared" si="166"/>
        <v>DEJAR</v>
      </c>
      <c r="L1675" s="33" t="str">
        <f t="shared" si="167"/>
        <v>DEJAR</v>
      </c>
      <c r="M1675" s="33" t="str">
        <f t="shared" si="168"/>
        <v>DEJAR</v>
      </c>
    </row>
    <row r="1676" spans="1:13" x14ac:dyDescent="0.25">
      <c r="A1676" s="98" t="s">
        <v>547</v>
      </c>
      <c r="B1676" s="9">
        <v>15</v>
      </c>
      <c r="C1676" s="8" t="s">
        <v>592</v>
      </c>
      <c r="D1676" s="120">
        <v>51</v>
      </c>
      <c r="E1676" s="120">
        <v>20</v>
      </c>
      <c r="F1676" s="304">
        <f t="shared" si="163"/>
        <v>2042.8253999999999</v>
      </c>
      <c r="G1676" s="9">
        <v>0.1</v>
      </c>
      <c r="H1676" s="18" t="s">
        <v>1063</v>
      </c>
      <c r="I1676" s="32">
        <f t="shared" si="164"/>
        <v>1604.5967189869084</v>
      </c>
      <c r="J1676" s="32">
        <f t="shared" si="165"/>
        <v>8.0229835949345407</v>
      </c>
      <c r="K1676" s="33" t="str">
        <f t="shared" si="166"/>
        <v>DEJAR</v>
      </c>
      <c r="L1676" s="33" t="str">
        <f t="shared" si="167"/>
        <v>DEJAR</v>
      </c>
      <c r="M1676" s="33" t="str">
        <f t="shared" si="168"/>
        <v>DEJAR</v>
      </c>
    </row>
    <row r="1677" spans="1:13" x14ac:dyDescent="0.25">
      <c r="A1677" s="98" t="s">
        <v>547</v>
      </c>
      <c r="B1677" s="9">
        <v>16</v>
      </c>
      <c r="C1677" s="8" t="s">
        <v>161</v>
      </c>
      <c r="D1677" s="120">
        <v>31.5</v>
      </c>
      <c r="E1677" s="120">
        <v>18</v>
      </c>
      <c r="F1677" s="304">
        <f t="shared" si="163"/>
        <v>779.31314999999995</v>
      </c>
      <c r="G1677" s="9">
        <v>0.1</v>
      </c>
      <c r="H1677" s="18" t="s">
        <v>1063</v>
      </c>
      <c r="I1677" s="32">
        <f t="shared" si="164"/>
        <v>508.85435701385597</v>
      </c>
      <c r="J1677" s="32">
        <f t="shared" si="165"/>
        <v>2.5442717850692795</v>
      </c>
      <c r="K1677" s="33" t="str">
        <f t="shared" si="166"/>
        <v>DEJAR</v>
      </c>
      <c r="L1677" s="33" t="str">
        <f t="shared" si="167"/>
        <v>DEJAR</v>
      </c>
      <c r="M1677" s="33" t="str">
        <f t="shared" si="168"/>
        <v>DEJAR</v>
      </c>
    </row>
    <row r="1678" spans="1:13" x14ac:dyDescent="0.25">
      <c r="A1678" s="98" t="s">
        <v>547</v>
      </c>
      <c r="B1678" s="9">
        <v>17</v>
      </c>
      <c r="C1678" s="8" t="s">
        <v>592</v>
      </c>
      <c r="D1678" s="120">
        <v>36</v>
      </c>
      <c r="E1678" s="120">
        <v>12</v>
      </c>
      <c r="F1678" s="304">
        <f t="shared" si="163"/>
        <v>1017.8783999999999</v>
      </c>
      <c r="G1678" s="9">
        <v>0.1</v>
      </c>
      <c r="H1678" s="18" t="s">
        <v>1063</v>
      </c>
      <c r="I1678" s="32">
        <f t="shared" si="164"/>
        <v>699.54858588098784</v>
      </c>
      <c r="J1678" s="32">
        <f t="shared" si="165"/>
        <v>3.4977429294049394</v>
      </c>
      <c r="K1678" s="33" t="str">
        <f t="shared" si="166"/>
        <v>DEJAR</v>
      </c>
      <c r="L1678" s="33" t="str">
        <f t="shared" si="167"/>
        <v>DEJAR</v>
      </c>
      <c r="M1678" s="33" t="str">
        <f t="shared" si="168"/>
        <v>DEJAR</v>
      </c>
    </row>
    <row r="1679" spans="1:13" x14ac:dyDescent="0.25">
      <c r="A1679" s="98" t="s">
        <v>547</v>
      </c>
      <c r="B1679" s="9">
        <v>18</v>
      </c>
      <c r="C1679" s="8" t="s">
        <v>252</v>
      </c>
      <c r="D1679" s="120">
        <v>56</v>
      </c>
      <c r="E1679" s="120">
        <v>18</v>
      </c>
      <c r="F1679" s="304">
        <f t="shared" si="163"/>
        <v>2463.0144</v>
      </c>
      <c r="G1679" s="9">
        <v>0.1</v>
      </c>
      <c r="H1679" s="18" t="s">
        <v>1063</v>
      </c>
      <c r="I1679" s="32">
        <f t="shared" si="164"/>
        <v>2005.2981523361668</v>
      </c>
      <c r="J1679" s="32">
        <f t="shared" si="165"/>
        <v>10.026490761680835</v>
      </c>
      <c r="K1679" s="33" t="str">
        <f t="shared" si="166"/>
        <v>DEJAR</v>
      </c>
      <c r="L1679" s="33" t="str">
        <f t="shared" si="167"/>
        <v>DEJAR</v>
      </c>
      <c r="M1679" s="33" t="str">
        <f t="shared" si="168"/>
        <v>DEJAR</v>
      </c>
    </row>
    <row r="1680" spans="1:13" x14ac:dyDescent="0.25">
      <c r="A1680" s="98" t="s">
        <v>547</v>
      </c>
      <c r="B1680" s="9">
        <v>19</v>
      </c>
      <c r="C1680" s="8" t="s">
        <v>618</v>
      </c>
      <c r="D1680" s="120">
        <v>44</v>
      </c>
      <c r="E1680" s="120">
        <v>20</v>
      </c>
      <c r="F1680" s="304">
        <f t="shared" si="163"/>
        <v>1520.5344</v>
      </c>
      <c r="G1680" s="9">
        <v>0.1</v>
      </c>
      <c r="H1680" s="18" t="s">
        <v>1063</v>
      </c>
      <c r="I1680" s="32">
        <f t="shared" si="164"/>
        <v>1128.6029947595007</v>
      </c>
      <c r="J1680" s="32">
        <f t="shared" si="165"/>
        <v>5.6430149737975031</v>
      </c>
      <c r="K1680" s="33" t="str">
        <f t="shared" si="166"/>
        <v>DEJAR</v>
      </c>
      <c r="L1680" s="33" t="str">
        <f t="shared" si="167"/>
        <v>DEJAR</v>
      </c>
      <c r="M1680" s="33" t="str">
        <f t="shared" si="168"/>
        <v>DEJAR</v>
      </c>
    </row>
    <row r="1681" spans="1:13" x14ac:dyDescent="0.25">
      <c r="A1681" s="98" t="s">
        <v>547</v>
      </c>
      <c r="B1681" s="9">
        <v>20</v>
      </c>
      <c r="C1681" s="8" t="s">
        <v>592</v>
      </c>
      <c r="D1681" s="120">
        <v>30</v>
      </c>
      <c r="E1681" s="120">
        <v>18</v>
      </c>
      <c r="F1681" s="304">
        <f t="shared" si="163"/>
        <v>706.86</v>
      </c>
      <c r="G1681" s="9">
        <v>0.1</v>
      </c>
      <c r="H1681" s="18" t="s">
        <v>1063</v>
      </c>
      <c r="I1681" s="32">
        <f t="shared" si="164"/>
        <v>452.98997539791907</v>
      </c>
      <c r="J1681" s="32">
        <f t="shared" si="165"/>
        <v>2.2649498769895953</v>
      </c>
      <c r="K1681" s="33" t="str">
        <f t="shared" si="166"/>
        <v>DEJAR</v>
      </c>
      <c r="L1681" s="33" t="str">
        <f t="shared" si="167"/>
        <v>DEJAR</v>
      </c>
      <c r="M1681" s="33" t="str">
        <f t="shared" si="168"/>
        <v>DEJAR</v>
      </c>
    </row>
    <row r="1682" spans="1:13" x14ac:dyDescent="0.25">
      <c r="A1682" s="98" t="s">
        <v>547</v>
      </c>
      <c r="B1682" s="9">
        <v>21</v>
      </c>
      <c r="C1682" s="8" t="s">
        <v>618</v>
      </c>
      <c r="D1682" s="120">
        <v>32</v>
      </c>
      <c r="E1682" s="120">
        <v>20</v>
      </c>
      <c r="F1682" s="304">
        <f t="shared" si="163"/>
        <v>804.24959999999999</v>
      </c>
      <c r="G1682" s="9">
        <v>0.1</v>
      </c>
      <c r="H1682" s="18" t="s">
        <v>1063</v>
      </c>
      <c r="I1682" s="32">
        <f t="shared" si="164"/>
        <v>528.31791084648671</v>
      </c>
      <c r="J1682" s="32">
        <f t="shared" si="165"/>
        <v>2.6415895542324335</v>
      </c>
      <c r="K1682" s="33" t="str">
        <f t="shared" si="166"/>
        <v>DEJAR</v>
      </c>
      <c r="L1682" s="33" t="str">
        <f t="shared" si="167"/>
        <v>DEJAR</v>
      </c>
      <c r="M1682" s="33" t="str">
        <f t="shared" si="168"/>
        <v>DEJAR</v>
      </c>
    </row>
    <row r="1683" spans="1:13" x14ac:dyDescent="0.25">
      <c r="A1683" s="98" t="s">
        <v>547</v>
      </c>
      <c r="B1683" s="9">
        <v>22</v>
      </c>
      <c r="C1683" s="8" t="s">
        <v>618</v>
      </c>
      <c r="D1683" s="120">
        <v>19</v>
      </c>
      <c r="E1683" s="120">
        <v>13</v>
      </c>
      <c r="F1683" s="304">
        <f t="shared" si="163"/>
        <v>283.52940000000001</v>
      </c>
      <c r="G1683" s="9">
        <v>0.1</v>
      </c>
      <c r="H1683" s="18" t="s">
        <v>1063</v>
      </c>
      <c r="I1683" s="32">
        <f t="shared" si="164"/>
        <v>152.50261995629924</v>
      </c>
      <c r="J1683" s="32">
        <f t="shared" si="165"/>
        <v>0.76251309978149617</v>
      </c>
      <c r="K1683" s="33" t="str">
        <f t="shared" si="166"/>
        <v>DEJAR</v>
      </c>
      <c r="L1683" s="33" t="str">
        <f t="shared" si="167"/>
        <v>DEJAR</v>
      </c>
      <c r="M1683" s="33" t="str">
        <f t="shared" si="168"/>
        <v>DEJAR</v>
      </c>
    </row>
    <row r="1684" spans="1:13" x14ac:dyDescent="0.25">
      <c r="A1684" s="98" t="s">
        <v>547</v>
      </c>
      <c r="B1684" s="9">
        <v>23</v>
      </c>
      <c r="C1684" s="8" t="s">
        <v>256</v>
      </c>
      <c r="D1684" s="120">
        <v>38</v>
      </c>
      <c r="E1684" s="120">
        <v>16</v>
      </c>
      <c r="F1684" s="304">
        <f t="shared" si="163"/>
        <v>1134.1176</v>
      </c>
      <c r="G1684" s="9">
        <v>0.1</v>
      </c>
      <c r="H1684" s="18" t="s">
        <v>1063</v>
      </c>
      <c r="I1684" s="32">
        <f t="shared" si="164"/>
        <v>795.76587227964853</v>
      </c>
      <c r="J1684" s="32">
        <f t="shared" si="165"/>
        <v>3.9788293613982426</v>
      </c>
      <c r="K1684" s="33" t="str">
        <f t="shared" si="166"/>
        <v>DEJAR</v>
      </c>
      <c r="L1684" s="33" t="str">
        <f t="shared" si="167"/>
        <v>DEJAR</v>
      </c>
      <c r="M1684" s="33" t="str">
        <f t="shared" si="168"/>
        <v>DEJAR</v>
      </c>
    </row>
    <row r="1685" spans="1:13" x14ac:dyDescent="0.25">
      <c r="A1685" s="98" t="s">
        <v>547</v>
      </c>
      <c r="B1685" s="9">
        <v>24</v>
      </c>
      <c r="C1685" s="8" t="s">
        <v>592</v>
      </c>
      <c r="D1685" s="120">
        <v>31</v>
      </c>
      <c r="E1685" s="120">
        <v>12</v>
      </c>
      <c r="F1685" s="304">
        <f t="shared" si="163"/>
        <v>754.76940000000002</v>
      </c>
      <c r="G1685" s="9">
        <v>0.1</v>
      </c>
      <c r="H1685" s="18" t="s">
        <v>1063</v>
      </c>
      <c r="I1685" s="32">
        <f t="shared" si="164"/>
        <v>489.81357840055307</v>
      </c>
      <c r="J1685" s="32">
        <f t="shared" si="165"/>
        <v>2.4490678920027653</v>
      </c>
      <c r="K1685" s="33" t="str">
        <f t="shared" si="166"/>
        <v>DEJAR</v>
      </c>
      <c r="L1685" s="33" t="str">
        <f t="shared" si="167"/>
        <v>DEJAR</v>
      </c>
      <c r="M1685" s="33" t="str">
        <f t="shared" si="168"/>
        <v>DEJAR</v>
      </c>
    </row>
    <row r="1686" spans="1:13" x14ac:dyDescent="0.25">
      <c r="A1686" s="98" t="s">
        <v>547</v>
      </c>
      <c r="B1686" s="9">
        <v>25</v>
      </c>
      <c r="C1686" s="8" t="s">
        <v>618</v>
      </c>
      <c r="D1686" s="120">
        <v>50</v>
      </c>
      <c r="E1686" s="120">
        <v>24</v>
      </c>
      <c r="F1686" s="304">
        <f t="shared" si="163"/>
        <v>1963.5</v>
      </c>
      <c r="G1686" s="9">
        <v>0.1</v>
      </c>
      <c r="H1686" s="18" t="s">
        <v>1063</v>
      </c>
      <c r="I1686" s="32">
        <f t="shared" si="164"/>
        <v>1530.6197203780737</v>
      </c>
      <c r="J1686" s="32">
        <f t="shared" si="165"/>
        <v>7.6530986018903677</v>
      </c>
      <c r="K1686" s="33" t="str">
        <f t="shared" si="166"/>
        <v>DEJAR</v>
      </c>
      <c r="L1686" s="33" t="str">
        <f t="shared" si="167"/>
        <v>DEJAR</v>
      </c>
      <c r="M1686" s="33" t="str">
        <f t="shared" si="168"/>
        <v>DEJAR</v>
      </c>
    </row>
    <row r="1687" spans="1:13" x14ac:dyDescent="0.25">
      <c r="A1687" s="98" t="s">
        <v>550</v>
      </c>
      <c r="B1687" s="9">
        <v>1</v>
      </c>
      <c r="C1687" s="8" t="s">
        <v>642</v>
      </c>
      <c r="D1687" s="120">
        <v>16.3</v>
      </c>
      <c r="E1687" s="120">
        <v>10</v>
      </c>
      <c r="F1687" s="304">
        <f t="shared" si="163"/>
        <v>208.67292599999999</v>
      </c>
      <c r="G1687" s="9">
        <v>0.1</v>
      </c>
      <c r="H1687" s="18" t="s">
        <v>1063</v>
      </c>
      <c r="I1687" s="32">
        <f t="shared" si="164"/>
        <v>105.83189836648944</v>
      </c>
      <c r="J1687" s="32">
        <f t="shared" si="165"/>
        <v>0.52915949183244715</v>
      </c>
      <c r="K1687" s="33" t="str">
        <f t="shared" si="166"/>
        <v>DEJAR</v>
      </c>
      <c r="L1687" s="33" t="str">
        <f t="shared" si="167"/>
        <v>DEJAR</v>
      </c>
      <c r="M1687" s="33" t="str">
        <f t="shared" si="168"/>
        <v>DEJAR</v>
      </c>
    </row>
    <row r="1688" spans="1:13" x14ac:dyDescent="0.25">
      <c r="A1688" s="98" t="s">
        <v>550</v>
      </c>
      <c r="B1688" s="9">
        <v>2</v>
      </c>
      <c r="C1688" s="8" t="s">
        <v>591</v>
      </c>
      <c r="D1688" s="120">
        <v>15.6</v>
      </c>
      <c r="E1688" s="120">
        <v>8</v>
      </c>
      <c r="F1688" s="304">
        <f t="shared" si="163"/>
        <v>191.13494399999999</v>
      </c>
      <c r="G1688" s="9">
        <v>0.1</v>
      </c>
      <c r="H1688" s="18" t="s">
        <v>1063</v>
      </c>
      <c r="I1688" s="32">
        <f t="shared" si="164"/>
        <v>95.319053411783088</v>
      </c>
      <c r="J1688" s="32">
        <f t="shared" si="165"/>
        <v>0.47659526705891547</v>
      </c>
      <c r="K1688" s="33" t="str">
        <f t="shared" si="166"/>
        <v>DEJAR</v>
      </c>
      <c r="L1688" s="33" t="str">
        <f t="shared" si="167"/>
        <v>DEJAR</v>
      </c>
      <c r="M1688" s="33" t="str">
        <f t="shared" si="168"/>
        <v>DEJAR</v>
      </c>
    </row>
    <row r="1689" spans="1:13" x14ac:dyDescent="0.25">
      <c r="A1689" s="98" t="s">
        <v>550</v>
      </c>
      <c r="B1689" s="9">
        <v>3</v>
      </c>
      <c r="C1689" s="8" t="s">
        <v>628</v>
      </c>
      <c r="D1689" s="120">
        <v>14.3</v>
      </c>
      <c r="E1689" s="120">
        <v>8</v>
      </c>
      <c r="F1689" s="304">
        <f t="shared" si="163"/>
        <v>160.60644600000001</v>
      </c>
      <c r="G1689" s="9">
        <v>0.1</v>
      </c>
      <c r="H1689" s="18" t="s">
        <v>1063</v>
      </c>
      <c r="I1689" s="32">
        <f t="shared" si="164"/>
        <v>77.46585312120348</v>
      </c>
      <c r="J1689" s="32">
        <f t="shared" si="165"/>
        <v>0.38732926560601738</v>
      </c>
      <c r="K1689" s="33" t="str">
        <f t="shared" si="166"/>
        <v>DEJAR</v>
      </c>
      <c r="L1689" s="33" t="str">
        <f t="shared" si="167"/>
        <v>DEJAR</v>
      </c>
      <c r="M1689" s="33" t="str">
        <f t="shared" si="168"/>
        <v>DEJAR</v>
      </c>
    </row>
    <row r="1690" spans="1:13" x14ac:dyDescent="0.25">
      <c r="A1690" s="98" t="s">
        <v>550</v>
      </c>
      <c r="B1690" s="9">
        <v>4</v>
      </c>
      <c r="C1690" s="8" t="s">
        <v>592</v>
      </c>
      <c r="D1690" s="120">
        <v>12.5</v>
      </c>
      <c r="E1690" s="120">
        <v>6</v>
      </c>
      <c r="F1690" s="304">
        <f t="shared" si="163"/>
        <v>122.71875</v>
      </c>
      <c r="G1690" s="9">
        <v>0.1</v>
      </c>
      <c r="H1690" s="18" t="s">
        <v>1063</v>
      </c>
      <c r="I1690" s="32">
        <f t="shared" si="164"/>
        <v>56.214880852526136</v>
      </c>
      <c r="J1690" s="32">
        <f t="shared" si="165"/>
        <v>0.28107440426263064</v>
      </c>
      <c r="K1690" s="33" t="str">
        <f t="shared" si="166"/>
        <v>DEJAR</v>
      </c>
      <c r="L1690" s="33" t="str">
        <f t="shared" si="167"/>
        <v>DEJAR</v>
      </c>
      <c r="M1690" s="33" t="str">
        <f t="shared" si="168"/>
        <v>DEJAR</v>
      </c>
    </row>
    <row r="1691" spans="1:13" x14ac:dyDescent="0.25">
      <c r="A1691" s="98" t="s">
        <v>550</v>
      </c>
      <c r="B1691" s="9">
        <v>5</v>
      </c>
      <c r="C1691" s="8" t="s">
        <v>643</v>
      </c>
      <c r="D1691" s="120">
        <v>32.200000000000003</v>
      </c>
      <c r="E1691" s="120">
        <v>10</v>
      </c>
      <c r="F1691" s="304">
        <f t="shared" si="163"/>
        <v>814.33413600000006</v>
      </c>
      <c r="G1691" s="9">
        <v>0.1</v>
      </c>
      <c r="H1691" s="18" t="s">
        <v>1063</v>
      </c>
      <c r="I1691" s="32">
        <f t="shared" si="164"/>
        <v>536.22228398309642</v>
      </c>
      <c r="J1691" s="32">
        <f t="shared" si="165"/>
        <v>2.681111419915482</v>
      </c>
      <c r="K1691" s="33" t="str">
        <f t="shared" si="166"/>
        <v>DEJAR</v>
      </c>
      <c r="L1691" s="33" t="str">
        <f t="shared" si="167"/>
        <v>DEJAR</v>
      </c>
      <c r="M1691" s="33" t="str">
        <f t="shared" si="168"/>
        <v>DEJAR</v>
      </c>
    </row>
    <row r="1692" spans="1:13" x14ac:dyDescent="0.25">
      <c r="A1692" s="98" t="s">
        <v>550</v>
      </c>
      <c r="B1692" s="9">
        <v>6</v>
      </c>
      <c r="C1692" s="8" t="s">
        <v>592</v>
      </c>
      <c r="D1692" s="120">
        <v>13.4</v>
      </c>
      <c r="E1692" s="122">
        <v>9.02</v>
      </c>
      <c r="F1692" s="304">
        <f t="shared" si="163"/>
        <v>141.02642399999999</v>
      </c>
      <c r="G1692" s="9">
        <v>0.1</v>
      </c>
      <c r="H1692" s="18" t="s">
        <v>1063</v>
      </c>
      <c r="I1692" s="32">
        <f t="shared" si="164"/>
        <v>66.346935398031491</v>
      </c>
      <c r="J1692" s="32">
        <f t="shared" si="165"/>
        <v>0.33173467699015746</v>
      </c>
      <c r="K1692" s="33" t="str">
        <f t="shared" si="166"/>
        <v>DEJAR</v>
      </c>
      <c r="L1692" s="33" t="str">
        <f t="shared" si="167"/>
        <v>DEJAR</v>
      </c>
      <c r="M1692" s="33" t="str">
        <f t="shared" si="168"/>
        <v>DEJAR</v>
      </c>
    </row>
    <row r="1693" spans="1:13" x14ac:dyDescent="0.25">
      <c r="A1693" s="98" t="s">
        <v>550</v>
      </c>
      <c r="B1693" s="9">
        <v>7</v>
      </c>
      <c r="C1693" s="8" t="s">
        <v>644</v>
      </c>
      <c r="D1693" s="120">
        <v>13.5</v>
      </c>
      <c r="E1693" s="120">
        <v>7</v>
      </c>
      <c r="F1693" s="304">
        <f t="shared" si="163"/>
        <v>143.13915</v>
      </c>
      <c r="G1693" s="9">
        <v>0.1</v>
      </c>
      <c r="H1693" s="18" t="s">
        <v>1063</v>
      </c>
      <c r="I1693" s="32">
        <f t="shared" si="164"/>
        <v>67.533172179763213</v>
      </c>
      <c r="J1693" s="32">
        <f t="shared" si="165"/>
        <v>0.33766586089881601</v>
      </c>
      <c r="K1693" s="33" t="str">
        <f t="shared" si="166"/>
        <v>DEJAR</v>
      </c>
      <c r="L1693" s="33" t="str">
        <f t="shared" si="167"/>
        <v>DEJAR</v>
      </c>
      <c r="M1693" s="33" t="str">
        <f t="shared" si="168"/>
        <v>DEJAR</v>
      </c>
    </row>
    <row r="1694" spans="1:13" x14ac:dyDescent="0.25">
      <c r="A1694" s="98" t="s">
        <v>550</v>
      </c>
      <c r="B1694" s="9">
        <v>8</v>
      </c>
      <c r="C1694" s="8" t="s">
        <v>645</v>
      </c>
      <c r="D1694" s="120">
        <v>24.3</v>
      </c>
      <c r="E1694" s="120">
        <v>7</v>
      </c>
      <c r="F1694" s="304">
        <f t="shared" si="163"/>
        <v>463.77084600000001</v>
      </c>
      <c r="G1694" s="9">
        <v>0.1</v>
      </c>
      <c r="H1694" s="18" t="s">
        <v>1063</v>
      </c>
      <c r="I1694" s="32">
        <f t="shared" si="164"/>
        <v>274.13325232414849</v>
      </c>
      <c r="J1694" s="32">
        <f t="shared" si="165"/>
        <v>1.3706662616207423</v>
      </c>
      <c r="K1694" s="33" t="str">
        <f t="shared" si="166"/>
        <v>DEJAR</v>
      </c>
      <c r="L1694" s="33" t="str">
        <f t="shared" si="167"/>
        <v>DEJAR</v>
      </c>
      <c r="M1694" s="33" t="str">
        <f t="shared" si="168"/>
        <v>DEJAR</v>
      </c>
    </row>
    <row r="1695" spans="1:13" x14ac:dyDescent="0.25">
      <c r="A1695" s="98" t="s">
        <v>550</v>
      </c>
      <c r="B1695" s="9">
        <v>9</v>
      </c>
      <c r="C1695" s="8" t="s">
        <v>585</v>
      </c>
      <c r="D1695" s="120">
        <v>55.5</v>
      </c>
      <c r="E1695" s="120">
        <v>15</v>
      </c>
      <c r="F1695" s="304">
        <f t="shared" si="163"/>
        <v>2419.2283499999999</v>
      </c>
      <c r="G1695" s="9">
        <v>0.1</v>
      </c>
      <c r="H1695" s="18" t="s">
        <v>1063</v>
      </c>
      <c r="I1695" s="32">
        <f t="shared" si="164"/>
        <v>1962.8860005645211</v>
      </c>
      <c r="J1695" s="32">
        <f t="shared" si="165"/>
        <v>9.8144300028226041</v>
      </c>
      <c r="K1695" s="33" t="str">
        <f t="shared" si="166"/>
        <v>DEJAR</v>
      </c>
      <c r="L1695" s="33" t="str">
        <f t="shared" si="167"/>
        <v>DEJAR</v>
      </c>
      <c r="M1695" s="33" t="str">
        <f t="shared" si="168"/>
        <v>DEJAR</v>
      </c>
    </row>
    <row r="1696" spans="1:13" x14ac:dyDescent="0.25">
      <c r="A1696" s="98" t="s">
        <v>550</v>
      </c>
      <c r="B1696" s="9">
        <v>10</v>
      </c>
      <c r="C1696" s="8" t="s">
        <v>642</v>
      </c>
      <c r="D1696" s="120">
        <v>20</v>
      </c>
      <c r="E1696" s="120">
        <v>8</v>
      </c>
      <c r="F1696" s="304">
        <f t="shared" si="163"/>
        <v>314.15999999999997</v>
      </c>
      <c r="G1696" s="9">
        <v>0.1</v>
      </c>
      <c r="H1696" s="18" t="s">
        <v>1063</v>
      </c>
      <c r="I1696" s="32">
        <f t="shared" si="164"/>
        <v>172.33493090633354</v>
      </c>
      <c r="J1696" s="32">
        <f t="shared" si="165"/>
        <v>0.86167465453166758</v>
      </c>
      <c r="K1696" s="33" t="str">
        <f t="shared" si="166"/>
        <v>DEJAR</v>
      </c>
      <c r="L1696" s="33" t="str">
        <f t="shared" si="167"/>
        <v>DEJAR</v>
      </c>
      <c r="M1696" s="33" t="str">
        <f t="shared" si="168"/>
        <v>DEJAR</v>
      </c>
    </row>
    <row r="1697" spans="1:13" x14ac:dyDescent="0.25">
      <c r="A1697" s="98" t="s">
        <v>550</v>
      </c>
      <c r="B1697" s="9">
        <v>11</v>
      </c>
      <c r="C1697" s="8" t="s">
        <v>646</v>
      </c>
      <c r="D1697" s="120">
        <v>16</v>
      </c>
      <c r="E1697" s="120">
        <v>6</v>
      </c>
      <c r="F1697" s="304">
        <f t="shared" si="163"/>
        <v>201.0624</v>
      </c>
      <c r="G1697" s="9">
        <v>0.1</v>
      </c>
      <c r="H1697" s="18" t="s">
        <v>1063</v>
      </c>
      <c r="I1697" s="32">
        <f t="shared" si="164"/>
        <v>101.24820425273758</v>
      </c>
      <c r="J1697" s="32">
        <f t="shared" si="165"/>
        <v>0.50624102126368786</v>
      </c>
      <c r="K1697" s="33" t="str">
        <f t="shared" si="166"/>
        <v>DEJAR</v>
      </c>
      <c r="L1697" s="33" t="str">
        <f t="shared" si="167"/>
        <v>DEJAR</v>
      </c>
      <c r="M1697" s="33" t="str">
        <f t="shared" si="168"/>
        <v>DEJAR</v>
      </c>
    </row>
    <row r="1698" spans="1:13" x14ac:dyDescent="0.25">
      <c r="A1698" s="98" t="s">
        <v>550</v>
      </c>
      <c r="B1698" s="9">
        <v>12</v>
      </c>
      <c r="C1698" s="8" t="s">
        <v>647</v>
      </c>
      <c r="D1698" s="120">
        <v>16.600000000000001</v>
      </c>
      <c r="E1698" s="120">
        <v>6</v>
      </c>
      <c r="F1698" s="304">
        <f t="shared" si="163"/>
        <v>216.42482400000003</v>
      </c>
      <c r="G1698" s="9">
        <v>0.1</v>
      </c>
      <c r="H1698" s="18" t="s">
        <v>1063</v>
      </c>
      <c r="I1698" s="32">
        <f t="shared" si="164"/>
        <v>110.53380957149615</v>
      </c>
      <c r="J1698" s="32">
        <f t="shared" si="165"/>
        <v>0.55266904785748072</v>
      </c>
      <c r="K1698" s="33" t="str">
        <f t="shared" si="166"/>
        <v>DEJAR</v>
      </c>
      <c r="L1698" s="33" t="str">
        <f t="shared" si="167"/>
        <v>DEJAR</v>
      </c>
      <c r="M1698" s="33" t="str">
        <f t="shared" si="168"/>
        <v>DEJAR</v>
      </c>
    </row>
    <row r="1699" spans="1:13" x14ac:dyDescent="0.25">
      <c r="A1699" s="98" t="s">
        <v>550</v>
      </c>
      <c r="B1699" s="9">
        <v>13</v>
      </c>
      <c r="C1699" s="8" t="s">
        <v>592</v>
      </c>
      <c r="D1699" s="120">
        <v>17.8</v>
      </c>
      <c r="E1699" s="120">
        <v>5</v>
      </c>
      <c r="F1699" s="304">
        <f t="shared" si="163"/>
        <v>248.84613600000003</v>
      </c>
      <c r="G1699" s="9">
        <v>0.1</v>
      </c>
      <c r="H1699" s="18" t="s">
        <v>1063</v>
      </c>
      <c r="I1699" s="32">
        <f t="shared" si="164"/>
        <v>130.5400843883379</v>
      </c>
      <c r="J1699" s="32">
        <f t="shared" si="165"/>
        <v>0.65270042194168942</v>
      </c>
      <c r="K1699" s="33" t="str">
        <f t="shared" si="166"/>
        <v>DEJAR</v>
      </c>
      <c r="L1699" s="33" t="str">
        <f t="shared" si="167"/>
        <v>DEJAR</v>
      </c>
      <c r="M1699" s="33" t="str">
        <f t="shared" si="168"/>
        <v>DEJAR</v>
      </c>
    </row>
    <row r="1700" spans="1:13" x14ac:dyDescent="0.25">
      <c r="A1700" s="98" t="s">
        <v>550</v>
      </c>
      <c r="B1700" s="9">
        <v>14</v>
      </c>
      <c r="C1700" s="8" t="s">
        <v>130</v>
      </c>
      <c r="D1700" s="120">
        <v>26.3</v>
      </c>
      <c r="E1700" s="120">
        <v>8</v>
      </c>
      <c r="F1700" s="304">
        <f t="shared" si="163"/>
        <v>543.25332600000002</v>
      </c>
      <c r="G1700" s="9">
        <v>0.1</v>
      </c>
      <c r="H1700" s="18" t="s">
        <v>1063</v>
      </c>
      <c r="I1700" s="32">
        <f t="shared" si="164"/>
        <v>331.00460476001751</v>
      </c>
      <c r="J1700" s="32">
        <f t="shared" si="165"/>
        <v>1.6550230238000876</v>
      </c>
      <c r="K1700" s="33" t="str">
        <f t="shared" si="166"/>
        <v>DEJAR</v>
      </c>
      <c r="L1700" s="33" t="str">
        <f t="shared" si="167"/>
        <v>DEJAR</v>
      </c>
      <c r="M1700" s="33" t="str">
        <f t="shared" si="168"/>
        <v>DEJAR</v>
      </c>
    </row>
    <row r="1701" spans="1:13" x14ac:dyDescent="0.25">
      <c r="A1701" s="98" t="s">
        <v>550</v>
      </c>
      <c r="B1701" s="9">
        <v>15</v>
      </c>
      <c r="C1701" s="8" t="s">
        <v>592</v>
      </c>
      <c r="D1701" s="120">
        <v>14.7</v>
      </c>
      <c r="E1701" s="120">
        <v>5</v>
      </c>
      <c r="F1701" s="304">
        <f t="shared" si="163"/>
        <v>169.71708599999997</v>
      </c>
      <c r="G1701" s="9">
        <v>0.1</v>
      </c>
      <c r="H1701" s="18" t="s">
        <v>1063</v>
      </c>
      <c r="I1701" s="32">
        <f t="shared" si="164"/>
        <v>82.730919252623252</v>
      </c>
      <c r="J1701" s="32">
        <f t="shared" si="165"/>
        <v>0.41365459626311624</v>
      </c>
      <c r="K1701" s="33" t="str">
        <f t="shared" si="166"/>
        <v>DEJAR</v>
      </c>
      <c r="L1701" s="33" t="str">
        <f t="shared" si="167"/>
        <v>DEJAR</v>
      </c>
      <c r="M1701" s="33" t="str">
        <f t="shared" si="168"/>
        <v>DEJAR</v>
      </c>
    </row>
    <row r="1702" spans="1:13" x14ac:dyDescent="0.25">
      <c r="A1702" s="98" t="s">
        <v>550</v>
      </c>
      <c r="B1702" s="9">
        <v>16</v>
      </c>
      <c r="C1702" s="8" t="s">
        <v>648</v>
      </c>
      <c r="D1702" s="120">
        <v>26.5</v>
      </c>
      <c r="E1702" s="120">
        <v>10</v>
      </c>
      <c r="F1702" s="304">
        <f t="shared" si="163"/>
        <v>551.54714999999999</v>
      </c>
      <c r="G1702" s="9">
        <v>0.1</v>
      </c>
      <c r="H1702" s="18" t="s">
        <v>1063</v>
      </c>
      <c r="I1702" s="32">
        <f t="shared" si="164"/>
        <v>337.03583743732253</v>
      </c>
      <c r="J1702" s="32">
        <f t="shared" si="165"/>
        <v>1.6851791871866124</v>
      </c>
      <c r="K1702" s="33" t="str">
        <f t="shared" si="166"/>
        <v>DEJAR</v>
      </c>
      <c r="L1702" s="33" t="str">
        <f t="shared" si="167"/>
        <v>DEJAR</v>
      </c>
      <c r="M1702" s="33" t="str">
        <f t="shared" si="168"/>
        <v>DEJAR</v>
      </c>
    </row>
    <row r="1703" spans="1:13" x14ac:dyDescent="0.25">
      <c r="A1703" s="98" t="s">
        <v>550</v>
      </c>
      <c r="B1703" s="9">
        <v>17</v>
      </c>
      <c r="C1703" s="8" t="s">
        <v>130</v>
      </c>
      <c r="D1703" s="120">
        <v>22.8</v>
      </c>
      <c r="E1703" s="120">
        <v>7</v>
      </c>
      <c r="F1703" s="304">
        <f t="shared" si="163"/>
        <v>408.28233600000004</v>
      </c>
      <c r="G1703" s="9">
        <v>0.1</v>
      </c>
      <c r="H1703" s="18" t="s">
        <v>1063</v>
      </c>
      <c r="I1703" s="32">
        <f t="shared" si="164"/>
        <v>235.50850554664373</v>
      </c>
      <c r="J1703" s="32">
        <f t="shared" si="165"/>
        <v>1.1775425277332185</v>
      </c>
      <c r="K1703" s="33" t="str">
        <f t="shared" si="166"/>
        <v>DEJAR</v>
      </c>
      <c r="L1703" s="33" t="str">
        <f t="shared" si="167"/>
        <v>DEJAR</v>
      </c>
      <c r="M1703" s="33" t="str">
        <f t="shared" si="168"/>
        <v>DEJAR</v>
      </c>
    </row>
    <row r="1704" spans="1:13" x14ac:dyDescent="0.25">
      <c r="A1704" s="98" t="s">
        <v>550</v>
      </c>
      <c r="B1704" s="9">
        <v>18</v>
      </c>
      <c r="C1704" s="8" t="s">
        <v>649</v>
      </c>
      <c r="D1704" s="120">
        <v>81</v>
      </c>
      <c r="E1704" s="120">
        <v>20</v>
      </c>
      <c r="F1704" s="304">
        <f t="shared" si="163"/>
        <v>5153.0093999999999</v>
      </c>
      <c r="G1704" s="9">
        <v>0.1</v>
      </c>
      <c r="H1704" s="18" t="s">
        <v>1063</v>
      </c>
      <c r="I1704" s="32">
        <f t="shared" si="164"/>
        <v>4833.3521332044611</v>
      </c>
      <c r="J1704" s="32">
        <f t="shared" si="165"/>
        <v>24.166760666022306</v>
      </c>
      <c r="K1704" s="33" t="str">
        <f t="shared" si="166"/>
        <v>DEJAR</v>
      </c>
      <c r="L1704" s="33" t="str">
        <f t="shared" si="167"/>
        <v>DEJAR</v>
      </c>
      <c r="M1704" s="33" t="str">
        <f t="shared" si="168"/>
        <v>DEJAR</v>
      </c>
    </row>
    <row r="1705" spans="1:13" x14ac:dyDescent="0.25">
      <c r="A1705" s="98" t="s">
        <v>550</v>
      </c>
      <c r="B1705" s="9">
        <v>19</v>
      </c>
      <c r="C1705" s="8" t="s">
        <v>584</v>
      </c>
      <c r="D1705" s="120">
        <v>29.5</v>
      </c>
      <c r="E1705" s="120">
        <v>10</v>
      </c>
      <c r="F1705" s="304">
        <f t="shared" si="163"/>
        <v>683.49434999999994</v>
      </c>
      <c r="G1705" s="9">
        <v>0.1</v>
      </c>
      <c r="H1705" s="18" t="s">
        <v>1063</v>
      </c>
      <c r="I1705" s="32">
        <f t="shared" si="164"/>
        <v>435.20189998017889</v>
      </c>
      <c r="J1705" s="32">
        <f t="shared" si="165"/>
        <v>2.1760094999008941</v>
      </c>
      <c r="K1705" s="33" t="str">
        <f t="shared" si="166"/>
        <v>DEJAR</v>
      </c>
      <c r="L1705" s="33" t="str">
        <f t="shared" si="167"/>
        <v>DEJAR</v>
      </c>
      <c r="M1705" s="33" t="str">
        <f t="shared" si="168"/>
        <v>DEJAR</v>
      </c>
    </row>
    <row r="1706" spans="1:13" x14ac:dyDescent="0.25">
      <c r="A1706" s="98" t="s">
        <v>550</v>
      </c>
      <c r="B1706" s="9">
        <v>20</v>
      </c>
      <c r="C1706" s="8" t="s">
        <v>650</v>
      </c>
      <c r="D1706" s="120">
        <v>47.2</v>
      </c>
      <c r="E1706" s="120">
        <v>8</v>
      </c>
      <c r="F1706" s="304">
        <f t="shared" si="163"/>
        <v>1749.7455360000001</v>
      </c>
      <c r="G1706" s="9">
        <v>0.1</v>
      </c>
      <c r="H1706" s="18" t="s">
        <v>1063</v>
      </c>
      <c r="I1706" s="32">
        <f t="shared" si="164"/>
        <v>1334.1750124872665</v>
      </c>
      <c r="J1706" s="32">
        <f t="shared" si="165"/>
        <v>6.6708750624363322</v>
      </c>
      <c r="K1706" s="33" t="str">
        <f t="shared" si="166"/>
        <v>DEJAR</v>
      </c>
      <c r="L1706" s="33" t="str">
        <f t="shared" si="167"/>
        <v>DEJAR</v>
      </c>
      <c r="M1706" s="33" t="str">
        <f t="shared" si="168"/>
        <v>DEJAR</v>
      </c>
    </row>
    <row r="1707" spans="1:13" x14ac:dyDescent="0.25">
      <c r="A1707" s="98" t="s">
        <v>550</v>
      </c>
      <c r="B1707" s="9">
        <v>21</v>
      </c>
      <c r="C1707" s="8" t="s">
        <v>584</v>
      </c>
      <c r="D1707" s="120">
        <v>35.299999999999997</v>
      </c>
      <c r="E1707" s="120">
        <v>12</v>
      </c>
      <c r="F1707" s="304">
        <f t="shared" si="163"/>
        <v>978.67908599999976</v>
      </c>
      <c r="G1707" s="9">
        <v>0.1</v>
      </c>
      <c r="H1707" s="18" t="s">
        <v>1063</v>
      </c>
      <c r="I1707" s="32">
        <f t="shared" si="164"/>
        <v>667.56229254639072</v>
      </c>
      <c r="J1707" s="32">
        <f t="shared" si="165"/>
        <v>3.3378114627319535</v>
      </c>
      <c r="K1707" s="33" t="str">
        <f t="shared" si="166"/>
        <v>DEJAR</v>
      </c>
      <c r="L1707" s="33" t="str">
        <f t="shared" si="167"/>
        <v>DEJAR</v>
      </c>
      <c r="M1707" s="33" t="str">
        <f t="shared" si="168"/>
        <v>DEJAR</v>
      </c>
    </row>
    <row r="1708" spans="1:13" x14ac:dyDescent="0.25">
      <c r="A1708" s="98" t="s">
        <v>550</v>
      </c>
      <c r="B1708" s="9">
        <v>22</v>
      </c>
      <c r="C1708" s="8" t="s">
        <v>592</v>
      </c>
      <c r="D1708" s="120">
        <v>23.5</v>
      </c>
      <c r="E1708" s="120">
        <v>6</v>
      </c>
      <c r="F1708" s="304">
        <f t="shared" si="163"/>
        <v>433.73714999999999</v>
      </c>
      <c r="G1708" s="9">
        <v>0.1</v>
      </c>
      <c r="H1708" s="18" t="s">
        <v>1063</v>
      </c>
      <c r="I1708" s="32">
        <f t="shared" si="164"/>
        <v>253.10998017593391</v>
      </c>
      <c r="J1708" s="32">
        <f t="shared" si="165"/>
        <v>1.2655499008796693</v>
      </c>
      <c r="K1708" s="33" t="str">
        <f t="shared" si="166"/>
        <v>DEJAR</v>
      </c>
      <c r="L1708" s="33" t="str">
        <f t="shared" si="167"/>
        <v>DEJAR</v>
      </c>
      <c r="M1708" s="33" t="str">
        <f t="shared" si="168"/>
        <v>DEJAR</v>
      </c>
    </row>
    <row r="1709" spans="1:13" x14ac:dyDescent="0.25">
      <c r="A1709" s="98" t="s">
        <v>550</v>
      </c>
      <c r="B1709" s="9">
        <v>23</v>
      </c>
      <c r="C1709" s="8" t="s">
        <v>628</v>
      </c>
      <c r="D1709" s="120">
        <v>15.4</v>
      </c>
      <c r="E1709" s="120">
        <v>5</v>
      </c>
      <c r="F1709" s="304">
        <f t="shared" si="163"/>
        <v>186.26546400000001</v>
      </c>
      <c r="G1709" s="9">
        <v>0.1</v>
      </c>
      <c r="H1709" s="18" t="s">
        <v>1063</v>
      </c>
      <c r="I1709" s="32">
        <f t="shared" si="164"/>
        <v>92.432100570318667</v>
      </c>
      <c r="J1709" s="32">
        <f t="shared" si="165"/>
        <v>0.46216050285159332</v>
      </c>
      <c r="K1709" s="33" t="str">
        <f t="shared" si="166"/>
        <v>DEJAR</v>
      </c>
      <c r="L1709" s="33" t="str">
        <f t="shared" si="167"/>
        <v>DEJAR</v>
      </c>
      <c r="M1709" s="33" t="str">
        <f t="shared" si="168"/>
        <v>DEJAR</v>
      </c>
    </row>
    <row r="1710" spans="1:13" x14ac:dyDescent="0.25">
      <c r="A1710" s="98" t="s">
        <v>550</v>
      </c>
      <c r="B1710" s="9">
        <v>24</v>
      </c>
      <c r="C1710" s="8" t="s">
        <v>595</v>
      </c>
      <c r="D1710" s="120">
        <v>12.5</v>
      </c>
      <c r="E1710" s="120">
        <v>10</v>
      </c>
      <c r="F1710" s="304">
        <f t="shared" si="163"/>
        <v>122.71875</v>
      </c>
      <c r="G1710" s="9">
        <v>0.1</v>
      </c>
      <c r="H1710" s="18" t="s">
        <v>1063</v>
      </c>
      <c r="I1710" s="32">
        <f t="shared" si="164"/>
        <v>56.214880852526136</v>
      </c>
      <c r="J1710" s="32">
        <f t="shared" si="165"/>
        <v>0.28107440426263064</v>
      </c>
      <c r="K1710" s="33" t="str">
        <f t="shared" si="166"/>
        <v>DEJAR</v>
      </c>
      <c r="L1710" s="33" t="str">
        <f t="shared" si="167"/>
        <v>DEJAR</v>
      </c>
      <c r="M1710" s="33" t="str">
        <f t="shared" si="168"/>
        <v>DEJAR</v>
      </c>
    </row>
    <row r="1711" spans="1:13" x14ac:dyDescent="0.25">
      <c r="A1711" s="98" t="s">
        <v>550</v>
      </c>
      <c r="B1711" s="9">
        <v>25</v>
      </c>
      <c r="C1711" s="8" t="s">
        <v>592</v>
      </c>
      <c r="D1711" s="120">
        <v>13.8</v>
      </c>
      <c r="E1711" s="120">
        <v>5</v>
      </c>
      <c r="F1711" s="304">
        <f t="shared" si="163"/>
        <v>149.57157600000002</v>
      </c>
      <c r="G1711" s="9">
        <v>0.1</v>
      </c>
      <c r="H1711" s="18" t="s">
        <v>1063</v>
      </c>
      <c r="I1711" s="32">
        <f t="shared" si="164"/>
        <v>71.165337059048142</v>
      </c>
      <c r="J1711" s="32">
        <f t="shared" si="165"/>
        <v>0.35582668529524064</v>
      </c>
      <c r="K1711" s="33" t="str">
        <f t="shared" si="166"/>
        <v>DEJAR</v>
      </c>
      <c r="L1711" s="33" t="str">
        <f t="shared" si="167"/>
        <v>DEJAR</v>
      </c>
      <c r="M1711" s="33" t="str">
        <f t="shared" si="168"/>
        <v>DEJAR</v>
      </c>
    </row>
    <row r="1712" spans="1:13" x14ac:dyDescent="0.25">
      <c r="A1712" s="98" t="s">
        <v>550</v>
      </c>
      <c r="B1712" s="9">
        <v>26</v>
      </c>
      <c r="C1712" s="8" t="s">
        <v>9</v>
      </c>
      <c r="D1712" s="120">
        <v>12.6</v>
      </c>
      <c r="E1712" s="120">
        <v>5</v>
      </c>
      <c r="F1712" s="304">
        <f t="shared" si="163"/>
        <v>124.69010399999999</v>
      </c>
      <c r="G1712" s="9">
        <v>0.1</v>
      </c>
      <c r="H1712" s="18" t="s">
        <v>1063</v>
      </c>
      <c r="I1712" s="32">
        <f t="shared" si="164"/>
        <v>57.292728748920624</v>
      </c>
      <c r="J1712" s="32">
        <f t="shared" si="165"/>
        <v>0.28646364374460309</v>
      </c>
      <c r="K1712" s="33" t="str">
        <f t="shared" si="166"/>
        <v>DEJAR</v>
      </c>
      <c r="L1712" s="33" t="str">
        <f t="shared" si="167"/>
        <v>DEJAR</v>
      </c>
      <c r="M1712" s="33" t="str">
        <f t="shared" si="168"/>
        <v>DEJAR</v>
      </c>
    </row>
    <row r="1713" spans="1:13" x14ac:dyDescent="0.25">
      <c r="A1713" s="98" t="s">
        <v>550</v>
      </c>
      <c r="B1713" s="9">
        <v>27</v>
      </c>
      <c r="C1713" s="8" t="s">
        <v>651</v>
      </c>
      <c r="D1713" s="120">
        <v>63.2</v>
      </c>
      <c r="E1713" s="120">
        <v>12</v>
      </c>
      <c r="F1713" s="304">
        <f t="shared" si="163"/>
        <v>3137.0760960000002</v>
      </c>
      <c r="G1713" s="9">
        <v>0.1</v>
      </c>
      <c r="H1713" s="18" t="s">
        <v>1063</v>
      </c>
      <c r="I1713" s="32">
        <f t="shared" si="164"/>
        <v>2675.3614977594489</v>
      </c>
      <c r="J1713" s="32">
        <f t="shared" si="165"/>
        <v>13.376807488797244</v>
      </c>
      <c r="K1713" s="33" t="str">
        <f t="shared" si="166"/>
        <v>DEJAR</v>
      </c>
      <c r="L1713" s="33" t="str">
        <f t="shared" si="167"/>
        <v>DEJAR</v>
      </c>
      <c r="M1713" s="33" t="str">
        <f t="shared" si="168"/>
        <v>DEJAR</v>
      </c>
    </row>
    <row r="1714" spans="1:13" x14ac:dyDescent="0.25">
      <c r="A1714" s="98" t="s">
        <v>550</v>
      </c>
      <c r="B1714" s="9">
        <v>28</v>
      </c>
      <c r="C1714" s="8" t="s">
        <v>652</v>
      </c>
      <c r="D1714" s="120">
        <v>74.2</v>
      </c>
      <c r="E1714" s="120">
        <v>10</v>
      </c>
      <c r="F1714" s="304">
        <f t="shared" si="163"/>
        <v>4324.1296560000001</v>
      </c>
      <c r="G1714" s="9">
        <v>0.1</v>
      </c>
      <c r="H1714" s="18" t="s">
        <v>1063</v>
      </c>
      <c r="I1714" s="32">
        <f t="shared" si="164"/>
        <v>3921.7664029556086</v>
      </c>
      <c r="J1714" s="32">
        <f t="shared" si="165"/>
        <v>19.608832014778041</v>
      </c>
      <c r="K1714" s="33" t="str">
        <f t="shared" si="166"/>
        <v>DEJAR</v>
      </c>
      <c r="L1714" s="33" t="str">
        <f t="shared" si="167"/>
        <v>DEJAR</v>
      </c>
      <c r="M1714" s="33" t="str">
        <f t="shared" si="168"/>
        <v>DEJAR</v>
      </c>
    </row>
    <row r="1715" spans="1:13" x14ac:dyDescent="0.25">
      <c r="A1715" s="98" t="s">
        <v>550</v>
      </c>
      <c r="B1715" s="9">
        <v>29</v>
      </c>
      <c r="C1715" s="8" t="s">
        <v>636</v>
      </c>
      <c r="D1715" s="120">
        <v>88.2</v>
      </c>
      <c r="E1715" s="120">
        <v>15</v>
      </c>
      <c r="F1715" s="304">
        <f t="shared" si="163"/>
        <v>6109.8150960000003</v>
      </c>
      <c r="G1715" s="9">
        <v>0.1</v>
      </c>
      <c r="H1715" s="18" t="s">
        <v>1063</v>
      </c>
      <c r="I1715" s="32">
        <f t="shared" si="164"/>
        <v>5921.0555663999312</v>
      </c>
      <c r="J1715" s="32">
        <f t="shared" si="165"/>
        <v>29.605277831999654</v>
      </c>
      <c r="K1715" s="33" t="str">
        <f t="shared" si="166"/>
        <v>DEJAR</v>
      </c>
      <c r="L1715" s="33" t="str">
        <f t="shared" si="167"/>
        <v>DEJAR</v>
      </c>
      <c r="M1715" s="33" t="str">
        <f t="shared" si="168"/>
        <v>DEJAR</v>
      </c>
    </row>
    <row r="1716" spans="1:13" x14ac:dyDescent="0.25">
      <c r="A1716" s="98" t="s">
        <v>550</v>
      </c>
      <c r="B1716" s="9">
        <v>30</v>
      </c>
      <c r="C1716" s="8" t="s">
        <v>592</v>
      </c>
      <c r="D1716" s="120">
        <v>20.399999999999999</v>
      </c>
      <c r="E1716" s="120">
        <v>10</v>
      </c>
      <c r="F1716" s="304">
        <f t="shared" si="163"/>
        <v>326.85206399999998</v>
      </c>
      <c r="G1716" s="9">
        <v>0.1</v>
      </c>
      <c r="H1716" s="18" t="s">
        <v>1063</v>
      </c>
      <c r="I1716" s="32">
        <f t="shared" si="164"/>
        <v>180.6641199100938</v>
      </c>
      <c r="J1716" s="32">
        <f t="shared" si="165"/>
        <v>0.90332059955046895</v>
      </c>
      <c r="K1716" s="33" t="str">
        <f t="shared" si="166"/>
        <v>DEJAR</v>
      </c>
      <c r="L1716" s="33" t="str">
        <f t="shared" si="167"/>
        <v>DEJAR</v>
      </c>
      <c r="M1716" s="33" t="str">
        <f t="shared" si="168"/>
        <v>DEJAR</v>
      </c>
    </row>
    <row r="1717" spans="1:13" x14ac:dyDescent="0.25">
      <c r="A1717" s="98" t="s">
        <v>550</v>
      </c>
      <c r="B1717" s="9">
        <v>31</v>
      </c>
      <c r="C1717" s="8" t="s">
        <v>174</v>
      </c>
      <c r="D1717" s="120">
        <v>30.5</v>
      </c>
      <c r="E1717" s="120">
        <v>14</v>
      </c>
      <c r="F1717" s="304">
        <f t="shared" si="163"/>
        <v>730.61834999999996</v>
      </c>
      <c r="G1717" s="9">
        <v>0.1</v>
      </c>
      <c r="H1717" s="18" t="s">
        <v>1063</v>
      </c>
      <c r="I1717" s="32">
        <f t="shared" si="164"/>
        <v>471.19298861035389</v>
      </c>
      <c r="J1717" s="32">
        <f t="shared" si="165"/>
        <v>2.3559649430517693</v>
      </c>
      <c r="K1717" s="33" t="str">
        <f t="shared" si="166"/>
        <v>DEJAR</v>
      </c>
      <c r="L1717" s="33" t="str">
        <f t="shared" si="167"/>
        <v>DEJAR</v>
      </c>
      <c r="M1717" s="33" t="str">
        <f t="shared" si="168"/>
        <v>DEJAR</v>
      </c>
    </row>
    <row r="1718" spans="1:13" x14ac:dyDescent="0.25">
      <c r="A1718" s="98" t="s">
        <v>550</v>
      </c>
      <c r="B1718" s="9">
        <v>32</v>
      </c>
      <c r="C1718" s="8" t="s">
        <v>653</v>
      </c>
      <c r="D1718" s="120">
        <v>28.3</v>
      </c>
      <c r="E1718" s="120">
        <v>12</v>
      </c>
      <c r="F1718" s="304">
        <f t="shared" si="163"/>
        <v>629.01900599999999</v>
      </c>
      <c r="G1718" s="9">
        <v>0.1</v>
      </c>
      <c r="H1718" s="18" t="s">
        <v>1063</v>
      </c>
      <c r="I1718" s="32">
        <f t="shared" si="164"/>
        <v>394.18745280934183</v>
      </c>
      <c r="J1718" s="32">
        <f t="shared" si="165"/>
        <v>1.9709372640467089</v>
      </c>
      <c r="K1718" s="33" t="str">
        <f t="shared" si="166"/>
        <v>DEJAR</v>
      </c>
      <c r="L1718" s="33" t="str">
        <f t="shared" si="167"/>
        <v>DEJAR</v>
      </c>
      <c r="M1718" s="33" t="str">
        <f t="shared" si="168"/>
        <v>DEJAR</v>
      </c>
    </row>
    <row r="1719" spans="1:13" x14ac:dyDescent="0.25">
      <c r="A1719" s="98" t="s">
        <v>550</v>
      </c>
      <c r="B1719" s="9">
        <v>33</v>
      </c>
      <c r="C1719" s="8" t="s">
        <v>592</v>
      </c>
      <c r="D1719" s="120">
        <v>23.3</v>
      </c>
      <c r="E1719" s="120">
        <v>6</v>
      </c>
      <c r="F1719" s="304">
        <f t="shared" si="163"/>
        <v>426.385806</v>
      </c>
      <c r="G1719" s="9">
        <v>0.1</v>
      </c>
      <c r="H1719" s="18" t="s">
        <v>1063</v>
      </c>
      <c r="I1719" s="32">
        <f t="shared" si="164"/>
        <v>248.0057903714372</v>
      </c>
      <c r="J1719" s="32">
        <f t="shared" si="165"/>
        <v>1.2400289518571859</v>
      </c>
      <c r="K1719" s="33" t="str">
        <f t="shared" si="166"/>
        <v>DEJAR</v>
      </c>
      <c r="L1719" s="33" t="str">
        <f t="shared" si="167"/>
        <v>DEJAR</v>
      </c>
      <c r="M1719" s="33" t="str">
        <f t="shared" si="168"/>
        <v>DEJAR</v>
      </c>
    </row>
    <row r="1720" spans="1:13" x14ac:dyDescent="0.25">
      <c r="A1720" s="98" t="s">
        <v>550</v>
      </c>
      <c r="B1720" s="9">
        <v>34</v>
      </c>
      <c r="C1720" s="8" t="s">
        <v>653</v>
      </c>
      <c r="D1720" s="120">
        <v>46.3</v>
      </c>
      <c r="E1720" s="120">
        <v>10</v>
      </c>
      <c r="F1720" s="304">
        <f t="shared" si="163"/>
        <v>1683.6541259999997</v>
      </c>
      <c r="G1720" s="9">
        <v>0.1</v>
      </c>
      <c r="H1720" s="18" t="s">
        <v>1063</v>
      </c>
      <c r="I1720" s="32">
        <f t="shared" si="164"/>
        <v>1274.3368955622229</v>
      </c>
      <c r="J1720" s="32">
        <f t="shared" si="165"/>
        <v>6.3716844778111144</v>
      </c>
      <c r="K1720" s="33" t="str">
        <f t="shared" si="166"/>
        <v>DEJAR</v>
      </c>
      <c r="L1720" s="33" t="str">
        <f t="shared" si="167"/>
        <v>DEJAR</v>
      </c>
      <c r="M1720" s="33" t="str">
        <f t="shared" si="168"/>
        <v>DEJAR</v>
      </c>
    </row>
    <row r="1721" spans="1:13" x14ac:dyDescent="0.25">
      <c r="A1721" s="98" t="s">
        <v>550</v>
      </c>
      <c r="B1721" s="9">
        <v>35</v>
      </c>
      <c r="C1721" s="8" t="s">
        <v>134</v>
      </c>
      <c r="D1721" s="120">
        <v>21.4</v>
      </c>
      <c r="E1721" s="120">
        <v>10</v>
      </c>
      <c r="F1721" s="304">
        <f t="shared" si="163"/>
        <v>359.68178399999994</v>
      </c>
      <c r="G1721" s="9">
        <v>0.1</v>
      </c>
      <c r="H1721" s="18" t="s">
        <v>1063</v>
      </c>
      <c r="I1721" s="32">
        <f t="shared" si="164"/>
        <v>202.4929196554134</v>
      </c>
      <c r="J1721" s="32">
        <f t="shared" si="165"/>
        <v>1.012464598277067</v>
      </c>
      <c r="K1721" s="33" t="str">
        <f t="shared" si="166"/>
        <v>DEJAR</v>
      </c>
      <c r="L1721" s="33" t="str">
        <f t="shared" si="167"/>
        <v>DEJAR</v>
      </c>
      <c r="M1721" s="33" t="str">
        <f t="shared" si="168"/>
        <v>DEJAR</v>
      </c>
    </row>
    <row r="1722" spans="1:13" x14ac:dyDescent="0.25">
      <c r="A1722" s="98" t="s">
        <v>550</v>
      </c>
      <c r="B1722" s="9">
        <v>36</v>
      </c>
      <c r="C1722" s="8" t="s">
        <v>592</v>
      </c>
      <c r="D1722" s="120">
        <v>16.3</v>
      </c>
      <c r="E1722" s="120">
        <v>6</v>
      </c>
      <c r="F1722" s="304">
        <f t="shared" si="163"/>
        <v>208.67292599999999</v>
      </c>
      <c r="G1722" s="9">
        <v>0.1</v>
      </c>
      <c r="H1722" s="18" t="s">
        <v>1063</v>
      </c>
      <c r="I1722" s="32">
        <f t="shared" si="164"/>
        <v>105.83189836648944</v>
      </c>
      <c r="J1722" s="32">
        <f t="shared" si="165"/>
        <v>0.52915949183244715</v>
      </c>
      <c r="K1722" s="33" t="str">
        <f t="shared" si="166"/>
        <v>DEJAR</v>
      </c>
      <c r="L1722" s="33" t="str">
        <f t="shared" si="167"/>
        <v>DEJAR</v>
      </c>
      <c r="M1722" s="33" t="str">
        <f t="shared" si="168"/>
        <v>DEJAR</v>
      </c>
    </row>
    <row r="1723" spans="1:13" x14ac:dyDescent="0.25">
      <c r="A1723" s="98" t="s">
        <v>550</v>
      </c>
      <c r="B1723" s="9">
        <v>37</v>
      </c>
      <c r="C1723" s="8" t="s">
        <v>628</v>
      </c>
      <c r="D1723" s="120">
        <v>43.2</v>
      </c>
      <c r="E1723" s="120">
        <v>12</v>
      </c>
      <c r="F1723" s="304">
        <f t="shared" si="163"/>
        <v>1465.7448960000002</v>
      </c>
      <c r="G1723" s="9">
        <v>0.1</v>
      </c>
      <c r="H1723" s="18" t="s">
        <v>1063</v>
      </c>
      <c r="I1723" s="32">
        <f t="shared" si="164"/>
        <v>1080.3069617119343</v>
      </c>
      <c r="J1723" s="32">
        <f t="shared" si="165"/>
        <v>5.4015348085596715</v>
      </c>
      <c r="K1723" s="33" t="str">
        <f t="shared" si="166"/>
        <v>DEJAR</v>
      </c>
      <c r="L1723" s="33" t="str">
        <f t="shared" si="167"/>
        <v>DEJAR</v>
      </c>
      <c r="M1723" s="33" t="str">
        <f t="shared" si="168"/>
        <v>DEJAR</v>
      </c>
    </row>
    <row r="1724" spans="1:13" x14ac:dyDescent="0.25">
      <c r="A1724" s="98" t="s">
        <v>550</v>
      </c>
      <c r="B1724" s="9">
        <v>38</v>
      </c>
      <c r="C1724" s="8" t="s">
        <v>161</v>
      </c>
      <c r="D1724" s="120">
        <v>22.8</v>
      </c>
      <c r="E1724" s="120">
        <v>10</v>
      </c>
      <c r="F1724" s="304">
        <f t="shared" si="163"/>
        <v>408.28233600000004</v>
      </c>
      <c r="G1724" s="9">
        <v>0.1</v>
      </c>
      <c r="H1724" s="18" t="s">
        <v>1063</v>
      </c>
      <c r="I1724" s="32">
        <f t="shared" si="164"/>
        <v>235.50850554664373</v>
      </c>
      <c r="J1724" s="32">
        <f t="shared" si="165"/>
        <v>1.1775425277332185</v>
      </c>
      <c r="K1724" s="33" t="str">
        <f t="shared" si="166"/>
        <v>DEJAR</v>
      </c>
      <c r="L1724" s="33" t="str">
        <f t="shared" si="167"/>
        <v>DEJAR</v>
      </c>
      <c r="M1724" s="33" t="str">
        <f t="shared" si="168"/>
        <v>DEJAR</v>
      </c>
    </row>
    <row r="1725" spans="1:13" x14ac:dyDescent="0.25">
      <c r="A1725" s="98" t="s">
        <v>550</v>
      </c>
      <c r="B1725" s="9">
        <v>39</v>
      </c>
      <c r="C1725" s="8" t="s">
        <v>650</v>
      </c>
      <c r="D1725" s="120">
        <v>16.8</v>
      </c>
      <c r="E1725" s="120">
        <v>6</v>
      </c>
      <c r="F1725" s="304">
        <f t="shared" si="163"/>
        <v>221.67129600000001</v>
      </c>
      <c r="G1725" s="9">
        <v>0.1</v>
      </c>
      <c r="H1725" s="18" t="s">
        <v>1063</v>
      </c>
      <c r="I1725" s="32">
        <f t="shared" si="164"/>
        <v>113.734503348727</v>
      </c>
      <c r="J1725" s="32">
        <f t="shared" si="165"/>
        <v>0.56867251674363495</v>
      </c>
      <c r="K1725" s="33" t="str">
        <f t="shared" si="166"/>
        <v>DEJAR</v>
      </c>
      <c r="L1725" s="33" t="str">
        <f t="shared" si="167"/>
        <v>DEJAR</v>
      </c>
      <c r="M1725" s="33" t="str">
        <f t="shared" si="168"/>
        <v>DEJAR</v>
      </c>
    </row>
    <row r="1726" spans="1:13" x14ac:dyDescent="0.25">
      <c r="A1726" s="98" t="s">
        <v>550</v>
      </c>
      <c r="B1726" s="9">
        <v>40</v>
      </c>
      <c r="C1726" s="8" t="s">
        <v>585</v>
      </c>
      <c r="D1726" s="120">
        <v>50.9</v>
      </c>
      <c r="E1726" s="120">
        <v>12</v>
      </c>
      <c r="F1726" s="304">
        <f t="shared" si="163"/>
        <v>2034.8221739999999</v>
      </c>
      <c r="G1726" s="9">
        <v>0.1</v>
      </c>
      <c r="H1726" s="18" t="s">
        <v>1063</v>
      </c>
      <c r="I1726" s="32">
        <f t="shared" si="164"/>
        <v>1597.1077267438191</v>
      </c>
      <c r="J1726" s="32">
        <f t="shared" si="165"/>
        <v>7.9855386337190941</v>
      </c>
      <c r="K1726" s="33" t="str">
        <f t="shared" si="166"/>
        <v>DEJAR</v>
      </c>
      <c r="L1726" s="33" t="str">
        <f t="shared" si="167"/>
        <v>DEJAR</v>
      </c>
      <c r="M1726" s="33" t="str">
        <f t="shared" si="168"/>
        <v>DEJAR</v>
      </c>
    </row>
    <row r="1727" spans="1:13" x14ac:dyDescent="0.25">
      <c r="A1727" t="s">
        <v>552</v>
      </c>
      <c r="B1727" s="9">
        <v>1</v>
      </c>
      <c r="C1727" t="s">
        <v>654</v>
      </c>
      <c r="D1727" s="9">
        <v>57.4</v>
      </c>
      <c r="E1727" s="9">
        <v>15</v>
      </c>
      <c r="F1727" s="304">
        <f t="shared" si="163"/>
        <v>2587.7045039999998</v>
      </c>
      <c r="G1727" s="9">
        <v>0.1</v>
      </c>
      <c r="H1727" s="18" t="s">
        <v>1063</v>
      </c>
      <c r="I1727" s="32">
        <f t="shared" si="164"/>
        <v>2126.8624022853737</v>
      </c>
      <c r="J1727" s="32">
        <f t="shared" si="165"/>
        <v>10.63431201142687</v>
      </c>
      <c r="K1727" s="33" t="str">
        <f t="shared" si="166"/>
        <v>DEJAR</v>
      </c>
      <c r="L1727" s="33" t="str">
        <f t="shared" si="167"/>
        <v>DEJAR</v>
      </c>
      <c r="M1727" s="33" t="str">
        <f t="shared" si="168"/>
        <v>DEJAR</v>
      </c>
    </row>
    <row r="1728" spans="1:13" x14ac:dyDescent="0.25">
      <c r="A1728" t="s">
        <v>552</v>
      </c>
      <c r="B1728" s="9">
        <v>2</v>
      </c>
      <c r="C1728" t="s">
        <v>655</v>
      </c>
      <c r="D1728" s="9">
        <v>18</v>
      </c>
      <c r="E1728" s="9">
        <v>10</v>
      </c>
      <c r="F1728" s="304">
        <f t="shared" si="163"/>
        <v>254.46959999999999</v>
      </c>
      <c r="G1728" s="9">
        <v>0.1</v>
      </c>
      <c r="H1728" s="18" t="s">
        <v>1063</v>
      </c>
      <c r="I1728" s="32">
        <f t="shared" si="164"/>
        <v>134.06329154071116</v>
      </c>
      <c r="J1728" s="32">
        <f t="shared" si="165"/>
        <v>0.67031645770355586</v>
      </c>
      <c r="K1728" s="33" t="str">
        <f t="shared" si="166"/>
        <v>DEJAR</v>
      </c>
      <c r="L1728" s="33" t="str">
        <f t="shared" si="167"/>
        <v>DEJAR</v>
      </c>
      <c r="M1728" s="33" t="str">
        <f t="shared" si="168"/>
        <v>DEJAR</v>
      </c>
    </row>
    <row r="1729" spans="1:13" x14ac:dyDescent="0.25">
      <c r="A1729" t="s">
        <v>552</v>
      </c>
      <c r="B1729" s="9">
        <v>3</v>
      </c>
      <c r="C1729" t="s">
        <v>656</v>
      </c>
      <c r="D1729" s="9">
        <v>15.3</v>
      </c>
      <c r="E1729" s="9">
        <v>8</v>
      </c>
      <c r="F1729" s="304">
        <f t="shared" si="163"/>
        <v>183.85428600000003</v>
      </c>
      <c r="G1729" s="9">
        <v>0.1</v>
      </c>
      <c r="H1729" s="18" t="s">
        <v>1063</v>
      </c>
      <c r="I1729" s="32">
        <f t="shared" si="164"/>
        <v>91.007918546358496</v>
      </c>
      <c r="J1729" s="32">
        <f t="shared" si="165"/>
        <v>0.45503959273179245</v>
      </c>
      <c r="K1729" s="33" t="str">
        <f t="shared" si="166"/>
        <v>DEJAR</v>
      </c>
      <c r="L1729" s="33" t="str">
        <f t="shared" si="167"/>
        <v>DEJAR</v>
      </c>
      <c r="M1729" s="33" t="str">
        <f t="shared" si="168"/>
        <v>DEJAR</v>
      </c>
    </row>
    <row r="1730" spans="1:13" x14ac:dyDescent="0.25">
      <c r="A1730" t="s">
        <v>552</v>
      </c>
      <c r="B1730" s="9">
        <v>4</v>
      </c>
      <c r="C1730" t="s">
        <v>294</v>
      </c>
      <c r="D1730" s="9">
        <v>26.8</v>
      </c>
      <c r="E1730" s="9">
        <v>10</v>
      </c>
      <c r="F1730" s="304">
        <f t="shared" si="163"/>
        <v>564.10569599999997</v>
      </c>
      <c r="G1730" s="9">
        <v>0.1</v>
      </c>
      <c r="H1730" s="18" t="s">
        <v>1063</v>
      </c>
      <c r="I1730" s="32">
        <f t="shared" si="164"/>
        <v>346.20144188490201</v>
      </c>
      <c r="J1730" s="32">
        <f t="shared" si="165"/>
        <v>1.7310072094245099</v>
      </c>
      <c r="K1730" s="33" t="str">
        <f t="shared" si="166"/>
        <v>DEJAR</v>
      </c>
      <c r="L1730" s="33" t="str">
        <f t="shared" si="167"/>
        <v>DEJAR</v>
      </c>
      <c r="M1730" s="33" t="str">
        <f t="shared" si="168"/>
        <v>DEJAR</v>
      </c>
    </row>
    <row r="1731" spans="1:13" x14ac:dyDescent="0.25">
      <c r="A1731" t="s">
        <v>552</v>
      </c>
      <c r="B1731" s="9">
        <v>5</v>
      </c>
      <c r="C1731" t="s">
        <v>657</v>
      </c>
      <c r="D1731" s="9">
        <v>18.399999999999999</v>
      </c>
      <c r="E1731" s="9">
        <v>8</v>
      </c>
      <c r="F1731" s="304">
        <f t="shared" ref="F1731:F1794" si="169">(3.1416/4)*D1731^2</f>
        <v>265.90502399999997</v>
      </c>
      <c r="G1731" s="9">
        <v>0.1</v>
      </c>
      <c r="H1731" s="18" t="s">
        <v>1063</v>
      </c>
      <c r="I1731" s="32">
        <f t="shared" ref="I1731:I1794" si="170">0.13657*D1731^2.38351</f>
        <v>141.27367368949197</v>
      </c>
      <c r="J1731" s="32">
        <f t="shared" ref="J1731:J1794" si="171">(I1731/1000)*0.5/G1731</f>
        <v>0.70636836844745987</v>
      </c>
      <c r="K1731" s="33" t="str">
        <f t="shared" ref="K1731:K1794" si="172">+IF(D1731&gt;=10,"DEJAR","DEPURAR")</f>
        <v>DEJAR</v>
      </c>
      <c r="L1731" s="33" t="str">
        <f t="shared" ref="L1731:L1794" si="173">+IF(E1731&gt;=5,"DEJAR","DEPURAR")</f>
        <v>DEJAR</v>
      </c>
      <c r="M1731" s="33" t="str">
        <f t="shared" ref="M1731:M1794" si="174">+IF(AND(K1731="DEJAR",L1731="DEJAR"),"DEJAR","DEPURAR")</f>
        <v>DEJAR</v>
      </c>
    </row>
    <row r="1732" spans="1:13" x14ac:dyDescent="0.25">
      <c r="A1732" t="s">
        <v>552</v>
      </c>
      <c r="B1732" s="9">
        <v>6</v>
      </c>
      <c r="C1732" t="s">
        <v>658</v>
      </c>
      <c r="D1732" s="9">
        <v>11.4</v>
      </c>
      <c r="E1732" s="9">
        <v>8</v>
      </c>
      <c r="F1732" s="304">
        <f t="shared" si="169"/>
        <v>102.07058400000001</v>
      </c>
      <c r="G1732" s="9">
        <v>0.1</v>
      </c>
      <c r="H1732" s="18" t="s">
        <v>1063</v>
      </c>
      <c r="I1732" s="32">
        <f t="shared" si="170"/>
        <v>45.133456169673856</v>
      </c>
      <c r="J1732" s="32">
        <f t="shared" si="171"/>
        <v>0.22566728084836926</v>
      </c>
      <c r="K1732" s="33" t="str">
        <f t="shared" si="172"/>
        <v>DEJAR</v>
      </c>
      <c r="L1732" s="33" t="str">
        <f t="shared" si="173"/>
        <v>DEJAR</v>
      </c>
      <c r="M1732" s="33" t="str">
        <f t="shared" si="174"/>
        <v>DEJAR</v>
      </c>
    </row>
    <row r="1733" spans="1:13" x14ac:dyDescent="0.25">
      <c r="A1733" t="s">
        <v>552</v>
      </c>
      <c r="B1733" s="9">
        <v>7</v>
      </c>
      <c r="C1733" t="s">
        <v>659</v>
      </c>
      <c r="D1733" s="9">
        <v>16.5</v>
      </c>
      <c r="E1733" s="9">
        <v>7</v>
      </c>
      <c r="F1733" s="304">
        <f t="shared" si="169"/>
        <v>213.82515000000001</v>
      </c>
      <c r="G1733" s="9">
        <v>0.1</v>
      </c>
      <c r="H1733" s="18" t="s">
        <v>1063</v>
      </c>
      <c r="I1733" s="32">
        <f t="shared" si="170"/>
        <v>108.95331919183752</v>
      </c>
      <c r="J1733" s="32">
        <f t="shared" si="171"/>
        <v>0.54476659595918764</v>
      </c>
      <c r="K1733" s="33" t="str">
        <f t="shared" si="172"/>
        <v>DEJAR</v>
      </c>
      <c r="L1733" s="33" t="str">
        <f t="shared" si="173"/>
        <v>DEJAR</v>
      </c>
      <c r="M1733" s="33" t="str">
        <f t="shared" si="174"/>
        <v>DEJAR</v>
      </c>
    </row>
    <row r="1734" spans="1:13" x14ac:dyDescent="0.25">
      <c r="A1734" t="s">
        <v>552</v>
      </c>
      <c r="B1734" s="9">
        <v>8</v>
      </c>
      <c r="C1734" t="s">
        <v>660</v>
      </c>
      <c r="D1734" s="9">
        <v>22.9</v>
      </c>
      <c r="E1734" s="9">
        <v>10</v>
      </c>
      <c r="F1734" s="304">
        <f t="shared" si="169"/>
        <v>411.87161399999997</v>
      </c>
      <c r="G1734" s="9">
        <v>0.1</v>
      </c>
      <c r="H1734" s="18" t="s">
        <v>1063</v>
      </c>
      <c r="I1734" s="32">
        <f t="shared" si="170"/>
        <v>237.97798333521024</v>
      </c>
      <c r="J1734" s="32">
        <f t="shared" si="171"/>
        <v>1.1898899166760513</v>
      </c>
      <c r="K1734" s="33" t="str">
        <f t="shared" si="172"/>
        <v>DEJAR</v>
      </c>
      <c r="L1734" s="33" t="str">
        <f t="shared" si="173"/>
        <v>DEJAR</v>
      </c>
      <c r="M1734" s="33" t="str">
        <f t="shared" si="174"/>
        <v>DEJAR</v>
      </c>
    </row>
    <row r="1735" spans="1:13" x14ac:dyDescent="0.25">
      <c r="A1735" t="s">
        <v>552</v>
      </c>
      <c r="B1735" s="9">
        <v>9</v>
      </c>
      <c r="C1735" t="s">
        <v>134</v>
      </c>
      <c r="D1735" s="9">
        <v>51.8</v>
      </c>
      <c r="E1735" s="9">
        <v>12</v>
      </c>
      <c r="F1735" s="304">
        <f t="shared" si="169"/>
        <v>2107.4166959999998</v>
      </c>
      <c r="G1735" s="9">
        <v>0.1</v>
      </c>
      <c r="H1735" s="18" t="s">
        <v>1063</v>
      </c>
      <c r="I1735" s="32">
        <f t="shared" si="170"/>
        <v>1665.2423033831058</v>
      </c>
      <c r="J1735" s="32">
        <f t="shared" si="171"/>
        <v>8.326211516915528</v>
      </c>
      <c r="K1735" s="33" t="str">
        <f t="shared" si="172"/>
        <v>DEJAR</v>
      </c>
      <c r="L1735" s="33" t="str">
        <f t="shared" si="173"/>
        <v>DEJAR</v>
      </c>
      <c r="M1735" s="33" t="str">
        <f t="shared" si="174"/>
        <v>DEJAR</v>
      </c>
    </row>
    <row r="1736" spans="1:13" x14ac:dyDescent="0.25">
      <c r="A1736" t="s">
        <v>552</v>
      </c>
      <c r="B1736" s="9">
        <v>10</v>
      </c>
      <c r="C1736" t="s">
        <v>661</v>
      </c>
      <c r="D1736" s="9">
        <v>44.2</v>
      </c>
      <c r="E1736" s="9">
        <v>10</v>
      </c>
      <c r="F1736" s="304">
        <f t="shared" si="169"/>
        <v>1534.3888560000003</v>
      </c>
      <c r="G1736" s="9">
        <v>0.1</v>
      </c>
      <c r="H1736" s="18" t="s">
        <v>1063</v>
      </c>
      <c r="I1736" s="32">
        <f t="shared" si="170"/>
        <v>1140.8689030661244</v>
      </c>
      <c r="J1736" s="32">
        <f t="shared" si="171"/>
        <v>5.7043445153306216</v>
      </c>
      <c r="K1736" s="33" t="str">
        <f t="shared" si="172"/>
        <v>DEJAR</v>
      </c>
      <c r="L1736" s="33" t="str">
        <f t="shared" si="173"/>
        <v>DEJAR</v>
      </c>
      <c r="M1736" s="33" t="str">
        <f t="shared" si="174"/>
        <v>DEJAR</v>
      </c>
    </row>
    <row r="1737" spans="1:13" x14ac:dyDescent="0.25">
      <c r="A1737" t="s">
        <v>552</v>
      </c>
      <c r="B1737" s="9">
        <v>11</v>
      </c>
      <c r="C1737" t="s">
        <v>662</v>
      </c>
      <c r="D1737" s="9">
        <v>16.3</v>
      </c>
      <c r="E1737" s="9">
        <v>10</v>
      </c>
      <c r="F1737" s="304">
        <f t="shared" si="169"/>
        <v>208.67292599999999</v>
      </c>
      <c r="G1737" s="9">
        <v>0.1</v>
      </c>
      <c r="H1737" s="18" t="s">
        <v>1063</v>
      </c>
      <c r="I1737" s="32">
        <f t="shared" si="170"/>
        <v>105.83189836648944</v>
      </c>
      <c r="J1737" s="32">
        <f t="shared" si="171"/>
        <v>0.52915949183244715</v>
      </c>
      <c r="K1737" s="33" t="str">
        <f t="shared" si="172"/>
        <v>DEJAR</v>
      </c>
      <c r="L1737" s="33" t="str">
        <f t="shared" si="173"/>
        <v>DEJAR</v>
      </c>
      <c r="M1737" s="33" t="str">
        <f t="shared" si="174"/>
        <v>DEJAR</v>
      </c>
    </row>
    <row r="1738" spans="1:13" x14ac:dyDescent="0.25">
      <c r="A1738" t="s">
        <v>552</v>
      </c>
      <c r="B1738" s="9">
        <v>12</v>
      </c>
      <c r="C1738" t="s">
        <v>663</v>
      </c>
      <c r="D1738" s="9">
        <v>13.5</v>
      </c>
      <c r="E1738" s="9">
        <v>9</v>
      </c>
      <c r="F1738" s="304">
        <f t="shared" si="169"/>
        <v>143.13915</v>
      </c>
      <c r="G1738" s="9">
        <v>0.1</v>
      </c>
      <c r="H1738" s="18" t="s">
        <v>1063</v>
      </c>
      <c r="I1738" s="32">
        <f t="shared" si="170"/>
        <v>67.533172179763213</v>
      </c>
      <c r="J1738" s="32">
        <f t="shared" si="171"/>
        <v>0.33766586089881601</v>
      </c>
      <c r="K1738" s="33" t="str">
        <f t="shared" si="172"/>
        <v>DEJAR</v>
      </c>
      <c r="L1738" s="33" t="str">
        <f t="shared" si="173"/>
        <v>DEJAR</v>
      </c>
      <c r="M1738" s="33" t="str">
        <f t="shared" si="174"/>
        <v>DEJAR</v>
      </c>
    </row>
    <row r="1739" spans="1:13" x14ac:dyDescent="0.25">
      <c r="A1739" t="s">
        <v>552</v>
      </c>
      <c r="B1739" s="9">
        <v>13</v>
      </c>
      <c r="C1739" t="s">
        <v>661</v>
      </c>
      <c r="D1739" s="9">
        <v>23.3</v>
      </c>
      <c r="E1739" s="9">
        <v>8</v>
      </c>
      <c r="F1739" s="304">
        <f t="shared" si="169"/>
        <v>426.385806</v>
      </c>
      <c r="G1739" s="9">
        <v>0.1</v>
      </c>
      <c r="H1739" s="18" t="s">
        <v>1063</v>
      </c>
      <c r="I1739" s="32">
        <f t="shared" si="170"/>
        <v>248.0057903714372</v>
      </c>
      <c r="J1739" s="32">
        <f t="shared" si="171"/>
        <v>1.2400289518571859</v>
      </c>
      <c r="K1739" s="33" t="str">
        <f t="shared" si="172"/>
        <v>DEJAR</v>
      </c>
      <c r="L1739" s="33" t="str">
        <f t="shared" si="173"/>
        <v>DEJAR</v>
      </c>
      <c r="M1739" s="33" t="str">
        <f t="shared" si="174"/>
        <v>DEJAR</v>
      </c>
    </row>
    <row r="1740" spans="1:13" x14ac:dyDescent="0.25">
      <c r="A1740" t="s">
        <v>552</v>
      </c>
      <c r="B1740" s="9">
        <v>14</v>
      </c>
      <c r="C1740" t="s">
        <v>664</v>
      </c>
      <c r="D1740" s="9">
        <v>15.8</v>
      </c>
      <c r="E1740" s="9">
        <v>10</v>
      </c>
      <c r="F1740" s="304">
        <f t="shared" si="169"/>
        <v>196.06725600000001</v>
      </c>
      <c r="G1740" s="9">
        <v>0.1</v>
      </c>
      <c r="H1740" s="18" t="s">
        <v>1063</v>
      </c>
      <c r="I1740" s="32">
        <f t="shared" si="170"/>
        <v>98.257670296338759</v>
      </c>
      <c r="J1740" s="32">
        <f t="shared" si="171"/>
        <v>0.49128835148169381</v>
      </c>
      <c r="K1740" s="33" t="str">
        <f t="shared" si="172"/>
        <v>DEJAR</v>
      </c>
      <c r="L1740" s="33" t="str">
        <f t="shared" si="173"/>
        <v>DEJAR</v>
      </c>
      <c r="M1740" s="33" t="str">
        <f t="shared" si="174"/>
        <v>DEJAR</v>
      </c>
    </row>
    <row r="1741" spans="1:13" x14ac:dyDescent="0.25">
      <c r="A1741" t="s">
        <v>552</v>
      </c>
      <c r="B1741" s="9">
        <v>15</v>
      </c>
      <c r="C1741" t="s">
        <v>665</v>
      </c>
      <c r="D1741" s="9">
        <v>55.3</v>
      </c>
      <c r="E1741" s="9">
        <v>15</v>
      </c>
      <c r="F1741" s="304">
        <f t="shared" si="169"/>
        <v>2401.8238859999997</v>
      </c>
      <c r="G1741" s="9">
        <v>0.1</v>
      </c>
      <c r="H1741" s="18" t="s">
        <v>1063</v>
      </c>
      <c r="I1741" s="32">
        <f t="shared" si="170"/>
        <v>1946.068339209847</v>
      </c>
      <c r="J1741" s="32">
        <f t="shared" si="171"/>
        <v>9.7303416960492353</v>
      </c>
      <c r="K1741" s="33" t="str">
        <f t="shared" si="172"/>
        <v>DEJAR</v>
      </c>
      <c r="L1741" s="33" t="str">
        <f t="shared" si="173"/>
        <v>DEJAR</v>
      </c>
      <c r="M1741" s="33" t="str">
        <f t="shared" si="174"/>
        <v>DEJAR</v>
      </c>
    </row>
    <row r="1742" spans="1:13" x14ac:dyDescent="0.25">
      <c r="A1742" t="s">
        <v>552</v>
      </c>
      <c r="B1742" s="9">
        <v>16</v>
      </c>
      <c r="C1742" t="s">
        <v>125</v>
      </c>
      <c r="D1742" s="9">
        <v>13.8</v>
      </c>
      <c r="E1742" s="9">
        <v>8</v>
      </c>
      <c r="F1742" s="304">
        <f t="shared" si="169"/>
        <v>149.57157600000002</v>
      </c>
      <c r="G1742" s="9">
        <v>0.1</v>
      </c>
      <c r="H1742" s="18" t="s">
        <v>1063</v>
      </c>
      <c r="I1742" s="32">
        <f t="shared" si="170"/>
        <v>71.165337059048142</v>
      </c>
      <c r="J1742" s="32">
        <f t="shared" si="171"/>
        <v>0.35582668529524064</v>
      </c>
      <c r="K1742" s="33" t="str">
        <f t="shared" si="172"/>
        <v>DEJAR</v>
      </c>
      <c r="L1742" s="33" t="str">
        <f t="shared" si="173"/>
        <v>DEJAR</v>
      </c>
      <c r="M1742" s="33" t="str">
        <f t="shared" si="174"/>
        <v>DEJAR</v>
      </c>
    </row>
    <row r="1743" spans="1:13" x14ac:dyDescent="0.25">
      <c r="A1743" t="s">
        <v>552</v>
      </c>
      <c r="B1743" s="9">
        <v>17</v>
      </c>
      <c r="C1743" t="s">
        <v>263</v>
      </c>
      <c r="D1743" s="9">
        <v>53.9</v>
      </c>
      <c r="E1743" s="9">
        <v>15</v>
      </c>
      <c r="F1743" s="304">
        <f t="shared" si="169"/>
        <v>2281.7519339999999</v>
      </c>
      <c r="G1743" s="9">
        <v>0.1</v>
      </c>
      <c r="H1743" s="18" t="s">
        <v>1063</v>
      </c>
      <c r="I1743" s="32">
        <f t="shared" si="170"/>
        <v>1830.6884735212359</v>
      </c>
      <c r="J1743" s="32">
        <f t="shared" si="171"/>
        <v>9.1534423676061785</v>
      </c>
      <c r="K1743" s="33" t="str">
        <f t="shared" si="172"/>
        <v>DEJAR</v>
      </c>
      <c r="L1743" s="33" t="str">
        <f t="shared" si="173"/>
        <v>DEJAR</v>
      </c>
      <c r="M1743" s="33" t="str">
        <f t="shared" si="174"/>
        <v>DEJAR</v>
      </c>
    </row>
    <row r="1744" spans="1:13" x14ac:dyDescent="0.25">
      <c r="A1744" t="s">
        <v>552</v>
      </c>
      <c r="B1744" s="9">
        <v>18</v>
      </c>
      <c r="C1744" t="s">
        <v>666</v>
      </c>
      <c r="D1744" s="9">
        <v>93.4</v>
      </c>
      <c r="E1744" s="9">
        <v>15</v>
      </c>
      <c r="F1744" s="304">
        <f t="shared" si="169"/>
        <v>6851.4840240000012</v>
      </c>
      <c r="G1744" s="9">
        <v>0.1</v>
      </c>
      <c r="H1744" s="18" t="s">
        <v>1063</v>
      </c>
      <c r="I1744" s="32">
        <f t="shared" si="170"/>
        <v>6787.2960437568991</v>
      </c>
      <c r="J1744" s="32">
        <f t="shared" si="171"/>
        <v>33.936480218784496</v>
      </c>
      <c r="K1744" s="33" t="str">
        <f t="shared" si="172"/>
        <v>DEJAR</v>
      </c>
      <c r="L1744" s="33" t="str">
        <f t="shared" si="173"/>
        <v>DEJAR</v>
      </c>
      <c r="M1744" s="33" t="str">
        <f t="shared" si="174"/>
        <v>DEJAR</v>
      </c>
    </row>
    <row r="1745" spans="1:13" x14ac:dyDescent="0.25">
      <c r="A1745" t="s">
        <v>552</v>
      </c>
      <c r="B1745" s="9">
        <v>19</v>
      </c>
      <c r="C1745" t="s">
        <v>643</v>
      </c>
      <c r="D1745" s="9">
        <v>15.5</v>
      </c>
      <c r="E1745" s="9">
        <v>6</v>
      </c>
      <c r="F1745" s="304">
        <f t="shared" si="169"/>
        <v>188.69235</v>
      </c>
      <c r="G1745" s="9">
        <v>0.1</v>
      </c>
      <c r="H1745" s="18" t="s">
        <v>1063</v>
      </c>
      <c r="I1745" s="32">
        <f t="shared" si="170"/>
        <v>93.869134877908024</v>
      </c>
      <c r="J1745" s="32">
        <f t="shared" si="171"/>
        <v>0.46934567438954011</v>
      </c>
      <c r="K1745" s="33" t="str">
        <f t="shared" si="172"/>
        <v>DEJAR</v>
      </c>
      <c r="L1745" s="33" t="str">
        <f t="shared" si="173"/>
        <v>DEJAR</v>
      </c>
      <c r="M1745" s="33" t="str">
        <f t="shared" si="174"/>
        <v>DEJAR</v>
      </c>
    </row>
    <row r="1746" spans="1:13" x14ac:dyDescent="0.25">
      <c r="A1746" t="s">
        <v>552</v>
      </c>
      <c r="B1746" s="9">
        <v>20</v>
      </c>
      <c r="C1746" t="s">
        <v>664</v>
      </c>
      <c r="D1746" s="9">
        <v>21.5</v>
      </c>
      <c r="E1746" s="9">
        <v>12</v>
      </c>
      <c r="F1746" s="304">
        <f t="shared" si="169"/>
        <v>363.05115000000001</v>
      </c>
      <c r="G1746" s="9">
        <v>0.1</v>
      </c>
      <c r="H1746" s="18" t="s">
        <v>1063</v>
      </c>
      <c r="I1746" s="32">
        <f t="shared" si="170"/>
        <v>204.75555973317921</v>
      </c>
      <c r="J1746" s="32">
        <f t="shared" si="171"/>
        <v>1.023777798665896</v>
      </c>
      <c r="K1746" s="33" t="str">
        <f t="shared" si="172"/>
        <v>DEJAR</v>
      </c>
      <c r="L1746" s="33" t="str">
        <f t="shared" si="173"/>
        <v>DEJAR</v>
      </c>
      <c r="M1746" s="33" t="str">
        <f t="shared" si="174"/>
        <v>DEJAR</v>
      </c>
    </row>
    <row r="1747" spans="1:13" x14ac:dyDescent="0.25">
      <c r="A1747" t="s">
        <v>552</v>
      </c>
      <c r="B1747" s="9">
        <v>21</v>
      </c>
      <c r="C1747" t="s">
        <v>158</v>
      </c>
      <c r="D1747" s="9">
        <v>38.9</v>
      </c>
      <c r="E1747" s="9">
        <v>15</v>
      </c>
      <c r="F1747" s="304">
        <f t="shared" si="169"/>
        <v>1188.4751339999998</v>
      </c>
      <c r="G1747" s="9">
        <v>0.1</v>
      </c>
      <c r="H1747" s="18" t="s">
        <v>1063</v>
      </c>
      <c r="I1747" s="32">
        <f t="shared" si="170"/>
        <v>841.42630245523696</v>
      </c>
      <c r="J1747" s="32">
        <f t="shared" si="171"/>
        <v>4.2071315122761845</v>
      </c>
      <c r="K1747" s="33" t="str">
        <f t="shared" si="172"/>
        <v>DEJAR</v>
      </c>
      <c r="L1747" s="33" t="str">
        <f t="shared" si="173"/>
        <v>DEJAR</v>
      </c>
      <c r="M1747" s="33" t="str">
        <f t="shared" si="174"/>
        <v>DEJAR</v>
      </c>
    </row>
    <row r="1748" spans="1:13" x14ac:dyDescent="0.25">
      <c r="A1748" t="s">
        <v>552</v>
      </c>
      <c r="B1748" s="9">
        <v>22</v>
      </c>
      <c r="C1748" t="s">
        <v>667</v>
      </c>
      <c r="D1748" s="9">
        <v>12.8</v>
      </c>
      <c r="E1748" s="9">
        <v>10</v>
      </c>
      <c r="F1748" s="304">
        <f t="shared" si="169"/>
        <v>128.67993600000003</v>
      </c>
      <c r="G1748" s="9">
        <v>0.1</v>
      </c>
      <c r="H1748" s="18" t="s">
        <v>1063</v>
      </c>
      <c r="I1748" s="32">
        <f t="shared" si="170"/>
        <v>59.484161513232273</v>
      </c>
      <c r="J1748" s="32">
        <f t="shared" si="171"/>
        <v>0.29742080756616135</v>
      </c>
      <c r="K1748" s="33" t="str">
        <f t="shared" si="172"/>
        <v>DEJAR</v>
      </c>
      <c r="L1748" s="33" t="str">
        <f t="shared" si="173"/>
        <v>DEJAR</v>
      </c>
      <c r="M1748" s="33" t="str">
        <f t="shared" si="174"/>
        <v>DEJAR</v>
      </c>
    </row>
    <row r="1749" spans="1:13" x14ac:dyDescent="0.25">
      <c r="A1749" t="s">
        <v>552</v>
      </c>
      <c r="B1749" s="9">
        <v>23</v>
      </c>
      <c r="C1749" t="s">
        <v>428</v>
      </c>
      <c r="D1749" s="9">
        <v>35.799999999999997</v>
      </c>
      <c r="E1749" s="9">
        <v>10</v>
      </c>
      <c r="F1749" s="304">
        <f t="shared" si="169"/>
        <v>1006.6000559999999</v>
      </c>
      <c r="G1749" s="9">
        <v>0.1</v>
      </c>
      <c r="H1749" s="18" t="s">
        <v>1063</v>
      </c>
      <c r="I1749" s="32">
        <f t="shared" si="170"/>
        <v>690.32093187867247</v>
      </c>
      <c r="J1749" s="32">
        <f t="shared" si="171"/>
        <v>3.4516046593933623</v>
      </c>
      <c r="K1749" s="33" t="str">
        <f t="shared" si="172"/>
        <v>DEJAR</v>
      </c>
      <c r="L1749" s="33" t="str">
        <f t="shared" si="173"/>
        <v>DEJAR</v>
      </c>
      <c r="M1749" s="33" t="str">
        <f t="shared" si="174"/>
        <v>DEJAR</v>
      </c>
    </row>
    <row r="1750" spans="1:13" x14ac:dyDescent="0.25">
      <c r="A1750" t="s">
        <v>552</v>
      </c>
      <c r="B1750" s="9">
        <v>24</v>
      </c>
      <c r="C1750" t="s">
        <v>668</v>
      </c>
      <c r="D1750" s="9">
        <v>33.200000000000003</v>
      </c>
      <c r="E1750" s="9">
        <v>12</v>
      </c>
      <c r="F1750" s="304">
        <f t="shared" si="169"/>
        <v>865.69929600000012</v>
      </c>
      <c r="G1750" s="9">
        <v>0.1</v>
      </c>
      <c r="H1750" s="18" t="s">
        <v>1063</v>
      </c>
      <c r="I1750" s="32">
        <f t="shared" si="170"/>
        <v>576.77063787664395</v>
      </c>
      <c r="J1750" s="32">
        <f t="shared" si="171"/>
        <v>2.8838531893832196</v>
      </c>
      <c r="K1750" s="33" t="str">
        <f t="shared" si="172"/>
        <v>DEJAR</v>
      </c>
      <c r="L1750" s="33" t="str">
        <f t="shared" si="173"/>
        <v>DEJAR</v>
      </c>
      <c r="M1750" s="33" t="str">
        <f t="shared" si="174"/>
        <v>DEJAR</v>
      </c>
    </row>
    <row r="1751" spans="1:13" x14ac:dyDescent="0.25">
      <c r="A1751" t="s">
        <v>552</v>
      </c>
      <c r="B1751" s="9">
        <v>25</v>
      </c>
      <c r="C1751" t="s">
        <v>505</v>
      </c>
      <c r="D1751" s="9">
        <v>36.6</v>
      </c>
      <c r="E1751" s="9">
        <v>12</v>
      </c>
      <c r="F1751" s="304">
        <f t="shared" si="169"/>
        <v>1052.0904240000002</v>
      </c>
      <c r="G1751" s="9">
        <v>0.1</v>
      </c>
      <c r="H1751" s="18" t="s">
        <v>1063</v>
      </c>
      <c r="I1751" s="32">
        <f t="shared" si="170"/>
        <v>727.65934515407184</v>
      </c>
      <c r="J1751" s="32">
        <f t="shared" si="171"/>
        <v>3.6382967257703589</v>
      </c>
      <c r="K1751" s="33" t="str">
        <f t="shared" si="172"/>
        <v>DEJAR</v>
      </c>
      <c r="L1751" s="33" t="str">
        <f t="shared" si="173"/>
        <v>DEJAR</v>
      </c>
      <c r="M1751" s="33" t="str">
        <f t="shared" si="174"/>
        <v>DEJAR</v>
      </c>
    </row>
    <row r="1752" spans="1:13" x14ac:dyDescent="0.25">
      <c r="A1752" t="s">
        <v>552</v>
      </c>
      <c r="B1752" s="9">
        <v>26</v>
      </c>
      <c r="C1752" t="s">
        <v>49</v>
      </c>
      <c r="D1752" s="9">
        <v>23.9</v>
      </c>
      <c r="E1752" s="9">
        <v>10</v>
      </c>
      <c r="F1752" s="304">
        <f t="shared" si="169"/>
        <v>448.62833399999994</v>
      </c>
      <c r="G1752" s="9">
        <v>0.1</v>
      </c>
      <c r="H1752" s="18" t="s">
        <v>1063</v>
      </c>
      <c r="I1752" s="32">
        <f t="shared" si="170"/>
        <v>263.49992157946463</v>
      </c>
      <c r="J1752" s="32">
        <f t="shared" si="171"/>
        <v>1.3174996078973229</v>
      </c>
      <c r="K1752" s="33" t="str">
        <f t="shared" si="172"/>
        <v>DEJAR</v>
      </c>
      <c r="L1752" s="33" t="str">
        <f t="shared" si="173"/>
        <v>DEJAR</v>
      </c>
      <c r="M1752" s="33" t="str">
        <f t="shared" si="174"/>
        <v>DEJAR</v>
      </c>
    </row>
    <row r="1753" spans="1:13" x14ac:dyDescent="0.25">
      <c r="A1753" t="s">
        <v>552</v>
      </c>
      <c r="B1753" s="9">
        <v>27</v>
      </c>
      <c r="C1753" t="s">
        <v>643</v>
      </c>
      <c r="D1753" s="9">
        <v>47.7</v>
      </c>
      <c r="E1753" s="9">
        <v>12</v>
      </c>
      <c r="F1753" s="304">
        <f t="shared" si="169"/>
        <v>1787.0127660000003</v>
      </c>
      <c r="G1753" s="9">
        <v>0.1</v>
      </c>
      <c r="H1753" s="18" t="s">
        <v>1063</v>
      </c>
      <c r="I1753" s="32">
        <f t="shared" si="170"/>
        <v>1368.1088461319523</v>
      </c>
      <c r="J1753" s="32">
        <f t="shared" si="171"/>
        <v>6.8405442306597619</v>
      </c>
      <c r="K1753" s="33" t="str">
        <f t="shared" si="172"/>
        <v>DEJAR</v>
      </c>
      <c r="L1753" s="33" t="str">
        <f t="shared" si="173"/>
        <v>DEJAR</v>
      </c>
      <c r="M1753" s="33" t="str">
        <f t="shared" si="174"/>
        <v>DEJAR</v>
      </c>
    </row>
    <row r="1754" spans="1:13" x14ac:dyDescent="0.25">
      <c r="A1754" t="s">
        <v>552</v>
      </c>
      <c r="B1754" s="9">
        <v>28</v>
      </c>
      <c r="C1754" t="s">
        <v>121</v>
      </c>
      <c r="D1754" s="9">
        <v>24.9</v>
      </c>
      <c r="E1754" s="9">
        <v>12</v>
      </c>
      <c r="F1754" s="304">
        <f t="shared" si="169"/>
        <v>486.95585399999987</v>
      </c>
      <c r="G1754" s="9">
        <v>0.1</v>
      </c>
      <c r="H1754" s="18" t="s">
        <v>1063</v>
      </c>
      <c r="I1754" s="32">
        <f t="shared" si="170"/>
        <v>290.54299911864297</v>
      </c>
      <c r="J1754" s="32">
        <f t="shared" si="171"/>
        <v>1.4527149955932146</v>
      </c>
      <c r="K1754" s="33" t="str">
        <f t="shared" si="172"/>
        <v>DEJAR</v>
      </c>
      <c r="L1754" s="33" t="str">
        <f t="shared" si="173"/>
        <v>DEJAR</v>
      </c>
      <c r="M1754" s="33" t="str">
        <f t="shared" si="174"/>
        <v>DEJAR</v>
      </c>
    </row>
    <row r="1755" spans="1:13" x14ac:dyDescent="0.25">
      <c r="A1755" t="s">
        <v>552</v>
      </c>
      <c r="B1755" s="9">
        <v>29</v>
      </c>
      <c r="C1755" t="s">
        <v>669</v>
      </c>
      <c r="D1755" s="9">
        <v>23.6</v>
      </c>
      <c r="E1755" s="9">
        <v>8</v>
      </c>
      <c r="F1755" s="304">
        <f t="shared" si="169"/>
        <v>437.43638400000003</v>
      </c>
      <c r="G1755" s="9">
        <v>0.1</v>
      </c>
      <c r="H1755" s="18" t="s">
        <v>1063</v>
      </c>
      <c r="I1755" s="32">
        <f t="shared" si="170"/>
        <v>255.68473337724961</v>
      </c>
      <c r="J1755" s="32">
        <f t="shared" si="171"/>
        <v>1.2784236668862481</v>
      </c>
      <c r="K1755" s="33" t="str">
        <f t="shared" si="172"/>
        <v>DEJAR</v>
      </c>
      <c r="L1755" s="33" t="str">
        <f t="shared" si="173"/>
        <v>DEJAR</v>
      </c>
      <c r="M1755" s="33" t="str">
        <f t="shared" si="174"/>
        <v>DEJAR</v>
      </c>
    </row>
    <row r="1756" spans="1:13" x14ac:dyDescent="0.25">
      <c r="A1756" t="s">
        <v>552</v>
      </c>
      <c r="B1756" s="9">
        <v>30</v>
      </c>
      <c r="C1756" t="s">
        <v>669</v>
      </c>
      <c r="D1756" s="9">
        <v>13.6</v>
      </c>
      <c r="E1756" s="9">
        <v>6</v>
      </c>
      <c r="F1756" s="304">
        <f t="shared" si="169"/>
        <v>145.26758399999997</v>
      </c>
      <c r="G1756" s="9">
        <v>0.1</v>
      </c>
      <c r="H1756" s="18" t="s">
        <v>1063</v>
      </c>
      <c r="I1756" s="32">
        <f t="shared" si="170"/>
        <v>68.731628320494181</v>
      </c>
      <c r="J1756" s="32">
        <f t="shared" si="171"/>
        <v>0.34365814160247088</v>
      </c>
      <c r="K1756" s="33" t="str">
        <f t="shared" si="172"/>
        <v>DEJAR</v>
      </c>
      <c r="L1756" s="33" t="str">
        <f t="shared" si="173"/>
        <v>DEJAR</v>
      </c>
      <c r="M1756" s="33" t="str">
        <f t="shared" si="174"/>
        <v>DEJAR</v>
      </c>
    </row>
    <row r="1757" spans="1:13" x14ac:dyDescent="0.25">
      <c r="A1757" t="s">
        <v>552</v>
      </c>
      <c r="B1757" s="9">
        <v>31</v>
      </c>
      <c r="C1757" t="s">
        <v>669</v>
      </c>
      <c r="D1757" s="9">
        <v>34.200000000000003</v>
      </c>
      <c r="E1757" s="9">
        <v>15</v>
      </c>
      <c r="F1757" s="304">
        <f t="shared" si="169"/>
        <v>918.63525600000003</v>
      </c>
      <c r="G1757" s="9">
        <v>0.1</v>
      </c>
      <c r="H1757" s="18" t="s">
        <v>1063</v>
      </c>
      <c r="I1757" s="32">
        <f t="shared" si="170"/>
        <v>619.04450579179831</v>
      </c>
      <c r="J1757" s="32">
        <f t="shared" si="171"/>
        <v>3.095222528958991</v>
      </c>
      <c r="K1757" s="33" t="str">
        <f t="shared" si="172"/>
        <v>DEJAR</v>
      </c>
      <c r="L1757" s="33" t="str">
        <f t="shared" si="173"/>
        <v>DEJAR</v>
      </c>
      <c r="M1757" s="33" t="str">
        <f t="shared" si="174"/>
        <v>DEJAR</v>
      </c>
    </row>
    <row r="1758" spans="1:13" x14ac:dyDescent="0.25">
      <c r="A1758" t="s">
        <v>552</v>
      </c>
      <c r="B1758" s="9">
        <v>32</v>
      </c>
      <c r="C1758" t="s">
        <v>655</v>
      </c>
      <c r="D1758" s="9">
        <v>15.5</v>
      </c>
      <c r="E1758" s="9">
        <v>9</v>
      </c>
      <c r="F1758" s="304">
        <f t="shared" si="169"/>
        <v>188.69235</v>
      </c>
      <c r="G1758" s="9">
        <v>0.1</v>
      </c>
      <c r="H1758" s="18" t="s">
        <v>1063</v>
      </c>
      <c r="I1758" s="32">
        <f t="shared" si="170"/>
        <v>93.869134877908024</v>
      </c>
      <c r="J1758" s="32">
        <f t="shared" si="171"/>
        <v>0.46934567438954011</v>
      </c>
      <c r="K1758" s="33" t="str">
        <f t="shared" si="172"/>
        <v>DEJAR</v>
      </c>
      <c r="L1758" s="33" t="str">
        <f t="shared" si="173"/>
        <v>DEJAR</v>
      </c>
      <c r="M1758" s="33" t="str">
        <f t="shared" si="174"/>
        <v>DEJAR</v>
      </c>
    </row>
    <row r="1759" spans="1:13" x14ac:dyDescent="0.25">
      <c r="A1759" t="s">
        <v>552</v>
      </c>
      <c r="B1759" s="9">
        <v>33</v>
      </c>
      <c r="C1759" t="s">
        <v>670</v>
      </c>
      <c r="D1759" s="9">
        <v>11.1</v>
      </c>
      <c r="E1759" s="9">
        <v>10</v>
      </c>
      <c r="F1759" s="304">
        <f t="shared" si="169"/>
        <v>96.769133999999994</v>
      </c>
      <c r="G1759" s="9">
        <v>0.1</v>
      </c>
      <c r="H1759" s="18" t="s">
        <v>1063</v>
      </c>
      <c r="I1759" s="32">
        <f t="shared" si="170"/>
        <v>42.353868372211643</v>
      </c>
      <c r="J1759" s="32">
        <f t="shared" si="171"/>
        <v>0.21176934186105822</v>
      </c>
      <c r="K1759" s="33" t="str">
        <f t="shared" si="172"/>
        <v>DEJAR</v>
      </c>
      <c r="L1759" s="33" t="str">
        <f t="shared" si="173"/>
        <v>DEJAR</v>
      </c>
      <c r="M1759" s="33" t="str">
        <f t="shared" si="174"/>
        <v>DEJAR</v>
      </c>
    </row>
    <row r="1760" spans="1:13" x14ac:dyDescent="0.25">
      <c r="A1760" t="s">
        <v>552</v>
      </c>
      <c r="B1760" s="9">
        <v>34</v>
      </c>
      <c r="C1760" t="s">
        <v>664</v>
      </c>
      <c r="D1760" s="9">
        <v>31.8</v>
      </c>
      <c r="E1760" s="9">
        <v>15</v>
      </c>
      <c r="F1760" s="304">
        <f t="shared" si="169"/>
        <v>794.22789599999999</v>
      </c>
      <c r="G1760" s="9">
        <v>0.1</v>
      </c>
      <c r="H1760" s="18" t="s">
        <v>1063</v>
      </c>
      <c r="I1760" s="32">
        <f t="shared" si="170"/>
        <v>520.48159181311621</v>
      </c>
      <c r="J1760" s="32">
        <f t="shared" si="171"/>
        <v>2.6024079590655811</v>
      </c>
      <c r="K1760" s="33" t="str">
        <f t="shared" si="172"/>
        <v>DEJAR</v>
      </c>
      <c r="L1760" s="33" t="str">
        <f t="shared" si="173"/>
        <v>DEJAR</v>
      </c>
      <c r="M1760" s="33" t="str">
        <f t="shared" si="174"/>
        <v>DEJAR</v>
      </c>
    </row>
    <row r="1761" spans="1:13" x14ac:dyDescent="0.25">
      <c r="A1761" t="s">
        <v>552</v>
      </c>
      <c r="B1761" s="9">
        <v>35</v>
      </c>
      <c r="C1761" t="s">
        <v>402</v>
      </c>
      <c r="D1761" s="9">
        <v>19.899999999999999</v>
      </c>
      <c r="E1761" s="9">
        <v>8</v>
      </c>
      <c r="F1761" s="304">
        <f t="shared" si="169"/>
        <v>311.02625399999994</v>
      </c>
      <c r="G1761" s="9">
        <v>0.1</v>
      </c>
      <c r="H1761" s="18" t="s">
        <v>1063</v>
      </c>
      <c r="I1761" s="32">
        <f t="shared" si="170"/>
        <v>170.28821987368221</v>
      </c>
      <c r="J1761" s="32">
        <f t="shared" si="171"/>
        <v>0.85144109936841095</v>
      </c>
      <c r="K1761" s="33" t="str">
        <f t="shared" si="172"/>
        <v>DEJAR</v>
      </c>
      <c r="L1761" s="33" t="str">
        <f t="shared" si="173"/>
        <v>DEJAR</v>
      </c>
      <c r="M1761" s="33" t="str">
        <f t="shared" si="174"/>
        <v>DEJAR</v>
      </c>
    </row>
    <row r="1762" spans="1:13" x14ac:dyDescent="0.25">
      <c r="A1762" t="s">
        <v>552</v>
      </c>
      <c r="B1762" s="9">
        <v>36</v>
      </c>
      <c r="C1762" t="s">
        <v>671</v>
      </c>
      <c r="D1762" s="9">
        <v>62.9</v>
      </c>
      <c r="E1762" s="9">
        <v>15</v>
      </c>
      <c r="F1762" s="304">
        <f t="shared" si="169"/>
        <v>3107.3644139999997</v>
      </c>
      <c r="G1762" s="9">
        <v>0.1</v>
      </c>
      <c r="H1762" s="18" t="s">
        <v>1063</v>
      </c>
      <c r="I1762" s="32">
        <f t="shared" si="170"/>
        <v>2645.1914442824514</v>
      </c>
      <c r="J1762" s="32">
        <f t="shared" si="171"/>
        <v>13.225957221412257</v>
      </c>
      <c r="K1762" s="33" t="str">
        <f t="shared" si="172"/>
        <v>DEJAR</v>
      </c>
      <c r="L1762" s="33" t="str">
        <f t="shared" si="173"/>
        <v>DEJAR</v>
      </c>
      <c r="M1762" s="33" t="str">
        <f t="shared" si="174"/>
        <v>DEJAR</v>
      </c>
    </row>
    <row r="1763" spans="1:13" x14ac:dyDescent="0.25">
      <c r="A1763" t="s">
        <v>552</v>
      </c>
      <c r="B1763" s="9">
        <v>37</v>
      </c>
      <c r="C1763" t="s">
        <v>159</v>
      </c>
      <c r="D1763" s="9">
        <v>18.5</v>
      </c>
      <c r="E1763" s="9">
        <v>6</v>
      </c>
      <c r="F1763" s="304">
        <f t="shared" si="169"/>
        <v>268.80315000000002</v>
      </c>
      <c r="G1763" s="9">
        <v>0.1</v>
      </c>
      <c r="H1763" s="18" t="s">
        <v>1063</v>
      </c>
      <c r="I1763" s="32">
        <f t="shared" si="170"/>
        <v>143.11059777395243</v>
      </c>
      <c r="J1763" s="32">
        <f t="shared" si="171"/>
        <v>0.71555298886976215</v>
      </c>
      <c r="K1763" s="33" t="str">
        <f t="shared" si="172"/>
        <v>DEJAR</v>
      </c>
      <c r="L1763" s="33" t="str">
        <f t="shared" si="173"/>
        <v>DEJAR</v>
      </c>
      <c r="M1763" s="33" t="str">
        <f t="shared" si="174"/>
        <v>DEJAR</v>
      </c>
    </row>
    <row r="1764" spans="1:13" x14ac:dyDescent="0.25">
      <c r="A1764" t="s">
        <v>552</v>
      </c>
      <c r="B1764" s="9">
        <v>38</v>
      </c>
      <c r="C1764" t="s">
        <v>672</v>
      </c>
      <c r="D1764" s="9">
        <v>79.2</v>
      </c>
      <c r="E1764" s="9">
        <v>15</v>
      </c>
      <c r="F1764" s="304">
        <f t="shared" si="169"/>
        <v>4926.5314560000006</v>
      </c>
      <c r="G1764" s="9">
        <v>0.1</v>
      </c>
      <c r="H1764" s="18" t="s">
        <v>1063</v>
      </c>
      <c r="I1764" s="32">
        <f t="shared" si="170"/>
        <v>4581.2687239487614</v>
      </c>
      <c r="J1764" s="32">
        <f t="shared" si="171"/>
        <v>22.906343619743804</v>
      </c>
      <c r="K1764" s="33" t="str">
        <f t="shared" si="172"/>
        <v>DEJAR</v>
      </c>
      <c r="L1764" s="33" t="str">
        <f t="shared" si="173"/>
        <v>DEJAR</v>
      </c>
      <c r="M1764" s="33" t="str">
        <f t="shared" si="174"/>
        <v>DEJAR</v>
      </c>
    </row>
    <row r="1765" spans="1:13" x14ac:dyDescent="0.25">
      <c r="A1765" t="s">
        <v>552</v>
      </c>
      <c r="B1765" s="9">
        <v>39</v>
      </c>
      <c r="C1765" t="s">
        <v>666</v>
      </c>
      <c r="D1765" s="9">
        <v>49.5</v>
      </c>
      <c r="E1765" s="9">
        <v>15</v>
      </c>
      <c r="F1765" s="304">
        <f t="shared" si="169"/>
        <v>1924.42635</v>
      </c>
      <c r="G1765" s="9">
        <v>0.1</v>
      </c>
      <c r="H1765" s="18" t="s">
        <v>1063</v>
      </c>
      <c r="I1765" s="32">
        <f t="shared" si="170"/>
        <v>1494.3892925001865</v>
      </c>
      <c r="J1765" s="32">
        <f t="shared" si="171"/>
        <v>7.4719464625009318</v>
      </c>
      <c r="K1765" s="33" t="str">
        <f t="shared" si="172"/>
        <v>DEJAR</v>
      </c>
      <c r="L1765" s="33" t="str">
        <f t="shared" si="173"/>
        <v>DEJAR</v>
      </c>
      <c r="M1765" s="33" t="str">
        <f t="shared" si="174"/>
        <v>DEJAR</v>
      </c>
    </row>
    <row r="1766" spans="1:13" x14ac:dyDescent="0.25">
      <c r="A1766" t="s">
        <v>552</v>
      </c>
      <c r="B1766" s="9">
        <v>40</v>
      </c>
      <c r="C1766" t="s">
        <v>673</v>
      </c>
      <c r="D1766" s="9">
        <v>15.6</v>
      </c>
      <c r="E1766" s="9">
        <v>6</v>
      </c>
      <c r="F1766" s="304">
        <f t="shared" si="169"/>
        <v>191.13494399999999</v>
      </c>
      <c r="G1766" s="9">
        <v>0.1</v>
      </c>
      <c r="H1766" s="18" t="s">
        <v>1063</v>
      </c>
      <c r="I1766" s="32">
        <f t="shared" si="170"/>
        <v>95.319053411783088</v>
      </c>
      <c r="J1766" s="32">
        <f t="shared" si="171"/>
        <v>0.47659526705891547</v>
      </c>
      <c r="K1766" s="33" t="str">
        <f t="shared" si="172"/>
        <v>DEJAR</v>
      </c>
      <c r="L1766" s="33" t="str">
        <f t="shared" si="173"/>
        <v>DEJAR</v>
      </c>
      <c r="M1766" s="33" t="str">
        <f t="shared" si="174"/>
        <v>DEJAR</v>
      </c>
    </row>
    <row r="1767" spans="1:13" x14ac:dyDescent="0.25">
      <c r="A1767" t="s">
        <v>552</v>
      </c>
      <c r="C1767" t="s">
        <v>673</v>
      </c>
      <c r="D1767" s="9">
        <v>16.899999999999999</v>
      </c>
      <c r="E1767" s="9">
        <v>6</v>
      </c>
      <c r="F1767" s="304">
        <f t="shared" si="169"/>
        <v>224.31809399999997</v>
      </c>
      <c r="G1767" s="9">
        <v>0.1</v>
      </c>
      <c r="H1767" s="18" t="s">
        <v>1063</v>
      </c>
      <c r="I1767" s="32">
        <f t="shared" si="170"/>
        <v>115.35476764004389</v>
      </c>
      <c r="J1767" s="32">
        <f t="shared" si="171"/>
        <v>0.57677383820021944</v>
      </c>
      <c r="K1767" s="33" t="str">
        <f t="shared" si="172"/>
        <v>DEJAR</v>
      </c>
      <c r="L1767" s="33" t="str">
        <f t="shared" si="173"/>
        <v>DEJAR</v>
      </c>
      <c r="M1767" s="33" t="str">
        <f t="shared" si="174"/>
        <v>DEJAR</v>
      </c>
    </row>
    <row r="1768" spans="1:13" x14ac:dyDescent="0.25">
      <c r="A1768" t="s">
        <v>552</v>
      </c>
      <c r="B1768" s="9">
        <v>41</v>
      </c>
      <c r="C1768" t="s">
        <v>662</v>
      </c>
      <c r="D1768" s="9">
        <v>23.9</v>
      </c>
      <c r="E1768" s="9">
        <v>9</v>
      </c>
      <c r="F1768" s="304">
        <f t="shared" si="169"/>
        <v>448.62833399999994</v>
      </c>
      <c r="G1768" s="9">
        <v>0.1</v>
      </c>
      <c r="H1768" s="18" t="s">
        <v>1063</v>
      </c>
      <c r="I1768" s="32">
        <f t="shared" si="170"/>
        <v>263.49992157946463</v>
      </c>
      <c r="J1768" s="32">
        <f t="shared" si="171"/>
        <v>1.3174996078973229</v>
      </c>
      <c r="K1768" s="33" t="str">
        <f t="shared" si="172"/>
        <v>DEJAR</v>
      </c>
      <c r="L1768" s="33" t="str">
        <f t="shared" si="173"/>
        <v>DEJAR</v>
      </c>
      <c r="M1768" s="33" t="str">
        <f t="shared" si="174"/>
        <v>DEJAR</v>
      </c>
    </row>
    <row r="1769" spans="1:13" x14ac:dyDescent="0.25">
      <c r="A1769" t="s">
        <v>552</v>
      </c>
      <c r="B1769" s="9">
        <v>42</v>
      </c>
      <c r="C1769" t="s">
        <v>663</v>
      </c>
      <c r="D1769" s="9">
        <v>12.4</v>
      </c>
      <c r="E1769" s="9">
        <v>8</v>
      </c>
      <c r="F1769" s="304">
        <f t="shared" si="169"/>
        <v>120.76310400000001</v>
      </c>
      <c r="G1769" s="9">
        <v>0.1</v>
      </c>
      <c r="H1769" s="18" t="s">
        <v>1063</v>
      </c>
      <c r="I1769" s="32">
        <f t="shared" si="170"/>
        <v>55.148896925091798</v>
      </c>
      <c r="J1769" s="32">
        <f t="shared" si="171"/>
        <v>0.27574448462545897</v>
      </c>
      <c r="K1769" s="33" t="str">
        <f t="shared" si="172"/>
        <v>DEJAR</v>
      </c>
      <c r="L1769" s="33" t="str">
        <f t="shared" si="173"/>
        <v>DEJAR</v>
      </c>
      <c r="M1769" s="33" t="str">
        <f t="shared" si="174"/>
        <v>DEJAR</v>
      </c>
    </row>
    <row r="1770" spans="1:13" x14ac:dyDescent="0.25">
      <c r="A1770" t="s">
        <v>552</v>
      </c>
      <c r="B1770" s="9">
        <v>43</v>
      </c>
      <c r="C1770" t="s">
        <v>665</v>
      </c>
      <c r="D1770" s="9">
        <v>26.9</v>
      </c>
      <c r="E1770" s="9">
        <v>6</v>
      </c>
      <c r="F1770" s="304">
        <f t="shared" si="169"/>
        <v>568.32329399999992</v>
      </c>
      <c r="G1770" s="9">
        <v>0.1</v>
      </c>
      <c r="H1770" s="18" t="s">
        <v>1063</v>
      </c>
      <c r="I1770" s="32">
        <f t="shared" si="170"/>
        <v>349.28840283450506</v>
      </c>
      <c r="J1770" s="32">
        <f t="shared" si="171"/>
        <v>1.7464420141725252</v>
      </c>
      <c r="K1770" s="33" t="str">
        <f t="shared" si="172"/>
        <v>DEJAR</v>
      </c>
      <c r="L1770" s="33" t="str">
        <f t="shared" si="173"/>
        <v>DEJAR</v>
      </c>
      <c r="M1770" s="33" t="str">
        <f t="shared" si="174"/>
        <v>DEJAR</v>
      </c>
    </row>
    <row r="1771" spans="1:13" x14ac:dyDescent="0.25">
      <c r="A1771" t="s">
        <v>552</v>
      </c>
      <c r="B1771" s="9">
        <v>44</v>
      </c>
      <c r="C1771" t="s">
        <v>661</v>
      </c>
      <c r="D1771" s="9">
        <v>27.4</v>
      </c>
      <c r="E1771" s="9">
        <v>12</v>
      </c>
      <c r="F1771" s="304">
        <f t="shared" si="169"/>
        <v>589.64690399999995</v>
      </c>
      <c r="G1771" s="9">
        <v>0.1</v>
      </c>
      <c r="H1771" s="18" t="s">
        <v>1063</v>
      </c>
      <c r="I1771" s="32">
        <f t="shared" si="170"/>
        <v>364.9624248121159</v>
      </c>
      <c r="J1771" s="32">
        <f t="shared" si="171"/>
        <v>1.8248121240605792</v>
      </c>
      <c r="K1771" s="33" t="str">
        <f t="shared" si="172"/>
        <v>DEJAR</v>
      </c>
      <c r="L1771" s="33" t="str">
        <f t="shared" si="173"/>
        <v>DEJAR</v>
      </c>
      <c r="M1771" s="33" t="str">
        <f t="shared" si="174"/>
        <v>DEJAR</v>
      </c>
    </row>
    <row r="1772" spans="1:13" x14ac:dyDescent="0.25">
      <c r="A1772" t="s">
        <v>552</v>
      </c>
      <c r="B1772" s="9">
        <v>45</v>
      </c>
      <c r="C1772" t="s">
        <v>421</v>
      </c>
      <c r="D1772" s="9">
        <v>23.4</v>
      </c>
      <c r="E1772" s="9">
        <v>15</v>
      </c>
      <c r="F1772" s="304">
        <f t="shared" si="169"/>
        <v>430.05362399999996</v>
      </c>
      <c r="G1772" s="9">
        <v>0.1</v>
      </c>
      <c r="H1772" s="18" t="s">
        <v>1063</v>
      </c>
      <c r="I1772" s="32">
        <f t="shared" si="170"/>
        <v>250.55034073982807</v>
      </c>
      <c r="J1772" s="32">
        <f t="shared" si="171"/>
        <v>1.2527517036991402</v>
      </c>
      <c r="K1772" s="33" t="str">
        <f t="shared" si="172"/>
        <v>DEJAR</v>
      </c>
      <c r="L1772" s="33" t="str">
        <f t="shared" si="173"/>
        <v>DEJAR</v>
      </c>
      <c r="M1772" s="33" t="str">
        <f t="shared" si="174"/>
        <v>DEJAR</v>
      </c>
    </row>
    <row r="1773" spans="1:13" x14ac:dyDescent="0.25">
      <c r="A1773" t="s">
        <v>554</v>
      </c>
      <c r="B1773" s="9">
        <v>1</v>
      </c>
      <c r="C1773" t="s">
        <v>674</v>
      </c>
      <c r="D1773" s="9">
        <v>48.2</v>
      </c>
      <c r="E1773" s="9">
        <v>10</v>
      </c>
      <c r="F1773" s="304">
        <f t="shared" si="169"/>
        <v>1824.6726960000001</v>
      </c>
      <c r="G1773" s="9">
        <v>0.1</v>
      </c>
      <c r="H1773" s="18" t="s">
        <v>1063</v>
      </c>
      <c r="I1773" s="32">
        <f t="shared" si="170"/>
        <v>1402.5383835699995</v>
      </c>
      <c r="J1773" s="32">
        <f t="shared" si="171"/>
        <v>7.012691917849998</v>
      </c>
      <c r="K1773" s="33" t="str">
        <f t="shared" si="172"/>
        <v>DEJAR</v>
      </c>
      <c r="L1773" s="33" t="str">
        <f t="shared" si="173"/>
        <v>DEJAR</v>
      </c>
      <c r="M1773" s="33" t="str">
        <f t="shared" si="174"/>
        <v>DEJAR</v>
      </c>
    </row>
    <row r="1774" spans="1:13" x14ac:dyDescent="0.25">
      <c r="A1774" t="s">
        <v>554</v>
      </c>
      <c r="B1774" s="9">
        <v>2</v>
      </c>
      <c r="C1774" t="s">
        <v>134</v>
      </c>
      <c r="D1774" s="9">
        <v>48.2</v>
      </c>
      <c r="E1774" s="9">
        <v>15</v>
      </c>
      <c r="F1774" s="304">
        <f t="shared" si="169"/>
        <v>1824.6726960000001</v>
      </c>
      <c r="G1774" s="9">
        <v>0.1</v>
      </c>
      <c r="H1774" s="18" t="s">
        <v>1063</v>
      </c>
      <c r="I1774" s="32">
        <f t="shared" si="170"/>
        <v>1402.5383835699995</v>
      </c>
      <c r="J1774" s="32">
        <f t="shared" si="171"/>
        <v>7.012691917849998</v>
      </c>
      <c r="K1774" s="33" t="str">
        <f t="shared" si="172"/>
        <v>DEJAR</v>
      </c>
      <c r="L1774" s="33" t="str">
        <f t="shared" si="173"/>
        <v>DEJAR</v>
      </c>
      <c r="M1774" s="33" t="str">
        <f t="shared" si="174"/>
        <v>DEJAR</v>
      </c>
    </row>
    <row r="1775" spans="1:13" x14ac:dyDescent="0.25">
      <c r="A1775" t="s">
        <v>554</v>
      </c>
      <c r="B1775" s="9">
        <v>3</v>
      </c>
      <c r="C1775" t="s">
        <v>670</v>
      </c>
      <c r="D1775" s="9">
        <v>31.5</v>
      </c>
      <c r="E1775" s="9">
        <v>10</v>
      </c>
      <c r="F1775" s="304">
        <f t="shared" si="169"/>
        <v>779.31314999999995</v>
      </c>
      <c r="G1775" s="9">
        <v>0.1</v>
      </c>
      <c r="H1775" s="18" t="s">
        <v>1063</v>
      </c>
      <c r="I1775" s="32">
        <f t="shared" si="170"/>
        <v>508.85435701385597</v>
      </c>
      <c r="J1775" s="32">
        <f t="shared" si="171"/>
        <v>2.5442717850692795</v>
      </c>
      <c r="K1775" s="33" t="str">
        <f t="shared" si="172"/>
        <v>DEJAR</v>
      </c>
      <c r="L1775" s="33" t="str">
        <f t="shared" si="173"/>
        <v>DEJAR</v>
      </c>
      <c r="M1775" s="33" t="str">
        <f t="shared" si="174"/>
        <v>DEJAR</v>
      </c>
    </row>
    <row r="1776" spans="1:13" x14ac:dyDescent="0.25">
      <c r="A1776" t="s">
        <v>554</v>
      </c>
      <c r="B1776" s="9">
        <v>4</v>
      </c>
      <c r="C1776" t="s">
        <v>651</v>
      </c>
      <c r="D1776" s="9">
        <v>58.2</v>
      </c>
      <c r="E1776" s="9">
        <v>12</v>
      </c>
      <c r="F1776" s="304">
        <f t="shared" si="169"/>
        <v>2660.3382960000004</v>
      </c>
      <c r="G1776" s="9">
        <v>0.1</v>
      </c>
      <c r="H1776" s="18" t="s">
        <v>1063</v>
      </c>
      <c r="I1776" s="32">
        <f t="shared" si="170"/>
        <v>2198.1984259652031</v>
      </c>
      <c r="J1776" s="32">
        <f t="shared" si="171"/>
        <v>10.990992129826015</v>
      </c>
      <c r="K1776" s="33" t="str">
        <f t="shared" si="172"/>
        <v>DEJAR</v>
      </c>
      <c r="L1776" s="33" t="str">
        <f t="shared" si="173"/>
        <v>DEJAR</v>
      </c>
      <c r="M1776" s="33" t="str">
        <f t="shared" si="174"/>
        <v>DEJAR</v>
      </c>
    </row>
    <row r="1777" spans="1:13" x14ac:dyDescent="0.25">
      <c r="A1777" t="s">
        <v>554</v>
      </c>
      <c r="B1777" s="9">
        <v>5</v>
      </c>
      <c r="C1777" t="s">
        <v>657</v>
      </c>
      <c r="D1777" s="9">
        <v>14.8</v>
      </c>
      <c r="E1777" s="9">
        <v>3</v>
      </c>
      <c r="F1777" s="304">
        <f t="shared" si="169"/>
        <v>172.03401600000001</v>
      </c>
      <c r="G1777" s="9">
        <v>0.1</v>
      </c>
      <c r="H1777" s="18" t="s">
        <v>1063</v>
      </c>
      <c r="I1777" s="32">
        <f t="shared" si="170"/>
        <v>84.078665642218951</v>
      </c>
      <c r="J1777" s="32">
        <f t="shared" si="171"/>
        <v>0.42039332821109476</v>
      </c>
      <c r="K1777" s="33" t="str">
        <f t="shared" si="172"/>
        <v>DEJAR</v>
      </c>
      <c r="L1777" s="33" t="str">
        <f t="shared" si="173"/>
        <v>DEPURAR</v>
      </c>
      <c r="M1777" s="33" t="str">
        <f t="shared" si="174"/>
        <v>DEPURAR</v>
      </c>
    </row>
    <row r="1778" spans="1:13" x14ac:dyDescent="0.25">
      <c r="A1778" t="s">
        <v>554</v>
      </c>
      <c r="B1778" s="9">
        <v>6</v>
      </c>
      <c r="C1778" t="s">
        <v>660</v>
      </c>
      <c r="D1778" s="9">
        <v>32.299999999999997</v>
      </c>
      <c r="E1778" s="9">
        <v>12</v>
      </c>
      <c r="F1778" s="304">
        <f t="shared" si="169"/>
        <v>819.39996599999984</v>
      </c>
      <c r="G1778" s="9">
        <v>0.1</v>
      </c>
      <c r="H1778" s="18" t="s">
        <v>1063</v>
      </c>
      <c r="I1778" s="32">
        <f t="shared" si="170"/>
        <v>540.20004174226926</v>
      </c>
      <c r="J1778" s="32">
        <f t="shared" si="171"/>
        <v>2.7010002087113461</v>
      </c>
      <c r="K1778" s="33" t="str">
        <f t="shared" si="172"/>
        <v>DEJAR</v>
      </c>
      <c r="L1778" s="33" t="str">
        <f t="shared" si="173"/>
        <v>DEJAR</v>
      </c>
      <c r="M1778" s="33" t="str">
        <f t="shared" si="174"/>
        <v>DEJAR</v>
      </c>
    </row>
    <row r="1779" spans="1:13" x14ac:dyDescent="0.25">
      <c r="A1779" t="s">
        <v>554</v>
      </c>
      <c r="B1779" s="9">
        <v>7</v>
      </c>
      <c r="C1779" t="s">
        <v>664</v>
      </c>
      <c r="D1779" s="9">
        <v>26.7</v>
      </c>
      <c r="E1779" s="9">
        <v>10</v>
      </c>
      <c r="F1779" s="304">
        <f t="shared" si="169"/>
        <v>559.90380600000003</v>
      </c>
      <c r="G1779" s="9">
        <v>0.1</v>
      </c>
      <c r="H1779" s="18" t="s">
        <v>1063</v>
      </c>
      <c r="I1779" s="32">
        <f t="shared" si="170"/>
        <v>343.1303758589446</v>
      </c>
      <c r="J1779" s="32">
        <f t="shared" si="171"/>
        <v>1.7156518792947231</v>
      </c>
      <c r="K1779" s="33" t="str">
        <f t="shared" si="172"/>
        <v>DEJAR</v>
      </c>
      <c r="L1779" s="33" t="str">
        <f t="shared" si="173"/>
        <v>DEJAR</v>
      </c>
      <c r="M1779" s="33" t="str">
        <f t="shared" si="174"/>
        <v>DEJAR</v>
      </c>
    </row>
    <row r="1780" spans="1:13" x14ac:dyDescent="0.25">
      <c r="A1780" t="s">
        <v>554</v>
      </c>
      <c r="B1780" s="9">
        <v>8</v>
      </c>
      <c r="C1780" t="s">
        <v>670</v>
      </c>
      <c r="D1780" s="9">
        <v>34.200000000000003</v>
      </c>
      <c r="E1780" s="9">
        <v>12</v>
      </c>
      <c r="F1780" s="304">
        <f t="shared" si="169"/>
        <v>918.63525600000003</v>
      </c>
      <c r="G1780" s="9">
        <v>0.1</v>
      </c>
      <c r="H1780" s="18" t="s">
        <v>1063</v>
      </c>
      <c r="I1780" s="32">
        <f t="shared" si="170"/>
        <v>619.04450579179831</v>
      </c>
      <c r="J1780" s="32">
        <f t="shared" si="171"/>
        <v>3.095222528958991</v>
      </c>
      <c r="K1780" s="33" t="str">
        <f t="shared" si="172"/>
        <v>DEJAR</v>
      </c>
      <c r="L1780" s="33" t="str">
        <f t="shared" si="173"/>
        <v>DEJAR</v>
      </c>
      <c r="M1780" s="33" t="str">
        <f t="shared" si="174"/>
        <v>DEJAR</v>
      </c>
    </row>
    <row r="1781" spans="1:13" x14ac:dyDescent="0.25">
      <c r="A1781" t="s">
        <v>554</v>
      </c>
      <c r="B1781" s="9">
        <v>9</v>
      </c>
      <c r="C1781" t="s">
        <v>675</v>
      </c>
      <c r="D1781" s="9">
        <v>23.5</v>
      </c>
      <c r="E1781" s="9">
        <v>15</v>
      </c>
      <c r="F1781" s="304">
        <f t="shared" si="169"/>
        <v>433.73714999999999</v>
      </c>
      <c r="G1781" s="9">
        <v>0.1</v>
      </c>
      <c r="H1781" s="18" t="s">
        <v>1063</v>
      </c>
      <c r="I1781" s="32">
        <f t="shared" si="170"/>
        <v>253.10998017593391</v>
      </c>
      <c r="J1781" s="32">
        <f t="shared" si="171"/>
        <v>1.2655499008796693</v>
      </c>
      <c r="K1781" s="33" t="str">
        <f t="shared" si="172"/>
        <v>DEJAR</v>
      </c>
      <c r="L1781" s="33" t="str">
        <f t="shared" si="173"/>
        <v>DEJAR</v>
      </c>
      <c r="M1781" s="33" t="str">
        <f t="shared" si="174"/>
        <v>DEJAR</v>
      </c>
    </row>
    <row r="1782" spans="1:13" x14ac:dyDescent="0.25">
      <c r="A1782" t="s">
        <v>554</v>
      </c>
      <c r="B1782" s="9">
        <v>10</v>
      </c>
      <c r="C1782" t="s">
        <v>676</v>
      </c>
      <c r="D1782" s="9">
        <v>19.5</v>
      </c>
      <c r="E1782" s="9">
        <v>8</v>
      </c>
      <c r="F1782" s="304">
        <f t="shared" si="169"/>
        <v>298.64834999999999</v>
      </c>
      <c r="G1782" s="9">
        <v>0.1</v>
      </c>
      <c r="H1782" s="18" t="s">
        <v>1063</v>
      </c>
      <c r="I1782" s="32">
        <f t="shared" si="170"/>
        <v>162.24290203480425</v>
      </c>
      <c r="J1782" s="32">
        <f t="shared" si="171"/>
        <v>0.81121451017402113</v>
      </c>
      <c r="K1782" s="33" t="str">
        <f t="shared" si="172"/>
        <v>DEJAR</v>
      </c>
      <c r="L1782" s="33" t="str">
        <f t="shared" si="173"/>
        <v>DEJAR</v>
      </c>
      <c r="M1782" s="33" t="str">
        <f t="shared" si="174"/>
        <v>DEJAR</v>
      </c>
    </row>
    <row r="1783" spans="1:13" x14ac:dyDescent="0.25">
      <c r="A1783" t="s">
        <v>554</v>
      </c>
      <c r="B1783" s="9">
        <v>11</v>
      </c>
      <c r="C1783" t="s">
        <v>158</v>
      </c>
      <c r="D1783" s="9">
        <v>47.8</v>
      </c>
      <c r="E1783" s="9">
        <v>12</v>
      </c>
      <c r="F1783" s="304">
        <f t="shared" si="169"/>
        <v>1794.5133359999998</v>
      </c>
      <c r="G1783" s="9">
        <v>0.1</v>
      </c>
      <c r="H1783" s="18" t="s">
        <v>1063</v>
      </c>
      <c r="I1783" s="32">
        <f t="shared" si="170"/>
        <v>1374.955033568524</v>
      </c>
      <c r="J1783" s="32">
        <f t="shared" si="171"/>
        <v>6.8747751678426194</v>
      </c>
      <c r="K1783" s="33" t="str">
        <f t="shared" si="172"/>
        <v>DEJAR</v>
      </c>
      <c r="L1783" s="33" t="str">
        <f t="shared" si="173"/>
        <v>DEJAR</v>
      </c>
      <c r="M1783" s="33" t="str">
        <f t="shared" si="174"/>
        <v>DEJAR</v>
      </c>
    </row>
    <row r="1784" spans="1:13" x14ac:dyDescent="0.25">
      <c r="A1784" t="s">
        <v>554</v>
      </c>
      <c r="B1784" s="9">
        <v>12</v>
      </c>
      <c r="C1784" t="s">
        <v>158</v>
      </c>
      <c r="D1784" s="9">
        <v>24</v>
      </c>
      <c r="E1784" s="9">
        <v>8</v>
      </c>
      <c r="F1784" s="304">
        <f t="shared" si="169"/>
        <v>452.3904</v>
      </c>
      <c r="G1784" s="9">
        <v>0.1</v>
      </c>
      <c r="H1784" s="18" t="s">
        <v>1063</v>
      </c>
      <c r="I1784" s="32">
        <f t="shared" si="170"/>
        <v>266.13537552905672</v>
      </c>
      <c r="J1784" s="32">
        <f t="shared" si="171"/>
        <v>1.3306768776452833</v>
      </c>
      <c r="K1784" s="33" t="str">
        <f t="shared" si="172"/>
        <v>DEJAR</v>
      </c>
      <c r="L1784" s="33" t="str">
        <f t="shared" si="173"/>
        <v>DEJAR</v>
      </c>
      <c r="M1784" s="33" t="str">
        <f t="shared" si="174"/>
        <v>DEJAR</v>
      </c>
    </row>
    <row r="1785" spans="1:13" x14ac:dyDescent="0.25">
      <c r="A1785" t="s">
        <v>554</v>
      </c>
      <c r="B1785" s="9">
        <v>13</v>
      </c>
      <c r="C1785" t="s">
        <v>173</v>
      </c>
      <c r="D1785" s="9">
        <v>19.5</v>
      </c>
      <c r="E1785" s="9">
        <v>8</v>
      </c>
      <c r="F1785" s="304">
        <f t="shared" si="169"/>
        <v>298.64834999999999</v>
      </c>
      <c r="G1785" s="9">
        <v>0.1</v>
      </c>
      <c r="H1785" s="18" t="s">
        <v>1063</v>
      </c>
      <c r="I1785" s="32">
        <f t="shared" si="170"/>
        <v>162.24290203480425</v>
      </c>
      <c r="J1785" s="32">
        <f t="shared" si="171"/>
        <v>0.81121451017402113</v>
      </c>
      <c r="K1785" s="33" t="str">
        <f t="shared" si="172"/>
        <v>DEJAR</v>
      </c>
      <c r="L1785" s="33" t="str">
        <f t="shared" si="173"/>
        <v>DEJAR</v>
      </c>
      <c r="M1785" s="33" t="str">
        <f t="shared" si="174"/>
        <v>DEJAR</v>
      </c>
    </row>
    <row r="1786" spans="1:13" x14ac:dyDescent="0.25">
      <c r="A1786" t="s">
        <v>554</v>
      </c>
      <c r="B1786" s="9">
        <v>14</v>
      </c>
      <c r="C1786" t="s">
        <v>672</v>
      </c>
      <c r="D1786" s="9">
        <v>49.5</v>
      </c>
      <c r="E1786" s="9">
        <v>15</v>
      </c>
      <c r="F1786" s="304">
        <f t="shared" si="169"/>
        <v>1924.42635</v>
      </c>
      <c r="G1786" s="9">
        <v>0.1</v>
      </c>
      <c r="H1786" s="18" t="s">
        <v>1063</v>
      </c>
      <c r="I1786" s="32">
        <f t="shared" si="170"/>
        <v>1494.3892925001865</v>
      </c>
      <c r="J1786" s="32">
        <f t="shared" si="171"/>
        <v>7.4719464625009318</v>
      </c>
      <c r="K1786" s="33" t="str">
        <f t="shared" si="172"/>
        <v>DEJAR</v>
      </c>
      <c r="L1786" s="33" t="str">
        <f t="shared" si="173"/>
        <v>DEJAR</v>
      </c>
      <c r="M1786" s="33" t="str">
        <f t="shared" si="174"/>
        <v>DEJAR</v>
      </c>
    </row>
    <row r="1787" spans="1:13" x14ac:dyDescent="0.25">
      <c r="A1787" t="s">
        <v>554</v>
      </c>
      <c r="B1787" s="9">
        <v>15</v>
      </c>
      <c r="C1787" t="s">
        <v>670</v>
      </c>
      <c r="D1787" s="9">
        <v>17.8</v>
      </c>
      <c r="E1787" s="9">
        <v>10</v>
      </c>
      <c r="F1787" s="304">
        <f t="shared" si="169"/>
        <v>248.84613600000003</v>
      </c>
      <c r="G1787" s="9">
        <v>0.1</v>
      </c>
      <c r="H1787" s="18" t="s">
        <v>1063</v>
      </c>
      <c r="I1787" s="32">
        <f t="shared" si="170"/>
        <v>130.5400843883379</v>
      </c>
      <c r="J1787" s="32">
        <f t="shared" si="171"/>
        <v>0.65270042194168942</v>
      </c>
      <c r="K1787" s="33" t="str">
        <f t="shared" si="172"/>
        <v>DEJAR</v>
      </c>
      <c r="L1787" s="33" t="str">
        <f t="shared" si="173"/>
        <v>DEJAR</v>
      </c>
      <c r="M1787" s="33" t="str">
        <f t="shared" si="174"/>
        <v>DEJAR</v>
      </c>
    </row>
    <row r="1788" spans="1:13" x14ac:dyDescent="0.25">
      <c r="A1788" t="s">
        <v>554</v>
      </c>
      <c r="B1788" s="9">
        <v>16</v>
      </c>
      <c r="C1788" t="s">
        <v>409</v>
      </c>
      <c r="D1788" s="9">
        <v>75.5</v>
      </c>
      <c r="E1788" s="9">
        <v>20</v>
      </c>
      <c r="F1788" s="304">
        <f t="shared" si="169"/>
        <v>4476.9763499999999</v>
      </c>
      <c r="G1788" s="9">
        <v>0.1</v>
      </c>
      <c r="H1788" s="18" t="s">
        <v>1063</v>
      </c>
      <c r="I1788" s="32">
        <f t="shared" si="170"/>
        <v>4087.5271288806257</v>
      </c>
      <c r="J1788" s="32">
        <f t="shared" si="171"/>
        <v>20.437635644403127</v>
      </c>
      <c r="K1788" s="33" t="str">
        <f t="shared" si="172"/>
        <v>DEJAR</v>
      </c>
      <c r="L1788" s="33" t="str">
        <f t="shared" si="173"/>
        <v>DEJAR</v>
      </c>
      <c r="M1788" s="33" t="str">
        <f t="shared" si="174"/>
        <v>DEJAR</v>
      </c>
    </row>
    <row r="1789" spans="1:13" x14ac:dyDescent="0.25">
      <c r="A1789" t="s">
        <v>554</v>
      </c>
      <c r="B1789" s="9">
        <v>17</v>
      </c>
      <c r="C1789" t="s">
        <v>134</v>
      </c>
      <c r="D1789" s="9">
        <v>10.5</v>
      </c>
      <c r="E1789" s="9">
        <v>12</v>
      </c>
      <c r="F1789" s="304">
        <f t="shared" si="169"/>
        <v>86.590350000000001</v>
      </c>
      <c r="G1789" s="9">
        <v>0.1</v>
      </c>
      <c r="H1789" s="18" t="s">
        <v>1063</v>
      </c>
      <c r="I1789" s="32">
        <f t="shared" si="170"/>
        <v>37.099684439743179</v>
      </c>
      <c r="J1789" s="32">
        <f t="shared" si="171"/>
        <v>0.1854984221987159</v>
      </c>
      <c r="K1789" s="33" t="str">
        <f t="shared" si="172"/>
        <v>DEJAR</v>
      </c>
      <c r="L1789" s="33" t="str">
        <f t="shared" si="173"/>
        <v>DEJAR</v>
      </c>
      <c r="M1789" s="33" t="str">
        <f t="shared" si="174"/>
        <v>DEJAR</v>
      </c>
    </row>
    <row r="1790" spans="1:13" x14ac:dyDescent="0.25">
      <c r="A1790" t="s">
        <v>554</v>
      </c>
      <c r="B1790" s="9">
        <v>18</v>
      </c>
      <c r="C1790" t="s">
        <v>134</v>
      </c>
      <c r="D1790" s="9">
        <v>15.5</v>
      </c>
      <c r="E1790" s="9">
        <v>8</v>
      </c>
      <c r="F1790" s="304">
        <f t="shared" si="169"/>
        <v>188.69235</v>
      </c>
      <c r="G1790" s="9">
        <v>0.1</v>
      </c>
      <c r="H1790" s="18" t="s">
        <v>1063</v>
      </c>
      <c r="I1790" s="32">
        <f t="shared" si="170"/>
        <v>93.869134877908024</v>
      </c>
      <c r="J1790" s="32">
        <f t="shared" si="171"/>
        <v>0.46934567438954011</v>
      </c>
      <c r="K1790" s="33" t="str">
        <f t="shared" si="172"/>
        <v>DEJAR</v>
      </c>
      <c r="L1790" s="33" t="str">
        <f t="shared" si="173"/>
        <v>DEJAR</v>
      </c>
      <c r="M1790" s="33" t="str">
        <f t="shared" si="174"/>
        <v>DEJAR</v>
      </c>
    </row>
    <row r="1791" spans="1:13" x14ac:dyDescent="0.25">
      <c r="A1791" t="s">
        <v>554</v>
      </c>
      <c r="B1791" s="9">
        <v>19</v>
      </c>
      <c r="C1791" t="s">
        <v>677</v>
      </c>
      <c r="D1791" s="9">
        <v>22.8</v>
      </c>
      <c r="E1791" s="9">
        <v>10</v>
      </c>
      <c r="F1791" s="304">
        <f t="shared" si="169"/>
        <v>408.28233600000004</v>
      </c>
      <c r="G1791" s="9">
        <v>0.1</v>
      </c>
      <c r="H1791" s="18" t="s">
        <v>1063</v>
      </c>
      <c r="I1791" s="32">
        <f t="shared" si="170"/>
        <v>235.50850554664373</v>
      </c>
      <c r="J1791" s="32">
        <f t="shared" si="171"/>
        <v>1.1775425277332185</v>
      </c>
      <c r="K1791" s="33" t="str">
        <f t="shared" si="172"/>
        <v>DEJAR</v>
      </c>
      <c r="L1791" s="33" t="str">
        <f t="shared" si="173"/>
        <v>DEJAR</v>
      </c>
      <c r="M1791" s="33" t="str">
        <f t="shared" si="174"/>
        <v>DEJAR</v>
      </c>
    </row>
    <row r="1792" spans="1:13" x14ac:dyDescent="0.25">
      <c r="A1792" t="s">
        <v>554</v>
      </c>
      <c r="B1792" s="9">
        <v>20</v>
      </c>
      <c r="C1792" t="s">
        <v>134</v>
      </c>
      <c r="D1792" s="9">
        <v>21.5</v>
      </c>
      <c r="E1792" s="9">
        <v>10</v>
      </c>
      <c r="F1792" s="304">
        <f t="shared" si="169"/>
        <v>363.05115000000001</v>
      </c>
      <c r="G1792" s="9">
        <v>0.1</v>
      </c>
      <c r="H1792" s="18" t="s">
        <v>1063</v>
      </c>
      <c r="I1792" s="32">
        <f t="shared" si="170"/>
        <v>204.75555973317921</v>
      </c>
      <c r="J1792" s="32">
        <f t="shared" si="171"/>
        <v>1.023777798665896</v>
      </c>
      <c r="K1792" s="33" t="str">
        <f t="shared" si="172"/>
        <v>DEJAR</v>
      </c>
      <c r="L1792" s="33" t="str">
        <f t="shared" si="173"/>
        <v>DEJAR</v>
      </c>
      <c r="M1792" s="33" t="str">
        <f t="shared" si="174"/>
        <v>DEJAR</v>
      </c>
    </row>
    <row r="1793" spans="1:13" x14ac:dyDescent="0.25">
      <c r="A1793" t="s">
        <v>554</v>
      </c>
      <c r="B1793" s="9">
        <v>21</v>
      </c>
      <c r="C1793" t="s">
        <v>134</v>
      </c>
      <c r="D1793" s="9">
        <v>21.3</v>
      </c>
      <c r="E1793" s="9">
        <v>10</v>
      </c>
      <c r="F1793" s="304">
        <f t="shared" si="169"/>
        <v>356.32812600000005</v>
      </c>
      <c r="G1793" s="9">
        <v>0.1</v>
      </c>
      <c r="H1793" s="18" t="s">
        <v>1063</v>
      </c>
      <c r="I1793" s="32">
        <f t="shared" si="170"/>
        <v>200.24486037888198</v>
      </c>
      <c r="J1793" s="32">
        <f t="shared" si="171"/>
        <v>1.0012243018944098</v>
      </c>
      <c r="K1793" s="33" t="str">
        <f t="shared" si="172"/>
        <v>DEJAR</v>
      </c>
      <c r="L1793" s="33" t="str">
        <f t="shared" si="173"/>
        <v>DEJAR</v>
      </c>
      <c r="M1793" s="33" t="str">
        <f t="shared" si="174"/>
        <v>DEJAR</v>
      </c>
    </row>
    <row r="1794" spans="1:13" x14ac:dyDescent="0.25">
      <c r="A1794" t="s">
        <v>554</v>
      </c>
      <c r="B1794" s="9">
        <v>22</v>
      </c>
      <c r="C1794" t="s">
        <v>158</v>
      </c>
      <c r="D1794" s="9">
        <v>27.3</v>
      </c>
      <c r="E1794" s="9">
        <v>7</v>
      </c>
      <c r="F1794" s="304">
        <f t="shared" si="169"/>
        <v>585.35076600000002</v>
      </c>
      <c r="G1794" s="9">
        <v>0.1</v>
      </c>
      <c r="H1794" s="18" t="s">
        <v>1063</v>
      </c>
      <c r="I1794" s="32">
        <f t="shared" si="170"/>
        <v>361.79564948465594</v>
      </c>
      <c r="J1794" s="32">
        <f t="shared" si="171"/>
        <v>1.8089782474232796</v>
      </c>
      <c r="K1794" s="33" t="str">
        <f t="shared" si="172"/>
        <v>DEJAR</v>
      </c>
      <c r="L1794" s="33" t="str">
        <f t="shared" si="173"/>
        <v>DEJAR</v>
      </c>
      <c r="M1794" s="33" t="str">
        <f t="shared" si="174"/>
        <v>DEJAR</v>
      </c>
    </row>
    <row r="1795" spans="1:13" x14ac:dyDescent="0.25">
      <c r="A1795" t="s">
        <v>554</v>
      </c>
      <c r="B1795" s="9">
        <v>23</v>
      </c>
      <c r="C1795" t="s">
        <v>672</v>
      </c>
      <c r="D1795" s="9">
        <v>14.3</v>
      </c>
      <c r="E1795" s="9">
        <v>7</v>
      </c>
      <c r="F1795" s="304">
        <f t="shared" ref="F1795:F1858" si="175">(3.1416/4)*D1795^2</f>
        <v>160.60644600000001</v>
      </c>
      <c r="G1795" s="9">
        <v>0.1</v>
      </c>
      <c r="H1795" s="18" t="s">
        <v>1063</v>
      </c>
      <c r="I1795" s="32">
        <f t="shared" ref="I1795:I1858" si="176">0.13657*D1795^2.38351</f>
        <v>77.46585312120348</v>
      </c>
      <c r="J1795" s="32">
        <f t="shared" ref="J1795:J1858" si="177">(I1795/1000)*0.5/G1795</f>
        <v>0.38732926560601738</v>
      </c>
      <c r="K1795" s="33" t="str">
        <f t="shared" ref="K1795:K1858" si="178">+IF(D1795&gt;=10,"DEJAR","DEPURAR")</f>
        <v>DEJAR</v>
      </c>
      <c r="L1795" s="33" t="str">
        <f t="shared" ref="L1795:L1858" si="179">+IF(E1795&gt;=5,"DEJAR","DEPURAR")</f>
        <v>DEJAR</v>
      </c>
      <c r="M1795" s="33" t="str">
        <f t="shared" ref="M1795:M1858" si="180">+IF(AND(K1795="DEJAR",L1795="DEJAR"),"DEJAR","DEPURAR")</f>
        <v>DEJAR</v>
      </c>
    </row>
    <row r="1796" spans="1:13" x14ac:dyDescent="0.25">
      <c r="A1796" t="s">
        <v>554</v>
      </c>
      <c r="B1796" s="9">
        <v>24</v>
      </c>
      <c r="C1796" t="s">
        <v>505</v>
      </c>
      <c r="D1796" s="9">
        <v>35.5</v>
      </c>
      <c r="E1796" s="9">
        <v>10</v>
      </c>
      <c r="F1796" s="304">
        <f t="shared" si="175"/>
        <v>989.80034999999998</v>
      </c>
      <c r="G1796" s="9">
        <v>0.1</v>
      </c>
      <c r="H1796" s="18" t="s">
        <v>1063</v>
      </c>
      <c r="I1796" s="32">
        <f t="shared" si="176"/>
        <v>676.6126158333492</v>
      </c>
      <c r="J1796" s="32">
        <f t="shared" si="177"/>
        <v>3.383063079166746</v>
      </c>
      <c r="K1796" s="33" t="str">
        <f t="shared" si="178"/>
        <v>DEJAR</v>
      </c>
      <c r="L1796" s="33" t="str">
        <f t="shared" si="179"/>
        <v>DEJAR</v>
      </c>
      <c r="M1796" s="33" t="str">
        <f t="shared" si="180"/>
        <v>DEJAR</v>
      </c>
    </row>
    <row r="1797" spans="1:13" x14ac:dyDescent="0.25">
      <c r="A1797" t="s">
        <v>557</v>
      </c>
      <c r="B1797" s="9">
        <v>1</v>
      </c>
      <c r="C1797" t="s">
        <v>664</v>
      </c>
      <c r="D1797" s="9">
        <v>26.9</v>
      </c>
      <c r="E1797" s="9">
        <v>12</v>
      </c>
      <c r="F1797" s="304">
        <f t="shared" si="175"/>
        <v>568.32329399999992</v>
      </c>
      <c r="G1797" s="9">
        <v>0.1</v>
      </c>
      <c r="H1797" s="18" t="s">
        <v>1063</v>
      </c>
      <c r="I1797" s="32">
        <f t="shared" si="176"/>
        <v>349.28840283450506</v>
      </c>
      <c r="J1797" s="32">
        <f t="shared" si="177"/>
        <v>1.7464420141725252</v>
      </c>
      <c r="K1797" s="33" t="str">
        <f t="shared" si="178"/>
        <v>DEJAR</v>
      </c>
      <c r="L1797" s="33" t="str">
        <f t="shared" si="179"/>
        <v>DEJAR</v>
      </c>
      <c r="M1797" s="33" t="str">
        <f t="shared" si="180"/>
        <v>DEJAR</v>
      </c>
    </row>
    <row r="1798" spans="1:13" x14ac:dyDescent="0.25">
      <c r="A1798" t="s">
        <v>557</v>
      </c>
      <c r="B1798" s="9">
        <v>2</v>
      </c>
      <c r="C1798" t="s">
        <v>263</v>
      </c>
      <c r="D1798" s="9">
        <v>40.5</v>
      </c>
      <c r="E1798" s="9">
        <v>15</v>
      </c>
      <c r="F1798" s="304">
        <f t="shared" si="175"/>
        <v>1288.25235</v>
      </c>
      <c r="G1798" s="9">
        <v>0.1</v>
      </c>
      <c r="H1798" s="18" t="s">
        <v>1063</v>
      </c>
      <c r="I1798" s="32">
        <f t="shared" si="176"/>
        <v>926.2760431952978</v>
      </c>
      <c r="J1798" s="32">
        <f t="shared" si="177"/>
        <v>4.6313802159764883</v>
      </c>
      <c r="K1798" s="33" t="str">
        <f t="shared" si="178"/>
        <v>DEJAR</v>
      </c>
      <c r="L1798" s="33" t="str">
        <f t="shared" si="179"/>
        <v>DEJAR</v>
      </c>
      <c r="M1798" s="33" t="str">
        <f t="shared" si="180"/>
        <v>DEJAR</v>
      </c>
    </row>
    <row r="1799" spans="1:13" x14ac:dyDescent="0.25">
      <c r="A1799" t="s">
        <v>557</v>
      </c>
      <c r="B1799" s="9">
        <v>3</v>
      </c>
      <c r="C1799" t="s">
        <v>273</v>
      </c>
      <c r="D1799" s="9">
        <v>15.5</v>
      </c>
      <c r="E1799" s="9">
        <v>7</v>
      </c>
      <c r="F1799" s="304">
        <f t="shared" si="175"/>
        <v>188.69235</v>
      </c>
      <c r="G1799" s="9">
        <v>0.1</v>
      </c>
      <c r="H1799" s="18" t="s">
        <v>1063</v>
      </c>
      <c r="I1799" s="32">
        <f t="shared" si="176"/>
        <v>93.869134877908024</v>
      </c>
      <c r="J1799" s="32">
        <f t="shared" si="177"/>
        <v>0.46934567438954011</v>
      </c>
      <c r="K1799" s="33" t="str">
        <f t="shared" si="178"/>
        <v>DEJAR</v>
      </c>
      <c r="L1799" s="33" t="str">
        <f t="shared" si="179"/>
        <v>DEJAR</v>
      </c>
      <c r="M1799" s="33" t="str">
        <f t="shared" si="180"/>
        <v>DEJAR</v>
      </c>
    </row>
    <row r="1800" spans="1:13" x14ac:dyDescent="0.25">
      <c r="A1800" t="s">
        <v>557</v>
      </c>
      <c r="B1800" s="9">
        <v>4</v>
      </c>
      <c r="C1800" t="s">
        <v>678</v>
      </c>
      <c r="D1800" s="9">
        <v>53.9</v>
      </c>
      <c r="E1800" s="9">
        <v>15</v>
      </c>
      <c r="F1800" s="304">
        <f t="shared" si="175"/>
        <v>2281.7519339999999</v>
      </c>
      <c r="G1800" s="9">
        <v>0.1</v>
      </c>
      <c r="H1800" s="18" t="s">
        <v>1063</v>
      </c>
      <c r="I1800" s="32">
        <f t="shared" si="176"/>
        <v>1830.6884735212359</v>
      </c>
      <c r="J1800" s="32">
        <f t="shared" si="177"/>
        <v>9.1534423676061785</v>
      </c>
      <c r="K1800" s="33" t="str">
        <f t="shared" si="178"/>
        <v>DEJAR</v>
      </c>
      <c r="L1800" s="33" t="str">
        <f t="shared" si="179"/>
        <v>DEJAR</v>
      </c>
      <c r="M1800" s="33" t="str">
        <f t="shared" si="180"/>
        <v>DEJAR</v>
      </c>
    </row>
    <row r="1801" spans="1:13" x14ac:dyDescent="0.25">
      <c r="A1801" t="s">
        <v>557</v>
      </c>
      <c r="B1801" s="9">
        <v>5</v>
      </c>
      <c r="C1801" t="s">
        <v>273</v>
      </c>
      <c r="D1801" s="9">
        <v>19.5</v>
      </c>
      <c r="E1801" s="9">
        <v>8</v>
      </c>
      <c r="F1801" s="304">
        <f t="shared" si="175"/>
        <v>298.64834999999999</v>
      </c>
      <c r="G1801" s="9">
        <v>0.1</v>
      </c>
      <c r="H1801" s="18" t="s">
        <v>1063</v>
      </c>
      <c r="I1801" s="32">
        <f t="shared" si="176"/>
        <v>162.24290203480425</v>
      </c>
      <c r="J1801" s="32">
        <f t="shared" si="177"/>
        <v>0.81121451017402113</v>
      </c>
      <c r="K1801" s="33" t="str">
        <f t="shared" si="178"/>
        <v>DEJAR</v>
      </c>
      <c r="L1801" s="33" t="str">
        <f t="shared" si="179"/>
        <v>DEJAR</v>
      </c>
      <c r="M1801" s="33" t="str">
        <f t="shared" si="180"/>
        <v>DEJAR</v>
      </c>
    </row>
    <row r="1802" spans="1:13" x14ac:dyDescent="0.25">
      <c r="A1802" t="s">
        <v>557</v>
      </c>
      <c r="B1802" s="9">
        <v>6</v>
      </c>
      <c r="C1802" t="s">
        <v>643</v>
      </c>
      <c r="D1802" s="9">
        <v>31.5</v>
      </c>
      <c r="E1802" s="9">
        <v>10</v>
      </c>
      <c r="F1802" s="304">
        <f t="shared" si="175"/>
        <v>779.31314999999995</v>
      </c>
      <c r="G1802" s="9">
        <v>0.1</v>
      </c>
      <c r="H1802" s="18" t="s">
        <v>1063</v>
      </c>
      <c r="I1802" s="32">
        <f t="shared" si="176"/>
        <v>508.85435701385597</v>
      </c>
      <c r="J1802" s="32">
        <f t="shared" si="177"/>
        <v>2.5442717850692795</v>
      </c>
      <c r="K1802" s="33" t="str">
        <f t="shared" si="178"/>
        <v>DEJAR</v>
      </c>
      <c r="L1802" s="33" t="str">
        <f t="shared" si="179"/>
        <v>DEJAR</v>
      </c>
      <c r="M1802" s="33" t="str">
        <f t="shared" si="180"/>
        <v>DEJAR</v>
      </c>
    </row>
    <row r="1803" spans="1:13" x14ac:dyDescent="0.25">
      <c r="A1803" t="s">
        <v>557</v>
      </c>
      <c r="B1803" s="9">
        <v>7</v>
      </c>
      <c r="C1803" t="s">
        <v>263</v>
      </c>
      <c r="D1803" s="9">
        <v>13.8</v>
      </c>
      <c r="E1803" s="9">
        <v>6</v>
      </c>
      <c r="F1803" s="304">
        <f t="shared" si="175"/>
        <v>149.57157600000002</v>
      </c>
      <c r="G1803" s="9">
        <v>0.1</v>
      </c>
      <c r="H1803" s="18" t="s">
        <v>1063</v>
      </c>
      <c r="I1803" s="32">
        <f t="shared" si="176"/>
        <v>71.165337059048142</v>
      </c>
      <c r="J1803" s="32">
        <f t="shared" si="177"/>
        <v>0.35582668529524064</v>
      </c>
      <c r="K1803" s="33" t="str">
        <f t="shared" si="178"/>
        <v>DEJAR</v>
      </c>
      <c r="L1803" s="33" t="str">
        <f t="shared" si="179"/>
        <v>DEJAR</v>
      </c>
      <c r="M1803" s="33" t="str">
        <f t="shared" si="180"/>
        <v>DEJAR</v>
      </c>
    </row>
    <row r="1804" spans="1:13" x14ac:dyDescent="0.25">
      <c r="A1804" t="s">
        <v>557</v>
      </c>
      <c r="B1804" s="9">
        <v>8</v>
      </c>
      <c r="C1804" t="s">
        <v>636</v>
      </c>
      <c r="D1804" s="9">
        <v>38.799999999999997</v>
      </c>
      <c r="E1804" s="9">
        <v>15</v>
      </c>
      <c r="F1804" s="304">
        <f t="shared" si="175"/>
        <v>1182.3725759999998</v>
      </c>
      <c r="G1804" s="9">
        <v>0.1</v>
      </c>
      <c r="H1804" s="18" t="s">
        <v>1063</v>
      </c>
      <c r="I1804" s="32">
        <f t="shared" si="176"/>
        <v>836.27981728370935</v>
      </c>
      <c r="J1804" s="32">
        <f t="shared" si="177"/>
        <v>4.1813990864185469</v>
      </c>
      <c r="K1804" s="33" t="str">
        <f t="shared" si="178"/>
        <v>DEJAR</v>
      </c>
      <c r="L1804" s="33" t="str">
        <f t="shared" si="179"/>
        <v>DEJAR</v>
      </c>
      <c r="M1804" s="33" t="str">
        <f t="shared" si="180"/>
        <v>DEJAR</v>
      </c>
    </row>
    <row r="1805" spans="1:13" x14ac:dyDescent="0.25">
      <c r="A1805" t="s">
        <v>557</v>
      </c>
      <c r="B1805" s="9">
        <v>9</v>
      </c>
      <c r="C1805" t="s">
        <v>664</v>
      </c>
      <c r="D1805" s="9">
        <v>10.5</v>
      </c>
      <c r="E1805" s="9">
        <v>8</v>
      </c>
      <c r="F1805" s="304">
        <f t="shared" si="175"/>
        <v>86.590350000000001</v>
      </c>
      <c r="G1805" s="9">
        <v>0.1</v>
      </c>
      <c r="H1805" s="18" t="s">
        <v>1063</v>
      </c>
      <c r="I1805" s="32">
        <f t="shared" si="176"/>
        <v>37.099684439743179</v>
      </c>
      <c r="J1805" s="32">
        <f t="shared" si="177"/>
        <v>0.1854984221987159</v>
      </c>
      <c r="K1805" s="33" t="str">
        <f t="shared" si="178"/>
        <v>DEJAR</v>
      </c>
      <c r="L1805" s="33" t="str">
        <f t="shared" si="179"/>
        <v>DEJAR</v>
      </c>
      <c r="M1805" s="33" t="str">
        <f t="shared" si="180"/>
        <v>DEJAR</v>
      </c>
    </row>
    <row r="1806" spans="1:13" x14ac:dyDescent="0.25">
      <c r="A1806" t="s">
        <v>557</v>
      </c>
      <c r="B1806" s="9">
        <v>10</v>
      </c>
      <c r="C1806" t="s">
        <v>663</v>
      </c>
      <c r="D1806" s="9">
        <v>20.5</v>
      </c>
      <c r="E1806" s="9">
        <v>5</v>
      </c>
      <c r="F1806" s="304">
        <f t="shared" si="175"/>
        <v>330.06434999999999</v>
      </c>
      <c r="G1806" s="9">
        <v>0.1</v>
      </c>
      <c r="H1806" s="18" t="s">
        <v>1063</v>
      </c>
      <c r="I1806" s="32">
        <f t="shared" si="176"/>
        <v>182.78213876481104</v>
      </c>
      <c r="J1806" s="32">
        <f t="shared" si="177"/>
        <v>0.9139106938240551</v>
      </c>
      <c r="K1806" s="33" t="str">
        <f t="shared" si="178"/>
        <v>DEJAR</v>
      </c>
      <c r="L1806" s="33" t="str">
        <f t="shared" si="179"/>
        <v>DEJAR</v>
      </c>
      <c r="M1806" s="33" t="str">
        <f t="shared" si="180"/>
        <v>DEJAR</v>
      </c>
    </row>
    <row r="1807" spans="1:13" x14ac:dyDescent="0.25">
      <c r="A1807" t="s">
        <v>557</v>
      </c>
      <c r="B1807" s="9">
        <v>11</v>
      </c>
      <c r="C1807" t="s">
        <v>260</v>
      </c>
      <c r="D1807" s="9">
        <v>27.2</v>
      </c>
      <c r="E1807" s="9">
        <v>15</v>
      </c>
      <c r="F1807" s="304">
        <f t="shared" si="175"/>
        <v>581.07033599999988</v>
      </c>
      <c r="G1807" s="9">
        <v>0.1</v>
      </c>
      <c r="H1807" s="18" t="s">
        <v>1063</v>
      </c>
      <c r="I1807" s="32">
        <f t="shared" si="176"/>
        <v>358.64488216223202</v>
      </c>
      <c r="J1807" s="32">
        <f t="shared" si="177"/>
        <v>1.7932244108111599</v>
      </c>
      <c r="K1807" s="33" t="str">
        <f t="shared" si="178"/>
        <v>DEJAR</v>
      </c>
      <c r="L1807" s="33" t="str">
        <f t="shared" si="179"/>
        <v>DEJAR</v>
      </c>
      <c r="M1807" s="33" t="str">
        <f t="shared" si="180"/>
        <v>DEJAR</v>
      </c>
    </row>
    <row r="1808" spans="1:13" x14ac:dyDescent="0.25">
      <c r="A1808" t="s">
        <v>557</v>
      </c>
      <c r="B1808" s="9">
        <v>12</v>
      </c>
      <c r="C1808" t="s">
        <v>249</v>
      </c>
      <c r="D1808" s="9">
        <v>46</v>
      </c>
      <c r="E1808" s="9">
        <v>15</v>
      </c>
      <c r="F1808" s="304">
        <f t="shared" si="175"/>
        <v>1661.9064000000001</v>
      </c>
      <c r="G1808" s="9">
        <v>0.1</v>
      </c>
      <c r="H1808" s="18" t="s">
        <v>1063</v>
      </c>
      <c r="I1808" s="32">
        <f t="shared" si="176"/>
        <v>1254.7442923043911</v>
      </c>
      <c r="J1808" s="32">
        <f t="shared" si="177"/>
        <v>6.2737214615219559</v>
      </c>
      <c r="K1808" s="33" t="str">
        <f t="shared" si="178"/>
        <v>DEJAR</v>
      </c>
      <c r="L1808" s="33" t="str">
        <f t="shared" si="179"/>
        <v>DEJAR</v>
      </c>
      <c r="M1808" s="33" t="str">
        <f t="shared" si="180"/>
        <v>DEJAR</v>
      </c>
    </row>
    <row r="1809" spans="1:13" x14ac:dyDescent="0.25">
      <c r="A1809" t="s">
        <v>557</v>
      </c>
      <c r="B1809" s="9">
        <v>13</v>
      </c>
      <c r="C1809" t="s">
        <v>260</v>
      </c>
      <c r="D1809" s="9">
        <v>20.9</v>
      </c>
      <c r="E1809" s="9">
        <v>9</v>
      </c>
      <c r="F1809" s="304">
        <f t="shared" si="175"/>
        <v>343.07057399999997</v>
      </c>
      <c r="G1809" s="9">
        <v>0.1</v>
      </c>
      <c r="H1809" s="18" t="s">
        <v>1063</v>
      </c>
      <c r="I1809" s="32">
        <f t="shared" si="176"/>
        <v>191.39790678214149</v>
      </c>
      <c r="J1809" s="32">
        <f t="shared" si="177"/>
        <v>0.9569895339107074</v>
      </c>
      <c r="K1809" s="33" t="str">
        <f t="shared" si="178"/>
        <v>DEJAR</v>
      </c>
      <c r="L1809" s="33" t="str">
        <f t="shared" si="179"/>
        <v>DEJAR</v>
      </c>
      <c r="M1809" s="33" t="str">
        <f t="shared" si="180"/>
        <v>DEJAR</v>
      </c>
    </row>
    <row r="1810" spans="1:13" x14ac:dyDescent="0.25">
      <c r="A1810" t="s">
        <v>557</v>
      </c>
      <c r="B1810" s="9">
        <v>14</v>
      </c>
      <c r="C1810" t="s">
        <v>664</v>
      </c>
      <c r="D1810" s="9">
        <v>14.3</v>
      </c>
      <c r="E1810" s="9">
        <v>10</v>
      </c>
      <c r="F1810" s="304">
        <f t="shared" si="175"/>
        <v>160.60644600000001</v>
      </c>
      <c r="G1810" s="9">
        <v>0.1</v>
      </c>
      <c r="H1810" s="18" t="s">
        <v>1063</v>
      </c>
      <c r="I1810" s="32">
        <f t="shared" si="176"/>
        <v>77.46585312120348</v>
      </c>
      <c r="J1810" s="32">
        <f t="shared" si="177"/>
        <v>0.38732926560601738</v>
      </c>
      <c r="K1810" s="33" t="str">
        <f t="shared" si="178"/>
        <v>DEJAR</v>
      </c>
      <c r="L1810" s="33" t="str">
        <f t="shared" si="179"/>
        <v>DEJAR</v>
      </c>
      <c r="M1810" s="33" t="str">
        <f t="shared" si="180"/>
        <v>DEJAR</v>
      </c>
    </row>
    <row r="1811" spans="1:13" x14ac:dyDescent="0.25">
      <c r="A1811" t="s">
        <v>557</v>
      </c>
      <c r="B1811" s="9">
        <v>15</v>
      </c>
      <c r="C1811" t="s">
        <v>623</v>
      </c>
      <c r="D1811" s="9">
        <v>13.4</v>
      </c>
      <c r="E1811" s="9">
        <v>6</v>
      </c>
      <c r="F1811" s="304">
        <f t="shared" si="175"/>
        <v>141.02642399999999</v>
      </c>
      <c r="G1811" s="9">
        <v>0.1</v>
      </c>
      <c r="H1811" s="18" t="s">
        <v>1063</v>
      </c>
      <c r="I1811" s="32">
        <f t="shared" si="176"/>
        <v>66.346935398031491</v>
      </c>
      <c r="J1811" s="32">
        <f t="shared" si="177"/>
        <v>0.33173467699015746</v>
      </c>
      <c r="K1811" s="33" t="str">
        <f t="shared" si="178"/>
        <v>DEJAR</v>
      </c>
      <c r="L1811" s="33" t="str">
        <f t="shared" si="179"/>
        <v>DEJAR</v>
      </c>
      <c r="M1811" s="33" t="str">
        <f t="shared" si="180"/>
        <v>DEJAR</v>
      </c>
    </row>
    <row r="1812" spans="1:13" x14ac:dyDescent="0.25">
      <c r="A1812" t="s">
        <v>557</v>
      </c>
      <c r="B1812" s="9">
        <v>16</v>
      </c>
      <c r="C1812" t="s">
        <v>679</v>
      </c>
      <c r="D1812" s="9">
        <v>38.5</v>
      </c>
      <c r="E1812" s="9">
        <v>10</v>
      </c>
      <c r="F1812" s="304">
        <f t="shared" si="175"/>
        <v>1164.15915</v>
      </c>
      <c r="G1812" s="9">
        <v>0.1</v>
      </c>
      <c r="H1812" s="18" t="s">
        <v>1063</v>
      </c>
      <c r="I1812" s="32">
        <f t="shared" si="176"/>
        <v>820.9501996191043</v>
      </c>
      <c r="J1812" s="32">
        <f t="shared" si="177"/>
        <v>4.104750998095521</v>
      </c>
      <c r="K1812" s="33" t="str">
        <f t="shared" si="178"/>
        <v>DEJAR</v>
      </c>
      <c r="L1812" s="33" t="str">
        <f t="shared" si="179"/>
        <v>DEJAR</v>
      </c>
      <c r="M1812" s="33" t="str">
        <f t="shared" si="180"/>
        <v>DEJAR</v>
      </c>
    </row>
    <row r="1813" spans="1:13" x14ac:dyDescent="0.25">
      <c r="A1813" t="s">
        <v>557</v>
      </c>
      <c r="B1813" s="9">
        <v>17</v>
      </c>
      <c r="C1813" t="s">
        <v>680</v>
      </c>
      <c r="D1813" s="9">
        <v>25.2</v>
      </c>
      <c r="E1813" s="9">
        <v>7</v>
      </c>
      <c r="F1813" s="304">
        <f t="shared" si="175"/>
        <v>498.76041599999996</v>
      </c>
      <c r="G1813" s="9">
        <v>0.1</v>
      </c>
      <c r="H1813" s="18" t="s">
        <v>1063</v>
      </c>
      <c r="I1813" s="32">
        <f t="shared" si="176"/>
        <v>298.95616403987509</v>
      </c>
      <c r="J1813" s="32">
        <f t="shared" si="177"/>
        <v>1.4947808201993753</v>
      </c>
      <c r="K1813" s="33" t="str">
        <f t="shared" si="178"/>
        <v>DEJAR</v>
      </c>
      <c r="L1813" s="33" t="str">
        <f t="shared" si="179"/>
        <v>DEJAR</v>
      </c>
      <c r="M1813" s="33" t="str">
        <f t="shared" si="180"/>
        <v>DEJAR</v>
      </c>
    </row>
    <row r="1814" spans="1:13" x14ac:dyDescent="0.25">
      <c r="A1814" t="s">
        <v>557</v>
      </c>
      <c r="B1814" s="9">
        <v>18</v>
      </c>
      <c r="C1814" t="s">
        <v>664</v>
      </c>
      <c r="D1814" s="9">
        <v>18</v>
      </c>
      <c r="E1814" s="9">
        <v>10</v>
      </c>
      <c r="F1814" s="304">
        <f t="shared" si="175"/>
        <v>254.46959999999999</v>
      </c>
      <c r="G1814" s="9">
        <v>0.1</v>
      </c>
      <c r="H1814" s="18" t="s">
        <v>1063</v>
      </c>
      <c r="I1814" s="32">
        <f t="shared" si="176"/>
        <v>134.06329154071116</v>
      </c>
      <c r="J1814" s="32">
        <f t="shared" si="177"/>
        <v>0.67031645770355586</v>
      </c>
      <c r="K1814" s="33" t="str">
        <f t="shared" si="178"/>
        <v>DEJAR</v>
      </c>
      <c r="L1814" s="33" t="str">
        <f t="shared" si="179"/>
        <v>DEJAR</v>
      </c>
      <c r="M1814" s="33" t="str">
        <f t="shared" si="180"/>
        <v>DEJAR</v>
      </c>
    </row>
    <row r="1815" spans="1:13" x14ac:dyDescent="0.25">
      <c r="A1815" t="s">
        <v>557</v>
      </c>
      <c r="B1815" s="9">
        <v>19</v>
      </c>
      <c r="C1815" t="s">
        <v>680</v>
      </c>
      <c r="D1815" s="9">
        <v>18.5</v>
      </c>
      <c r="E1815" s="9">
        <v>9</v>
      </c>
      <c r="F1815" s="304">
        <f t="shared" si="175"/>
        <v>268.80315000000002</v>
      </c>
      <c r="G1815" s="9">
        <v>0.1</v>
      </c>
      <c r="H1815" s="18" t="s">
        <v>1063</v>
      </c>
      <c r="I1815" s="32">
        <f t="shared" si="176"/>
        <v>143.11059777395243</v>
      </c>
      <c r="J1815" s="32">
        <f t="shared" si="177"/>
        <v>0.71555298886976215</v>
      </c>
      <c r="K1815" s="33" t="str">
        <f t="shared" si="178"/>
        <v>DEJAR</v>
      </c>
      <c r="L1815" s="33" t="str">
        <f t="shared" si="179"/>
        <v>DEJAR</v>
      </c>
      <c r="M1815" s="33" t="str">
        <f t="shared" si="180"/>
        <v>DEJAR</v>
      </c>
    </row>
    <row r="1816" spans="1:13" x14ac:dyDescent="0.25">
      <c r="A1816" t="s">
        <v>557</v>
      </c>
      <c r="B1816" s="9">
        <v>20</v>
      </c>
      <c r="C1816" t="s">
        <v>125</v>
      </c>
      <c r="D1816" s="9">
        <v>14.6</v>
      </c>
      <c r="E1816" s="9">
        <v>6</v>
      </c>
      <c r="F1816" s="304">
        <f t="shared" si="175"/>
        <v>167.415864</v>
      </c>
      <c r="G1816" s="9">
        <v>0.1</v>
      </c>
      <c r="H1816" s="18" t="s">
        <v>1063</v>
      </c>
      <c r="I1816" s="32">
        <f t="shared" si="176"/>
        <v>81.395797882754522</v>
      </c>
      <c r="J1816" s="32">
        <f t="shared" si="177"/>
        <v>0.40697898941377264</v>
      </c>
      <c r="K1816" s="33" t="str">
        <f t="shared" si="178"/>
        <v>DEJAR</v>
      </c>
      <c r="L1816" s="33" t="str">
        <f t="shared" si="179"/>
        <v>DEJAR</v>
      </c>
      <c r="M1816" s="33" t="str">
        <f t="shared" si="180"/>
        <v>DEJAR</v>
      </c>
    </row>
    <row r="1817" spans="1:13" x14ac:dyDescent="0.25">
      <c r="A1817" t="s">
        <v>557</v>
      </c>
      <c r="B1817" s="9">
        <v>21</v>
      </c>
      <c r="C1817" t="s">
        <v>636</v>
      </c>
      <c r="D1817" s="9">
        <v>13</v>
      </c>
      <c r="E1817" s="9">
        <v>8</v>
      </c>
      <c r="F1817" s="304">
        <f t="shared" si="175"/>
        <v>132.73259999999999</v>
      </c>
      <c r="G1817" s="9">
        <v>0.1</v>
      </c>
      <c r="H1817" s="18" t="s">
        <v>1063</v>
      </c>
      <c r="I1817" s="32">
        <f t="shared" si="176"/>
        <v>61.723483588461484</v>
      </c>
      <c r="J1817" s="32">
        <f t="shared" si="177"/>
        <v>0.3086174179423074</v>
      </c>
      <c r="K1817" s="33" t="str">
        <f t="shared" si="178"/>
        <v>DEJAR</v>
      </c>
      <c r="L1817" s="33" t="str">
        <f t="shared" si="179"/>
        <v>DEJAR</v>
      </c>
      <c r="M1817" s="33" t="str">
        <f t="shared" si="180"/>
        <v>DEJAR</v>
      </c>
    </row>
    <row r="1818" spans="1:13" x14ac:dyDescent="0.25">
      <c r="A1818" t="s">
        <v>557</v>
      </c>
      <c r="B1818" s="9">
        <v>22</v>
      </c>
      <c r="C1818" t="s">
        <v>664</v>
      </c>
      <c r="D1818" s="9">
        <v>16.399999999999999</v>
      </c>
      <c r="E1818" s="9">
        <v>9</v>
      </c>
      <c r="F1818" s="304">
        <f t="shared" si="175"/>
        <v>211.24118399999998</v>
      </c>
      <c r="G1818" s="9">
        <v>0.1</v>
      </c>
      <c r="H1818" s="18" t="s">
        <v>1063</v>
      </c>
      <c r="I1818" s="32">
        <f t="shared" si="176"/>
        <v>107.38602570056027</v>
      </c>
      <c r="J1818" s="32">
        <f t="shared" si="177"/>
        <v>0.53693012850280131</v>
      </c>
      <c r="K1818" s="33" t="str">
        <f t="shared" si="178"/>
        <v>DEJAR</v>
      </c>
      <c r="L1818" s="33" t="str">
        <f t="shared" si="179"/>
        <v>DEJAR</v>
      </c>
      <c r="M1818" s="33" t="str">
        <f t="shared" si="180"/>
        <v>DEJAR</v>
      </c>
    </row>
    <row r="1819" spans="1:13" x14ac:dyDescent="0.25">
      <c r="A1819" t="s">
        <v>557</v>
      </c>
      <c r="B1819" s="9">
        <v>23</v>
      </c>
      <c r="C1819" t="s">
        <v>678</v>
      </c>
      <c r="D1819" s="9">
        <v>30.8</v>
      </c>
      <c r="E1819" s="9">
        <v>10</v>
      </c>
      <c r="F1819" s="304">
        <f t="shared" si="175"/>
        <v>745.06185600000003</v>
      </c>
      <c r="G1819" s="9">
        <v>0.1</v>
      </c>
      <c r="H1819" s="18" t="s">
        <v>1063</v>
      </c>
      <c r="I1819" s="32">
        <f t="shared" si="176"/>
        <v>482.31506552515214</v>
      </c>
      <c r="J1819" s="32">
        <f t="shared" si="177"/>
        <v>2.4115753276257603</v>
      </c>
      <c r="K1819" s="33" t="str">
        <f t="shared" si="178"/>
        <v>DEJAR</v>
      </c>
      <c r="L1819" s="33" t="str">
        <f t="shared" si="179"/>
        <v>DEJAR</v>
      </c>
      <c r="M1819" s="33" t="str">
        <f t="shared" si="180"/>
        <v>DEJAR</v>
      </c>
    </row>
    <row r="1820" spans="1:13" x14ac:dyDescent="0.25">
      <c r="A1820" t="s">
        <v>557</v>
      </c>
      <c r="B1820" s="9">
        <v>24</v>
      </c>
      <c r="C1820" t="s">
        <v>664</v>
      </c>
      <c r="D1820" s="9">
        <v>32.799999999999997</v>
      </c>
      <c r="E1820" s="9">
        <v>15</v>
      </c>
      <c r="F1820" s="304">
        <f t="shared" si="175"/>
        <v>844.9647359999999</v>
      </c>
      <c r="G1820" s="9">
        <v>0.1</v>
      </c>
      <c r="H1820" s="18" t="s">
        <v>1063</v>
      </c>
      <c r="I1820" s="32">
        <f t="shared" si="176"/>
        <v>560.34535299615595</v>
      </c>
      <c r="J1820" s="32">
        <f t="shared" si="177"/>
        <v>2.8017267649807795</v>
      </c>
      <c r="K1820" s="33" t="str">
        <f t="shared" si="178"/>
        <v>DEJAR</v>
      </c>
      <c r="L1820" s="33" t="str">
        <f t="shared" si="179"/>
        <v>DEJAR</v>
      </c>
      <c r="M1820" s="33" t="str">
        <f t="shared" si="180"/>
        <v>DEJAR</v>
      </c>
    </row>
    <row r="1821" spans="1:13" x14ac:dyDescent="0.25">
      <c r="A1821" t="s">
        <v>557</v>
      </c>
      <c r="B1821" s="9">
        <v>25</v>
      </c>
      <c r="C1821" t="s">
        <v>623</v>
      </c>
      <c r="D1821" s="9">
        <v>31.2</v>
      </c>
      <c r="E1821" s="9">
        <v>6</v>
      </c>
      <c r="F1821" s="304">
        <f t="shared" si="175"/>
        <v>764.53977599999996</v>
      </c>
      <c r="G1821" s="9">
        <v>0.1</v>
      </c>
      <c r="H1821" s="18" t="s">
        <v>1063</v>
      </c>
      <c r="I1821" s="32">
        <f t="shared" si="176"/>
        <v>497.3793217771194</v>
      </c>
      <c r="J1821" s="32">
        <f t="shared" si="177"/>
        <v>2.4868966088855968</v>
      </c>
      <c r="K1821" s="33" t="str">
        <f t="shared" si="178"/>
        <v>DEJAR</v>
      </c>
      <c r="L1821" s="33" t="str">
        <f t="shared" si="179"/>
        <v>DEJAR</v>
      </c>
      <c r="M1821" s="33" t="str">
        <f t="shared" si="180"/>
        <v>DEJAR</v>
      </c>
    </row>
    <row r="1822" spans="1:13" x14ac:dyDescent="0.25">
      <c r="A1822" t="s">
        <v>557</v>
      </c>
      <c r="B1822" s="9">
        <v>26</v>
      </c>
      <c r="C1822" t="s">
        <v>578</v>
      </c>
      <c r="D1822" s="9">
        <v>19</v>
      </c>
      <c r="E1822" s="9">
        <v>12</v>
      </c>
      <c r="F1822" s="304">
        <f t="shared" si="175"/>
        <v>283.52940000000001</v>
      </c>
      <c r="G1822" s="9">
        <v>0.1</v>
      </c>
      <c r="H1822" s="18" t="s">
        <v>1063</v>
      </c>
      <c r="I1822" s="32">
        <f t="shared" si="176"/>
        <v>152.50261995629924</v>
      </c>
      <c r="J1822" s="32">
        <f t="shared" si="177"/>
        <v>0.76251309978149617</v>
      </c>
      <c r="K1822" s="33" t="str">
        <f t="shared" si="178"/>
        <v>DEJAR</v>
      </c>
      <c r="L1822" s="33" t="str">
        <f t="shared" si="179"/>
        <v>DEJAR</v>
      </c>
      <c r="M1822" s="33" t="str">
        <f t="shared" si="180"/>
        <v>DEJAR</v>
      </c>
    </row>
    <row r="1823" spans="1:13" x14ac:dyDescent="0.25">
      <c r="A1823" t="s">
        <v>557</v>
      </c>
      <c r="B1823" s="9">
        <v>27</v>
      </c>
      <c r="C1823" t="s">
        <v>169</v>
      </c>
      <c r="D1823" s="9">
        <v>27.5</v>
      </c>
      <c r="E1823" s="9">
        <v>10</v>
      </c>
      <c r="F1823" s="304">
        <f t="shared" si="175"/>
        <v>593.95875000000001</v>
      </c>
      <c r="G1823" s="9">
        <v>0.1</v>
      </c>
      <c r="H1823" s="18" t="s">
        <v>1063</v>
      </c>
      <c r="I1823" s="32">
        <f t="shared" si="176"/>
        <v>368.14523060732495</v>
      </c>
      <c r="J1823" s="32">
        <f t="shared" si="177"/>
        <v>1.8407261530366248</v>
      </c>
      <c r="K1823" s="33" t="str">
        <f t="shared" si="178"/>
        <v>DEJAR</v>
      </c>
      <c r="L1823" s="33" t="str">
        <f t="shared" si="179"/>
        <v>DEJAR</v>
      </c>
      <c r="M1823" s="33" t="str">
        <f t="shared" si="180"/>
        <v>DEJAR</v>
      </c>
    </row>
    <row r="1824" spans="1:13" x14ac:dyDescent="0.25">
      <c r="A1824" t="s">
        <v>557</v>
      </c>
      <c r="B1824" s="9">
        <v>28</v>
      </c>
      <c r="C1824" t="s">
        <v>681</v>
      </c>
      <c r="D1824" s="9">
        <v>47.3</v>
      </c>
      <c r="E1824" s="9">
        <v>12</v>
      </c>
      <c r="F1824" s="304">
        <f t="shared" si="175"/>
        <v>1757.1675659999996</v>
      </c>
      <c r="G1824" s="9">
        <v>0.1</v>
      </c>
      <c r="H1824" s="18" t="s">
        <v>1063</v>
      </c>
      <c r="I1824" s="32">
        <f t="shared" si="176"/>
        <v>1340.9222186889281</v>
      </c>
      <c r="J1824" s="32">
        <f t="shared" si="177"/>
        <v>6.7046110934446395</v>
      </c>
      <c r="K1824" s="33" t="str">
        <f t="shared" si="178"/>
        <v>DEJAR</v>
      </c>
      <c r="L1824" s="33" t="str">
        <f t="shared" si="179"/>
        <v>DEJAR</v>
      </c>
      <c r="M1824" s="33" t="str">
        <f t="shared" si="180"/>
        <v>DEJAR</v>
      </c>
    </row>
    <row r="1825" spans="1:13" x14ac:dyDescent="0.25">
      <c r="A1825" t="s">
        <v>557</v>
      </c>
      <c r="B1825" s="9">
        <v>29</v>
      </c>
      <c r="C1825" t="s">
        <v>678</v>
      </c>
      <c r="D1825" s="9">
        <v>30.5</v>
      </c>
      <c r="E1825" s="9">
        <v>12</v>
      </c>
      <c r="F1825" s="304">
        <f t="shared" si="175"/>
        <v>730.61834999999996</v>
      </c>
      <c r="G1825" s="9">
        <v>0.1</v>
      </c>
      <c r="H1825" s="18" t="s">
        <v>1063</v>
      </c>
      <c r="I1825" s="32">
        <f t="shared" si="176"/>
        <v>471.19298861035389</v>
      </c>
      <c r="J1825" s="32">
        <f t="shared" si="177"/>
        <v>2.3559649430517693</v>
      </c>
      <c r="K1825" s="33" t="str">
        <f t="shared" si="178"/>
        <v>DEJAR</v>
      </c>
      <c r="L1825" s="33" t="str">
        <f t="shared" si="179"/>
        <v>DEJAR</v>
      </c>
      <c r="M1825" s="33" t="str">
        <f t="shared" si="180"/>
        <v>DEJAR</v>
      </c>
    </row>
    <row r="1826" spans="1:13" x14ac:dyDescent="0.25">
      <c r="A1826" t="s">
        <v>557</v>
      </c>
      <c r="B1826" s="9">
        <v>30</v>
      </c>
      <c r="C1826" t="s">
        <v>643</v>
      </c>
      <c r="D1826" s="9">
        <v>14.3</v>
      </c>
      <c r="E1826" s="9">
        <v>10</v>
      </c>
      <c r="F1826" s="304">
        <f t="shared" si="175"/>
        <v>160.60644600000001</v>
      </c>
      <c r="G1826" s="9">
        <v>0.1</v>
      </c>
      <c r="H1826" s="18" t="s">
        <v>1063</v>
      </c>
      <c r="I1826" s="32">
        <f t="shared" si="176"/>
        <v>77.46585312120348</v>
      </c>
      <c r="J1826" s="32">
        <f t="shared" si="177"/>
        <v>0.38732926560601738</v>
      </c>
      <c r="K1826" s="33" t="str">
        <f t="shared" si="178"/>
        <v>DEJAR</v>
      </c>
      <c r="L1826" s="33" t="str">
        <f t="shared" si="179"/>
        <v>DEJAR</v>
      </c>
      <c r="M1826" s="33" t="str">
        <f t="shared" si="180"/>
        <v>DEJAR</v>
      </c>
    </row>
    <row r="1827" spans="1:13" x14ac:dyDescent="0.25">
      <c r="A1827" t="s">
        <v>557</v>
      </c>
      <c r="B1827" s="9">
        <v>31</v>
      </c>
      <c r="C1827" t="s">
        <v>249</v>
      </c>
      <c r="D1827" s="9">
        <v>23</v>
      </c>
      <c r="E1827" s="9">
        <v>12</v>
      </c>
      <c r="F1827" s="304">
        <f t="shared" si="175"/>
        <v>415.47660000000002</v>
      </c>
      <c r="G1827" s="9">
        <v>0.1</v>
      </c>
      <c r="H1827" s="18" t="s">
        <v>1063</v>
      </c>
      <c r="I1827" s="32">
        <f t="shared" si="176"/>
        <v>240.46242571758225</v>
      </c>
      <c r="J1827" s="32">
        <f t="shared" si="177"/>
        <v>1.2023121285879113</v>
      </c>
      <c r="K1827" s="33" t="str">
        <f t="shared" si="178"/>
        <v>DEJAR</v>
      </c>
      <c r="L1827" s="33" t="str">
        <f t="shared" si="179"/>
        <v>DEJAR</v>
      </c>
      <c r="M1827" s="33" t="str">
        <f t="shared" si="180"/>
        <v>DEJAR</v>
      </c>
    </row>
    <row r="1828" spans="1:13" x14ac:dyDescent="0.25">
      <c r="A1828" t="s">
        <v>557</v>
      </c>
      <c r="B1828" s="9">
        <v>32</v>
      </c>
      <c r="C1828" t="s">
        <v>682</v>
      </c>
      <c r="D1828" s="9">
        <v>33.4</v>
      </c>
      <c r="E1828" s="9">
        <v>9</v>
      </c>
      <c r="F1828" s="304">
        <f t="shared" si="175"/>
        <v>876.16082399999993</v>
      </c>
      <c r="G1828" s="9">
        <v>0.1</v>
      </c>
      <c r="H1828" s="18" t="s">
        <v>1063</v>
      </c>
      <c r="I1828" s="32">
        <f t="shared" si="176"/>
        <v>585.08673305569403</v>
      </c>
      <c r="J1828" s="32">
        <f t="shared" si="177"/>
        <v>2.92543366527847</v>
      </c>
      <c r="K1828" s="33" t="str">
        <f t="shared" si="178"/>
        <v>DEJAR</v>
      </c>
      <c r="L1828" s="33" t="str">
        <f t="shared" si="179"/>
        <v>DEJAR</v>
      </c>
      <c r="M1828" s="33" t="str">
        <f t="shared" si="180"/>
        <v>DEJAR</v>
      </c>
    </row>
    <row r="1829" spans="1:13" x14ac:dyDescent="0.25">
      <c r="A1829" t="s">
        <v>557</v>
      </c>
      <c r="B1829" s="9">
        <v>33</v>
      </c>
      <c r="C1829" t="s">
        <v>636</v>
      </c>
      <c r="D1829" s="9">
        <v>22.8</v>
      </c>
      <c r="E1829" s="9">
        <v>12</v>
      </c>
      <c r="F1829" s="304">
        <f t="shared" si="175"/>
        <v>408.28233600000004</v>
      </c>
      <c r="G1829" s="9">
        <v>0.1</v>
      </c>
      <c r="H1829" s="18" t="s">
        <v>1063</v>
      </c>
      <c r="I1829" s="32">
        <f t="shared" si="176"/>
        <v>235.50850554664373</v>
      </c>
      <c r="J1829" s="32">
        <f t="shared" si="177"/>
        <v>1.1775425277332185</v>
      </c>
      <c r="K1829" s="33" t="str">
        <f t="shared" si="178"/>
        <v>DEJAR</v>
      </c>
      <c r="L1829" s="33" t="str">
        <f t="shared" si="179"/>
        <v>DEJAR</v>
      </c>
      <c r="M1829" s="33" t="str">
        <f t="shared" si="180"/>
        <v>DEJAR</v>
      </c>
    </row>
    <row r="1830" spans="1:13" x14ac:dyDescent="0.25">
      <c r="A1830" t="s">
        <v>557</v>
      </c>
      <c r="B1830" s="9">
        <v>34</v>
      </c>
      <c r="C1830" t="s">
        <v>125</v>
      </c>
      <c r="D1830" s="9">
        <v>19.2</v>
      </c>
      <c r="E1830" s="9">
        <v>6</v>
      </c>
      <c r="F1830" s="304">
        <f t="shared" si="175"/>
        <v>289.529856</v>
      </c>
      <c r="G1830" s="9">
        <v>0.1</v>
      </c>
      <c r="H1830" s="18" t="s">
        <v>1063</v>
      </c>
      <c r="I1830" s="32">
        <f t="shared" si="176"/>
        <v>156.35674508199583</v>
      </c>
      <c r="J1830" s="32">
        <f t="shared" si="177"/>
        <v>0.78178372540997909</v>
      </c>
      <c r="K1830" s="33" t="str">
        <f t="shared" si="178"/>
        <v>DEJAR</v>
      </c>
      <c r="L1830" s="33" t="str">
        <f t="shared" si="179"/>
        <v>DEJAR</v>
      </c>
      <c r="M1830" s="33" t="str">
        <f t="shared" si="180"/>
        <v>DEJAR</v>
      </c>
    </row>
    <row r="1831" spans="1:13" x14ac:dyDescent="0.25">
      <c r="A1831" t="s">
        <v>557</v>
      </c>
      <c r="B1831" s="9">
        <v>35</v>
      </c>
      <c r="C1831" t="s">
        <v>636</v>
      </c>
      <c r="D1831" s="9">
        <v>17</v>
      </c>
      <c r="E1831" s="9">
        <v>10</v>
      </c>
      <c r="F1831" s="304">
        <f t="shared" si="175"/>
        <v>226.98060000000001</v>
      </c>
      <c r="G1831" s="9">
        <v>0.1</v>
      </c>
      <c r="H1831" s="18" t="s">
        <v>1063</v>
      </c>
      <c r="I1831" s="32">
        <f t="shared" si="176"/>
        <v>116.98835060940742</v>
      </c>
      <c r="J1831" s="32">
        <f t="shared" si="177"/>
        <v>0.58494175304703711</v>
      </c>
      <c r="K1831" s="33" t="str">
        <f t="shared" si="178"/>
        <v>DEJAR</v>
      </c>
      <c r="L1831" s="33" t="str">
        <f t="shared" si="179"/>
        <v>DEJAR</v>
      </c>
      <c r="M1831" s="33" t="str">
        <f t="shared" si="180"/>
        <v>DEJAR</v>
      </c>
    </row>
    <row r="1832" spans="1:13" x14ac:dyDescent="0.25">
      <c r="A1832" t="s">
        <v>557</v>
      </c>
      <c r="B1832" s="9">
        <v>36</v>
      </c>
      <c r="C1832" t="s">
        <v>683</v>
      </c>
      <c r="D1832" s="9">
        <v>13.5</v>
      </c>
      <c r="E1832" s="9">
        <v>12</v>
      </c>
      <c r="F1832" s="304">
        <f t="shared" si="175"/>
        <v>143.13915</v>
      </c>
      <c r="G1832" s="9">
        <v>0.1</v>
      </c>
      <c r="H1832" s="18" t="s">
        <v>1063</v>
      </c>
      <c r="I1832" s="32">
        <f t="shared" si="176"/>
        <v>67.533172179763213</v>
      </c>
      <c r="J1832" s="32">
        <f t="shared" si="177"/>
        <v>0.33766586089881601</v>
      </c>
      <c r="K1832" s="33" t="str">
        <f t="shared" si="178"/>
        <v>DEJAR</v>
      </c>
      <c r="L1832" s="33" t="str">
        <f t="shared" si="179"/>
        <v>DEJAR</v>
      </c>
      <c r="M1832" s="33" t="str">
        <f t="shared" si="180"/>
        <v>DEJAR</v>
      </c>
    </row>
    <row r="1833" spans="1:13" x14ac:dyDescent="0.25">
      <c r="A1833" t="s">
        <v>557</v>
      </c>
      <c r="B1833" s="9">
        <v>37</v>
      </c>
      <c r="C1833" t="s">
        <v>666</v>
      </c>
      <c r="D1833" s="9">
        <v>31.2</v>
      </c>
      <c r="E1833" s="9">
        <v>12</v>
      </c>
      <c r="F1833" s="304">
        <f t="shared" si="175"/>
        <v>764.53977599999996</v>
      </c>
      <c r="G1833" s="9">
        <v>0.1</v>
      </c>
      <c r="H1833" s="18" t="s">
        <v>1063</v>
      </c>
      <c r="I1833" s="32">
        <f t="shared" si="176"/>
        <v>497.3793217771194</v>
      </c>
      <c r="J1833" s="32">
        <f t="shared" si="177"/>
        <v>2.4868966088855968</v>
      </c>
      <c r="K1833" s="33" t="str">
        <f t="shared" si="178"/>
        <v>DEJAR</v>
      </c>
      <c r="L1833" s="33" t="str">
        <f t="shared" si="179"/>
        <v>DEJAR</v>
      </c>
      <c r="M1833" s="33" t="str">
        <f t="shared" si="180"/>
        <v>DEJAR</v>
      </c>
    </row>
    <row r="1834" spans="1:13" x14ac:dyDescent="0.25">
      <c r="A1834" t="s">
        <v>557</v>
      </c>
      <c r="B1834" s="9">
        <v>38</v>
      </c>
      <c r="C1834" t="s">
        <v>260</v>
      </c>
      <c r="D1834" s="9">
        <v>12.9</v>
      </c>
      <c r="E1834" s="9">
        <v>10</v>
      </c>
      <c r="F1834" s="304">
        <f t="shared" si="175"/>
        <v>130.69841399999999</v>
      </c>
      <c r="G1834" s="9">
        <v>0.1</v>
      </c>
      <c r="H1834" s="18" t="s">
        <v>1063</v>
      </c>
      <c r="I1834" s="32">
        <f t="shared" si="176"/>
        <v>60.597818472644285</v>
      </c>
      <c r="J1834" s="32">
        <f t="shared" si="177"/>
        <v>0.30298909236322141</v>
      </c>
      <c r="K1834" s="33" t="str">
        <f t="shared" si="178"/>
        <v>DEJAR</v>
      </c>
      <c r="L1834" s="33" t="str">
        <f t="shared" si="179"/>
        <v>DEJAR</v>
      </c>
      <c r="M1834" s="33" t="str">
        <f t="shared" si="180"/>
        <v>DEJAR</v>
      </c>
    </row>
    <row r="1835" spans="1:13" x14ac:dyDescent="0.25">
      <c r="A1835" t="s">
        <v>557</v>
      </c>
      <c r="B1835" s="9">
        <v>39</v>
      </c>
      <c r="C1835" t="s">
        <v>125</v>
      </c>
      <c r="D1835" s="9">
        <v>25.8</v>
      </c>
      <c r="E1835" s="9">
        <v>9</v>
      </c>
      <c r="F1835" s="304">
        <f t="shared" si="175"/>
        <v>522.79365599999994</v>
      </c>
      <c r="G1835" s="9">
        <v>0.1</v>
      </c>
      <c r="H1835" s="18" t="s">
        <v>1063</v>
      </c>
      <c r="I1835" s="32">
        <f t="shared" si="176"/>
        <v>316.2022782883721</v>
      </c>
      <c r="J1835" s="32">
        <f t="shared" si="177"/>
        <v>1.5810113914418604</v>
      </c>
      <c r="K1835" s="33" t="str">
        <f t="shared" si="178"/>
        <v>DEJAR</v>
      </c>
      <c r="L1835" s="33" t="str">
        <f t="shared" si="179"/>
        <v>DEJAR</v>
      </c>
      <c r="M1835" s="33" t="str">
        <f t="shared" si="180"/>
        <v>DEJAR</v>
      </c>
    </row>
    <row r="1836" spans="1:13" x14ac:dyDescent="0.25">
      <c r="A1836" t="s">
        <v>557</v>
      </c>
      <c r="B1836" s="9">
        <v>40</v>
      </c>
      <c r="C1836" t="s">
        <v>578</v>
      </c>
      <c r="D1836" s="9">
        <v>23.8</v>
      </c>
      <c r="E1836" s="9">
        <v>12</v>
      </c>
      <c r="F1836" s="304">
        <f t="shared" si="175"/>
        <v>444.88197600000001</v>
      </c>
      <c r="G1836" s="9">
        <v>0.1</v>
      </c>
      <c r="H1836" s="18" t="s">
        <v>1063</v>
      </c>
      <c r="I1836" s="32">
        <f t="shared" si="176"/>
        <v>260.8796795424027</v>
      </c>
      <c r="J1836" s="32">
        <f t="shared" si="177"/>
        <v>1.3043983977120135</v>
      </c>
      <c r="K1836" s="33" t="str">
        <f t="shared" si="178"/>
        <v>DEJAR</v>
      </c>
      <c r="L1836" s="33" t="str">
        <f t="shared" si="179"/>
        <v>DEJAR</v>
      </c>
      <c r="M1836" s="33" t="str">
        <f t="shared" si="180"/>
        <v>DEJAR</v>
      </c>
    </row>
    <row r="1837" spans="1:13" x14ac:dyDescent="0.25">
      <c r="A1837" t="s">
        <v>557</v>
      </c>
      <c r="B1837" s="9">
        <v>41</v>
      </c>
      <c r="C1837" t="s">
        <v>664</v>
      </c>
      <c r="D1837" s="9">
        <v>25</v>
      </c>
      <c r="E1837" s="9">
        <v>12</v>
      </c>
      <c r="F1837" s="304">
        <f t="shared" si="175"/>
        <v>490.875</v>
      </c>
      <c r="G1837" s="9">
        <v>0.1</v>
      </c>
      <c r="H1837" s="18" t="s">
        <v>1063</v>
      </c>
      <c r="I1837" s="32">
        <f t="shared" si="176"/>
        <v>293.3319028192812</v>
      </c>
      <c r="J1837" s="32">
        <f t="shared" si="177"/>
        <v>1.4666595140964058</v>
      </c>
      <c r="K1837" s="33" t="str">
        <f t="shared" si="178"/>
        <v>DEJAR</v>
      </c>
      <c r="L1837" s="33" t="str">
        <f t="shared" si="179"/>
        <v>DEJAR</v>
      </c>
      <c r="M1837" s="33" t="str">
        <f t="shared" si="180"/>
        <v>DEJAR</v>
      </c>
    </row>
    <row r="1838" spans="1:13" x14ac:dyDescent="0.25">
      <c r="A1838" t="s">
        <v>557</v>
      </c>
      <c r="B1838" s="9">
        <v>42</v>
      </c>
      <c r="C1838" t="s">
        <v>684</v>
      </c>
      <c r="D1838" s="9">
        <v>28.5</v>
      </c>
      <c r="E1838" s="9">
        <v>15</v>
      </c>
      <c r="F1838" s="304">
        <f t="shared" si="175"/>
        <v>637.94114999999999</v>
      </c>
      <c r="G1838" s="9">
        <v>0.1</v>
      </c>
      <c r="H1838" s="18" t="s">
        <v>1063</v>
      </c>
      <c r="I1838" s="32">
        <f t="shared" si="176"/>
        <v>400.85987036295842</v>
      </c>
      <c r="J1838" s="32">
        <f t="shared" si="177"/>
        <v>2.004299351814792</v>
      </c>
      <c r="K1838" s="33" t="str">
        <f t="shared" si="178"/>
        <v>DEJAR</v>
      </c>
      <c r="L1838" s="33" t="str">
        <f t="shared" si="179"/>
        <v>DEJAR</v>
      </c>
      <c r="M1838" s="33" t="str">
        <f t="shared" si="180"/>
        <v>DEJAR</v>
      </c>
    </row>
    <row r="1839" spans="1:13" x14ac:dyDescent="0.25">
      <c r="A1839" t="s">
        <v>557</v>
      </c>
      <c r="B1839" s="9">
        <v>43</v>
      </c>
      <c r="C1839" t="s">
        <v>125</v>
      </c>
      <c r="D1839" s="9">
        <v>35.5</v>
      </c>
      <c r="E1839" s="9">
        <v>15</v>
      </c>
      <c r="F1839" s="304">
        <f t="shared" si="175"/>
        <v>989.80034999999998</v>
      </c>
      <c r="G1839" s="9">
        <v>0.1</v>
      </c>
      <c r="H1839" s="18" t="s">
        <v>1063</v>
      </c>
      <c r="I1839" s="32">
        <f t="shared" si="176"/>
        <v>676.6126158333492</v>
      </c>
      <c r="J1839" s="32">
        <f t="shared" si="177"/>
        <v>3.383063079166746</v>
      </c>
      <c r="K1839" s="33" t="str">
        <f t="shared" si="178"/>
        <v>DEJAR</v>
      </c>
      <c r="L1839" s="33" t="str">
        <f t="shared" si="179"/>
        <v>DEJAR</v>
      </c>
      <c r="M1839" s="33" t="str">
        <f t="shared" si="180"/>
        <v>DEJAR</v>
      </c>
    </row>
    <row r="1840" spans="1:13" x14ac:dyDescent="0.25">
      <c r="A1840" t="s">
        <v>557</v>
      </c>
      <c r="B1840" s="9">
        <v>44</v>
      </c>
      <c r="C1840" t="s">
        <v>125</v>
      </c>
      <c r="D1840" s="9">
        <v>34.799999999999997</v>
      </c>
      <c r="E1840" s="9">
        <v>12</v>
      </c>
      <c r="F1840" s="304">
        <f t="shared" si="175"/>
        <v>951.15081599999974</v>
      </c>
      <c r="G1840" s="9">
        <v>0.1</v>
      </c>
      <c r="H1840" s="18" t="s">
        <v>1063</v>
      </c>
      <c r="I1840" s="32">
        <f t="shared" si="176"/>
        <v>645.24530496804732</v>
      </c>
      <c r="J1840" s="32">
        <f t="shared" si="177"/>
        <v>3.2262265248402366</v>
      </c>
      <c r="K1840" s="33" t="str">
        <f t="shared" si="178"/>
        <v>DEJAR</v>
      </c>
      <c r="L1840" s="33" t="str">
        <f t="shared" si="179"/>
        <v>DEJAR</v>
      </c>
      <c r="M1840" s="33" t="str">
        <f t="shared" si="180"/>
        <v>DEJAR</v>
      </c>
    </row>
    <row r="1841" spans="1:13" x14ac:dyDescent="0.25">
      <c r="A1841" t="s">
        <v>557</v>
      </c>
      <c r="B1841" s="9">
        <v>45</v>
      </c>
      <c r="C1841" t="s">
        <v>685</v>
      </c>
      <c r="D1841" s="9">
        <v>27</v>
      </c>
      <c r="E1841" s="9">
        <v>8</v>
      </c>
      <c r="F1841" s="304">
        <f t="shared" si="175"/>
        <v>572.5566</v>
      </c>
      <c r="G1841" s="9">
        <v>0.1</v>
      </c>
      <c r="H1841" s="18" t="s">
        <v>1063</v>
      </c>
      <c r="I1841" s="32">
        <f t="shared" si="176"/>
        <v>352.39128142743209</v>
      </c>
      <c r="J1841" s="32">
        <f t="shared" si="177"/>
        <v>1.7619564071371603</v>
      </c>
      <c r="K1841" s="33" t="str">
        <f t="shared" si="178"/>
        <v>DEJAR</v>
      </c>
      <c r="L1841" s="33" t="str">
        <f t="shared" si="179"/>
        <v>DEJAR</v>
      </c>
      <c r="M1841" s="33" t="str">
        <f t="shared" si="180"/>
        <v>DEJAR</v>
      </c>
    </row>
    <row r="1842" spans="1:13" x14ac:dyDescent="0.25">
      <c r="A1842" t="s">
        <v>557</v>
      </c>
      <c r="B1842" s="9">
        <v>46</v>
      </c>
      <c r="C1842" t="s">
        <v>685</v>
      </c>
      <c r="D1842" s="9">
        <v>19.5</v>
      </c>
      <c r="E1842" s="9">
        <v>7</v>
      </c>
      <c r="F1842" s="304">
        <f t="shared" si="175"/>
        <v>298.64834999999999</v>
      </c>
      <c r="G1842" s="9">
        <v>0.1</v>
      </c>
      <c r="H1842" s="18" t="s">
        <v>1063</v>
      </c>
      <c r="I1842" s="32">
        <f t="shared" si="176"/>
        <v>162.24290203480425</v>
      </c>
      <c r="J1842" s="32">
        <f t="shared" si="177"/>
        <v>0.81121451017402113</v>
      </c>
      <c r="K1842" s="33" t="str">
        <f t="shared" si="178"/>
        <v>DEJAR</v>
      </c>
      <c r="L1842" s="33" t="str">
        <f t="shared" si="179"/>
        <v>DEJAR</v>
      </c>
      <c r="M1842" s="33" t="str">
        <f t="shared" si="180"/>
        <v>DEJAR</v>
      </c>
    </row>
    <row r="1843" spans="1:13" x14ac:dyDescent="0.25">
      <c r="A1843" t="s">
        <v>557</v>
      </c>
      <c r="B1843" s="9">
        <v>47</v>
      </c>
      <c r="C1843" t="s">
        <v>623</v>
      </c>
      <c r="D1843" s="9">
        <v>25</v>
      </c>
      <c r="E1843" s="9">
        <v>10</v>
      </c>
      <c r="F1843" s="304">
        <f t="shared" si="175"/>
        <v>490.875</v>
      </c>
      <c r="G1843" s="9">
        <v>0.1</v>
      </c>
      <c r="H1843" s="18" t="s">
        <v>1063</v>
      </c>
      <c r="I1843" s="32">
        <f t="shared" si="176"/>
        <v>293.3319028192812</v>
      </c>
      <c r="J1843" s="32">
        <f t="shared" si="177"/>
        <v>1.4666595140964058</v>
      </c>
      <c r="K1843" s="33" t="str">
        <f t="shared" si="178"/>
        <v>DEJAR</v>
      </c>
      <c r="L1843" s="33" t="str">
        <f t="shared" si="179"/>
        <v>DEJAR</v>
      </c>
      <c r="M1843" s="33" t="str">
        <f t="shared" si="180"/>
        <v>DEJAR</v>
      </c>
    </row>
    <row r="1844" spans="1:13" x14ac:dyDescent="0.25">
      <c r="A1844" t="s">
        <v>557</v>
      </c>
      <c r="B1844" s="9">
        <v>48</v>
      </c>
      <c r="C1844" t="s">
        <v>672</v>
      </c>
      <c r="D1844" s="9">
        <v>38.5</v>
      </c>
      <c r="E1844" s="9">
        <v>12</v>
      </c>
      <c r="F1844" s="304">
        <f t="shared" si="175"/>
        <v>1164.15915</v>
      </c>
      <c r="G1844" s="9">
        <v>0.1</v>
      </c>
      <c r="H1844" s="18" t="s">
        <v>1063</v>
      </c>
      <c r="I1844" s="32">
        <f t="shared" si="176"/>
        <v>820.9501996191043</v>
      </c>
      <c r="J1844" s="32">
        <f t="shared" si="177"/>
        <v>4.104750998095521</v>
      </c>
      <c r="K1844" s="33" t="str">
        <f t="shared" si="178"/>
        <v>DEJAR</v>
      </c>
      <c r="L1844" s="33" t="str">
        <f t="shared" si="179"/>
        <v>DEJAR</v>
      </c>
      <c r="M1844" s="33" t="str">
        <f t="shared" si="180"/>
        <v>DEJAR</v>
      </c>
    </row>
    <row r="1845" spans="1:13" x14ac:dyDescent="0.25">
      <c r="A1845" t="s">
        <v>557</v>
      </c>
      <c r="B1845" s="9">
        <v>49</v>
      </c>
      <c r="C1845" t="s">
        <v>664</v>
      </c>
      <c r="D1845" s="9">
        <v>14.1</v>
      </c>
      <c r="E1845" s="9">
        <v>9</v>
      </c>
      <c r="F1845" s="304">
        <f t="shared" si="175"/>
        <v>156.145374</v>
      </c>
      <c r="G1845" s="9">
        <v>0.1</v>
      </c>
      <c r="H1845" s="18" t="s">
        <v>1063</v>
      </c>
      <c r="I1845" s="32">
        <f t="shared" si="176"/>
        <v>74.908406161488088</v>
      </c>
      <c r="J1845" s="32">
        <f t="shared" si="177"/>
        <v>0.37454203080744042</v>
      </c>
      <c r="K1845" s="33" t="str">
        <f t="shared" si="178"/>
        <v>DEJAR</v>
      </c>
      <c r="L1845" s="33" t="str">
        <f t="shared" si="179"/>
        <v>DEJAR</v>
      </c>
      <c r="M1845" s="33" t="str">
        <f t="shared" si="180"/>
        <v>DEJAR</v>
      </c>
    </row>
    <row r="1846" spans="1:13" x14ac:dyDescent="0.25">
      <c r="A1846" t="s">
        <v>557</v>
      </c>
      <c r="B1846" s="9">
        <v>50</v>
      </c>
      <c r="C1846" t="s">
        <v>260</v>
      </c>
      <c r="D1846" s="9">
        <v>11.5</v>
      </c>
      <c r="E1846" s="9">
        <v>8</v>
      </c>
      <c r="F1846" s="304">
        <f t="shared" si="175"/>
        <v>103.86915</v>
      </c>
      <c r="G1846" s="9">
        <v>0.1</v>
      </c>
      <c r="H1846" s="18" t="s">
        <v>1063</v>
      </c>
      <c r="I1846" s="32">
        <f t="shared" si="176"/>
        <v>46.082838181946165</v>
      </c>
      <c r="J1846" s="32">
        <f t="shared" si="177"/>
        <v>0.23041419090973084</v>
      </c>
      <c r="K1846" s="33" t="str">
        <f t="shared" si="178"/>
        <v>DEJAR</v>
      </c>
      <c r="L1846" s="33" t="str">
        <f t="shared" si="179"/>
        <v>DEJAR</v>
      </c>
      <c r="M1846" s="33" t="str">
        <f t="shared" si="180"/>
        <v>DEJAR</v>
      </c>
    </row>
    <row r="1847" spans="1:13" x14ac:dyDescent="0.25">
      <c r="A1847" t="s">
        <v>557</v>
      </c>
      <c r="B1847" s="9">
        <v>51</v>
      </c>
      <c r="C1847" t="s">
        <v>686</v>
      </c>
      <c r="D1847" s="9">
        <v>25.5</v>
      </c>
      <c r="E1847" s="9">
        <v>10</v>
      </c>
      <c r="F1847" s="304">
        <f t="shared" si="175"/>
        <v>510.70634999999999</v>
      </c>
      <c r="G1847" s="9">
        <v>0.1</v>
      </c>
      <c r="H1847" s="18" t="s">
        <v>1063</v>
      </c>
      <c r="I1847" s="32">
        <f t="shared" si="176"/>
        <v>307.50904523936521</v>
      </c>
      <c r="J1847" s="32">
        <f t="shared" si="177"/>
        <v>1.5375452261968261</v>
      </c>
      <c r="K1847" s="33" t="str">
        <f t="shared" si="178"/>
        <v>DEJAR</v>
      </c>
      <c r="L1847" s="33" t="str">
        <f t="shared" si="179"/>
        <v>DEJAR</v>
      </c>
      <c r="M1847" s="33" t="str">
        <f t="shared" si="180"/>
        <v>DEJAR</v>
      </c>
    </row>
    <row r="1848" spans="1:13" x14ac:dyDescent="0.25">
      <c r="A1848" t="s">
        <v>557</v>
      </c>
      <c r="B1848" s="9">
        <v>52</v>
      </c>
      <c r="C1848" t="s">
        <v>664</v>
      </c>
      <c r="D1848" s="9">
        <v>18.5</v>
      </c>
      <c r="E1848" s="9">
        <v>10</v>
      </c>
      <c r="F1848" s="304">
        <f t="shared" si="175"/>
        <v>268.80315000000002</v>
      </c>
      <c r="G1848" s="9">
        <v>0.1</v>
      </c>
      <c r="H1848" s="18" t="s">
        <v>1063</v>
      </c>
      <c r="I1848" s="32">
        <f t="shared" si="176"/>
        <v>143.11059777395243</v>
      </c>
      <c r="J1848" s="32">
        <f t="shared" si="177"/>
        <v>0.71555298886976215</v>
      </c>
      <c r="K1848" s="33" t="str">
        <f t="shared" si="178"/>
        <v>DEJAR</v>
      </c>
      <c r="L1848" s="33" t="str">
        <f t="shared" si="179"/>
        <v>DEJAR</v>
      </c>
      <c r="M1848" s="33" t="str">
        <f t="shared" si="180"/>
        <v>DEJAR</v>
      </c>
    </row>
    <row r="1849" spans="1:13" x14ac:dyDescent="0.25">
      <c r="A1849" t="s">
        <v>559</v>
      </c>
      <c r="B1849" s="9">
        <v>1</v>
      </c>
      <c r="C1849" t="s">
        <v>158</v>
      </c>
      <c r="D1849" s="9">
        <v>32.5</v>
      </c>
      <c r="E1849" s="9">
        <v>12</v>
      </c>
      <c r="F1849" s="304">
        <f t="shared" si="175"/>
        <v>829.57875000000001</v>
      </c>
      <c r="G1849" s="9">
        <v>0.1</v>
      </c>
      <c r="H1849" s="18" t="s">
        <v>1063</v>
      </c>
      <c r="I1849" s="32">
        <f t="shared" si="176"/>
        <v>548.2068011056914</v>
      </c>
      <c r="J1849" s="32">
        <f t="shared" si="177"/>
        <v>2.7410340055284568</v>
      </c>
      <c r="K1849" s="33" t="str">
        <f t="shared" si="178"/>
        <v>DEJAR</v>
      </c>
      <c r="L1849" s="33" t="str">
        <f t="shared" si="179"/>
        <v>DEJAR</v>
      </c>
      <c r="M1849" s="33" t="str">
        <f t="shared" si="180"/>
        <v>DEJAR</v>
      </c>
    </row>
    <row r="1850" spans="1:13" x14ac:dyDescent="0.25">
      <c r="A1850" t="s">
        <v>559</v>
      </c>
      <c r="B1850" s="9">
        <v>2</v>
      </c>
      <c r="C1850" t="s">
        <v>687</v>
      </c>
      <c r="D1850" s="9">
        <v>18</v>
      </c>
      <c r="E1850" s="9">
        <v>12</v>
      </c>
      <c r="F1850" s="304">
        <f t="shared" si="175"/>
        <v>254.46959999999999</v>
      </c>
      <c r="G1850" s="9">
        <v>0.1</v>
      </c>
      <c r="H1850" s="18" t="s">
        <v>1063</v>
      </c>
      <c r="I1850" s="32">
        <f t="shared" si="176"/>
        <v>134.06329154071116</v>
      </c>
      <c r="J1850" s="32">
        <f t="shared" si="177"/>
        <v>0.67031645770355586</v>
      </c>
      <c r="K1850" s="33" t="str">
        <f t="shared" si="178"/>
        <v>DEJAR</v>
      </c>
      <c r="L1850" s="33" t="str">
        <f t="shared" si="179"/>
        <v>DEJAR</v>
      </c>
      <c r="M1850" s="33" t="str">
        <f t="shared" si="180"/>
        <v>DEJAR</v>
      </c>
    </row>
    <row r="1851" spans="1:13" x14ac:dyDescent="0.25">
      <c r="A1851" t="s">
        <v>559</v>
      </c>
      <c r="B1851" s="9">
        <v>3</v>
      </c>
      <c r="C1851" t="s">
        <v>159</v>
      </c>
      <c r="D1851" s="9">
        <v>31.8</v>
      </c>
      <c r="E1851" s="9">
        <v>12</v>
      </c>
      <c r="F1851" s="304">
        <f t="shared" si="175"/>
        <v>794.22789599999999</v>
      </c>
      <c r="G1851" s="9">
        <v>0.1</v>
      </c>
      <c r="H1851" s="18" t="s">
        <v>1063</v>
      </c>
      <c r="I1851" s="32">
        <f t="shared" si="176"/>
        <v>520.48159181311621</v>
      </c>
      <c r="J1851" s="32">
        <f t="shared" si="177"/>
        <v>2.6024079590655811</v>
      </c>
      <c r="K1851" s="33" t="str">
        <f t="shared" si="178"/>
        <v>DEJAR</v>
      </c>
      <c r="L1851" s="33" t="str">
        <f t="shared" si="179"/>
        <v>DEJAR</v>
      </c>
      <c r="M1851" s="33" t="str">
        <f t="shared" si="180"/>
        <v>DEJAR</v>
      </c>
    </row>
    <row r="1852" spans="1:13" x14ac:dyDescent="0.25">
      <c r="A1852" t="s">
        <v>559</v>
      </c>
      <c r="B1852" s="9">
        <v>4</v>
      </c>
      <c r="C1852" t="s">
        <v>121</v>
      </c>
      <c r="D1852" s="9">
        <v>27.4</v>
      </c>
      <c r="E1852" s="9">
        <v>10</v>
      </c>
      <c r="F1852" s="304">
        <f t="shared" si="175"/>
        <v>589.64690399999995</v>
      </c>
      <c r="G1852" s="9">
        <v>0.1</v>
      </c>
      <c r="H1852" s="18" t="s">
        <v>1063</v>
      </c>
      <c r="I1852" s="32">
        <f t="shared" si="176"/>
        <v>364.9624248121159</v>
      </c>
      <c r="J1852" s="32">
        <f t="shared" si="177"/>
        <v>1.8248121240605792</v>
      </c>
      <c r="K1852" s="33" t="str">
        <f t="shared" si="178"/>
        <v>DEJAR</v>
      </c>
      <c r="L1852" s="33" t="str">
        <f t="shared" si="179"/>
        <v>DEJAR</v>
      </c>
      <c r="M1852" s="33" t="str">
        <f t="shared" si="180"/>
        <v>DEJAR</v>
      </c>
    </row>
    <row r="1853" spans="1:13" x14ac:dyDescent="0.25">
      <c r="A1853" t="s">
        <v>559</v>
      </c>
      <c r="B1853" s="9">
        <v>5</v>
      </c>
      <c r="C1853" t="s">
        <v>125</v>
      </c>
      <c r="D1853" s="9">
        <v>13.4</v>
      </c>
      <c r="E1853" s="9">
        <v>9</v>
      </c>
      <c r="F1853" s="304">
        <f t="shared" si="175"/>
        <v>141.02642399999999</v>
      </c>
      <c r="G1853" s="9">
        <v>0.1</v>
      </c>
      <c r="H1853" s="18" t="s">
        <v>1063</v>
      </c>
      <c r="I1853" s="32">
        <f t="shared" si="176"/>
        <v>66.346935398031491</v>
      </c>
      <c r="J1853" s="32">
        <f t="shared" si="177"/>
        <v>0.33173467699015746</v>
      </c>
      <c r="K1853" s="33" t="str">
        <f t="shared" si="178"/>
        <v>DEJAR</v>
      </c>
      <c r="L1853" s="33" t="str">
        <f t="shared" si="179"/>
        <v>DEJAR</v>
      </c>
      <c r="M1853" s="33" t="str">
        <f t="shared" si="180"/>
        <v>DEJAR</v>
      </c>
    </row>
    <row r="1854" spans="1:13" x14ac:dyDescent="0.25">
      <c r="A1854" t="s">
        <v>559</v>
      </c>
      <c r="B1854" s="9">
        <v>6</v>
      </c>
      <c r="C1854" t="s">
        <v>688</v>
      </c>
      <c r="D1854" s="9">
        <v>38.200000000000003</v>
      </c>
      <c r="E1854" s="9">
        <v>15</v>
      </c>
      <c r="F1854" s="304">
        <f t="shared" si="175"/>
        <v>1146.0870960000002</v>
      </c>
      <c r="G1854" s="9">
        <v>0.1</v>
      </c>
      <c r="H1854" s="18" t="s">
        <v>1063</v>
      </c>
      <c r="I1854" s="32">
        <f t="shared" si="176"/>
        <v>805.78495727952361</v>
      </c>
      <c r="J1854" s="32">
        <f t="shared" si="177"/>
        <v>4.0289247863976181</v>
      </c>
      <c r="K1854" s="33" t="str">
        <f t="shared" si="178"/>
        <v>DEJAR</v>
      </c>
      <c r="L1854" s="33" t="str">
        <f t="shared" si="179"/>
        <v>DEJAR</v>
      </c>
      <c r="M1854" s="33" t="str">
        <f t="shared" si="180"/>
        <v>DEJAR</v>
      </c>
    </row>
    <row r="1855" spans="1:13" x14ac:dyDescent="0.25">
      <c r="A1855" t="s">
        <v>559</v>
      </c>
      <c r="B1855" s="9">
        <v>7</v>
      </c>
      <c r="C1855" t="s">
        <v>159</v>
      </c>
      <c r="D1855" s="9">
        <v>23.5</v>
      </c>
      <c r="E1855" s="9">
        <v>9</v>
      </c>
      <c r="F1855" s="304">
        <f t="shared" si="175"/>
        <v>433.73714999999999</v>
      </c>
      <c r="G1855" s="9">
        <v>0.1</v>
      </c>
      <c r="H1855" s="18" t="s">
        <v>1063</v>
      </c>
      <c r="I1855" s="32">
        <f t="shared" si="176"/>
        <v>253.10998017593391</v>
      </c>
      <c r="J1855" s="32">
        <f t="shared" si="177"/>
        <v>1.2655499008796693</v>
      </c>
      <c r="K1855" s="33" t="str">
        <f t="shared" si="178"/>
        <v>DEJAR</v>
      </c>
      <c r="L1855" s="33" t="str">
        <f t="shared" si="179"/>
        <v>DEJAR</v>
      </c>
      <c r="M1855" s="33" t="str">
        <f t="shared" si="180"/>
        <v>DEJAR</v>
      </c>
    </row>
    <row r="1856" spans="1:13" x14ac:dyDescent="0.25">
      <c r="A1856" t="s">
        <v>559</v>
      </c>
      <c r="B1856" s="9">
        <v>8</v>
      </c>
      <c r="C1856" t="s">
        <v>125</v>
      </c>
      <c r="D1856" s="9">
        <v>14.4</v>
      </c>
      <c r="E1856" s="9">
        <v>10</v>
      </c>
      <c r="F1856" s="304">
        <f t="shared" si="175"/>
        <v>162.860544</v>
      </c>
      <c r="G1856" s="9">
        <v>0.1</v>
      </c>
      <c r="H1856" s="18" t="s">
        <v>1063</v>
      </c>
      <c r="I1856" s="32">
        <f t="shared" si="176"/>
        <v>78.763298034370692</v>
      </c>
      <c r="J1856" s="32">
        <f t="shared" si="177"/>
        <v>0.39381649017185344</v>
      </c>
      <c r="K1856" s="33" t="str">
        <f t="shared" si="178"/>
        <v>DEJAR</v>
      </c>
      <c r="L1856" s="33" t="str">
        <f t="shared" si="179"/>
        <v>DEJAR</v>
      </c>
      <c r="M1856" s="33" t="str">
        <f t="shared" si="180"/>
        <v>DEJAR</v>
      </c>
    </row>
    <row r="1857" spans="1:13" x14ac:dyDescent="0.25">
      <c r="A1857" t="s">
        <v>559</v>
      </c>
      <c r="B1857" s="9">
        <v>9</v>
      </c>
      <c r="C1857" t="s">
        <v>294</v>
      </c>
      <c r="D1857" s="9">
        <v>12.3</v>
      </c>
      <c r="E1857" s="9">
        <v>8</v>
      </c>
      <c r="F1857" s="304">
        <f t="shared" si="175"/>
        <v>118.82316600000001</v>
      </c>
      <c r="G1857" s="9">
        <v>0.1</v>
      </c>
      <c r="H1857" s="18" t="s">
        <v>1063</v>
      </c>
      <c r="I1857" s="32">
        <f t="shared" si="176"/>
        <v>54.094740476621482</v>
      </c>
      <c r="J1857" s="32">
        <f t="shared" si="177"/>
        <v>0.27047370238310736</v>
      </c>
      <c r="K1857" s="33" t="str">
        <f t="shared" si="178"/>
        <v>DEJAR</v>
      </c>
      <c r="L1857" s="33" t="str">
        <f t="shared" si="179"/>
        <v>DEJAR</v>
      </c>
      <c r="M1857" s="33" t="str">
        <f t="shared" si="180"/>
        <v>DEJAR</v>
      </c>
    </row>
    <row r="1858" spans="1:13" x14ac:dyDescent="0.25">
      <c r="A1858" t="s">
        <v>559</v>
      </c>
      <c r="B1858" s="9">
        <v>10</v>
      </c>
      <c r="C1858" t="s">
        <v>643</v>
      </c>
      <c r="D1858" s="9">
        <v>31.2</v>
      </c>
      <c r="E1858" s="9">
        <v>12</v>
      </c>
      <c r="F1858" s="304">
        <f t="shared" si="175"/>
        <v>764.53977599999996</v>
      </c>
      <c r="G1858" s="9">
        <v>0.1</v>
      </c>
      <c r="H1858" s="18" t="s">
        <v>1063</v>
      </c>
      <c r="I1858" s="32">
        <f t="shared" si="176"/>
        <v>497.3793217771194</v>
      </c>
      <c r="J1858" s="32">
        <f t="shared" si="177"/>
        <v>2.4868966088855968</v>
      </c>
      <c r="K1858" s="33" t="str">
        <f t="shared" si="178"/>
        <v>DEJAR</v>
      </c>
      <c r="L1858" s="33" t="str">
        <f t="shared" si="179"/>
        <v>DEJAR</v>
      </c>
      <c r="M1858" s="33" t="str">
        <f t="shared" si="180"/>
        <v>DEJAR</v>
      </c>
    </row>
    <row r="1859" spans="1:13" x14ac:dyDescent="0.25">
      <c r="A1859" t="s">
        <v>559</v>
      </c>
      <c r="B1859" s="9">
        <v>11</v>
      </c>
      <c r="C1859" t="s">
        <v>121</v>
      </c>
      <c r="D1859" s="9">
        <v>79.5</v>
      </c>
      <c r="E1859" s="9">
        <v>20</v>
      </c>
      <c r="F1859" s="304">
        <f t="shared" ref="F1859:F1922" si="181">(3.1416/4)*D1859^2</f>
        <v>4963.9243500000002</v>
      </c>
      <c r="G1859" s="9">
        <v>0.1</v>
      </c>
      <c r="H1859" s="18" t="s">
        <v>1063</v>
      </c>
      <c r="I1859" s="32">
        <f t="shared" ref="I1859:I1922" si="182">0.13657*D1859^2.38351</f>
        <v>4622.7388976406774</v>
      </c>
      <c r="J1859" s="32">
        <f t="shared" ref="J1859:J1922" si="183">(I1859/1000)*0.5/G1859</f>
        <v>23.113694488203386</v>
      </c>
      <c r="K1859" s="33" t="str">
        <f t="shared" ref="K1859:K1922" si="184">+IF(D1859&gt;=10,"DEJAR","DEPURAR")</f>
        <v>DEJAR</v>
      </c>
      <c r="L1859" s="33" t="str">
        <f t="shared" ref="L1859:L1922" si="185">+IF(E1859&gt;=5,"DEJAR","DEPURAR")</f>
        <v>DEJAR</v>
      </c>
      <c r="M1859" s="33" t="str">
        <f t="shared" ref="M1859:M1922" si="186">+IF(AND(K1859="DEJAR",L1859="DEJAR"),"DEJAR","DEPURAR")</f>
        <v>DEJAR</v>
      </c>
    </row>
    <row r="1860" spans="1:13" x14ac:dyDescent="0.25">
      <c r="A1860" t="s">
        <v>559</v>
      </c>
      <c r="B1860" s="9">
        <v>12</v>
      </c>
      <c r="C1860" t="s">
        <v>173</v>
      </c>
      <c r="D1860" s="9">
        <v>18.2</v>
      </c>
      <c r="E1860" s="9">
        <v>8</v>
      </c>
      <c r="F1860" s="304">
        <f t="shared" si="181"/>
        <v>260.15589599999998</v>
      </c>
      <c r="G1860" s="9">
        <v>0.1</v>
      </c>
      <c r="H1860" s="18" t="s">
        <v>1063</v>
      </c>
      <c r="I1860" s="32">
        <f t="shared" si="182"/>
        <v>137.64107738009031</v>
      </c>
      <c r="J1860" s="32">
        <f t="shared" si="183"/>
        <v>0.68820538690045152</v>
      </c>
      <c r="K1860" s="33" t="str">
        <f t="shared" si="184"/>
        <v>DEJAR</v>
      </c>
      <c r="L1860" s="33" t="str">
        <f t="shared" si="185"/>
        <v>DEJAR</v>
      </c>
      <c r="M1860" s="33" t="str">
        <f t="shared" si="186"/>
        <v>DEJAR</v>
      </c>
    </row>
    <row r="1861" spans="1:13" x14ac:dyDescent="0.25">
      <c r="A1861" t="s">
        <v>559</v>
      </c>
      <c r="B1861" s="9">
        <v>13</v>
      </c>
      <c r="C1861" t="s">
        <v>169</v>
      </c>
      <c r="D1861" s="9">
        <v>19.899999999999999</v>
      </c>
      <c r="E1861" s="9">
        <v>12</v>
      </c>
      <c r="F1861" s="304">
        <f t="shared" si="181"/>
        <v>311.02625399999994</v>
      </c>
      <c r="G1861" s="9">
        <v>0.1</v>
      </c>
      <c r="H1861" s="18" t="s">
        <v>1063</v>
      </c>
      <c r="I1861" s="32">
        <f t="shared" si="182"/>
        <v>170.28821987368221</v>
      </c>
      <c r="J1861" s="32">
        <f t="shared" si="183"/>
        <v>0.85144109936841095</v>
      </c>
      <c r="K1861" s="33" t="str">
        <f t="shared" si="184"/>
        <v>DEJAR</v>
      </c>
      <c r="L1861" s="33" t="str">
        <f t="shared" si="185"/>
        <v>DEJAR</v>
      </c>
      <c r="M1861" s="33" t="str">
        <f t="shared" si="186"/>
        <v>DEJAR</v>
      </c>
    </row>
    <row r="1862" spans="1:13" x14ac:dyDescent="0.25">
      <c r="A1862" t="s">
        <v>559</v>
      </c>
      <c r="B1862" s="9">
        <v>14</v>
      </c>
      <c r="C1862" t="s">
        <v>666</v>
      </c>
      <c r="D1862" s="9">
        <v>17</v>
      </c>
      <c r="E1862" s="9">
        <v>12</v>
      </c>
      <c r="F1862" s="304">
        <f t="shared" si="181"/>
        <v>226.98060000000001</v>
      </c>
      <c r="G1862" s="9">
        <v>0.1</v>
      </c>
      <c r="H1862" s="18" t="s">
        <v>1063</v>
      </c>
      <c r="I1862" s="32">
        <f t="shared" si="182"/>
        <v>116.98835060940742</v>
      </c>
      <c r="J1862" s="32">
        <f t="shared" si="183"/>
        <v>0.58494175304703711</v>
      </c>
      <c r="K1862" s="33" t="str">
        <f t="shared" si="184"/>
        <v>DEJAR</v>
      </c>
      <c r="L1862" s="33" t="str">
        <f t="shared" si="185"/>
        <v>DEJAR</v>
      </c>
      <c r="M1862" s="33" t="str">
        <f t="shared" si="186"/>
        <v>DEJAR</v>
      </c>
    </row>
    <row r="1863" spans="1:13" x14ac:dyDescent="0.25">
      <c r="A1863" t="s">
        <v>559</v>
      </c>
      <c r="B1863" s="9">
        <v>15</v>
      </c>
      <c r="C1863" t="s">
        <v>623</v>
      </c>
      <c r="D1863" s="9">
        <v>12.5</v>
      </c>
      <c r="E1863" s="9">
        <v>7</v>
      </c>
      <c r="F1863" s="304">
        <f t="shared" si="181"/>
        <v>122.71875</v>
      </c>
      <c r="G1863" s="9">
        <v>0.1</v>
      </c>
      <c r="H1863" s="18" t="s">
        <v>1063</v>
      </c>
      <c r="I1863" s="32">
        <f t="shared" si="182"/>
        <v>56.214880852526136</v>
      </c>
      <c r="J1863" s="32">
        <f t="shared" si="183"/>
        <v>0.28107440426263064</v>
      </c>
      <c r="K1863" s="33" t="str">
        <f t="shared" si="184"/>
        <v>DEJAR</v>
      </c>
      <c r="L1863" s="33" t="str">
        <f t="shared" si="185"/>
        <v>DEJAR</v>
      </c>
      <c r="M1863" s="33" t="str">
        <f t="shared" si="186"/>
        <v>DEJAR</v>
      </c>
    </row>
    <row r="1864" spans="1:13" x14ac:dyDescent="0.25">
      <c r="A1864" t="s">
        <v>559</v>
      </c>
      <c r="B1864" s="9">
        <v>16</v>
      </c>
      <c r="C1864" t="s">
        <v>158</v>
      </c>
      <c r="D1864" s="9">
        <v>32.200000000000003</v>
      </c>
      <c r="E1864" s="9">
        <v>6</v>
      </c>
      <c r="F1864" s="304">
        <f t="shared" si="181"/>
        <v>814.33413600000006</v>
      </c>
      <c r="G1864" s="9">
        <v>0.1</v>
      </c>
      <c r="H1864" s="18" t="s">
        <v>1063</v>
      </c>
      <c r="I1864" s="32">
        <f t="shared" si="182"/>
        <v>536.22228398309642</v>
      </c>
      <c r="J1864" s="32">
        <f t="shared" si="183"/>
        <v>2.681111419915482</v>
      </c>
      <c r="K1864" s="33" t="str">
        <f t="shared" si="184"/>
        <v>DEJAR</v>
      </c>
      <c r="L1864" s="33" t="str">
        <f t="shared" si="185"/>
        <v>DEJAR</v>
      </c>
      <c r="M1864" s="33" t="str">
        <f t="shared" si="186"/>
        <v>DEJAR</v>
      </c>
    </row>
    <row r="1865" spans="1:13" x14ac:dyDescent="0.25">
      <c r="A1865" t="s">
        <v>559</v>
      </c>
      <c r="B1865" s="9">
        <v>17</v>
      </c>
      <c r="C1865" t="s">
        <v>130</v>
      </c>
      <c r="D1865" s="9">
        <v>18.600000000000001</v>
      </c>
      <c r="E1865" s="9">
        <v>10</v>
      </c>
      <c r="F1865" s="304">
        <f t="shared" si="181"/>
        <v>271.71698400000002</v>
      </c>
      <c r="G1865" s="9">
        <v>0.1</v>
      </c>
      <c r="H1865" s="18" t="s">
        <v>1063</v>
      </c>
      <c r="I1865" s="32">
        <f t="shared" si="182"/>
        <v>144.9613106869075</v>
      </c>
      <c r="J1865" s="32">
        <f t="shared" si="183"/>
        <v>0.72480655343453737</v>
      </c>
      <c r="K1865" s="33" t="str">
        <f t="shared" si="184"/>
        <v>DEJAR</v>
      </c>
      <c r="L1865" s="33" t="str">
        <f t="shared" si="185"/>
        <v>DEJAR</v>
      </c>
      <c r="M1865" s="33" t="str">
        <f t="shared" si="186"/>
        <v>DEJAR</v>
      </c>
    </row>
    <row r="1866" spans="1:13" x14ac:dyDescent="0.25">
      <c r="A1866" t="s">
        <v>559</v>
      </c>
      <c r="B1866" s="9">
        <v>18</v>
      </c>
      <c r="C1866" t="s">
        <v>505</v>
      </c>
      <c r="D1866" s="9">
        <v>12.5</v>
      </c>
      <c r="E1866" s="9">
        <v>8</v>
      </c>
      <c r="F1866" s="304">
        <f t="shared" si="181"/>
        <v>122.71875</v>
      </c>
      <c r="G1866" s="9">
        <v>0.1</v>
      </c>
      <c r="H1866" s="18" t="s">
        <v>1063</v>
      </c>
      <c r="I1866" s="32">
        <f t="shared" si="182"/>
        <v>56.214880852526136</v>
      </c>
      <c r="J1866" s="32">
        <f t="shared" si="183"/>
        <v>0.28107440426263064</v>
      </c>
      <c r="K1866" s="33" t="str">
        <f t="shared" si="184"/>
        <v>DEJAR</v>
      </c>
      <c r="L1866" s="33" t="str">
        <f t="shared" si="185"/>
        <v>DEJAR</v>
      </c>
      <c r="M1866" s="33" t="str">
        <f t="shared" si="186"/>
        <v>DEJAR</v>
      </c>
    </row>
    <row r="1867" spans="1:13" x14ac:dyDescent="0.25">
      <c r="A1867" t="s">
        <v>559</v>
      </c>
      <c r="B1867" s="9">
        <v>19</v>
      </c>
      <c r="C1867" t="s">
        <v>689</v>
      </c>
      <c r="D1867" s="9">
        <v>12.5</v>
      </c>
      <c r="E1867" s="9">
        <v>12</v>
      </c>
      <c r="F1867" s="304">
        <f t="shared" si="181"/>
        <v>122.71875</v>
      </c>
      <c r="G1867" s="9">
        <v>0.1</v>
      </c>
      <c r="H1867" s="18" t="s">
        <v>1063</v>
      </c>
      <c r="I1867" s="32">
        <f t="shared" si="182"/>
        <v>56.214880852526136</v>
      </c>
      <c r="J1867" s="32">
        <f t="shared" si="183"/>
        <v>0.28107440426263064</v>
      </c>
      <c r="K1867" s="33" t="str">
        <f t="shared" si="184"/>
        <v>DEJAR</v>
      </c>
      <c r="L1867" s="33" t="str">
        <f t="shared" si="185"/>
        <v>DEJAR</v>
      </c>
      <c r="M1867" s="33" t="str">
        <f t="shared" si="186"/>
        <v>DEJAR</v>
      </c>
    </row>
    <row r="1868" spans="1:13" x14ac:dyDescent="0.25">
      <c r="A1868" t="s">
        <v>559</v>
      </c>
      <c r="B1868" s="9">
        <v>20</v>
      </c>
      <c r="C1868" t="s">
        <v>130</v>
      </c>
      <c r="D1868" s="9">
        <v>10.4</v>
      </c>
      <c r="E1868" s="9">
        <v>12</v>
      </c>
      <c r="F1868" s="304">
        <f t="shared" si="181"/>
        <v>84.948864</v>
      </c>
      <c r="G1868" s="9">
        <v>0.1</v>
      </c>
      <c r="H1868" s="18" t="s">
        <v>1063</v>
      </c>
      <c r="I1868" s="32">
        <f t="shared" si="182"/>
        <v>36.263059617041179</v>
      </c>
      <c r="J1868" s="32">
        <f t="shared" si="183"/>
        <v>0.18131529808520591</v>
      </c>
      <c r="K1868" s="33" t="str">
        <f t="shared" si="184"/>
        <v>DEJAR</v>
      </c>
      <c r="L1868" s="33" t="str">
        <f t="shared" si="185"/>
        <v>DEJAR</v>
      </c>
      <c r="M1868" s="33" t="str">
        <f t="shared" si="186"/>
        <v>DEJAR</v>
      </c>
    </row>
    <row r="1869" spans="1:13" x14ac:dyDescent="0.25">
      <c r="A1869" t="s">
        <v>559</v>
      </c>
      <c r="B1869" s="9">
        <v>21</v>
      </c>
      <c r="C1869" t="s">
        <v>158</v>
      </c>
      <c r="D1869" s="9">
        <v>17.5</v>
      </c>
      <c r="E1869" s="9">
        <v>8</v>
      </c>
      <c r="F1869" s="304">
        <f t="shared" si="181"/>
        <v>240.52875</v>
      </c>
      <c r="G1869" s="9">
        <v>0.1</v>
      </c>
      <c r="H1869" s="18" t="s">
        <v>1063</v>
      </c>
      <c r="I1869" s="32">
        <f t="shared" si="182"/>
        <v>125.35709774458586</v>
      </c>
      <c r="J1869" s="32">
        <f t="shared" si="183"/>
        <v>0.62678548872292927</v>
      </c>
      <c r="K1869" s="33" t="str">
        <f t="shared" si="184"/>
        <v>DEJAR</v>
      </c>
      <c r="L1869" s="33" t="str">
        <f t="shared" si="185"/>
        <v>DEJAR</v>
      </c>
      <c r="M1869" s="33" t="str">
        <f t="shared" si="186"/>
        <v>DEJAR</v>
      </c>
    </row>
    <row r="1870" spans="1:13" x14ac:dyDescent="0.25">
      <c r="A1870" t="s">
        <v>559</v>
      </c>
      <c r="B1870" s="9">
        <v>22</v>
      </c>
      <c r="C1870" t="s">
        <v>585</v>
      </c>
      <c r="D1870" s="9">
        <v>32.200000000000003</v>
      </c>
      <c r="E1870" s="9">
        <v>12</v>
      </c>
      <c r="F1870" s="304">
        <f t="shared" si="181"/>
        <v>814.33413600000006</v>
      </c>
      <c r="G1870" s="9">
        <v>0.1</v>
      </c>
      <c r="H1870" s="18" t="s">
        <v>1063</v>
      </c>
      <c r="I1870" s="32">
        <f t="shared" si="182"/>
        <v>536.22228398309642</v>
      </c>
      <c r="J1870" s="32">
        <f t="shared" si="183"/>
        <v>2.681111419915482</v>
      </c>
      <c r="K1870" s="33" t="str">
        <f t="shared" si="184"/>
        <v>DEJAR</v>
      </c>
      <c r="L1870" s="33" t="str">
        <f t="shared" si="185"/>
        <v>DEJAR</v>
      </c>
      <c r="M1870" s="33" t="str">
        <f t="shared" si="186"/>
        <v>DEJAR</v>
      </c>
    </row>
    <row r="1871" spans="1:13" x14ac:dyDescent="0.25">
      <c r="A1871" t="s">
        <v>559</v>
      </c>
      <c r="B1871" s="9">
        <v>23</v>
      </c>
      <c r="C1871" t="s">
        <v>690</v>
      </c>
      <c r="D1871" s="9">
        <v>13.5</v>
      </c>
      <c r="E1871" s="9">
        <v>7</v>
      </c>
      <c r="F1871" s="304">
        <f t="shared" si="181"/>
        <v>143.13915</v>
      </c>
      <c r="G1871" s="9">
        <v>0.1</v>
      </c>
      <c r="H1871" s="18" t="s">
        <v>1063</v>
      </c>
      <c r="I1871" s="32">
        <f t="shared" si="182"/>
        <v>67.533172179763213</v>
      </c>
      <c r="J1871" s="32">
        <f t="shared" si="183"/>
        <v>0.33766586089881601</v>
      </c>
      <c r="K1871" s="33" t="str">
        <f t="shared" si="184"/>
        <v>DEJAR</v>
      </c>
      <c r="L1871" s="33" t="str">
        <f t="shared" si="185"/>
        <v>DEJAR</v>
      </c>
      <c r="M1871" s="33" t="str">
        <f t="shared" si="186"/>
        <v>DEJAR</v>
      </c>
    </row>
    <row r="1872" spans="1:13" x14ac:dyDescent="0.25">
      <c r="A1872" t="s">
        <v>559</v>
      </c>
      <c r="B1872" s="9">
        <v>24</v>
      </c>
      <c r="C1872" t="s">
        <v>623</v>
      </c>
      <c r="D1872" s="9">
        <v>13.4</v>
      </c>
      <c r="E1872" s="9">
        <v>8</v>
      </c>
      <c r="F1872" s="304">
        <f t="shared" si="181"/>
        <v>141.02642399999999</v>
      </c>
      <c r="G1872" s="9">
        <v>0.1</v>
      </c>
      <c r="H1872" s="18" t="s">
        <v>1063</v>
      </c>
      <c r="I1872" s="32">
        <f t="shared" si="182"/>
        <v>66.346935398031491</v>
      </c>
      <c r="J1872" s="32">
        <f t="shared" si="183"/>
        <v>0.33173467699015746</v>
      </c>
      <c r="K1872" s="33" t="str">
        <f t="shared" si="184"/>
        <v>DEJAR</v>
      </c>
      <c r="L1872" s="33" t="str">
        <f t="shared" si="185"/>
        <v>DEJAR</v>
      </c>
      <c r="M1872" s="33" t="str">
        <f t="shared" si="186"/>
        <v>DEJAR</v>
      </c>
    </row>
    <row r="1873" spans="1:13" x14ac:dyDescent="0.25">
      <c r="A1873" t="s">
        <v>559</v>
      </c>
      <c r="B1873" s="9">
        <v>25</v>
      </c>
      <c r="C1873" t="s">
        <v>173</v>
      </c>
      <c r="D1873" s="9">
        <v>22.9</v>
      </c>
      <c r="E1873" s="9">
        <v>10</v>
      </c>
      <c r="F1873" s="304">
        <f t="shared" si="181"/>
        <v>411.87161399999997</v>
      </c>
      <c r="G1873" s="9">
        <v>0.1</v>
      </c>
      <c r="H1873" s="18" t="s">
        <v>1063</v>
      </c>
      <c r="I1873" s="32">
        <f t="shared" si="182"/>
        <v>237.97798333521024</v>
      </c>
      <c r="J1873" s="32">
        <f t="shared" si="183"/>
        <v>1.1898899166760513</v>
      </c>
      <c r="K1873" s="33" t="str">
        <f t="shared" si="184"/>
        <v>DEJAR</v>
      </c>
      <c r="L1873" s="33" t="str">
        <f t="shared" si="185"/>
        <v>DEJAR</v>
      </c>
      <c r="M1873" s="33" t="str">
        <f t="shared" si="186"/>
        <v>DEJAR</v>
      </c>
    </row>
    <row r="1874" spans="1:13" x14ac:dyDescent="0.25">
      <c r="A1874" t="s">
        <v>559</v>
      </c>
      <c r="B1874" s="9">
        <v>26</v>
      </c>
      <c r="C1874" t="s">
        <v>623</v>
      </c>
      <c r="D1874" s="9">
        <v>20.5</v>
      </c>
      <c r="E1874" s="9">
        <v>8</v>
      </c>
      <c r="F1874" s="304">
        <f t="shared" si="181"/>
        <v>330.06434999999999</v>
      </c>
      <c r="G1874" s="9">
        <v>0.1</v>
      </c>
      <c r="H1874" s="18" t="s">
        <v>1063</v>
      </c>
      <c r="I1874" s="32">
        <f t="shared" si="182"/>
        <v>182.78213876481104</v>
      </c>
      <c r="J1874" s="32">
        <f t="shared" si="183"/>
        <v>0.9139106938240551</v>
      </c>
      <c r="K1874" s="33" t="str">
        <f t="shared" si="184"/>
        <v>DEJAR</v>
      </c>
      <c r="L1874" s="33" t="str">
        <f t="shared" si="185"/>
        <v>DEJAR</v>
      </c>
      <c r="M1874" s="33" t="str">
        <f t="shared" si="186"/>
        <v>DEJAR</v>
      </c>
    </row>
    <row r="1875" spans="1:13" x14ac:dyDescent="0.25">
      <c r="A1875" t="s">
        <v>559</v>
      </c>
      <c r="B1875" s="9">
        <v>27</v>
      </c>
      <c r="C1875" t="s">
        <v>691</v>
      </c>
      <c r="D1875" s="9">
        <v>37.299999999999997</v>
      </c>
      <c r="E1875" s="9">
        <v>12</v>
      </c>
      <c r="F1875" s="304">
        <f t="shared" si="181"/>
        <v>1092.7191659999999</v>
      </c>
      <c r="G1875" s="9">
        <v>0.1</v>
      </c>
      <c r="H1875" s="18" t="s">
        <v>1063</v>
      </c>
      <c r="I1875" s="32">
        <f t="shared" si="182"/>
        <v>761.27054617655608</v>
      </c>
      <c r="J1875" s="32">
        <f t="shared" si="183"/>
        <v>3.8063527308827805</v>
      </c>
      <c r="K1875" s="33" t="str">
        <f t="shared" si="184"/>
        <v>DEJAR</v>
      </c>
      <c r="L1875" s="33" t="str">
        <f t="shared" si="185"/>
        <v>DEJAR</v>
      </c>
      <c r="M1875" s="33" t="str">
        <f t="shared" si="186"/>
        <v>DEJAR</v>
      </c>
    </row>
    <row r="1876" spans="1:13" x14ac:dyDescent="0.25">
      <c r="A1876" t="s">
        <v>559</v>
      </c>
      <c r="B1876" s="9">
        <v>28</v>
      </c>
      <c r="C1876" t="s">
        <v>505</v>
      </c>
      <c r="D1876" s="9">
        <v>11.5</v>
      </c>
      <c r="E1876" s="9">
        <v>8</v>
      </c>
      <c r="F1876" s="304">
        <f t="shared" si="181"/>
        <v>103.86915</v>
      </c>
      <c r="G1876" s="9">
        <v>0.1</v>
      </c>
      <c r="H1876" s="18" t="s">
        <v>1063</v>
      </c>
      <c r="I1876" s="32">
        <f t="shared" si="182"/>
        <v>46.082838181946165</v>
      </c>
      <c r="J1876" s="32">
        <f t="shared" si="183"/>
        <v>0.23041419090973084</v>
      </c>
      <c r="K1876" s="33" t="str">
        <f t="shared" si="184"/>
        <v>DEJAR</v>
      </c>
      <c r="L1876" s="33" t="str">
        <f t="shared" si="185"/>
        <v>DEJAR</v>
      </c>
      <c r="M1876" s="33" t="str">
        <f t="shared" si="186"/>
        <v>DEJAR</v>
      </c>
    </row>
    <row r="1877" spans="1:13" x14ac:dyDescent="0.25">
      <c r="A1877" t="s">
        <v>559</v>
      </c>
      <c r="B1877" s="9">
        <v>29</v>
      </c>
      <c r="C1877" t="s">
        <v>505</v>
      </c>
      <c r="D1877" s="9">
        <v>35.299999999999997</v>
      </c>
      <c r="E1877" s="9">
        <v>15</v>
      </c>
      <c r="F1877" s="304">
        <f t="shared" si="181"/>
        <v>978.67908599999976</v>
      </c>
      <c r="G1877" s="9">
        <v>0.1</v>
      </c>
      <c r="H1877" s="18" t="s">
        <v>1063</v>
      </c>
      <c r="I1877" s="32">
        <f t="shared" si="182"/>
        <v>667.56229254639072</v>
      </c>
      <c r="J1877" s="32">
        <f t="shared" si="183"/>
        <v>3.3378114627319535</v>
      </c>
      <c r="K1877" s="33" t="str">
        <f t="shared" si="184"/>
        <v>DEJAR</v>
      </c>
      <c r="L1877" s="33" t="str">
        <f t="shared" si="185"/>
        <v>DEJAR</v>
      </c>
      <c r="M1877" s="33" t="str">
        <f t="shared" si="186"/>
        <v>DEJAR</v>
      </c>
    </row>
    <row r="1878" spans="1:13" x14ac:dyDescent="0.25">
      <c r="A1878" t="s">
        <v>559</v>
      </c>
      <c r="B1878" s="9">
        <v>30</v>
      </c>
      <c r="C1878" t="s">
        <v>158</v>
      </c>
      <c r="D1878" s="9">
        <v>26.5</v>
      </c>
      <c r="E1878" s="9">
        <v>8</v>
      </c>
      <c r="F1878" s="304">
        <f t="shared" si="181"/>
        <v>551.54714999999999</v>
      </c>
      <c r="G1878" s="9">
        <v>0.1</v>
      </c>
      <c r="H1878" s="18" t="s">
        <v>1063</v>
      </c>
      <c r="I1878" s="32">
        <f t="shared" si="182"/>
        <v>337.03583743732253</v>
      </c>
      <c r="J1878" s="32">
        <f t="shared" si="183"/>
        <v>1.6851791871866124</v>
      </c>
      <c r="K1878" s="33" t="str">
        <f t="shared" si="184"/>
        <v>DEJAR</v>
      </c>
      <c r="L1878" s="33" t="str">
        <f t="shared" si="185"/>
        <v>DEJAR</v>
      </c>
      <c r="M1878" s="33" t="str">
        <f t="shared" si="186"/>
        <v>DEJAR</v>
      </c>
    </row>
    <row r="1879" spans="1:13" x14ac:dyDescent="0.25">
      <c r="A1879" t="s">
        <v>559</v>
      </c>
      <c r="B1879" s="9">
        <v>31</v>
      </c>
      <c r="C1879" t="s">
        <v>692</v>
      </c>
      <c r="D1879" s="9">
        <v>59</v>
      </c>
      <c r="E1879" s="9">
        <v>12</v>
      </c>
      <c r="F1879" s="304">
        <f t="shared" si="181"/>
        <v>2733.9773999999998</v>
      </c>
      <c r="G1879" s="9">
        <v>0.1</v>
      </c>
      <c r="H1879" s="18" t="s">
        <v>1063</v>
      </c>
      <c r="I1879" s="32">
        <f t="shared" si="182"/>
        <v>2270.9040648267419</v>
      </c>
      <c r="J1879" s="32">
        <f t="shared" si="183"/>
        <v>11.354520324133709</v>
      </c>
      <c r="K1879" s="33" t="str">
        <f t="shared" si="184"/>
        <v>DEJAR</v>
      </c>
      <c r="L1879" s="33" t="str">
        <f t="shared" si="185"/>
        <v>DEJAR</v>
      </c>
      <c r="M1879" s="33" t="str">
        <f t="shared" si="186"/>
        <v>DEJAR</v>
      </c>
    </row>
    <row r="1880" spans="1:13" x14ac:dyDescent="0.25">
      <c r="A1880" t="s">
        <v>561</v>
      </c>
      <c r="B1880" s="9">
        <v>1</v>
      </c>
      <c r="C1880" t="s">
        <v>659</v>
      </c>
      <c r="D1880" s="9">
        <v>52</v>
      </c>
      <c r="E1880" s="9">
        <v>13</v>
      </c>
      <c r="F1880" s="304">
        <f t="shared" si="181"/>
        <v>2123.7215999999999</v>
      </c>
      <c r="G1880" s="9">
        <v>0.1</v>
      </c>
      <c r="H1880" s="18" t="s">
        <v>1063</v>
      </c>
      <c r="I1880" s="32">
        <f t="shared" si="182"/>
        <v>1680.6080482279649</v>
      </c>
      <c r="J1880" s="32">
        <f t="shared" si="183"/>
        <v>8.4030402411398235</v>
      </c>
      <c r="K1880" s="33" t="str">
        <f t="shared" si="184"/>
        <v>DEJAR</v>
      </c>
      <c r="L1880" s="33" t="str">
        <f t="shared" si="185"/>
        <v>DEJAR</v>
      </c>
      <c r="M1880" s="33" t="str">
        <f t="shared" si="186"/>
        <v>DEJAR</v>
      </c>
    </row>
    <row r="1881" spans="1:13" x14ac:dyDescent="0.25">
      <c r="A1881" t="s">
        <v>561</v>
      </c>
      <c r="B1881" s="9">
        <v>2</v>
      </c>
      <c r="C1881" t="s">
        <v>677</v>
      </c>
      <c r="D1881" s="9">
        <v>120</v>
      </c>
      <c r="E1881" s="9">
        <v>20</v>
      </c>
      <c r="F1881" s="304">
        <f t="shared" si="181"/>
        <v>11309.76</v>
      </c>
      <c r="G1881" s="9">
        <v>0.1</v>
      </c>
      <c r="H1881" s="18" t="s">
        <v>1063</v>
      </c>
      <c r="I1881" s="32">
        <f t="shared" si="182"/>
        <v>12334.018661296808</v>
      </c>
      <c r="J1881" s="32">
        <f t="shared" si="183"/>
        <v>61.670093306484034</v>
      </c>
      <c r="K1881" s="33" t="str">
        <f t="shared" si="184"/>
        <v>DEJAR</v>
      </c>
      <c r="L1881" s="33" t="str">
        <f t="shared" si="185"/>
        <v>DEJAR</v>
      </c>
      <c r="M1881" s="33" t="str">
        <f t="shared" si="186"/>
        <v>DEJAR</v>
      </c>
    </row>
    <row r="1882" spans="1:13" x14ac:dyDescent="0.25">
      <c r="A1882" t="s">
        <v>561</v>
      </c>
      <c r="B1882" s="9">
        <v>3</v>
      </c>
      <c r="C1882" t="s">
        <v>623</v>
      </c>
      <c r="D1882" s="9">
        <v>20.5</v>
      </c>
      <c r="E1882" s="9">
        <v>20</v>
      </c>
      <c r="F1882" s="304">
        <f t="shared" si="181"/>
        <v>330.06434999999999</v>
      </c>
      <c r="G1882" s="9">
        <v>0.1</v>
      </c>
      <c r="H1882" s="18" t="s">
        <v>1063</v>
      </c>
      <c r="I1882" s="32">
        <f t="shared" si="182"/>
        <v>182.78213876481104</v>
      </c>
      <c r="J1882" s="32">
        <f t="shared" si="183"/>
        <v>0.9139106938240551</v>
      </c>
      <c r="K1882" s="33" t="str">
        <f t="shared" si="184"/>
        <v>DEJAR</v>
      </c>
      <c r="L1882" s="33" t="str">
        <f t="shared" si="185"/>
        <v>DEJAR</v>
      </c>
      <c r="M1882" s="33" t="str">
        <f t="shared" si="186"/>
        <v>DEJAR</v>
      </c>
    </row>
    <row r="1883" spans="1:13" x14ac:dyDescent="0.25">
      <c r="A1883" t="s">
        <v>561</v>
      </c>
      <c r="B1883" s="9">
        <v>4</v>
      </c>
      <c r="C1883" t="s">
        <v>659</v>
      </c>
      <c r="D1883" s="9">
        <v>47.5</v>
      </c>
      <c r="E1883" s="9">
        <v>15</v>
      </c>
      <c r="F1883" s="304">
        <f t="shared" si="181"/>
        <v>1772.0587499999999</v>
      </c>
      <c r="G1883" s="9">
        <v>0.1</v>
      </c>
      <c r="H1883" s="18" t="s">
        <v>1063</v>
      </c>
      <c r="I1883" s="32">
        <f t="shared" si="182"/>
        <v>1354.4759398853571</v>
      </c>
      <c r="J1883" s="32">
        <f t="shared" si="183"/>
        <v>6.7723796994267857</v>
      </c>
      <c r="K1883" s="33" t="str">
        <f t="shared" si="184"/>
        <v>DEJAR</v>
      </c>
      <c r="L1883" s="33" t="str">
        <f t="shared" si="185"/>
        <v>DEJAR</v>
      </c>
      <c r="M1883" s="33" t="str">
        <f t="shared" si="186"/>
        <v>DEJAR</v>
      </c>
    </row>
    <row r="1884" spans="1:13" x14ac:dyDescent="0.25">
      <c r="A1884" t="s">
        <v>561</v>
      </c>
      <c r="B1884" s="9">
        <v>5</v>
      </c>
      <c r="C1884" t="s">
        <v>125</v>
      </c>
      <c r="D1884" s="9">
        <v>38</v>
      </c>
      <c r="E1884" s="9">
        <v>10</v>
      </c>
      <c r="F1884" s="304">
        <f t="shared" si="181"/>
        <v>1134.1176</v>
      </c>
      <c r="G1884" s="9">
        <v>0.1</v>
      </c>
      <c r="H1884" s="18" t="s">
        <v>1063</v>
      </c>
      <c r="I1884" s="32">
        <f t="shared" si="182"/>
        <v>795.76587227964853</v>
      </c>
      <c r="J1884" s="32">
        <f t="shared" si="183"/>
        <v>3.9788293613982426</v>
      </c>
      <c r="K1884" s="33" t="str">
        <f t="shared" si="184"/>
        <v>DEJAR</v>
      </c>
      <c r="L1884" s="33" t="str">
        <f t="shared" si="185"/>
        <v>DEJAR</v>
      </c>
      <c r="M1884" s="33" t="str">
        <f t="shared" si="186"/>
        <v>DEJAR</v>
      </c>
    </row>
    <row r="1885" spans="1:13" x14ac:dyDescent="0.25">
      <c r="A1885" t="s">
        <v>561</v>
      </c>
      <c r="B1885" s="9">
        <v>6</v>
      </c>
      <c r="C1885" t="s">
        <v>158</v>
      </c>
      <c r="D1885" s="9">
        <v>20.5</v>
      </c>
      <c r="E1885" s="9">
        <v>10</v>
      </c>
      <c r="F1885" s="304">
        <f t="shared" si="181"/>
        <v>330.06434999999999</v>
      </c>
      <c r="G1885" s="9">
        <v>0.1</v>
      </c>
      <c r="H1885" s="18" t="s">
        <v>1063</v>
      </c>
      <c r="I1885" s="32">
        <f t="shared" si="182"/>
        <v>182.78213876481104</v>
      </c>
      <c r="J1885" s="32">
        <f t="shared" si="183"/>
        <v>0.9139106938240551</v>
      </c>
      <c r="K1885" s="33" t="str">
        <f t="shared" si="184"/>
        <v>DEJAR</v>
      </c>
      <c r="L1885" s="33" t="str">
        <f t="shared" si="185"/>
        <v>DEJAR</v>
      </c>
      <c r="M1885" s="33" t="str">
        <f t="shared" si="186"/>
        <v>DEJAR</v>
      </c>
    </row>
    <row r="1886" spans="1:13" x14ac:dyDescent="0.25">
      <c r="A1886" t="s">
        <v>561</v>
      </c>
      <c r="B1886" s="9">
        <v>7</v>
      </c>
      <c r="C1886" t="s">
        <v>125</v>
      </c>
      <c r="D1886" s="9">
        <v>23.5</v>
      </c>
      <c r="E1886" s="9">
        <v>12</v>
      </c>
      <c r="F1886" s="304">
        <f t="shared" si="181"/>
        <v>433.73714999999999</v>
      </c>
      <c r="G1886" s="9">
        <v>0.1</v>
      </c>
      <c r="H1886" s="18" t="s">
        <v>1063</v>
      </c>
      <c r="I1886" s="32">
        <f t="shared" si="182"/>
        <v>253.10998017593391</v>
      </c>
      <c r="J1886" s="32">
        <f t="shared" si="183"/>
        <v>1.2655499008796693</v>
      </c>
      <c r="K1886" s="33" t="str">
        <f t="shared" si="184"/>
        <v>DEJAR</v>
      </c>
      <c r="L1886" s="33" t="str">
        <f t="shared" si="185"/>
        <v>DEJAR</v>
      </c>
      <c r="M1886" s="33" t="str">
        <f t="shared" si="186"/>
        <v>DEJAR</v>
      </c>
    </row>
    <row r="1887" spans="1:13" x14ac:dyDescent="0.25">
      <c r="A1887" t="s">
        <v>561</v>
      </c>
      <c r="B1887" s="9">
        <v>8</v>
      </c>
      <c r="C1887" t="s">
        <v>125</v>
      </c>
      <c r="D1887" s="9">
        <v>50</v>
      </c>
      <c r="E1887" s="9">
        <v>12</v>
      </c>
      <c r="F1887" s="304">
        <f t="shared" si="181"/>
        <v>1963.5</v>
      </c>
      <c r="G1887" s="9">
        <v>0.1</v>
      </c>
      <c r="H1887" s="18" t="s">
        <v>1063</v>
      </c>
      <c r="I1887" s="32">
        <f t="shared" si="182"/>
        <v>1530.6197203780737</v>
      </c>
      <c r="J1887" s="32">
        <f t="shared" si="183"/>
        <v>7.6530986018903677</v>
      </c>
      <c r="K1887" s="33" t="str">
        <f t="shared" si="184"/>
        <v>DEJAR</v>
      </c>
      <c r="L1887" s="33" t="str">
        <f t="shared" si="185"/>
        <v>DEJAR</v>
      </c>
      <c r="M1887" s="33" t="str">
        <f t="shared" si="186"/>
        <v>DEJAR</v>
      </c>
    </row>
    <row r="1888" spans="1:13" x14ac:dyDescent="0.25">
      <c r="A1888" t="s">
        <v>561</v>
      </c>
      <c r="B1888" s="9">
        <v>9</v>
      </c>
      <c r="C1888" t="s">
        <v>659</v>
      </c>
      <c r="D1888" s="9">
        <v>32.299999999999997</v>
      </c>
      <c r="E1888" s="9">
        <v>15</v>
      </c>
      <c r="F1888" s="304">
        <f t="shared" si="181"/>
        <v>819.39996599999984</v>
      </c>
      <c r="G1888" s="9">
        <v>0.1</v>
      </c>
      <c r="H1888" s="18" t="s">
        <v>1063</v>
      </c>
      <c r="I1888" s="32">
        <f t="shared" si="182"/>
        <v>540.20004174226926</v>
      </c>
      <c r="J1888" s="32">
        <f t="shared" si="183"/>
        <v>2.7010002087113461</v>
      </c>
      <c r="K1888" s="33" t="str">
        <f t="shared" si="184"/>
        <v>DEJAR</v>
      </c>
      <c r="L1888" s="33" t="str">
        <f t="shared" si="185"/>
        <v>DEJAR</v>
      </c>
      <c r="M1888" s="33" t="str">
        <f t="shared" si="186"/>
        <v>DEJAR</v>
      </c>
    </row>
    <row r="1889" spans="1:13" x14ac:dyDescent="0.25">
      <c r="A1889" t="s">
        <v>561</v>
      </c>
      <c r="B1889" s="9">
        <v>10</v>
      </c>
      <c r="C1889" t="s">
        <v>693</v>
      </c>
      <c r="D1889" s="9">
        <v>24.9</v>
      </c>
      <c r="E1889" s="9">
        <v>12</v>
      </c>
      <c r="F1889" s="304">
        <f t="shared" si="181"/>
        <v>486.95585399999987</v>
      </c>
      <c r="G1889" s="9">
        <v>0.1</v>
      </c>
      <c r="H1889" s="18" t="s">
        <v>1063</v>
      </c>
      <c r="I1889" s="32">
        <f t="shared" si="182"/>
        <v>290.54299911864297</v>
      </c>
      <c r="J1889" s="32">
        <f t="shared" si="183"/>
        <v>1.4527149955932146</v>
      </c>
      <c r="K1889" s="33" t="str">
        <f t="shared" si="184"/>
        <v>DEJAR</v>
      </c>
      <c r="L1889" s="33" t="str">
        <f t="shared" si="185"/>
        <v>DEJAR</v>
      </c>
      <c r="M1889" s="33" t="str">
        <f t="shared" si="186"/>
        <v>DEJAR</v>
      </c>
    </row>
    <row r="1890" spans="1:13" x14ac:dyDescent="0.25">
      <c r="A1890" t="s">
        <v>561</v>
      </c>
      <c r="B1890" s="9">
        <v>11</v>
      </c>
      <c r="C1890" t="s">
        <v>677</v>
      </c>
      <c r="D1890" s="9">
        <v>166</v>
      </c>
      <c r="E1890" s="9">
        <v>20</v>
      </c>
      <c r="F1890" s="304">
        <f t="shared" si="181"/>
        <v>21642.482400000001</v>
      </c>
      <c r="G1890" s="9">
        <v>0.1</v>
      </c>
      <c r="H1890" s="18" t="s">
        <v>1063</v>
      </c>
      <c r="I1890" s="32">
        <f t="shared" si="182"/>
        <v>26730.380343900975</v>
      </c>
      <c r="J1890" s="32">
        <f t="shared" si="183"/>
        <v>133.65190171950488</v>
      </c>
      <c r="K1890" s="33" t="str">
        <f t="shared" si="184"/>
        <v>DEJAR</v>
      </c>
      <c r="L1890" s="33" t="str">
        <f t="shared" si="185"/>
        <v>DEJAR</v>
      </c>
      <c r="M1890" s="33" t="str">
        <f t="shared" si="186"/>
        <v>DEJAR</v>
      </c>
    </row>
    <row r="1891" spans="1:13" x14ac:dyDescent="0.25">
      <c r="A1891" t="s">
        <v>561</v>
      </c>
      <c r="B1891" s="9">
        <v>12</v>
      </c>
      <c r="C1891" t="s">
        <v>125</v>
      </c>
      <c r="D1891" s="9">
        <v>14.5</v>
      </c>
      <c r="E1891" s="9">
        <v>8</v>
      </c>
      <c r="F1891" s="304">
        <f t="shared" si="181"/>
        <v>165.13034999999999</v>
      </c>
      <c r="G1891" s="9">
        <v>0.1</v>
      </c>
      <c r="H1891" s="18" t="s">
        <v>1063</v>
      </c>
      <c r="I1891" s="32">
        <f t="shared" si="182"/>
        <v>80.073268525573738</v>
      </c>
      <c r="J1891" s="32">
        <f t="shared" si="183"/>
        <v>0.40036634262786869</v>
      </c>
      <c r="K1891" s="33" t="str">
        <f t="shared" si="184"/>
        <v>DEJAR</v>
      </c>
      <c r="L1891" s="33" t="str">
        <f t="shared" si="185"/>
        <v>DEJAR</v>
      </c>
      <c r="M1891" s="33" t="str">
        <f t="shared" si="186"/>
        <v>DEJAR</v>
      </c>
    </row>
    <row r="1892" spans="1:13" x14ac:dyDescent="0.25">
      <c r="A1892" t="s">
        <v>561</v>
      </c>
      <c r="B1892" s="9">
        <v>13</v>
      </c>
      <c r="C1892" t="s">
        <v>664</v>
      </c>
      <c r="D1892" s="9">
        <v>16</v>
      </c>
      <c r="E1892" s="9">
        <v>4</v>
      </c>
      <c r="F1892" s="304">
        <f t="shared" si="181"/>
        <v>201.0624</v>
      </c>
      <c r="G1892" s="9">
        <v>0.1</v>
      </c>
      <c r="H1892" s="18" t="s">
        <v>1063</v>
      </c>
      <c r="I1892" s="32">
        <f t="shared" si="182"/>
        <v>101.24820425273758</v>
      </c>
      <c r="J1892" s="32">
        <f t="shared" si="183"/>
        <v>0.50624102126368786</v>
      </c>
      <c r="K1892" s="33" t="str">
        <f t="shared" si="184"/>
        <v>DEJAR</v>
      </c>
      <c r="L1892" s="33" t="str">
        <f t="shared" si="185"/>
        <v>DEPURAR</v>
      </c>
      <c r="M1892" s="33" t="str">
        <f t="shared" si="186"/>
        <v>DEPURAR</v>
      </c>
    </row>
    <row r="1893" spans="1:13" x14ac:dyDescent="0.25">
      <c r="A1893" t="s">
        <v>561</v>
      </c>
      <c r="B1893" s="9">
        <v>14</v>
      </c>
      <c r="C1893" t="s">
        <v>694</v>
      </c>
      <c r="D1893" s="9">
        <v>13.5</v>
      </c>
      <c r="E1893" s="9">
        <v>7</v>
      </c>
      <c r="F1893" s="304">
        <f t="shared" si="181"/>
        <v>143.13915</v>
      </c>
      <c r="G1893" s="9">
        <v>0.1</v>
      </c>
      <c r="H1893" s="18" t="s">
        <v>1063</v>
      </c>
      <c r="I1893" s="32">
        <f t="shared" si="182"/>
        <v>67.533172179763213</v>
      </c>
      <c r="J1893" s="32">
        <f t="shared" si="183"/>
        <v>0.33766586089881601</v>
      </c>
      <c r="K1893" s="33" t="str">
        <f t="shared" si="184"/>
        <v>DEJAR</v>
      </c>
      <c r="L1893" s="33" t="str">
        <f t="shared" si="185"/>
        <v>DEJAR</v>
      </c>
      <c r="M1893" s="33" t="str">
        <f t="shared" si="186"/>
        <v>DEJAR</v>
      </c>
    </row>
    <row r="1894" spans="1:13" x14ac:dyDescent="0.25">
      <c r="A1894" t="s">
        <v>561</v>
      </c>
      <c r="B1894" s="9">
        <v>15</v>
      </c>
      <c r="C1894" t="s">
        <v>663</v>
      </c>
      <c r="D1894" s="9">
        <v>10.5</v>
      </c>
      <c r="E1894" s="9">
        <v>5</v>
      </c>
      <c r="F1894" s="304">
        <f t="shared" si="181"/>
        <v>86.590350000000001</v>
      </c>
      <c r="G1894" s="9">
        <v>0.1</v>
      </c>
      <c r="H1894" s="18" t="s">
        <v>1063</v>
      </c>
      <c r="I1894" s="32">
        <f t="shared" si="182"/>
        <v>37.099684439743179</v>
      </c>
      <c r="J1894" s="32">
        <f t="shared" si="183"/>
        <v>0.1854984221987159</v>
      </c>
      <c r="K1894" s="33" t="str">
        <f t="shared" si="184"/>
        <v>DEJAR</v>
      </c>
      <c r="L1894" s="33" t="str">
        <f t="shared" si="185"/>
        <v>DEJAR</v>
      </c>
      <c r="M1894" s="33" t="str">
        <f t="shared" si="186"/>
        <v>DEJAR</v>
      </c>
    </row>
    <row r="1895" spans="1:13" x14ac:dyDescent="0.25">
      <c r="A1895" t="s">
        <v>561</v>
      </c>
      <c r="B1895" s="9">
        <v>16</v>
      </c>
      <c r="C1895" t="s">
        <v>693</v>
      </c>
      <c r="D1895" s="9">
        <v>26</v>
      </c>
      <c r="E1895" s="9">
        <v>8</v>
      </c>
      <c r="F1895" s="304">
        <f t="shared" si="181"/>
        <v>530.93039999999996</v>
      </c>
      <c r="G1895" s="9">
        <v>0.1</v>
      </c>
      <c r="H1895" s="18" t="s">
        <v>1063</v>
      </c>
      <c r="I1895" s="32">
        <f t="shared" si="182"/>
        <v>322.0760520178971</v>
      </c>
      <c r="J1895" s="32">
        <f t="shared" si="183"/>
        <v>1.6103802600894852</v>
      </c>
      <c r="K1895" s="33" t="str">
        <f t="shared" si="184"/>
        <v>DEJAR</v>
      </c>
      <c r="L1895" s="33" t="str">
        <f t="shared" si="185"/>
        <v>DEJAR</v>
      </c>
      <c r="M1895" s="33" t="str">
        <f t="shared" si="186"/>
        <v>DEJAR</v>
      </c>
    </row>
    <row r="1896" spans="1:13" x14ac:dyDescent="0.25">
      <c r="A1896" t="s">
        <v>561</v>
      </c>
      <c r="B1896" s="9">
        <v>17</v>
      </c>
      <c r="C1896" t="s">
        <v>623</v>
      </c>
      <c r="D1896" s="9">
        <v>15.2</v>
      </c>
      <c r="E1896" s="9">
        <v>6</v>
      </c>
      <c r="F1896" s="304">
        <f t="shared" si="181"/>
        <v>181.45881599999998</v>
      </c>
      <c r="G1896" s="9">
        <v>0.1</v>
      </c>
      <c r="H1896" s="18" t="s">
        <v>1063</v>
      </c>
      <c r="I1896" s="32">
        <f t="shared" si="182"/>
        <v>89.596556735240128</v>
      </c>
      <c r="J1896" s="32">
        <f t="shared" si="183"/>
        <v>0.44798278367620059</v>
      </c>
      <c r="K1896" s="33" t="str">
        <f t="shared" si="184"/>
        <v>DEJAR</v>
      </c>
      <c r="L1896" s="33" t="str">
        <f t="shared" si="185"/>
        <v>DEJAR</v>
      </c>
      <c r="M1896" s="33" t="str">
        <f t="shared" si="186"/>
        <v>DEJAR</v>
      </c>
    </row>
    <row r="1897" spans="1:13" x14ac:dyDescent="0.25">
      <c r="A1897" t="s">
        <v>561</v>
      </c>
      <c r="B1897" s="9">
        <v>18</v>
      </c>
      <c r="C1897" t="s">
        <v>125</v>
      </c>
      <c r="D1897" s="9">
        <v>23.2</v>
      </c>
      <c r="E1897" s="9">
        <v>9</v>
      </c>
      <c r="F1897" s="304">
        <f t="shared" si="181"/>
        <v>422.73369600000001</v>
      </c>
      <c r="G1897" s="9">
        <v>0.1</v>
      </c>
      <c r="H1897" s="18" t="s">
        <v>1063</v>
      </c>
      <c r="I1897" s="32">
        <f t="shared" si="182"/>
        <v>245.47630430811358</v>
      </c>
      <c r="J1897" s="32">
        <f t="shared" si="183"/>
        <v>1.2273815215405679</v>
      </c>
      <c r="K1897" s="33" t="str">
        <f t="shared" si="184"/>
        <v>DEJAR</v>
      </c>
      <c r="L1897" s="33" t="str">
        <f t="shared" si="185"/>
        <v>DEJAR</v>
      </c>
      <c r="M1897" s="33" t="str">
        <f t="shared" si="186"/>
        <v>DEJAR</v>
      </c>
    </row>
    <row r="1898" spans="1:13" x14ac:dyDescent="0.25">
      <c r="A1898" t="s">
        <v>561</v>
      </c>
      <c r="B1898" s="9">
        <v>19</v>
      </c>
      <c r="C1898" t="s">
        <v>158</v>
      </c>
      <c r="D1898" s="9">
        <v>37.9</v>
      </c>
      <c r="E1898" s="9">
        <v>12</v>
      </c>
      <c r="F1898" s="304">
        <f t="shared" si="181"/>
        <v>1128.1564139999998</v>
      </c>
      <c r="G1898" s="9">
        <v>0.1</v>
      </c>
      <c r="H1898" s="18" t="s">
        <v>1063</v>
      </c>
      <c r="I1898" s="32">
        <f t="shared" si="182"/>
        <v>790.78359785952409</v>
      </c>
      <c r="J1898" s="32">
        <f t="shared" si="183"/>
        <v>3.9539179892976204</v>
      </c>
      <c r="K1898" s="33" t="str">
        <f t="shared" si="184"/>
        <v>DEJAR</v>
      </c>
      <c r="L1898" s="33" t="str">
        <f t="shared" si="185"/>
        <v>DEJAR</v>
      </c>
      <c r="M1898" s="33" t="str">
        <f t="shared" si="186"/>
        <v>DEJAR</v>
      </c>
    </row>
    <row r="1899" spans="1:13" x14ac:dyDescent="0.25">
      <c r="A1899" t="s">
        <v>561</v>
      </c>
      <c r="B1899" s="9">
        <v>20</v>
      </c>
      <c r="C1899" t="s">
        <v>695</v>
      </c>
      <c r="D1899" s="9">
        <v>25.5</v>
      </c>
      <c r="E1899" s="9">
        <v>8</v>
      </c>
      <c r="F1899" s="304">
        <f t="shared" si="181"/>
        <v>510.70634999999999</v>
      </c>
      <c r="G1899" s="9">
        <v>0.1</v>
      </c>
      <c r="H1899" s="18" t="s">
        <v>1063</v>
      </c>
      <c r="I1899" s="32">
        <f t="shared" si="182"/>
        <v>307.50904523936521</v>
      </c>
      <c r="J1899" s="32">
        <f t="shared" si="183"/>
        <v>1.5375452261968261</v>
      </c>
      <c r="K1899" s="33" t="str">
        <f t="shared" si="184"/>
        <v>DEJAR</v>
      </c>
      <c r="L1899" s="33" t="str">
        <f t="shared" si="185"/>
        <v>DEJAR</v>
      </c>
      <c r="M1899" s="33" t="str">
        <f t="shared" si="186"/>
        <v>DEJAR</v>
      </c>
    </row>
    <row r="1900" spans="1:13" x14ac:dyDescent="0.25">
      <c r="A1900" t="s">
        <v>561</v>
      </c>
      <c r="B1900" s="9">
        <v>21</v>
      </c>
      <c r="C1900" t="s">
        <v>505</v>
      </c>
      <c r="D1900" s="9">
        <v>17.399999999999999</v>
      </c>
      <c r="E1900" s="9">
        <v>12</v>
      </c>
      <c r="F1900" s="304">
        <f t="shared" si="181"/>
        <v>237.78770399999993</v>
      </c>
      <c r="G1900" s="9">
        <v>0.1</v>
      </c>
      <c r="H1900" s="18" t="s">
        <v>1063</v>
      </c>
      <c r="I1900" s="32">
        <f t="shared" si="182"/>
        <v>123.65647101732969</v>
      </c>
      <c r="J1900" s="32">
        <f t="shared" si="183"/>
        <v>0.61828235508664842</v>
      </c>
      <c r="K1900" s="33" t="str">
        <f t="shared" si="184"/>
        <v>DEJAR</v>
      </c>
      <c r="L1900" s="33" t="str">
        <f t="shared" si="185"/>
        <v>DEJAR</v>
      </c>
      <c r="M1900" s="33" t="str">
        <f t="shared" si="186"/>
        <v>DEJAR</v>
      </c>
    </row>
    <row r="1901" spans="1:13" x14ac:dyDescent="0.25">
      <c r="A1901" t="s">
        <v>563</v>
      </c>
      <c r="B1901" s="9">
        <v>1</v>
      </c>
      <c r="C1901" t="s">
        <v>158</v>
      </c>
      <c r="D1901" s="9">
        <v>14.3</v>
      </c>
      <c r="E1901" s="9">
        <v>5</v>
      </c>
      <c r="F1901" s="304">
        <f t="shared" si="181"/>
        <v>160.60644600000001</v>
      </c>
      <c r="G1901" s="9">
        <v>0.1</v>
      </c>
      <c r="H1901" s="18" t="s">
        <v>1063</v>
      </c>
      <c r="I1901" s="32">
        <f t="shared" si="182"/>
        <v>77.46585312120348</v>
      </c>
      <c r="J1901" s="32">
        <f t="shared" si="183"/>
        <v>0.38732926560601738</v>
      </c>
      <c r="K1901" s="33" t="str">
        <f t="shared" si="184"/>
        <v>DEJAR</v>
      </c>
      <c r="L1901" s="33" t="str">
        <f t="shared" si="185"/>
        <v>DEJAR</v>
      </c>
      <c r="M1901" s="33" t="str">
        <f t="shared" si="186"/>
        <v>DEJAR</v>
      </c>
    </row>
    <row r="1902" spans="1:13" x14ac:dyDescent="0.25">
      <c r="A1902" t="s">
        <v>563</v>
      </c>
      <c r="B1902" s="9">
        <v>2</v>
      </c>
      <c r="C1902" t="s">
        <v>696</v>
      </c>
      <c r="D1902" s="9">
        <v>83</v>
      </c>
      <c r="E1902" s="9">
        <v>20</v>
      </c>
      <c r="F1902" s="304">
        <f t="shared" si="181"/>
        <v>5410.6206000000002</v>
      </c>
      <c r="G1902" s="9">
        <v>0.1</v>
      </c>
      <c r="H1902" s="18" t="s">
        <v>1063</v>
      </c>
      <c r="I1902" s="32">
        <f t="shared" si="182"/>
        <v>5122.6788894519314</v>
      </c>
      <c r="J1902" s="32">
        <f t="shared" si="183"/>
        <v>25.613394447259655</v>
      </c>
      <c r="K1902" s="33" t="str">
        <f t="shared" si="184"/>
        <v>DEJAR</v>
      </c>
      <c r="L1902" s="33" t="str">
        <f t="shared" si="185"/>
        <v>DEJAR</v>
      </c>
      <c r="M1902" s="33" t="str">
        <f t="shared" si="186"/>
        <v>DEJAR</v>
      </c>
    </row>
    <row r="1903" spans="1:13" x14ac:dyDescent="0.25">
      <c r="A1903" t="s">
        <v>563</v>
      </c>
      <c r="B1903" s="9">
        <v>3</v>
      </c>
      <c r="C1903" t="s">
        <v>263</v>
      </c>
      <c r="D1903" s="9">
        <v>21.8</v>
      </c>
      <c r="E1903" s="9">
        <v>10</v>
      </c>
      <c r="F1903" s="304">
        <f t="shared" si="181"/>
        <v>373.25349599999998</v>
      </c>
      <c r="G1903" s="9">
        <v>0.1</v>
      </c>
      <c r="H1903" s="18" t="s">
        <v>1063</v>
      </c>
      <c r="I1903" s="32">
        <f t="shared" si="182"/>
        <v>211.63122532897629</v>
      </c>
      <c r="J1903" s="32">
        <f t="shared" si="183"/>
        <v>1.0581561266448813</v>
      </c>
      <c r="K1903" s="33" t="str">
        <f t="shared" si="184"/>
        <v>DEJAR</v>
      </c>
      <c r="L1903" s="33" t="str">
        <f t="shared" si="185"/>
        <v>DEJAR</v>
      </c>
      <c r="M1903" s="33" t="str">
        <f t="shared" si="186"/>
        <v>DEJAR</v>
      </c>
    </row>
    <row r="1904" spans="1:13" x14ac:dyDescent="0.25">
      <c r="A1904" t="s">
        <v>563</v>
      </c>
      <c r="B1904" s="9">
        <v>4</v>
      </c>
      <c r="C1904" t="s">
        <v>659</v>
      </c>
      <c r="D1904" s="9">
        <v>120</v>
      </c>
      <c r="E1904" s="9">
        <v>15</v>
      </c>
      <c r="F1904" s="304">
        <f t="shared" si="181"/>
        <v>11309.76</v>
      </c>
      <c r="G1904" s="9">
        <v>0.1</v>
      </c>
      <c r="H1904" s="18" t="s">
        <v>1063</v>
      </c>
      <c r="I1904" s="32">
        <f t="shared" si="182"/>
        <v>12334.018661296808</v>
      </c>
      <c r="J1904" s="32">
        <f t="shared" si="183"/>
        <v>61.670093306484034</v>
      </c>
      <c r="K1904" s="33" t="str">
        <f t="shared" si="184"/>
        <v>DEJAR</v>
      </c>
      <c r="L1904" s="33" t="str">
        <f t="shared" si="185"/>
        <v>DEJAR</v>
      </c>
      <c r="M1904" s="33" t="str">
        <f t="shared" si="186"/>
        <v>DEJAR</v>
      </c>
    </row>
    <row r="1905" spans="1:13" x14ac:dyDescent="0.25">
      <c r="A1905" t="s">
        <v>563</v>
      </c>
      <c r="B1905" s="9">
        <v>5</v>
      </c>
      <c r="C1905" t="s">
        <v>664</v>
      </c>
      <c r="D1905" s="9">
        <v>23.8</v>
      </c>
      <c r="E1905" s="9">
        <v>15</v>
      </c>
      <c r="F1905" s="304">
        <f t="shared" si="181"/>
        <v>444.88197600000001</v>
      </c>
      <c r="G1905" s="9">
        <v>0.1</v>
      </c>
      <c r="H1905" s="18" t="s">
        <v>1063</v>
      </c>
      <c r="I1905" s="32">
        <f t="shared" si="182"/>
        <v>260.8796795424027</v>
      </c>
      <c r="J1905" s="32">
        <f t="shared" si="183"/>
        <v>1.3043983977120135</v>
      </c>
      <c r="K1905" s="33" t="str">
        <f t="shared" si="184"/>
        <v>DEJAR</v>
      </c>
      <c r="L1905" s="33" t="str">
        <f t="shared" si="185"/>
        <v>DEJAR</v>
      </c>
      <c r="M1905" s="33" t="str">
        <f t="shared" si="186"/>
        <v>DEJAR</v>
      </c>
    </row>
    <row r="1906" spans="1:13" x14ac:dyDescent="0.25">
      <c r="A1906" t="s">
        <v>563</v>
      </c>
      <c r="B1906" s="9">
        <v>6</v>
      </c>
      <c r="C1906" t="s">
        <v>697</v>
      </c>
      <c r="D1906" s="9">
        <v>14.8</v>
      </c>
      <c r="E1906" s="9">
        <v>10</v>
      </c>
      <c r="F1906" s="304">
        <f t="shared" si="181"/>
        <v>172.03401600000001</v>
      </c>
      <c r="G1906" s="9">
        <v>0.1</v>
      </c>
      <c r="H1906" s="18" t="s">
        <v>1063</v>
      </c>
      <c r="I1906" s="32">
        <f t="shared" si="182"/>
        <v>84.078665642218951</v>
      </c>
      <c r="J1906" s="32">
        <f t="shared" si="183"/>
        <v>0.42039332821109476</v>
      </c>
      <c r="K1906" s="33" t="str">
        <f t="shared" si="184"/>
        <v>DEJAR</v>
      </c>
      <c r="L1906" s="33" t="str">
        <f t="shared" si="185"/>
        <v>DEJAR</v>
      </c>
      <c r="M1906" s="33" t="str">
        <f t="shared" si="186"/>
        <v>DEJAR</v>
      </c>
    </row>
    <row r="1907" spans="1:13" x14ac:dyDescent="0.25">
      <c r="A1907" t="s">
        <v>563</v>
      </c>
      <c r="B1907" s="9">
        <v>7</v>
      </c>
      <c r="C1907" t="s">
        <v>273</v>
      </c>
      <c r="D1907" s="9">
        <v>18.399999999999999</v>
      </c>
      <c r="E1907" s="9">
        <v>9</v>
      </c>
      <c r="F1907" s="304">
        <f t="shared" si="181"/>
        <v>265.90502399999997</v>
      </c>
      <c r="G1907" s="9">
        <v>0.1</v>
      </c>
      <c r="H1907" s="18" t="s">
        <v>1063</v>
      </c>
      <c r="I1907" s="32">
        <f t="shared" si="182"/>
        <v>141.27367368949197</v>
      </c>
      <c r="J1907" s="32">
        <f t="shared" si="183"/>
        <v>0.70636836844745987</v>
      </c>
      <c r="K1907" s="33" t="str">
        <f t="shared" si="184"/>
        <v>DEJAR</v>
      </c>
      <c r="L1907" s="33" t="str">
        <f t="shared" si="185"/>
        <v>DEJAR</v>
      </c>
      <c r="M1907" s="33" t="str">
        <f t="shared" si="186"/>
        <v>DEJAR</v>
      </c>
    </row>
    <row r="1908" spans="1:13" x14ac:dyDescent="0.25">
      <c r="A1908" t="s">
        <v>563</v>
      </c>
      <c r="B1908" s="9">
        <v>8</v>
      </c>
      <c r="C1908" t="s">
        <v>678</v>
      </c>
      <c r="D1908" s="9">
        <v>43.9</v>
      </c>
      <c r="E1908" s="9">
        <v>15</v>
      </c>
      <c r="F1908" s="304">
        <f t="shared" si="181"/>
        <v>1513.6307339999998</v>
      </c>
      <c r="G1908" s="9">
        <v>0.1</v>
      </c>
      <c r="H1908" s="18" t="s">
        <v>1063</v>
      </c>
      <c r="I1908" s="32">
        <f t="shared" si="182"/>
        <v>1122.4988844020761</v>
      </c>
      <c r="J1908" s="32">
        <f t="shared" si="183"/>
        <v>5.6124944220103794</v>
      </c>
      <c r="K1908" s="33" t="str">
        <f t="shared" si="184"/>
        <v>DEJAR</v>
      </c>
      <c r="L1908" s="33" t="str">
        <f t="shared" si="185"/>
        <v>DEJAR</v>
      </c>
      <c r="M1908" s="33" t="str">
        <f t="shared" si="186"/>
        <v>DEJAR</v>
      </c>
    </row>
    <row r="1909" spans="1:13" x14ac:dyDescent="0.25">
      <c r="A1909" t="s">
        <v>563</v>
      </c>
      <c r="B1909" s="9">
        <v>9</v>
      </c>
      <c r="C1909" t="s">
        <v>158</v>
      </c>
      <c r="D1909" s="9">
        <v>26.3</v>
      </c>
      <c r="E1909" s="9">
        <v>8</v>
      </c>
      <c r="F1909" s="304">
        <f t="shared" si="181"/>
        <v>543.25332600000002</v>
      </c>
      <c r="G1909" s="9">
        <v>0.1</v>
      </c>
      <c r="H1909" s="18" t="s">
        <v>1063</v>
      </c>
      <c r="I1909" s="32">
        <f t="shared" si="182"/>
        <v>331.00460476001751</v>
      </c>
      <c r="J1909" s="32">
        <f t="shared" si="183"/>
        <v>1.6550230238000876</v>
      </c>
      <c r="K1909" s="33" t="str">
        <f t="shared" si="184"/>
        <v>DEJAR</v>
      </c>
      <c r="L1909" s="33" t="str">
        <f t="shared" si="185"/>
        <v>DEJAR</v>
      </c>
      <c r="M1909" s="33" t="str">
        <f t="shared" si="186"/>
        <v>DEJAR</v>
      </c>
    </row>
    <row r="1910" spans="1:13" x14ac:dyDescent="0.25">
      <c r="A1910" t="s">
        <v>563</v>
      </c>
      <c r="B1910" s="9">
        <v>10</v>
      </c>
      <c r="C1910" t="s">
        <v>158</v>
      </c>
      <c r="D1910" s="9">
        <v>21.2</v>
      </c>
      <c r="E1910" s="9">
        <v>8</v>
      </c>
      <c r="F1910" s="304">
        <f t="shared" si="181"/>
        <v>352.99017600000002</v>
      </c>
      <c r="G1910" s="9">
        <v>0.1</v>
      </c>
      <c r="H1910" s="18" t="s">
        <v>1063</v>
      </c>
      <c r="I1910" s="32">
        <f t="shared" si="182"/>
        <v>198.01135573549809</v>
      </c>
      <c r="J1910" s="32">
        <f t="shared" si="183"/>
        <v>0.99005677867749031</v>
      </c>
      <c r="K1910" s="33" t="str">
        <f t="shared" si="184"/>
        <v>DEJAR</v>
      </c>
      <c r="L1910" s="33" t="str">
        <f t="shared" si="185"/>
        <v>DEJAR</v>
      </c>
      <c r="M1910" s="33" t="str">
        <f t="shared" si="186"/>
        <v>DEJAR</v>
      </c>
    </row>
    <row r="1911" spans="1:13" x14ac:dyDescent="0.25">
      <c r="A1911" t="s">
        <v>563</v>
      </c>
      <c r="B1911" s="9">
        <v>11</v>
      </c>
      <c r="C1911" t="s">
        <v>459</v>
      </c>
      <c r="D1911" s="9">
        <v>104</v>
      </c>
      <c r="E1911" s="9">
        <v>20</v>
      </c>
      <c r="F1911" s="304">
        <f t="shared" si="181"/>
        <v>8494.8863999999994</v>
      </c>
      <c r="G1911" s="9">
        <v>0.1</v>
      </c>
      <c r="H1911" s="18" t="s">
        <v>1063</v>
      </c>
      <c r="I1911" s="32">
        <f t="shared" si="182"/>
        <v>8769.4921558826754</v>
      </c>
      <c r="J1911" s="32">
        <f t="shared" si="183"/>
        <v>43.847460779413375</v>
      </c>
      <c r="K1911" s="33" t="str">
        <f t="shared" si="184"/>
        <v>DEJAR</v>
      </c>
      <c r="L1911" s="33" t="str">
        <f t="shared" si="185"/>
        <v>DEJAR</v>
      </c>
      <c r="M1911" s="33" t="str">
        <f t="shared" si="186"/>
        <v>DEJAR</v>
      </c>
    </row>
    <row r="1912" spans="1:13" x14ac:dyDescent="0.25">
      <c r="A1912" t="s">
        <v>563</v>
      </c>
      <c r="B1912" s="9">
        <v>12</v>
      </c>
      <c r="C1912" t="s">
        <v>294</v>
      </c>
      <c r="D1912" s="9">
        <v>57.4</v>
      </c>
      <c r="E1912" s="9">
        <v>20</v>
      </c>
      <c r="F1912" s="304">
        <f t="shared" si="181"/>
        <v>2587.7045039999998</v>
      </c>
      <c r="G1912" s="9">
        <v>0.1</v>
      </c>
      <c r="H1912" s="18" t="s">
        <v>1063</v>
      </c>
      <c r="I1912" s="32">
        <f t="shared" si="182"/>
        <v>2126.8624022853737</v>
      </c>
      <c r="J1912" s="32">
        <f t="shared" si="183"/>
        <v>10.63431201142687</v>
      </c>
      <c r="K1912" s="33" t="str">
        <f t="shared" si="184"/>
        <v>DEJAR</v>
      </c>
      <c r="L1912" s="33" t="str">
        <f t="shared" si="185"/>
        <v>DEJAR</v>
      </c>
      <c r="M1912" s="33" t="str">
        <f t="shared" si="186"/>
        <v>DEJAR</v>
      </c>
    </row>
    <row r="1913" spans="1:13" x14ac:dyDescent="0.25">
      <c r="A1913" t="s">
        <v>563</v>
      </c>
      <c r="B1913" s="9">
        <v>13</v>
      </c>
      <c r="C1913" t="s">
        <v>158</v>
      </c>
      <c r="D1913" s="9">
        <v>12.4</v>
      </c>
      <c r="E1913" s="9">
        <v>5</v>
      </c>
      <c r="F1913" s="304">
        <f t="shared" si="181"/>
        <v>120.76310400000001</v>
      </c>
      <c r="G1913" s="9">
        <v>0.1</v>
      </c>
      <c r="H1913" s="18" t="s">
        <v>1063</v>
      </c>
      <c r="I1913" s="32">
        <f t="shared" si="182"/>
        <v>55.148896925091798</v>
      </c>
      <c r="J1913" s="32">
        <f t="shared" si="183"/>
        <v>0.27574448462545897</v>
      </c>
      <c r="K1913" s="33" t="str">
        <f t="shared" si="184"/>
        <v>DEJAR</v>
      </c>
      <c r="L1913" s="33" t="str">
        <f t="shared" si="185"/>
        <v>DEJAR</v>
      </c>
      <c r="M1913" s="33" t="str">
        <f t="shared" si="186"/>
        <v>DEJAR</v>
      </c>
    </row>
    <row r="1914" spans="1:13" x14ac:dyDescent="0.25">
      <c r="A1914" t="s">
        <v>563</v>
      </c>
      <c r="B1914" s="9">
        <v>14</v>
      </c>
      <c r="C1914" t="s">
        <v>664</v>
      </c>
      <c r="D1914" s="9">
        <v>16.100000000000001</v>
      </c>
      <c r="E1914" s="9">
        <v>8</v>
      </c>
      <c r="F1914" s="304">
        <f t="shared" si="181"/>
        <v>203.58353400000001</v>
      </c>
      <c r="G1914" s="9">
        <v>0.1</v>
      </c>
      <c r="H1914" s="18" t="s">
        <v>1063</v>
      </c>
      <c r="I1914" s="32">
        <f t="shared" si="182"/>
        <v>102.76301866541384</v>
      </c>
      <c r="J1914" s="32">
        <f t="shared" si="183"/>
        <v>0.51381509332706909</v>
      </c>
      <c r="K1914" s="33" t="str">
        <f t="shared" si="184"/>
        <v>DEJAR</v>
      </c>
      <c r="L1914" s="33" t="str">
        <f t="shared" si="185"/>
        <v>DEJAR</v>
      </c>
      <c r="M1914" s="33" t="str">
        <f t="shared" si="186"/>
        <v>DEJAR</v>
      </c>
    </row>
    <row r="1915" spans="1:13" x14ac:dyDescent="0.25">
      <c r="A1915" t="s">
        <v>563</v>
      </c>
      <c r="B1915" s="9">
        <v>15</v>
      </c>
      <c r="C1915" t="s">
        <v>687</v>
      </c>
      <c r="D1915" s="9">
        <v>16.2</v>
      </c>
      <c r="E1915" s="9">
        <v>8</v>
      </c>
      <c r="F1915" s="304">
        <f t="shared" si="181"/>
        <v>206.12037599999999</v>
      </c>
      <c r="G1915" s="9">
        <v>0.1</v>
      </c>
      <c r="H1915" s="18" t="s">
        <v>1063</v>
      </c>
      <c r="I1915" s="32">
        <f t="shared" si="182"/>
        <v>104.29090634270933</v>
      </c>
      <c r="J1915" s="32">
        <f t="shared" si="183"/>
        <v>0.52145453171354661</v>
      </c>
      <c r="K1915" s="33" t="str">
        <f t="shared" si="184"/>
        <v>DEJAR</v>
      </c>
      <c r="L1915" s="33" t="str">
        <f t="shared" si="185"/>
        <v>DEJAR</v>
      </c>
      <c r="M1915" s="33" t="str">
        <f t="shared" si="186"/>
        <v>DEJAR</v>
      </c>
    </row>
    <row r="1916" spans="1:13" x14ac:dyDescent="0.25">
      <c r="A1916" t="s">
        <v>563</v>
      </c>
      <c r="B1916" s="9">
        <v>16</v>
      </c>
      <c r="C1916" t="s">
        <v>623</v>
      </c>
      <c r="D1916" s="9">
        <v>12.4</v>
      </c>
      <c r="E1916" s="9">
        <v>7</v>
      </c>
      <c r="F1916" s="304">
        <f t="shared" si="181"/>
        <v>120.76310400000001</v>
      </c>
      <c r="G1916" s="9">
        <v>0.1</v>
      </c>
      <c r="H1916" s="18" t="s">
        <v>1063</v>
      </c>
      <c r="I1916" s="32">
        <f t="shared" si="182"/>
        <v>55.148896925091798</v>
      </c>
      <c r="J1916" s="32">
        <f t="shared" si="183"/>
        <v>0.27574448462545897</v>
      </c>
      <c r="K1916" s="33" t="str">
        <f t="shared" si="184"/>
        <v>DEJAR</v>
      </c>
      <c r="L1916" s="33" t="str">
        <f t="shared" si="185"/>
        <v>DEJAR</v>
      </c>
      <c r="M1916" s="33" t="str">
        <f t="shared" si="186"/>
        <v>DEJAR</v>
      </c>
    </row>
    <row r="1917" spans="1:13" x14ac:dyDescent="0.25">
      <c r="A1917" t="s">
        <v>563</v>
      </c>
      <c r="B1917" s="9">
        <v>17</v>
      </c>
      <c r="C1917" t="s">
        <v>643</v>
      </c>
      <c r="D1917" s="9">
        <v>22.4</v>
      </c>
      <c r="E1917" s="9">
        <v>10</v>
      </c>
      <c r="F1917" s="304">
        <f t="shared" si="181"/>
        <v>394.08230399999997</v>
      </c>
      <c r="G1917" s="9">
        <v>0.1</v>
      </c>
      <c r="H1917" s="18" t="s">
        <v>1063</v>
      </c>
      <c r="I1917" s="32">
        <f t="shared" si="182"/>
        <v>225.77973740210936</v>
      </c>
      <c r="J1917" s="32">
        <f t="shared" si="183"/>
        <v>1.1288986870105466</v>
      </c>
      <c r="K1917" s="33" t="str">
        <f t="shared" si="184"/>
        <v>DEJAR</v>
      </c>
      <c r="L1917" s="33" t="str">
        <f t="shared" si="185"/>
        <v>DEJAR</v>
      </c>
      <c r="M1917" s="33" t="str">
        <f t="shared" si="186"/>
        <v>DEJAR</v>
      </c>
    </row>
    <row r="1918" spans="1:13" x14ac:dyDescent="0.25">
      <c r="A1918" t="s">
        <v>563</v>
      </c>
      <c r="B1918" s="9">
        <v>18</v>
      </c>
      <c r="C1918" t="s">
        <v>623</v>
      </c>
      <c r="D1918" s="9">
        <v>14.2</v>
      </c>
      <c r="E1918" s="9">
        <v>6</v>
      </c>
      <c r="F1918" s="304">
        <f t="shared" si="181"/>
        <v>158.368056</v>
      </c>
      <c r="G1918" s="9">
        <v>0.1</v>
      </c>
      <c r="H1918" s="18" t="s">
        <v>1063</v>
      </c>
      <c r="I1918" s="32">
        <f t="shared" si="182"/>
        <v>76.180900355309561</v>
      </c>
      <c r="J1918" s="32">
        <f t="shared" si="183"/>
        <v>0.38090450177654778</v>
      </c>
      <c r="K1918" s="33" t="str">
        <f t="shared" si="184"/>
        <v>DEJAR</v>
      </c>
      <c r="L1918" s="33" t="str">
        <f t="shared" si="185"/>
        <v>DEJAR</v>
      </c>
      <c r="M1918" s="33" t="str">
        <f t="shared" si="186"/>
        <v>DEJAR</v>
      </c>
    </row>
    <row r="1919" spans="1:13" x14ac:dyDescent="0.25">
      <c r="A1919" t="s">
        <v>563</v>
      </c>
      <c r="B1919" s="9">
        <v>19</v>
      </c>
      <c r="C1919" t="s">
        <v>612</v>
      </c>
      <c r="D1919" s="9">
        <v>29.5</v>
      </c>
      <c r="E1919" s="9">
        <v>13</v>
      </c>
      <c r="F1919" s="304">
        <f t="shared" si="181"/>
        <v>683.49434999999994</v>
      </c>
      <c r="G1919" s="9">
        <v>0.1</v>
      </c>
      <c r="H1919" s="18" t="s">
        <v>1063</v>
      </c>
      <c r="I1919" s="32">
        <f t="shared" si="182"/>
        <v>435.20189998017889</v>
      </c>
      <c r="J1919" s="32">
        <f t="shared" si="183"/>
        <v>2.1760094999008941</v>
      </c>
      <c r="K1919" s="33" t="str">
        <f t="shared" si="184"/>
        <v>DEJAR</v>
      </c>
      <c r="L1919" s="33" t="str">
        <f t="shared" si="185"/>
        <v>DEJAR</v>
      </c>
      <c r="M1919" s="33" t="str">
        <f t="shared" si="186"/>
        <v>DEJAR</v>
      </c>
    </row>
    <row r="1920" spans="1:13" x14ac:dyDescent="0.25">
      <c r="A1920" t="s">
        <v>563</v>
      </c>
      <c r="B1920" s="9">
        <v>20</v>
      </c>
      <c r="C1920" t="s">
        <v>125</v>
      </c>
      <c r="D1920" s="9">
        <v>37.5</v>
      </c>
      <c r="E1920" s="9">
        <v>12</v>
      </c>
      <c r="F1920" s="304">
        <f t="shared" si="181"/>
        <v>1104.46875</v>
      </c>
      <c r="G1920" s="9">
        <v>0.1</v>
      </c>
      <c r="H1920" s="18" t="s">
        <v>1063</v>
      </c>
      <c r="I1920" s="32">
        <f t="shared" si="182"/>
        <v>771.03585873575037</v>
      </c>
      <c r="J1920" s="32">
        <f t="shared" si="183"/>
        <v>3.8551792936787512</v>
      </c>
      <c r="K1920" s="33" t="str">
        <f t="shared" si="184"/>
        <v>DEJAR</v>
      </c>
      <c r="L1920" s="33" t="str">
        <f t="shared" si="185"/>
        <v>DEJAR</v>
      </c>
      <c r="M1920" s="33" t="str">
        <f t="shared" si="186"/>
        <v>DEJAR</v>
      </c>
    </row>
    <row r="1921" spans="1:13" x14ac:dyDescent="0.25">
      <c r="A1921" t="s">
        <v>563</v>
      </c>
      <c r="B1921" s="9">
        <v>21</v>
      </c>
      <c r="C1921" t="s">
        <v>664</v>
      </c>
      <c r="D1921" s="9">
        <v>166</v>
      </c>
      <c r="E1921" s="9">
        <v>20</v>
      </c>
      <c r="F1921" s="304">
        <f t="shared" si="181"/>
        <v>21642.482400000001</v>
      </c>
      <c r="G1921" s="9">
        <v>0.1</v>
      </c>
      <c r="H1921" s="18" t="s">
        <v>1063</v>
      </c>
      <c r="I1921" s="32">
        <f t="shared" si="182"/>
        <v>26730.380343900975</v>
      </c>
      <c r="J1921" s="32">
        <f t="shared" si="183"/>
        <v>133.65190171950488</v>
      </c>
      <c r="K1921" s="33" t="str">
        <f t="shared" si="184"/>
        <v>DEJAR</v>
      </c>
      <c r="L1921" s="33" t="str">
        <f t="shared" si="185"/>
        <v>DEJAR</v>
      </c>
      <c r="M1921" s="33" t="str">
        <f t="shared" si="186"/>
        <v>DEJAR</v>
      </c>
    </row>
    <row r="1922" spans="1:13" x14ac:dyDescent="0.25">
      <c r="A1922" t="s">
        <v>563</v>
      </c>
      <c r="B1922" s="9">
        <v>22</v>
      </c>
      <c r="C1922" t="s">
        <v>169</v>
      </c>
      <c r="D1922" s="9">
        <v>19.899999999999999</v>
      </c>
      <c r="E1922" s="9">
        <v>6</v>
      </c>
      <c r="F1922" s="304">
        <f t="shared" si="181"/>
        <v>311.02625399999994</v>
      </c>
      <c r="G1922" s="9">
        <v>0.1</v>
      </c>
      <c r="H1922" s="18" t="s">
        <v>1063</v>
      </c>
      <c r="I1922" s="32">
        <f t="shared" si="182"/>
        <v>170.28821987368221</v>
      </c>
      <c r="J1922" s="32">
        <f t="shared" si="183"/>
        <v>0.85144109936841095</v>
      </c>
      <c r="K1922" s="33" t="str">
        <f t="shared" si="184"/>
        <v>DEJAR</v>
      </c>
      <c r="L1922" s="33" t="str">
        <f t="shared" si="185"/>
        <v>DEJAR</v>
      </c>
      <c r="M1922" s="33" t="str">
        <f t="shared" si="186"/>
        <v>DEJAR</v>
      </c>
    </row>
    <row r="1923" spans="1:13" x14ac:dyDescent="0.25">
      <c r="A1923" t="s">
        <v>563</v>
      </c>
      <c r="B1923" s="9">
        <v>23</v>
      </c>
      <c r="C1923" t="s">
        <v>671</v>
      </c>
      <c r="D1923" s="9">
        <v>30.2</v>
      </c>
      <c r="E1923" s="9">
        <v>10</v>
      </c>
      <c r="F1923" s="304">
        <f t="shared" ref="F1923:F1986" si="187">(3.1416/4)*D1923^2</f>
        <v>716.31621599999994</v>
      </c>
      <c r="G1923" s="9">
        <v>0.1</v>
      </c>
      <c r="H1923" s="18" t="s">
        <v>1063</v>
      </c>
      <c r="I1923" s="32">
        <f t="shared" ref="I1923:I1986" si="188">0.13657*D1923^2.38351</f>
        <v>460.22123977300441</v>
      </c>
      <c r="J1923" s="32">
        <f t="shared" ref="J1923:J1986" si="189">(I1923/1000)*0.5/G1923</f>
        <v>2.3011061988650217</v>
      </c>
      <c r="K1923" s="33" t="str">
        <f t="shared" ref="K1923:K1986" si="190">+IF(D1923&gt;=10,"DEJAR","DEPURAR")</f>
        <v>DEJAR</v>
      </c>
      <c r="L1923" s="33" t="str">
        <f t="shared" ref="L1923:L1986" si="191">+IF(E1923&gt;=5,"DEJAR","DEPURAR")</f>
        <v>DEJAR</v>
      </c>
      <c r="M1923" s="33" t="str">
        <f t="shared" ref="M1923:M1986" si="192">+IF(AND(K1923="DEJAR",L1923="DEJAR"),"DEJAR","DEPURAR")</f>
        <v>DEJAR</v>
      </c>
    </row>
    <row r="1924" spans="1:13" x14ac:dyDescent="0.25">
      <c r="A1924" t="s">
        <v>563</v>
      </c>
      <c r="B1924" s="9">
        <v>24</v>
      </c>
      <c r="C1924" t="s">
        <v>643</v>
      </c>
      <c r="D1924" s="9">
        <v>18.8</v>
      </c>
      <c r="E1924" s="9">
        <v>10</v>
      </c>
      <c r="F1924" s="304">
        <f t="shared" si="187"/>
        <v>277.59177600000004</v>
      </c>
      <c r="G1924" s="9">
        <v>0.1</v>
      </c>
      <c r="H1924" s="18" t="s">
        <v>1063</v>
      </c>
      <c r="I1924" s="32">
        <f t="shared" si="188"/>
        <v>148.70421705271067</v>
      </c>
      <c r="J1924" s="32">
        <f t="shared" si="189"/>
        <v>0.74352108526355332</v>
      </c>
      <c r="K1924" s="33" t="str">
        <f t="shared" si="190"/>
        <v>DEJAR</v>
      </c>
      <c r="L1924" s="33" t="str">
        <f t="shared" si="191"/>
        <v>DEJAR</v>
      </c>
      <c r="M1924" s="33" t="str">
        <f t="shared" si="192"/>
        <v>DEJAR</v>
      </c>
    </row>
    <row r="1925" spans="1:13" x14ac:dyDescent="0.25">
      <c r="A1925" t="s">
        <v>563</v>
      </c>
      <c r="B1925" s="9">
        <v>25</v>
      </c>
      <c r="C1925" t="s">
        <v>658</v>
      </c>
      <c r="D1925" s="9">
        <v>19.899999999999999</v>
      </c>
      <c r="E1925" s="9">
        <v>12</v>
      </c>
      <c r="F1925" s="304">
        <f t="shared" si="187"/>
        <v>311.02625399999994</v>
      </c>
      <c r="G1925" s="9">
        <v>0.1</v>
      </c>
      <c r="H1925" s="18" t="s">
        <v>1063</v>
      </c>
      <c r="I1925" s="32">
        <f t="shared" si="188"/>
        <v>170.28821987368221</v>
      </c>
      <c r="J1925" s="32">
        <f t="shared" si="189"/>
        <v>0.85144109936841095</v>
      </c>
      <c r="K1925" s="33" t="str">
        <f t="shared" si="190"/>
        <v>DEJAR</v>
      </c>
      <c r="L1925" s="33" t="str">
        <f t="shared" si="191"/>
        <v>DEJAR</v>
      </c>
      <c r="M1925" s="33" t="str">
        <f t="shared" si="192"/>
        <v>DEJAR</v>
      </c>
    </row>
    <row r="1926" spans="1:13" x14ac:dyDescent="0.25">
      <c r="A1926" t="s">
        <v>563</v>
      </c>
      <c r="B1926" s="9">
        <v>26</v>
      </c>
      <c r="C1926" t="s">
        <v>125</v>
      </c>
      <c r="D1926" s="9">
        <v>36.9</v>
      </c>
      <c r="E1926" s="9">
        <v>11</v>
      </c>
      <c r="F1926" s="304">
        <f t="shared" si="187"/>
        <v>1069.4084939999998</v>
      </c>
      <c r="G1926" s="9">
        <v>0.1</v>
      </c>
      <c r="H1926" s="18" t="s">
        <v>1063</v>
      </c>
      <c r="I1926" s="32">
        <f t="shared" si="188"/>
        <v>741.95629420435068</v>
      </c>
      <c r="J1926" s="32">
        <f t="shared" si="189"/>
        <v>3.7097814710217536</v>
      </c>
      <c r="K1926" s="33" t="str">
        <f t="shared" si="190"/>
        <v>DEJAR</v>
      </c>
      <c r="L1926" s="33" t="str">
        <f t="shared" si="191"/>
        <v>DEJAR</v>
      </c>
      <c r="M1926" s="33" t="str">
        <f t="shared" si="192"/>
        <v>DEJAR</v>
      </c>
    </row>
    <row r="1927" spans="1:13" x14ac:dyDescent="0.25">
      <c r="A1927" t="s">
        <v>563</v>
      </c>
      <c r="B1927" s="9">
        <v>27</v>
      </c>
      <c r="C1927" t="s">
        <v>125</v>
      </c>
      <c r="D1927" s="9">
        <v>29.2</v>
      </c>
      <c r="E1927" s="9">
        <v>10</v>
      </c>
      <c r="F1927" s="304">
        <f t="shared" si="187"/>
        <v>669.663456</v>
      </c>
      <c r="G1927" s="9">
        <v>0.1</v>
      </c>
      <c r="H1927" s="18" t="s">
        <v>1063</v>
      </c>
      <c r="I1927" s="32">
        <f t="shared" si="188"/>
        <v>424.72711695464005</v>
      </c>
      <c r="J1927" s="32">
        <f t="shared" si="189"/>
        <v>2.1236355847732002</v>
      </c>
      <c r="K1927" s="33" t="str">
        <f t="shared" si="190"/>
        <v>DEJAR</v>
      </c>
      <c r="L1927" s="33" t="str">
        <f t="shared" si="191"/>
        <v>DEJAR</v>
      </c>
      <c r="M1927" s="33" t="str">
        <f t="shared" si="192"/>
        <v>DEJAR</v>
      </c>
    </row>
    <row r="1928" spans="1:13" x14ac:dyDescent="0.25">
      <c r="A1928" t="s">
        <v>563</v>
      </c>
      <c r="B1928" s="9">
        <v>28</v>
      </c>
      <c r="C1928" t="s">
        <v>125</v>
      </c>
      <c r="D1928" s="9">
        <v>21.4</v>
      </c>
      <c r="E1928" s="9">
        <v>9</v>
      </c>
      <c r="F1928" s="304">
        <f t="shared" si="187"/>
        <v>359.68178399999994</v>
      </c>
      <c r="G1928" s="9">
        <v>0.1</v>
      </c>
      <c r="H1928" s="18" t="s">
        <v>1063</v>
      </c>
      <c r="I1928" s="32">
        <f t="shared" si="188"/>
        <v>202.4929196554134</v>
      </c>
      <c r="J1928" s="32">
        <f t="shared" si="189"/>
        <v>1.012464598277067</v>
      </c>
      <c r="K1928" s="33" t="str">
        <f t="shared" si="190"/>
        <v>DEJAR</v>
      </c>
      <c r="L1928" s="33" t="str">
        <f t="shared" si="191"/>
        <v>DEJAR</v>
      </c>
      <c r="M1928" s="33" t="str">
        <f t="shared" si="192"/>
        <v>DEJAR</v>
      </c>
    </row>
    <row r="1929" spans="1:13" x14ac:dyDescent="0.25">
      <c r="A1929" t="s">
        <v>563</v>
      </c>
      <c r="B1929" s="9">
        <v>29</v>
      </c>
      <c r="C1929" t="s">
        <v>273</v>
      </c>
      <c r="D1929" s="9">
        <v>11.1</v>
      </c>
      <c r="E1929" s="9">
        <v>6</v>
      </c>
      <c r="F1929" s="304">
        <f t="shared" si="187"/>
        <v>96.769133999999994</v>
      </c>
      <c r="G1929" s="9">
        <v>0.1</v>
      </c>
      <c r="H1929" s="18" t="s">
        <v>1063</v>
      </c>
      <c r="I1929" s="32">
        <f t="shared" si="188"/>
        <v>42.353868372211643</v>
      </c>
      <c r="J1929" s="32">
        <f t="shared" si="189"/>
        <v>0.21176934186105822</v>
      </c>
      <c r="K1929" s="33" t="str">
        <f t="shared" si="190"/>
        <v>DEJAR</v>
      </c>
      <c r="L1929" s="33" t="str">
        <f t="shared" si="191"/>
        <v>DEJAR</v>
      </c>
      <c r="M1929" s="33" t="str">
        <f t="shared" si="192"/>
        <v>DEJAR</v>
      </c>
    </row>
    <row r="1930" spans="1:13" x14ac:dyDescent="0.25">
      <c r="A1930" t="s">
        <v>563</v>
      </c>
      <c r="B1930" s="9">
        <v>30</v>
      </c>
      <c r="C1930" t="s">
        <v>664</v>
      </c>
      <c r="D1930" s="9">
        <v>28.8</v>
      </c>
      <c r="E1930" s="9">
        <v>12</v>
      </c>
      <c r="F1930" s="304">
        <f t="shared" si="187"/>
        <v>651.44217600000002</v>
      </c>
      <c r="G1930" s="9">
        <v>0.1</v>
      </c>
      <c r="H1930" s="18" t="s">
        <v>1063</v>
      </c>
      <c r="I1930" s="32">
        <f t="shared" si="188"/>
        <v>410.99060843612705</v>
      </c>
      <c r="J1930" s="32">
        <f t="shared" si="189"/>
        <v>2.0549530421806352</v>
      </c>
      <c r="K1930" s="33" t="str">
        <f t="shared" si="190"/>
        <v>DEJAR</v>
      </c>
      <c r="L1930" s="33" t="str">
        <f t="shared" si="191"/>
        <v>DEJAR</v>
      </c>
      <c r="M1930" s="33" t="str">
        <f t="shared" si="192"/>
        <v>DEJAR</v>
      </c>
    </row>
    <row r="1931" spans="1:13" x14ac:dyDescent="0.25">
      <c r="A1931" t="s">
        <v>563</v>
      </c>
      <c r="B1931" s="9">
        <v>31</v>
      </c>
      <c r="C1931" t="s">
        <v>280</v>
      </c>
      <c r="D1931" s="9">
        <v>24.1</v>
      </c>
      <c r="E1931" s="9">
        <v>15</v>
      </c>
      <c r="F1931" s="304">
        <f t="shared" si="187"/>
        <v>456.16817400000002</v>
      </c>
      <c r="G1931" s="9">
        <v>0.1</v>
      </c>
      <c r="H1931" s="18" t="s">
        <v>1063</v>
      </c>
      <c r="I1931" s="32">
        <f t="shared" si="188"/>
        <v>268.78606576952097</v>
      </c>
      <c r="J1931" s="32">
        <f t="shared" si="189"/>
        <v>1.3439303288476048</v>
      </c>
      <c r="K1931" s="33" t="str">
        <f t="shared" si="190"/>
        <v>DEJAR</v>
      </c>
      <c r="L1931" s="33" t="str">
        <f t="shared" si="191"/>
        <v>DEJAR</v>
      </c>
      <c r="M1931" s="33" t="str">
        <f t="shared" si="192"/>
        <v>DEJAR</v>
      </c>
    </row>
    <row r="1932" spans="1:13" x14ac:dyDescent="0.25">
      <c r="A1932" t="s">
        <v>563</v>
      </c>
      <c r="B1932" s="9">
        <v>32</v>
      </c>
      <c r="C1932" t="s">
        <v>672</v>
      </c>
      <c r="D1932" s="9">
        <v>42.9</v>
      </c>
      <c r="E1932" s="9">
        <v>15</v>
      </c>
      <c r="F1932" s="304">
        <f t="shared" si="187"/>
        <v>1445.4580139999998</v>
      </c>
      <c r="G1932" s="9">
        <v>0.1</v>
      </c>
      <c r="H1932" s="18" t="s">
        <v>1063</v>
      </c>
      <c r="I1932" s="32">
        <f t="shared" si="188"/>
        <v>1062.511379161281</v>
      </c>
      <c r="J1932" s="32">
        <f t="shared" si="189"/>
        <v>5.3125568958064049</v>
      </c>
      <c r="K1932" s="33" t="str">
        <f t="shared" si="190"/>
        <v>DEJAR</v>
      </c>
      <c r="L1932" s="33" t="str">
        <f t="shared" si="191"/>
        <v>DEJAR</v>
      </c>
      <c r="M1932" s="33" t="str">
        <f t="shared" si="192"/>
        <v>DEJAR</v>
      </c>
    </row>
    <row r="1933" spans="1:13" x14ac:dyDescent="0.25">
      <c r="A1933" t="s">
        <v>563</v>
      </c>
      <c r="B1933" s="9">
        <v>33</v>
      </c>
      <c r="C1933" t="s">
        <v>9</v>
      </c>
      <c r="D1933" s="9">
        <v>16.899999999999999</v>
      </c>
      <c r="E1933" s="9">
        <v>8</v>
      </c>
      <c r="F1933" s="304">
        <f t="shared" si="187"/>
        <v>224.31809399999997</v>
      </c>
      <c r="G1933" s="9">
        <v>0.1</v>
      </c>
      <c r="H1933" s="18" t="s">
        <v>1063</v>
      </c>
      <c r="I1933" s="32">
        <f t="shared" si="188"/>
        <v>115.35476764004389</v>
      </c>
      <c r="J1933" s="32">
        <f t="shared" si="189"/>
        <v>0.57677383820021944</v>
      </c>
      <c r="K1933" s="33" t="str">
        <f t="shared" si="190"/>
        <v>DEJAR</v>
      </c>
      <c r="L1933" s="33" t="str">
        <f t="shared" si="191"/>
        <v>DEJAR</v>
      </c>
      <c r="M1933" s="33" t="str">
        <f t="shared" si="192"/>
        <v>DEJAR</v>
      </c>
    </row>
    <row r="1934" spans="1:13" x14ac:dyDescent="0.25">
      <c r="A1934" t="s">
        <v>563</v>
      </c>
      <c r="B1934" s="9">
        <v>34</v>
      </c>
      <c r="C1934" t="s">
        <v>687</v>
      </c>
      <c r="D1934" s="9">
        <v>13.4</v>
      </c>
      <c r="E1934" s="9">
        <v>9</v>
      </c>
      <c r="F1934" s="304">
        <f t="shared" si="187"/>
        <v>141.02642399999999</v>
      </c>
      <c r="G1934" s="9">
        <v>0.1</v>
      </c>
      <c r="H1934" s="18" t="s">
        <v>1063</v>
      </c>
      <c r="I1934" s="32">
        <f t="shared" si="188"/>
        <v>66.346935398031491</v>
      </c>
      <c r="J1934" s="32">
        <f t="shared" si="189"/>
        <v>0.33173467699015746</v>
      </c>
      <c r="K1934" s="33" t="str">
        <f t="shared" si="190"/>
        <v>DEJAR</v>
      </c>
      <c r="L1934" s="33" t="str">
        <f t="shared" si="191"/>
        <v>DEJAR</v>
      </c>
      <c r="M1934" s="33" t="str">
        <f t="shared" si="192"/>
        <v>DEJAR</v>
      </c>
    </row>
    <row r="1935" spans="1:13" x14ac:dyDescent="0.25">
      <c r="A1935" t="s">
        <v>563</v>
      </c>
      <c r="B1935" s="9">
        <v>35</v>
      </c>
      <c r="C1935" t="s">
        <v>664</v>
      </c>
      <c r="D1935" s="9">
        <v>24.2</v>
      </c>
      <c r="E1935" s="9">
        <v>15</v>
      </c>
      <c r="F1935" s="304">
        <f t="shared" si="187"/>
        <v>459.961656</v>
      </c>
      <c r="G1935" s="9">
        <v>0.1</v>
      </c>
      <c r="H1935" s="18" t="s">
        <v>1063</v>
      </c>
      <c r="I1935" s="32">
        <f t="shared" si="188"/>
        <v>271.45201661665863</v>
      </c>
      <c r="J1935" s="32">
        <f t="shared" si="189"/>
        <v>1.357260083083293</v>
      </c>
      <c r="K1935" s="33" t="str">
        <f t="shared" si="190"/>
        <v>DEJAR</v>
      </c>
      <c r="L1935" s="33" t="str">
        <f t="shared" si="191"/>
        <v>DEJAR</v>
      </c>
      <c r="M1935" s="33" t="str">
        <f t="shared" si="192"/>
        <v>DEJAR</v>
      </c>
    </row>
    <row r="1936" spans="1:13" x14ac:dyDescent="0.25">
      <c r="A1936" t="s">
        <v>563</v>
      </c>
      <c r="B1936" s="9">
        <v>36</v>
      </c>
      <c r="C1936" t="s">
        <v>9</v>
      </c>
      <c r="D1936" s="9">
        <v>16.399999999999999</v>
      </c>
      <c r="E1936" s="9">
        <v>8</v>
      </c>
      <c r="F1936" s="304">
        <f t="shared" si="187"/>
        <v>211.24118399999998</v>
      </c>
      <c r="G1936" s="9">
        <v>0.1</v>
      </c>
      <c r="H1936" s="18" t="s">
        <v>1063</v>
      </c>
      <c r="I1936" s="32">
        <f t="shared" si="188"/>
        <v>107.38602570056027</v>
      </c>
      <c r="J1936" s="32">
        <f t="shared" si="189"/>
        <v>0.53693012850280131</v>
      </c>
      <c r="K1936" s="33" t="str">
        <f t="shared" si="190"/>
        <v>DEJAR</v>
      </c>
      <c r="L1936" s="33" t="str">
        <f t="shared" si="191"/>
        <v>DEJAR</v>
      </c>
      <c r="M1936" s="33" t="str">
        <f t="shared" si="192"/>
        <v>DEJAR</v>
      </c>
    </row>
    <row r="1937" spans="1:13" x14ac:dyDescent="0.25">
      <c r="A1937" t="s">
        <v>563</v>
      </c>
      <c r="B1937" s="9">
        <v>37</v>
      </c>
      <c r="C1937" t="s">
        <v>664</v>
      </c>
      <c r="D1937" s="9">
        <v>12.8</v>
      </c>
      <c r="E1937" s="9">
        <v>9</v>
      </c>
      <c r="F1937" s="304">
        <f t="shared" si="187"/>
        <v>128.67993600000003</v>
      </c>
      <c r="G1937" s="9">
        <v>0.1</v>
      </c>
      <c r="H1937" s="18" t="s">
        <v>1063</v>
      </c>
      <c r="I1937" s="32">
        <f t="shared" si="188"/>
        <v>59.484161513232273</v>
      </c>
      <c r="J1937" s="32">
        <f t="shared" si="189"/>
        <v>0.29742080756616135</v>
      </c>
      <c r="K1937" s="33" t="str">
        <f t="shared" si="190"/>
        <v>DEJAR</v>
      </c>
      <c r="L1937" s="33" t="str">
        <f t="shared" si="191"/>
        <v>DEJAR</v>
      </c>
      <c r="M1937" s="33" t="str">
        <f t="shared" si="192"/>
        <v>DEJAR</v>
      </c>
    </row>
    <row r="1938" spans="1:13" x14ac:dyDescent="0.25">
      <c r="A1938" t="s">
        <v>563</v>
      </c>
      <c r="B1938" s="9">
        <v>38</v>
      </c>
      <c r="C1938" t="s">
        <v>681</v>
      </c>
      <c r="D1938" s="9">
        <v>28.7</v>
      </c>
      <c r="E1938" s="9">
        <v>10</v>
      </c>
      <c r="F1938" s="304">
        <f t="shared" si="187"/>
        <v>646.92612599999995</v>
      </c>
      <c r="G1938" s="9">
        <v>0.1</v>
      </c>
      <c r="H1938" s="18" t="s">
        <v>1063</v>
      </c>
      <c r="I1938" s="32">
        <f t="shared" si="188"/>
        <v>407.5973850271933</v>
      </c>
      <c r="J1938" s="32">
        <f t="shared" si="189"/>
        <v>2.0379869251359661</v>
      </c>
      <c r="K1938" s="33" t="str">
        <f t="shared" si="190"/>
        <v>DEJAR</v>
      </c>
      <c r="L1938" s="33" t="str">
        <f t="shared" si="191"/>
        <v>DEJAR</v>
      </c>
      <c r="M1938" s="33" t="str">
        <f t="shared" si="192"/>
        <v>DEJAR</v>
      </c>
    </row>
    <row r="1939" spans="1:13" x14ac:dyDescent="0.25">
      <c r="A1939" t="s">
        <v>563</v>
      </c>
      <c r="B1939" s="9">
        <v>39</v>
      </c>
      <c r="C1939" t="s">
        <v>623</v>
      </c>
      <c r="D1939" s="9">
        <v>31.5</v>
      </c>
      <c r="E1939" s="9">
        <v>12</v>
      </c>
      <c r="F1939" s="304">
        <f t="shared" si="187"/>
        <v>779.31314999999995</v>
      </c>
      <c r="G1939" s="9">
        <v>0.1</v>
      </c>
      <c r="H1939" s="18" t="s">
        <v>1063</v>
      </c>
      <c r="I1939" s="32">
        <f t="shared" si="188"/>
        <v>508.85435701385597</v>
      </c>
      <c r="J1939" s="32">
        <f t="shared" si="189"/>
        <v>2.5442717850692795</v>
      </c>
      <c r="K1939" s="33" t="str">
        <f t="shared" si="190"/>
        <v>DEJAR</v>
      </c>
      <c r="L1939" s="33" t="str">
        <f t="shared" si="191"/>
        <v>DEJAR</v>
      </c>
      <c r="M1939" s="33" t="str">
        <f t="shared" si="192"/>
        <v>DEJAR</v>
      </c>
    </row>
    <row r="1940" spans="1:13" x14ac:dyDescent="0.25">
      <c r="A1940" t="s">
        <v>565</v>
      </c>
      <c r="B1940" s="9">
        <v>1</v>
      </c>
      <c r="C1940" t="s">
        <v>134</v>
      </c>
      <c r="D1940" s="9">
        <v>39</v>
      </c>
      <c r="E1940" s="9">
        <v>15</v>
      </c>
      <c r="F1940" s="304">
        <f t="shared" si="187"/>
        <v>1194.5934</v>
      </c>
      <c r="G1940" s="9">
        <v>0.1</v>
      </c>
      <c r="H1940" s="18" t="s">
        <v>1063</v>
      </c>
      <c r="I1940" s="32">
        <f t="shared" si="188"/>
        <v>846.59112411251863</v>
      </c>
      <c r="J1940" s="32">
        <f t="shared" si="189"/>
        <v>4.2329556205625929</v>
      </c>
      <c r="K1940" s="33" t="str">
        <f t="shared" si="190"/>
        <v>DEJAR</v>
      </c>
      <c r="L1940" s="33" t="str">
        <f t="shared" si="191"/>
        <v>DEJAR</v>
      </c>
      <c r="M1940" s="33" t="str">
        <f t="shared" si="192"/>
        <v>DEJAR</v>
      </c>
    </row>
    <row r="1941" spans="1:13" x14ac:dyDescent="0.25">
      <c r="A1941" t="s">
        <v>565</v>
      </c>
      <c r="B1941" s="9">
        <v>2</v>
      </c>
      <c r="C1941" t="s">
        <v>698</v>
      </c>
      <c r="D1941" s="9">
        <v>15</v>
      </c>
      <c r="E1941" s="9">
        <v>5</v>
      </c>
      <c r="F1941" s="304">
        <f t="shared" si="187"/>
        <v>176.715</v>
      </c>
      <c r="G1941" s="9">
        <v>0.1</v>
      </c>
      <c r="H1941" s="18" t="s">
        <v>1063</v>
      </c>
      <c r="I1941" s="32">
        <f t="shared" si="188"/>
        <v>86.812164819560579</v>
      </c>
      <c r="J1941" s="32">
        <f t="shared" si="189"/>
        <v>0.43406082409780289</v>
      </c>
      <c r="K1941" s="33" t="str">
        <f t="shared" si="190"/>
        <v>DEJAR</v>
      </c>
      <c r="L1941" s="33" t="str">
        <f t="shared" si="191"/>
        <v>DEJAR</v>
      </c>
      <c r="M1941" s="33" t="str">
        <f t="shared" si="192"/>
        <v>DEJAR</v>
      </c>
    </row>
    <row r="1942" spans="1:13" x14ac:dyDescent="0.25">
      <c r="A1942" t="s">
        <v>565</v>
      </c>
      <c r="B1942" s="9">
        <v>3</v>
      </c>
      <c r="C1942" t="s">
        <v>651</v>
      </c>
      <c r="D1942" s="9">
        <v>28.4</v>
      </c>
      <c r="E1942" s="9">
        <v>12</v>
      </c>
      <c r="F1942" s="304">
        <f t="shared" si="187"/>
        <v>633.47222399999998</v>
      </c>
      <c r="G1942" s="9">
        <v>0.1</v>
      </c>
      <c r="H1942" s="18" t="s">
        <v>1063</v>
      </c>
      <c r="I1942" s="32">
        <f t="shared" si="188"/>
        <v>397.51553540302217</v>
      </c>
      <c r="J1942" s="32">
        <f t="shared" si="189"/>
        <v>1.9875776770151106</v>
      </c>
      <c r="K1942" s="33" t="str">
        <f t="shared" si="190"/>
        <v>DEJAR</v>
      </c>
      <c r="L1942" s="33" t="str">
        <f t="shared" si="191"/>
        <v>DEJAR</v>
      </c>
      <c r="M1942" s="33" t="str">
        <f t="shared" si="192"/>
        <v>DEJAR</v>
      </c>
    </row>
    <row r="1943" spans="1:13" x14ac:dyDescent="0.25">
      <c r="A1943" t="s">
        <v>565</v>
      </c>
      <c r="B1943" s="9">
        <v>4</v>
      </c>
      <c r="C1943" t="s">
        <v>254</v>
      </c>
      <c r="D1943" s="9">
        <v>28.1</v>
      </c>
      <c r="E1943" s="9">
        <v>22</v>
      </c>
      <c r="F1943" s="304">
        <f t="shared" si="187"/>
        <v>620.15969400000006</v>
      </c>
      <c r="G1943" s="9">
        <v>0.1</v>
      </c>
      <c r="H1943" s="18" t="s">
        <v>1063</v>
      </c>
      <c r="I1943" s="32">
        <f t="shared" si="188"/>
        <v>387.57995678930138</v>
      </c>
      <c r="J1943" s="32">
        <f t="shared" si="189"/>
        <v>1.9378997839465066</v>
      </c>
      <c r="K1943" s="33" t="str">
        <f t="shared" si="190"/>
        <v>DEJAR</v>
      </c>
      <c r="L1943" s="33" t="str">
        <f t="shared" si="191"/>
        <v>DEJAR</v>
      </c>
      <c r="M1943" s="33" t="str">
        <f t="shared" si="192"/>
        <v>DEJAR</v>
      </c>
    </row>
    <row r="1944" spans="1:13" x14ac:dyDescent="0.25">
      <c r="A1944" t="s">
        <v>565</v>
      </c>
      <c r="B1944" s="9">
        <v>5</v>
      </c>
      <c r="C1944" t="s">
        <v>663</v>
      </c>
      <c r="D1944" s="9">
        <v>20.2</v>
      </c>
      <c r="E1944" s="9">
        <v>10</v>
      </c>
      <c r="F1944" s="304">
        <f t="shared" si="187"/>
        <v>320.47461599999997</v>
      </c>
      <c r="G1944" s="9">
        <v>0.1</v>
      </c>
      <c r="H1944" s="18" t="s">
        <v>1063</v>
      </c>
      <c r="I1944" s="32">
        <f t="shared" si="188"/>
        <v>176.47100215542764</v>
      </c>
      <c r="J1944" s="32">
        <f t="shared" si="189"/>
        <v>0.88235501077713807</v>
      </c>
      <c r="K1944" s="33" t="str">
        <f t="shared" si="190"/>
        <v>DEJAR</v>
      </c>
      <c r="L1944" s="33" t="str">
        <f t="shared" si="191"/>
        <v>DEJAR</v>
      </c>
      <c r="M1944" s="33" t="str">
        <f t="shared" si="192"/>
        <v>DEJAR</v>
      </c>
    </row>
    <row r="1945" spans="1:13" x14ac:dyDescent="0.25">
      <c r="A1945" t="s">
        <v>565</v>
      </c>
      <c r="B1945" s="9">
        <v>6</v>
      </c>
      <c r="C1945" t="s">
        <v>130</v>
      </c>
      <c r="D1945" s="9">
        <v>38.5</v>
      </c>
      <c r="E1945" s="9">
        <v>12</v>
      </c>
      <c r="F1945" s="304">
        <f t="shared" si="187"/>
        <v>1164.15915</v>
      </c>
      <c r="G1945" s="9">
        <v>0.1</v>
      </c>
      <c r="H1945" s="18" t="s">
        <v>1063</v>
      </c>
      <c r="I1945" s="32">
        <f t="shared" si="188"/>
        <v>820.9501996191043</v>
      </c>
      <c r="J1945" s="32">
        <f t="shared" si="189"/>
        <v>4.104750998095521</v>
      </c>
      <c r="K1945" s="33" t="str">
        <f t="shared" si="190"/>
        <v>DEJAR</v>
      </c>
      <c r="L1945" s="33" t="str">
        <f t="shared" si="191"/>
        <v>DEJAR</v>
      </c>
      <c r="M1945" s="33" t="str">
        <f t="shared" si="192"/>
        <v>DEJAR</v>
      </c>
    </row>
    <row r="1946" spans="1:13" x14ac:dyDescent="0.25">
      <c r="A1946" t="s">
        <v>565</v>
      </c>
      <c r="B1946" s="9">
        <v>7</v>
      </c>
      <c r="C1946" t="s">
        <v>699</v>
      </c>
      <c r="D1946" s="9">
        <v>75.400000000000006</v>
      </c>
      <c r="E1946" s="9">
        <v>20</v>
      </c>
      <c r="F1946" s="304">
        <f t="shared" si="187"/>
        <v>4465.1246640000008</v>
      </c>
      <c r="G1946" s="9">
        <v>0.1</v>
      </c>
      <c r="H1946" s="18" t="s">
        <v>1063</v>
      </c>
      <c r="I1946" s="32">
        <f t="shared" si="188"/>
        <v>4074.6347623080742</v>
      </c>
      <c r="J1946" s="32">
        <f t="shared" si="189"/>
        <v>20.373173811540369</v>
      </c>
      <c r="K1946" s="33" t="str">
        <f t="shared" si="190"/>
        <v>DEJAR</v>
      </c>
      <c r="L1946" s="33" t="str">
        <f t="shared" si="191"/>
        <v>DEJAR</v>
      </c>
      <c r="M1946" s="33" t="str">
        <f t="shared" si="192"/>
        <v>DEJAR</v>
      </c>
    </row>
    <row r="1947" spans="1:13" x14ac:dyDescent="0.25">
      <c r="A1947" t="s">
        <v>565</v>
      </c>
      <c r="B1947" s="9">
        <v>8</v>
      </c>
      <c r="C1947" t="s">
        <v>659</v>
      </c>
      <c r="D1947" s="9">
        <v>94.5</v>
      </c>
      <c r="E1947" s="9">
        <v>15</v>
      </c>
      <c r="F1947" s="304">
        <f t="shared" si="187"/>
        <v>7013.8183499999996</v>
      </c>
      <c r="G1947" s="9">
        <v>0.1</v>
      </c>
      <c r="H1947" s="18" t="s">
        <v>1063</v>
      </c>
      <c r="I1947" s="32">
        <f t="shared" si="188"/>
        <v>6979.3789505821942</v>
      </c>
      <c r="J1947" s="32">
        <f t="shared" si="189"/>
        <v>34.896894752910967</v>
      </c>
      <c r="K1947" s="33" t="str">
        <f t="shared" si="190"/>
        <v>DEJAR</v>
      </c>
      <c r="L1947" s="33" t="str">
        <f t="shared" si="191"/>
        <v>DEJAR</v>
      </c>
      <c r="M1947" s="33" t="str">
        <f t="shared" si="192"/>
        <v>DEJAR</v>
      </c>
    </row>
    <row r="1948" spans="1:13" x14ac:dyDescent="0.25">
      <c r="A1948" t="s">
        <v>565</v>
      </c>
      <c r="B1948" s="9">
        <v>9</v>
      </c>
      <c r="C1948" t="s">
        <v>699</v>
      </c>
      <c r="D1948" s="9">
        <v>49.5</v>
      </c>
      <c r="E1948" s="9">
        <v>20</v>
      </c>
      <c r="F1948" s="304">
        <f t="shared" si="187"/>
        <v>1924.42635</v>
      </c>
      <c r="G1948" s="9">
        <v>0.1</v>
      </c>
      <c r="H1948" s="18" t="s">
        <v>1063</v>
      </c>
      <c r="I1948" s="32">
        <f t="shared" si="188"/>
        <v>1494.3892925001865</v>
      </c>
      <c r="J1948" s="32">
        <f t="shared" si="189"/>
        <v>7.4719464625009318</v>
      </c>
      <c r="K1948" s="33" t="str">
        <f t="shared" si="190"/>
        <v>DEJAR</v>
      </c>
      <c r="L1948" s="33" t="str">
        <f t="shared" si="191"/>
        <v>DEJAR</v>
      </c>
      <c r="M1948" s="33" t="str">
        <f t="shared" si="192"/>
        <v>DEJAR</v>
      </c>
    </row>
    <row r="1949" spans="1:13" x14ac:dyDescent="0.25">
      <c r="A1949" t="s">
        <v>565</v>
      </c>
      <c r="B1949" s="9">
        <v>10</v>
      </c>
      <c r="C1949" t="s">
        <v>158</v>
      </c>
      <c r="D1949" s="9">
        <v>19.2</v>
      </c>
      <c r="E1949" s="9">
        <v>19</v>
      </c>
      <c r="F1949" s="304">
        <f t="shared" si="187"/>
        <v>289.529856</v>
      </c>
      <c r="G1949" s="9">
        <v>0.1</v>
      </c>
      <c r="H1949" s="18" t="s">
        <v>1063</v>
      </c>
      <c r="I1949" s="32">
        <f t="shared" si="188"/>
        <v>156.35674508199583</v>
      </c>
      <c r="J1949" s="32">
        <f t="shared" si="189"/>
        <v>0.78178372540997909</v>
      </c>
      <c r="K1949" s="33" t="str">
        <f t="shared" si="190"/>
        <v>DEJAR</v>
      </c>
      <c r="L1949" s="33" t="str">
        <f t="shared" si="191"/>
        <v>DEJAR</v>
      </c>
      <c r="M1949" s="33" t="str">
        <f t="shared" si="192"/>
        <v>DEJAR</v>
      </c>
    </row>
    <row r="1950" spans="1:13" x14ac:dyDescent="0.25">
      <c r="A1950" t="s">
        <v>565</v>
      </c>
      <c r="B1950" s="9">
        <v>11</v>
      </c>
      <c r="C1950" t="s">
        <v>158</v>
      </c>
      <c r="D1950" s="9">
        <v>17.399999999999999</v>
      </c>
      <c r="E1950" s="9">
        <v>15</v>
      </c>
      <c r="F1950" s="304">
        <f t="shared" si="187"/>
        <v>237.78770399999993</v>
      </c>
      <c r="G1950" s="9">
        <v>0.1</v>
      </c>
      <c r="H1950" s="18" t="s">
        <v>1063</v>
      </c>
      <c r="I1950" s="32">
        <f t="shared" si="188"/>
        <v>123.65647101732969</v>
      </c>
      <c r="J1950" s="32">
        <f t="shared" si="189"/>
        <v>0.61828235508664842</v>
      </c>
      <c r="K1950" s="33" t="str">
        <f t="shared" si="190"/>
        <v>DEJAR</v>
      </c>
      <c r="L1950" s="33" t="str">
        <f t="shared" si="191"/>
        <v>DEJAR</v>
      </c>
      <c r="M1950" s="33" t="str">
        <f t="shared" si="192"/>
        <v>DEJAR</v>
      </c>
    </row>
    <row r="1951" spans="1:13" x14ac:dyDescent="0.25">
      <c r="A1951" t="s">
        <v>565</v>
      </c>
      <c r="B1951" s="9">
        <v>12</v>
      </c>
      <c r="C1951" t="s">
        <v>700</v>
      </c>
      <c r="D1951" s="9">
        <v>35.4</v>
      </c>
      <c r="E1951" s="9">
        <v>12</v>
      </c>
      <c r="F1951" s="304">
        <f t="shared" si="187"/>
        <v>984.23186399999986</v>
      </c>
      <c r="G1951" s="9">
        <v>0.1</v>
      </c>
      <c r="H1951" s="18" t="s">
        <v>1063</v>
      </c>
      <c r="I1951" s="32">
        <f t="shared" si="188"/>
        <v>672.07861153311467</v>
      </c>
      <c r="J1951" s="32">
        <f t="shared" si="189"/>
        <v>3.3603930576655729</v>
      </c>
      <c r="K1951" s="33" t="str">
        <f t="shared" si="190"/>
        <v>DEJAR</v>
      </c>
      <c r="L1951" s="33" t="str">
        <f t="shared" si="191"/>
        <v>DEJAR</v>
      </c>
      <c r="M1951" s="33" t="str">
        <f t="shared" si="192"/>
        <v>DEJAR</v>
      </c>
    </row>
    <row r="1952" spans="1:13" x14ac:dyDescent="0.25">
      <c r="A1952" t="s">
        <v>565</v>
      </c>
      <c r="B1952" s="9">
        <v>13</v>
      </c>
      <c r="C1952" t="s">
        <v>659</v>
      </c>
      <c r="D1952" s="9">
        <v>75.400000000000006</v>
      </c>
      <c r="E1952" s="9">
        <v>15</v>
      </c>
      <c r="F1952" s="304">
        <f t="shared" si="187"/>
        <v>4465.1246640000008</v>
      </c>
      <c r="G1952" s="9">
        <v>0.1</v>
      </c>
      <c r="H1952" s="18" t="s">
        <v>1063</v>
      </c>
      <c r="I1952" s="32">
        <f t="shared" si="188"/>
        <v>4074.6347623080742</v>
      </c>
      <c r="J1952" s="32">
        <f t="shared" si="189"/>
        <v>20.373173811540369</v>
      </c>
      <c r="K1952" s="33" t="str">
        <f t="shared" si="190"/>
        <v>DEJAR</v>
      </c>
      <c r="L1952" s="33" t="str">
        <f t="shared" si="191"/>
        <v>DEJAR</v>
      </c>
      <c r="M1952" s="33" t="str">
        <f t="shared" si="192"/>
        <v>DEJAR</v>
      </c>
    </row>
    <row r="1953" spans="1:13" x14ac:dyDescent="0.25">
      <c r="A1953" t="s">
        <v>565</v>
      </c>
      <c r="C1953" t="s">
        <v>651</v>
      </c>
      <c r="D1953" s="9">
        <v>15.4</v>
      </c>
      <c r="E1953" s="9">
        <v>7</v>
      </c>
      <c r="F1953" s="304">
        <f t="shared" si="187"/>
        <v>186.26546400000001</v>
      </c>
      <c r="G1953" s="9">
        <v>0.1</v>
      </c>
      <c r="H1953" s="18" t="s">
        <v>1063</v>
      </c>
      <c r="I1953" s="32">
        <f t="shared" si="188"/>
        <v>92.432100570318667</v>
      </c>
      <c r="J1953" s="32">
        <f t="shared" si="189"/>
        <v>0.46216050285159332</v>
      </c>
      <c r="K1953" s="33" t="str">
        <f t="shared" si="190"/>
        <v>DEJAR</v>
      </c>
      <c r="L1953" s="33" t="str">
        <f t="shared" si="191"/>
        <v>DEJAR</v>
      </c>
      <c r="M1953" s="33" t="str">
        <f t="shared" si="192"/>
        <v>DEJAR</v>
      </c>
    </row>
    <row r="1954" spans="1:13" x14ac:dyDescent="0.25">
      <c r="A1954" t="s">
        <v>565</v>
      </c>
      <c r="B1954" s="9">
        <v>14</v>
      </c>
      <c r="C1954" t="s">
        <v>651</v>
      </c>
      <c r="D1954" s="9">
        <v>16.399999999999999</v>
      </c>
      <c r="E1954" s="9">
        <v>7</v>
      </c>
      <c r="F1954" s="304">
        <f t="shared" si="187"/>
        <v>211.24118399999998</v>
      </c>
      <c r="G1954" s="9">
        <v>0.1</v>
      </c>
      <c r="H1954" s="18" t="s">
        <v>1063</v>
      </c>
      <c r="I1954" s="32">
        <f t="shared" si="188"/>
        <v>107.38602570056027</v>
      </c>
      <c r="J1954" s="32">
        <f t="shared" si="189"/>
        <v>0.53693012850280131</v>
      </c>
      <c r="K1954" s="33" t="str">
        <f t="shared" si="190"/>
        <v>DEJAR</v>
      </c>
      <c r="L1954" s="33" t="str">
        <f t="shared" si="191"/>
        <v>DEJAR</v>
      </c>
      <c r="M1954" s="33" t="str">
        <f t="shared" si="192"/>
        <v>DEJAR</v>
      </c>
    </row>
    <row r="1955" spans="1:13" x14ac:dyDescent="0.25">
      <c r="A1955" t="s">
        <v>565</v>
      </c>
      <c r="B1955" s="9">
        <v>15</v>
      </c>
      <c r="C1955" t="s">
        <v>677</v>
      </c>
      <c r="D1955" s="9">
        <v>150</v>
      </c>
      <c r="E1955" s="9">
        <v>20</v>
      </c>
      <c r="F1955" s="304">
        <f t="shared" si="187"/>
        <v>17671.5</v>
      </c>
      <c r="G1955" s="9">
        <v>0.1</v>
      </c>
      <c r="H1955" s="18" t="s">
        <v>1063</v>
      </c>
      <c r="I1955" s="32">
        <f t="shared" si="188"/>
        <v>20993.777316643518</v>
      </c>
      <c r="J1955" s="32">
        <f t="shared" si="189"/>
        <v>104.96888658321758</v>
      </c>
      <c r="K1955" s="33" t="str">
        <f t="shared" si="190"/>
        <v>DEJAR</v>
      </c>
      <c r="L1955" s="33" t="str">
        <f t="shared" si="191"/>
        <v>DEJAR</v>
      </c>
      <c r="M1955" s="33" t="str">
        <f t="shared" si="192"/>
        <v>DEJAR</v>
      </c>
    </row>
    <row r="1956" spans="1:13" x14ac:dyDescent="0.25">
      <c r="A1956" t="s">
        <v>565</v>
      </c>
      <c r="B1956" s="9">
        <v>16</v>
      </c>
      <c r="C1956" t="s">
        <v>700</v>
      </c>
      <c r="D1956" s="9">
        <v>17.899999999999999</v>
      </c>
      <c r="E1956" s="9">
        <v>9</v>
      </c>
      <c r="F1956" s="304">
        <f t="shared" si="187"/>
        <v>251.65001399999997</v>
      </c>
      <c r="G1956" s="9">
        <v>0.1</v>
      </c>
      <c r="H1956" s="18" t="s">
        <v>1063</v>
      </c>
      <c r="I1956" s="32">
        <f t="shared" si="188"/>
        <v>132.29488017698682</v>
      </c>
      <c r="J1956" s="32">
        <f t="shared" si="189"/>
        <v>0.66147440088493403</v>
      </c>
      <c r="K1956" s="33" t="str">
        <f t="shared" si="190"/>
        <v>DEJAR</v>
      </c>
      <c r="L1956" s="33" t="str">
        <f t="shared" si="191"/>
        <v>DEJAR</v>
      </c>
      <c r="M1956" s="33" t="str">
        <f t="shared" si="192"/>
        <v>DEJAR</v>
      </c>
    </row>
    <row r="1957" spans="1:13" x14ac:dyDescent="0.25">
      <c r="A1957" t="s">
        <v>565</v>
      </c>
      <c r="B1957" s="9">
        <v>17</v>
      </c>
      <c r="C1957" t="s">
        <v>587</v>
      </c>
      <c r="D1957" s="9">
        <v>13.4</v>
      </c>
      <c r="E1957" s="9">
        <v>8</v>
      </c>
      <c r="F1957" s="304">
        <f t="shared" si="187"/>
        <v>141.02642399999999</v>
      </c>
      <c r="G1957" s="9">
        <v>0.1</v>
      </c>
      <c r="H1957" s="18" t="s">
        <v>1063</v>
      </c>
      <c r="I1957" s="32">
        <f t="shared" si="188"/>
        <v>66.346935398031491</v>
      </c>
      <c r="J1957" s="32">
        <f t="shared" si="189"/>
        <v>0.33173467699015746</v>
      </c>
      <c r="K1957" s="33" t="str">
        <f t="shared" si="190"/>
        <v>DEJAR</v>
      </c>
      <c r="L1957" s="33" t="str">
        <f t="shared" si="191"/>
        <v>DEJAR</v>
      </c>
      <c r="M1957" s="33" t="str">
        <f t="shared" si="192"/>
        <v>DEJAR</v>
      </c>
    </row>
    <row r="1958" spans="1:13" x14ac:dyDescent="0.25">
      <c r="A1958" t="s">
        <v>565</v>
      </c>
      <c r="B1958" s="9">
        <v>18</v>
      </c>
      <c r="C1958" t="s">
        <v>651</v>
      </c>
      <c r="D1958" s="9">
        <v>18.899999999999999</v>
      </c>
      <c r="E1958" s="9">
        <v>10</v>
      </c>
      <c r="F1958" s="304">
        <f t="shared" si="187"/>
        <v>280.55273399999993</v>
      </c>
      <c r="G1958" s="9">
        <v>0.1</v>
      </c>
      <c r="H1958" s="18" t="s">
        <v>1063</v>
      </c>
      <c r="I1958" s="32">
        <f t="shared" si="188"/>
        <v>150.59646729750378</v>
      </c>
      <c r="J1958" s="32">
        <f t="shared" si="189"/>
        <v>0.75298233648751889</v>
      </c>
      <c r="K1958" s="33" t="str">
        <f t="shared" si="190"/>
        <v>DEJAR</v>
      </c>
      <c r="L1958" s="33" t="str">
        <f t="shared" si="191"/>
        <v>DEJAR</v>
      </c>
      <c r="M1958" s="33" t="str">
        <f t="shared" si="192"/>
        <v>DEJAR</v>
      </c>
    </row>
    <row r="1959" spans="1:13" x14ac:dyDescent="0.25">
      <c r="A1959" t="s">
        <v>567</v>
      </c>
      <c r="B1959" s="9">
        <v>1</v>
      </c>
      <c r="C1959" t="s">
        <v>158</v>
      </c>
      <c r="D1959" s="9">
        <v>31.4</v>
      </c>
      <c r="E1959" s="9">
        <v>9</v>
      </c>
      <c r="F1959" s="304">
        <f t="shared" si="187"/>
        <v>774.37298399999997</v>
      </c>
      <c r="G1959" s="9">
        <v>0.1</v>
      </c>
      <c r="H1959" s="18" t="s">
        <v>1063</v>
      </c>
      <c r="I1959" s="32">
        <f t="shared" si="188"/>
        <v>505.01246167150646</v>
      </c>
      <c r="J1959" s="32">
        <f t="shared" si="189"/>
        <v>2.5250623083575321</v>
      </c>
      <c r="K1959" s="33" t="str">
        <f t="shared" si="190"/>
        <v>DEJAR</v>
      </c>
      <c r="L1959" s="33" t="str">
        <f t="shared" si="191"/>
        <v>DEJAR</v>
      </c>
      <c r="M1959" s="33" t="str">
        <f t="shared" si="192"/>
        <v>DEJAR</v>
      </c>
    </row>
    <row r="1960" spans="1:13" x14ac:dyDescent="0.25">
      <c r="A1960" t="s">
        <v>567</v>
      </c>
      <c r="B1960" s="9">
        <v>2</v>
      </c>
      <c r="C1960" t="s">
        <v>664</v>
      </c>
      <c r="D1960" s="9">
        <v>17.5</v>
      </c>
      <c r="E1960" s="9">
        <v>8</v>
      </c>
      <c r="F1960" s="304">
        <f t="shared" si="187"/>
        <v>240.52875</v>
      </c>
      <c r="G1960" s="9">
        <v>0.1</v>
      </c>
      <c r="H1960" s="18" t="s">
        <v>1063</v>
      </c>
      <c r="I1960" s="32">
        <f t="shared" si="188"/>
        <v>125.35709774458586</v>
      </c>
      <c r="J1960" s="32">
        <f t="shared" si="189"/>
        <v>0.62678548872292927</v>
      </c>
      <c r="K1960" s="33" t="str">
        <f t="shared" si="190"/>
        <v>DEJAR</v>
      </c>
      <c r="L1960" s="33" t="str">
        <f t="shared" si="191"/>
        <v>DEJAR</v>
      </c>
      <c r="M1960" s="33" t="str">
        <f t="shared" si="192"/>
        <v>DEJAR</v>
      </c>
    </row>
    <row r="1961" spans="1:13" x14ac:dyDescent="0.25">
      <c r="A1961" t="s">
        <v>567</v>
      </c>
      <c r="B1961" s="9">
        <v>3</v>
      </c>
      <c r="C1961" t="s">
        <v>138</v>
      </c>
      <c r="D1961" s="9">
        <v>51.2</v>
      </c>
      <c r="E1961" s="9">
        <v>12</v>
      </c>
      <c r="F1961" s="304">
        <f t="shared" si="187"/>
        <v>2058.8789760000004</v>
      </c>
      <c r="G1961" s="9">
        <v>0.1</v>
      </c>
      <c r="H1961" s="18" t="s">
        <v>1063</v>
      </c>
      <c r="I1961" s="32">
        <f t="shared" si="188"/>
        <v>1619.6357491384138</v>
      </c>
      <c r="J1961" s="32">
        <f t="shared" si="189"/>
        <v>8.0981787456920671</v>
      </c>
      <c r="K1961" s="33" t="str">
        <f t="shared" si="190"/>
        <v>DEJAR</v>
      </c>
      <c r="L1961" s="33" t="str">
        <f t="shared" si="191"/>
        <v>DEJAR</v>
      </c>
      <c r="M1961" s="33" t="str">
        <f t="shared" si="192"/>
        <v>DEJAR</v>
      </c>
    </row>
    <row r="1962" spans="1:13" x14ac:dyDescent="0.25">
      <c r="A1962" t="s">
        <v>567</v>
      </c>
      <c r="B1962" s="9">
        <v>4</v>
      </c>
      <c r="C1962" t="s">
        <v>146</v>
      </c>
      <c r="D1962" s="9">
        <v>13.2</v>
      </c>
      <c r="E1962" s="9">
        <v>4</v>
      </c>
      <c r="F1962" s="304">
        <f t="shared" si="187"/>
        <v>136.84809599999997</v>
      </c>
      <c r="G1962" s="9">
        <v>0.1</v>
      </c>
      <c r="H1962" s="18" t="s">
        <v>1063</v>
      </c>
      <c r="I1962" s="32">
        <f t="shared" si="188"/>
        <v>64.010980580278073</v>
      </c>
      <c r="J1962" s="32">
        <f t="shared" si="189"/>
        <v>0.32005490290139033</v>
      </c>
      <c r="K1962" s="33" t="str">
        <f t="shared" si="190"/>
        <v>DEJAR</v>
      </c>
      <c r="L1962" s="33" t="str">
        <f t="shared" si="191"/>
        <v>DEPURAR</v>
      </c>
      <c r="M1962" s="33" t="str">
        <f t="shared" si="192"/>
        <v>DEPURAR</v>
      </c>
    </row>
    <row r="1963" spans="1:13" x14ac:dyDescent="0.25">
      <c r="A1963" t="s">
        <v>567</v>
      </c>
      <c r="B1963" s="9">
        <v>5</v>
      </c>
      <c r="C1963" t="s">
        <v>158</v>
      </c>
      <c r="D1963" s="9">
        <v>52.4</v>
      </c>
      <c r="E1963" s="9">
        <v>10</v>
      </c>
      <c r="F1963" s="304">
        <f t="shared" si="187"/>
        <v>2156.5199039999998</v>
      </c>
      <c r="G1963" s="9">
        <v>0.1</v>
      </c>
      <c r="H1963" s="18" t="s">
        <v>1063</v>
      </c>
      <c r="I1963" s="32">
        <f t="shared" si="188"/>
        <v>1711.5856049214656</v>
      </c>
      <c r="J1963" s="32">
        <f t="shared" si="189"/>
        <v>8.5579280246073264</v>
      </c>
      <c r="K1963" s="33" t="str">
        <f t="shared" si="190"/>
        <v>DEJAR</v>
      </c>
      <c r="L1963" s="33" t="str">
        <f t="shared" si="191"/>
        <v>DEJAR</v>
      </c>
      <c r="M1963" s="33" t="str">
        <f t="shared" si="192"/>
        <v>DEJAR</v>
      </c>
    </row>
    <row r="1964" spans="1:13" x14ac:dyDescent="0.25">
      <c r="A1964" t="s">
        <v>567</v>
      </c>
      <c r="B1964" s="9">
        <v>6</v>
      </c>
      <c r="C1964" t="s">
        <v>169</v>
      </c>
      <c r="D1964" s="9">
        <v>32.6</v>
      </c>
      <c r="E1964" s="9">
        <v>12</v>
      </c>
      <c r="F1964" s="304">
        <f t="shared" si="187"/>
        <v>834.69170399999996</v>
      </c>
      <c r="G1964" s="9">
        <v>0.1</v>
      </c>
      <c r="H1964" s="18" t="s">
        <v>1063</v>
      </c>
      <c r="I1964" s="32">
        <f t="shared" si="188"/>
        <v>552.23584317930874</v>
      </c>
      <c r="J1964" s="32">
        <f t="shared" si="189"/>
        <v>2.7611792158965436</v>
      </c>
      <c r="K1964" s="33" t="str">
        <f t="shared" si="190"/>
        <v>DEJAR</v>
      </c>
      <c r="L1964" s="33" t="str">
        <f t="shared" si="191"/>
        <v>DEJAR</v>
      </c>
      <c r="M1964" s="33" t="str">
        <f t="shared" si="192"/>
        <v>DEJAR</v>
      </c>
    </row>
    <row r="1965" spans="1:13" x14ac:dyDescent="0.25">
      <c r="A1965" t="s">
        <v>567</v>
      </c>
      <c r="B1965" s="9">
        <v>7</v>
      </c>
      <c r="C1965" t="s">
        <v>658</v>
      </c>
      <c r="D1965" s="9">
        <v>42.6</v>
      </c>
      <c r="E1965" s="9">
        <v>10</v>
      </c>
      <c r="F1965" s="304">
        <f t="shared" si="187"/>
        <v>1425.3125040000002</v>
      </c>
      <c r="G1965" s="9">
        <v>0.1</v>
      </c>
      <c r="H1965" s="18" t="s">
        <v>1063</v>
      </c>
      <c r="I1965" s="32">
        <f t="shared" si="188"/>
        <v>1044.8871372477392</v>
      </c>
      <c r="J1965" s="32">
        <f t="shared" si="189"/>
        <v>5.2244356862386958</v>
      </c>
      <c r="K1965" s="33" t="str">
        <f t="shared" si="190"/>
        <v>DEJAR</v>
      </c>
      <c r="L1965" s="33" t="str">
        <f t="shared" si="191"/>
        <v>DEJAR</v>
      </c>
      <c r="M1965" s="33" t="str">
        <f t="shared" si="192"/>
        <v>DEJAR</v>
      </c>
    </row>
    <row r="1966" spans="1:13" x14ac:dyDescent="0.25">
      <c r="A1966" t="s">
        <v>567</v>
      </c>
      <c r="B1966" s="9">
        <v>8</v>
      </c>
      <c r="C1966" t="s">
        <v>146</v>
      </c>
      <c r="D1966" s="9">
        <v>34.9</v>
      </c>
      <c r="E1966" s="9">
        <v>13</v>
      </c>
      <c r="F1966" s="304">
        <f t="shared" si="187"/>
        <v>956.62505399999998</v>
      </c>
      <c r="G1966" s="9">
        <v>0.1</v>
      </c>
      <c r="H1966" s="18" t="s">
        <v>1063</v>
      </c>
      <c r="I1966" s="32">
        <f t="shared" si="188"/>
        <v>649.67348570462377</v>
      </c>
      <c r="J1966" s="32">
        <f t="shared" si="189"/>
        <v>3.2483674285231188</v>
      </c>
      <c r="K1966" s="33" t="str">
        <f t="shared" si="190"/>
        <v>DEJAR</v>
      </c>
      <c r="L1966" s="33" t="str">
        <f t="shared" si="191"/>
        <v>DEJAR</v>
      </c>
      <c r="M1966" s="33" t="str">
        <f t="shared" si="192"/>
        <v>DEJAR</v>
      </c>
    </row>
    <row r="1967" spans="1:13" x14ac:dyDescent="0.25">
      <c r="A1967" t="s">
        <v>567</v>
      </c>
      <c r="B1967" s="9">
        <v>9</v>
      </c>
      <c r="C1967" t="s">
        <v>146</v>
      </c>
      <c r="D1967" s="9">
        <v>100</v>
      </c>
      <c r="E1967" s="9">
        <v>30</v>
      </c>
      <c r="F1967" s="304">
        <f t="shared" si="187"/>
        <v>7854</v>
      </c>
      <c r="G1967" s="9">
        <v>0.1</v>
      </c>
      <c r="H1967" s="18" t="s">
        <v>1063</v>
      </c>
      <c r="I1967" s="32">
        <f t="shared" si="188"/>
        <v>7986.8459785420209</v>
      </c>
      <c r="J1967" s="32">
        <f t="shared" si="189"/>
        <v>39.9342298927101</v>
      </c>
      <c r="K1967" s="33" t="str">
        <f t="shared" si="190"/>
        <v>DEJAR</v>
      </c>
      <c r="L1967" s="33" t="str">
        <f t="shared" si="191"/>
        <v>DEJAR</v>
      </c>
      <c r="M1967" s="33" t="str">
        <f t="shared" si="192"/>
        <v>DEJAR</v>
      </c>
    </row>
    <row r="1968" spans="1:13" x14ac:dyDescent="0.25">
      <c r="A1968" t="s">
        <v>567</v>
      </c>
      <c r="B1968" s="9">
        <v>10</v>
      </c>
      <c r="C1968" t="s">
        <v>249</v>
      </c>
      <c r="D1968" s="9">
        <v>48.7</v>
      </c>
      <c r="E1968" s="9">
        <v>20</v>
      </c>
      <c r="F1968" s="304">
        <f t="shared" si="187"/>
        <v>1862.725326</v>
      </c>
      <c r="G1968" s="9">
        <v>0.1</v>
      </c>
      <c r="H1968" s="18" t="s">
        <v>1063</v>
      </c>
      <c r="I1968" s="32">
        <f t="shared" si="188"/>
        <v>1437.465611160706</v>
      </c>
      <c r="J1968" s="32">
        <f t="shared" si="189"/>
        <v>7.1873280558035297</v>
      </c>
      <c r="K1968" s="33" t="str">
        <f t="shared" si="190"/>
        <v>DEJAR</v>
      </c>
      <c r="L1968" s="33" t="str">
        <f t="shared" si="191"/>
        <v>DEJAR</v>
      </c>
      <c r="M1968" s="33" t="str">
        <f t="shared" si="192"/>
        <v>DEJAR</v>
      </c>
    </row>
    <row r="1969" spans="1:13" x14ac:dyDescent="0.25">
      <c r="A1969" t="s">
        <v>567</v>
      </c>
      <c r="B1969" s="9">
        <v>11</v>
      </c>
      <c r="C1969" t="s">
        <v>252</v>
      </c>
      <c r="D1969" s="9">
        <v>37.200000000000003</v>
      </c>
      <c r="E1969" s="9">
        <v>25</v>
      </c>
      <c r="F1969" s="304">
        <f t="shared" si="187"/>
        <v>1086.8679360000001</v>
      </c>
      <c r="G1969" s="9">
        <v>0.1</v>
      </c>
      <c r="H1969" s="18" t="s">
        <v>1063</v>
      </c>
      <c r="I1969" s="32">
        <f t="shared" si="188"/>
        <v>756.41496440273613</v>
      </c>
      <c r="J1969" s="32">
        <f t="shared" si="189"/>
        <v>3.7820748220136804</v>
      </c>
      <c r="K1969" s="33" t="str">
        <f t="shared" si="190"/>
        <v>DEJAR</v>
      </c>
      <c r="L1969" s="33" t="str">
        <f t="shared" si="191"/>
        <v>DEJAR</v>
      </c>
      <c r="M1969" s="33" t="str">
        <f t="shared" si="192"/>
        <v>DEJAR</v>
      </c>
    </row>
    <row r="1970" spans="1:13" x14ac:dyDescent="0.25">
      <c r="A1970" t="s">
        <v>567</v>
      </c>
      <c r="B1970" s="9">
        <v>12</v>
      </c>
      <c r="C1970" t="s">
        <v>134</v>
      </c>
      <c r="D1970" s="9">
        <v>64.400000000000006</v>
      </c>
      <c r="E1970" s="9">
        <v>20</v>
      </c>
      <c r="F1970" s="304">
        <f t="shared" si="187"/>
        <v>3257.3365440000002</v>
      </c>
      <c r="G1970" s="9">
        <v>0.1</v>
      </c>
      <c r="H1970" s="18" t="s">
        <v>1063</v>
      </c>
      <c r="I1970" s="32">
        <f t="shared" si="188"/>
        <v>2798.0331988517314</v>
      </c>
      <c r="J1970" s="32">
        <f t="shared" si="189"/>
        <v>13.990165994258655</v>
      </c>
      <c r="K1970" s="33" t="str">
        <f t="shared" si="190"/>
        <v>DEJAR</v>
      </c>
      <c r="L1970" s="33" t="str">
        <f t="shared" si="191"/>
        <v>DEJAR</v>
      </c>
      <c r="M1970" s="33" t="str">
        <f t="shared" si="192"/>
        <v>DEJAR</v>
      </c>
    </row>
    <row r="1971" spans="1:13" x14ac:dyDescent="0.25">
      <c r="A1971" t="s">
        <v>567</v>
      </c>
      <c r="B1971" s="9">
        <v>13</v>
      </c>
      <c r="C1971" t="s">
        <v>146</v>
      </c>
      <c r="D1971" s="9">
        <v>23.4</v>
      </c>
      <c r="E1971" s="9">
        <v>10</v>
      </c>
      <c r="F1971" s="304">
        <f t="shared" si="187"/>
        <v>430.05362399999996</v>
      </c>
      <c r="G1971" s="9">
        <v>0.1</v>
      </c>
      <c r="H1971" s="18" t="s">
        <v>1063</v>
      </c>
      <c r="I1971" s="32">
        <f t="shared" si="188"/>
        <v>250.55034073982807</v>
      </c>
      <c r="J1971" s="32">
        <f t="shared" si="189"/>
        <v>1.2527517036991402</v>
      </c>
      <c r="K1971" s="33" t="str">
        <f t="shared" si="190"/>
        <v>DEJAR</v>
      </c>
      <c r="L1971" s="33" t="str">
        <f t="shared" si="191"/>
        <v>DEJAR</v>
      </c>
      <c r="M1971" s="33" t="str">
        <f t="shared" si="192"/>
        <v>DEJAR</v>
      </c>
    </row>
    <row r="1972" spans="1:13" x14ac:dyDescent="0.25">
      <c r="A1972" t="s">
        <v>567</v>
      </c>
      <c r="B1972" s="9">
        <v>14</v>
      </c>
      <c r="C1972" t="s">
        <v>125</v>
      </c>
      <c r="D1972" s="9">
        <v>15.4</v>
      </c>
      <c r="E1972" s="9">
        <v>12</v>
      </c>
      <c r="F1972" s="304">
        <f t="shared" si="187"/>
        <v>186.26546400000001</v>
      </c>
      <c r="G1972" s="9">
        <v>0.1</v>
      </c>
      <c r="H1972" s="18" t="s">
        <v>1063</v>
      </c>
      <c r="I1972" s="32">
        <f t="shared" si="188"/>
        <v>92.432100570318667</v>
      </c>
      <c r="J1972" s="32">
        <f t="shared" si="189"/>
        <v>0.46216050285159332</v>
      </c>
      <c r="K1972" s="33" t="str">
        <f t="shared" si="190"/>
        <v>DEJAR</v>
      </c>
      <c r="L1972" s="33" t="str">
        <f t="shared" si="191"/>
        <v>DEJAR</v>
      </c>
      <c r="M1972" s="33" t="str">
        <f t="shared" si="192"/>
        <v>DEJAR</v>
      </c>
    </row>
    <row r="1973" spans="1:13" x14ac:dyDescent="0.25">
      <c r="A1973" t="s">
        <v>567</v>
      </c>
      <c r="B1973" s="9">
        <v>15</v>
      </c>
      <c r="C1973" t="s">
        <v>146</v>
      </c>
      <c r="D1973" s="9">
        <v>20.5</v>
      </c>
      <c r="E1973" s="9">
        <v>10</v>
      </c>
      <c r="F1973" s="304">
        <f t="shared" si="187"/>
        <v>330.06434999999999</v>
      </c>
      <c r="G1973" s="9">
        <v>0.1</v>
      </c>
      <c r="H1973" s="18" t="s">
        <v>1063</v>
      </c>
      <c r="I1973" s="32">
        <f t="shared" si="188"/>
        <v>182.78213876481104</v>
      </c>
      <c r="J1973" s="32">
        <f t="shared" si="189"/>
        <v>0.9139106938240551</v>
      </c>
      <c r="K1973" s="33" t="str">
        <f t="shared" si="190"/>
        <v>DEJAR</v>
      </c>
      <c r="L1973" s="33" t="str">
        <f t="shared" si="191"/>
        <v>DEJAR</v>
      </c>
      <c r="M1973" s="33" t="str">
        <f t="shared" si="192"/>
        <v>DEJAR</v>
      </c>
    </row>
    <row r="1974" spans="1:13" x14ac:dyDescent="0.25">
      <c r="A1974" t="s">
        <v>567</v>
      </c>
      <c r="B1974" s="9">
        <v>16</v>
      </c>
      <c r="C1974" t="s">
        <v>169</v>
      </c>
      <c r="D1974" s="9">
        <v>36.799999999999997</v>
      </c>
      <c r="E1974" s="9">
        <v>15</v>
      </c>
      <c r="F1974" s="304">
        <f t="shared" si="187"/>
        <v>1063.6200959999999</v>
      </c>
      <c r="G1974" s="9">
        <v>0.1</v>
      </c>
      <c r="H1974" s="18" t="s">
        <v>1063</v>
      </c>
      <c r="I1974" s="32">
        <f t="shared" si="188"/>
        <v>737.17270041579627</v>
      </c>
      <c r="J1974" s="32">
        <f t="shared" si="189"/>
        <v>3.6858635020789814</v>
      </c>
      <c r="K1974" s="33" t="str">
        <f t="shared" si="190"/>
        <v>DEJAR</v>
      </c>
      <c r="L1974" s="33" t="str">
        <f t="shared" si="191"/>
        <v>DEJAR</v>
      </c>
      <c r="M1974" s="33" t="str">
        <f t="shared" si="192"/>
        <v>DEJAR</v>
      </c>
    </row>
    <row r="1975" spans="1:13" x14ac:dyDescent="0.25">
      <c r="A1975" t="s">
        <v>567</v>
      </c>
      <c r="B1975" s="9">
        <v>17</v>
      </c>
      <c r="C1975" t="s">
        <v>249</v>
      </c>
      <c r="D1975" s="9">
        <v>10</v>
      </c>
      <c r="E1975" s="9">
        <v>10</v>
      </c>
      <c r="F1975" s="304">
        <f t="shared" si="187"/>
        <v>78.539999999999992</v>
      </c>
      <c r="G1975" s="9">
        <v>0.1</v>
      </c>
      <c r="H1975" s="18" t="s">
        <v>1063</v>
      </c>
      <c r="I1975" s="32">
        <f t="shared" si="188"/>
        <v>33.026709725455305</v>
      </c>
      <c r="J1975" s="32">
        <f t="shared" si="189"/>
        <v>0.16513354862727653</v>
      </c>
      <c r="K1975" s="33" t="str">
        <f t="shared" si="190"/>
        <v>DEJAR</v>
      </c>
      <c r="L1975" s="33" t="str">
        <f t="shared" si="191"/>
        <v>DEJAR</v>
      </c>
      <c r="M1975" s="33" t="str">
        <f t="shared" si="192"/>
        <v>DEJAR</v>
      </c>
    </row>
    <row r="1976" spans="1:13" x14ac:dyDescent="0.25">
      <c r="A1976" t="s">
        <v>567</v>
      </c>
      <c r="B1976" s="9">
        <v>18</v>
      </c>
      <c r="C1976" t="s">
        <v>146</v>
      </c>
      <c r="D1976" s="9">
        <v>60.2</v>
      </c>
      <c r="E1976" s="9">
        <v>20</v>
      </c>
      <c r="F1976" s="304">
        <f t="shared" si="187"/>
        <v>2846.3210160000003</v>
      </c>
      <c r="G1976" s="9">
        <v>0.1</v>
      </c>
      <c r="H1976" s="18" t="s">
        <v>1063</v>
      </c>
      <c r="I1976" s="32">
        <f t="shared" si="188"/>
        <v>2382.5462629898711</v>
      </c>
      <c r="J1976" s="32">
        <f t="shared" si="189"/>
        <v>11.912731314949356</v>
      </c>
      <c r="K1976" s="33" t="str">
        <f t="shared" si="190"/>
        <v>DEJAR</v>
      </c>
      <c r="L1976" s="33" t="str">
        <f t="shared" si="191"/>
        <v>DEJAR</v>
      </c>
      <c r="M1976" s="33" t="str">
        <f t="shared" si="192"/>
        <v>DEJAR</v>
      </c>
    </row>
    <row r="1977" spans="1:13" x14ac:dyDescent="0.25">
      <c r="A1977" t="s">
        <v>567</v>
      </c>
      <c r="B1977" s="9">
        <v>19</v>
      </c>
      <c r="C1977" t="s">
        <v>581</v>
      </c>
      <c r="D1977" s="9">
        <v>28.5</v>
      </c>
      <c r="E1977" s="9">
        <v>12</v>
      </c>
      <c r="F1977" s="304">
        <f t="shared" si="187"/>
        <v>637.94114999999999</v>
      </c>
      <c r="G1977" s="9">
        <v>0.1</v>
      </c>
      <c r="H1977" s="18" t="s">
        <v>1063</v>
      </c>
      <c r="I1977" s="32">
        <f t="shared" si="188"/>
        <v>400.85987036295842</v>
      </c>
      <c r="J1977" s="32">
        <f t="shared" si="189"/>
        <v>2.004299351814792</v>
      </c>
      <c r="K1977" s="33" t="str">
        <f t="shared" si="190"/>
        <v>DEJAR</v>
      </c>
      <c r="L1977" s="33" t="str">
        <f t="shared" si="191"/>
        <v>DEJAR</v>
      </c>
      <c r="M1977" s="33" t="str">
        <f t="shared" si="192"/>
        <v>DEJAR</v>
      </c>
    </row>
    <row r="1978" spans="1:13" x14ac:dyDescent="0.25">
      <c r="A1978" t="s">
        <v>567</v>
      </c>
      <c r="B1978" s="9">
        <v>20</v>
      </c>
      <c r="C1978" t="s">
        <v>158</v>
      </c>
      <c r="D1978" s="9">
        <v>36.700000000000003</v>
      </c>
      <c r="E1978" s="9">
        <v>12</v>
      </c>
      <c r="F1978" s="304">
        <f t="shared" si="187"/>
        <v>1057.8474060000001</v>
      </c>
      <c r="G1978" s="9">
        <v>0.1</v>
      </c>
      <c r="H1978" s="18" t="s">
        <v>1063</v>
      </c>
      <c r="I1978" s="32">
        <f t="shared" si="188"/>
        <v>732.40705697323824</v>
      </c>
      <c r="J1978" s="32">
        <f t="shared" si="189"/>
        <v>3.662035284866191</v>
      </c>
      <c r="K1978" s="33" t="str">
        <f t="shared" si="190"/>
        <v>DEJAR</v>
      </c>
      <c r="L1978" s="33" t="str">
        <f t="shared" si="191"/>
        <v>DEJAR</v>
      </c>
      <c r="M1978" s="33" t="str">
        <f t="shared" si="192"/>
        <v>DEJAR</v>
      </c>
    </row>
    <row r="1979" spans="1:13" x14ac:dyDescent="0.25">
      <c r="A1979" t="s">
        <v>569</v>
      </c>
      <c r="B1979" s="9">
        <v>1</v>
      </c>
      <c r="C1979" t="s">
        <v>701</v>
      </c>
      <c r="D1979" s="9">
        <v>27.2</v>
      </c>
      <c r="E1979" s="9">
        <v>10</v>
      </c>
      <c r="F1979" s="304">
        <f t="shared" si="187"/>
        <v>581.07033599999988</v>
      </c>
      <c r="G1979" s="9">
        <v>0.1</v>
      </c>
      <c r="H1979" s="18" t="s">
        <v>1063</v>
      </c>
      <c r="I1979" s="32">
        <f t="shared" si="188"/>
        <v>358.64488216223202</v>
      </c>
      <c r="J1979" s="32">
        <f t="shared" si="189"/>
        <v>1.7932244108111599</v>
      </c>
      <c r="K1979" s="33" t="str">
        <f t="shared" si="190"/>
        <v>DEJAR</v>
      </c>
      <c r="L1979" s="33" t="str">
        <f t="shared" si="191"/>
        <v>DEJAR</v>
      </c>
      <c r="M1979" s="33" t="str">
        <f t="shared" si="192"/>
        <v>DEJAR</v>
      </c>
    </row>
    <row r="1980" spans="1:13" x14ac:dyDescent="0.25">
      <c r="A1980" t="s">
        <v>569</v>
      </c>
      <c r="B1980" s="9">
        <v>2</v>
      </c>
      <c r="C1980" t="s">
        <v>227</v>
      </c>
      <c r="D1980" s="9">
        <v>56</v>
      </c>
      <c r="E1980" s="9">
        <v>3</v>
      </c>
      <c r="F1980" s="304">
        <f t="shared" si="187"/>
        <v>2463.0144</v>
      </c>
      <c r="G1980" s="9">
        <v>0.1</v>
      </c>
      <c r="H1980" s="18" t="s">
        <v>1063</v>
      </c>
      <c r="I1980" s="32">
        <f t="shared" si="188"/>
        <v>2005.2981523361668</v>
      </c>
      <c r="J1980" s="32">
        <f t="shared" si="189"/>
        <v>10.026490761680835</v>
      </c>
      <c r="K1980" s="33" t="str">
        <f t="shared" si="190"/>
        <v>DEJAR</v>
      </c>
      <c r="L1980" s="33" t="str">
        <f t="shared" si="191"/>
        <v>DEPURAR</v>
      </c>
      <c r="M1980" s="33" t="str">
        <f t="shared" si="192"/>
        <v>DEPURAR</v>
      </c>
    </row>
    <row r="1981" spans="1:13" x14ac:dyDescent="0.25">
      <c r="A1981" t="s">
        <v>569</v>
      </c>
      <c r="B1981" s="9">
        <v>3</v>
      </c>
      <c r="C1981" t="s">
        <v>227</v>
      </c>
      <c r="D1981" s="9">
        <v>58</v>
      </c>
      <c r="E1981" s="9">
        <v>4</v>
      </c>
      <c r="F1981" s="304">
        <f t="shared" si="187"/>
        <v>2642.0855999999999</v>
      </c>
      <c r="G1981" s="9">
        <v>0.1</v>
      </c>
      <c r="H1981" s="18" t="s">
        <v>1063</v>
      </c>
      <c r="I1981" s="32">
        <f t="shared" si="188"/>
        <v>2180.2363008097436</v>
      </c>
      <c r="J1981" s="32">
        <f t="shared" si="189"/>
        <v>10.901181504048717</v>
      </c>
      <c r="K1981" s="33" t="str">
        <f t="shared" si="190"/>
        <v>DEJAR</v>
      </c>
      <c r="L1981" s="33" t="str">
        <f t="shared" si="191"/>
        <v>DEPURAR</v>
      </c>
      <c r="M1981" s="33" t="str">
        <f t="shared" si="192"/>
        <v>DEPURAR</v>
      </c>
    </row>
    <row r="1982" spans="1:13" x14ac:dyDescent="0.25">
      <c r="A1982" t="s">
        <v>569</v>
      </c>
      <c r="B1982" s="9">
        <v>4</v>
      </c>
      <c r="C1982" t="s">
        <v>701</v>
      </c>
      <c r="D1982" s="9">
        <v>46.2</v>
      </c>
      <c r="E1982" s="9">
        <v>12</v>
      </c>
      <c r="F1982" s="304">
        <f t="shared" si="187"/>
        <v>1676.3891759999999</v>
      </c>
      <c r="G1982" s="9">
        <v>0.1</v>
      </c>
      <c r="H1982" s="18" t="s">
        <v>1063</v>
      </c>
      <c r="I1982" s="32">
        <f t="shared" si="188"/>
        <v>1267.7864465273931</v>
      </c>
      <c r="J1982" s="32">
        <f t="shared" si="189"/>
        <v>6.3389322326369655</v>
      </c>
      <c r="K1982" s="33" t="str">
        <f t="shared" si="190"/>
        <v>DEJAR</v>
      </c>
      <c r="L1982" s="33" t="str">
        <f t="shared" si="191"/>
        <v>DEJAR</v>
      </c>
      <c r="M1982" s="33" t="str">
        <f t="shared" si="192"/>
        <v>DEJAR</v>
      </c>
    </row>
    <row r="1983" spans="1:13" x14ac:dyDescent="0.25">
      <c r="A1983" t="s">
        <v>569</v>
      </c>
      <c r="B1983" s="9">
        <v>5</v>
      </c>
      <c r="C1983" t="s">
        <v>227</v>
      </c>
      <c r="D1983" s="9">
        <v>23</v>
      </c>
      <c r="E1983" s="9">
        <v>2</v>
      </c>
      <c r="F1983" s="304">
        <f t="shared" si="187"/>
        <v>415.47660000000002</v>
      </c>
      <c r="G1983" s="9">
        <v>0.1</v>
      </c>
      <c r="H1983" s="18" t="s">
        <v>1063</v>
      </c>
      <c r="I1983" s="32">
        <f t="shared" si="188"/>
        <v>240.46242571758225</v>
      </c>
      <c r="J1983" s="32">
        <f t="shared" si="189"/>
        <v>1.2023121285879113</v>
      </c>
      <c r="K1983" s="33" t="str">
        <f t="shared" si="190"/>
        <v>DEJAR</v>
      </c>
      <c r="L1983" s="33" t="str">
        <f t="shared" si="191"/>
        <v>DEPURAR</v>
      </c>
      <c r="M1983" s="33" t="str">
        <f t="shared" si="192"/>
        <v>DEPURAR</v>
      </c>
    </row>
    <row r="1984" spans="1:13" x14ac:dyDescent="0.25">
      <c r="A1984" t="s">
        <v>569</v>
      </c>
      <c r="B1984" s="9">
        <v>6</v>
      </c>
      <c r="C1984" t="s">
        <v>668</v>
      </c>
      <c r="D1984" s="9">
        <v>20.2</v>
      </c>
      <c r="E1984" s="9">
        <v>15</v>
      </c>
      <c r="F1984" s="304">
        <f t="shared" si="187"/>
        <v>320.47461599999997</v>
      </c>
      <c r="G1984" s="9">
        <v>0.1</v>
      </c>
      <c r="H1984" s="18" t="s">
        <v>1063</v>
      </c>
      <c r="I1984" s="32">
        <f t="shared" si="188"/>
        <v>176.47100215542764</v>
      </c>
      <c r="J1984" s="32">
        <f t="shared" si="189"/>
        <v>0.88235501077713807</v>
      </c>
      <c r="K1984" s="33" t="str">
        <f t="shared" si="190"/>
        <v>DEJAR</v>
      </c>
      <c r="L1984" s="33" t="str">
        <f t="shared" si="191"/>
        <v>DEJAR</v>
      </c>
      <c r="M1984" s="33" t="str">
        <f t="shared" si="192"/>
        <v>DEJAR</v>
      </c>
    </row>
    <row r="1985" spans="1:13" x14ac:dyDescent="0.25">
      <c r="A1985" t="s">
        <v>569</v>
      </c>
      <c r="B1985" s="9">
        <v>7</v>
      </c>
      <c r="C1985" t="s">
        <v>678</v>
      </c>
      <c r="D1985" s="9">
        <v>20.2</v>
      </c>
      <c r="E1985" s="9">
        <v>12</v>
      </c>
      <c r="F1985" s="304">
        <f t="shared" si="187"/>
        <v>320.47461599999997</v>
      </c>
      <c r="G1985" s="9">
        <v>0.1</v>
      </c>
      <c r="H1985" s="18" t="s">
        <v>1063</v>
      </c>
      <c r="I1985" s="32">
        <f t="shared" si="188"/>
        <v>176.47100215542764</v>
      </c>
      <c r="J1985" s="32">
        <f t="shared" si="189"/>
        <v>0.88235501077713807</v>
      </c>
      <c r="K1985" s="33" t="str">
        <f t="shared" si="190"/>
        <v>DEJAR</v>
      </c>
      <c r="L1985" s="33" t="str">
        <f t="shared" si="191"/>
        <v>DEJAR</v>
      </c>
      <c r="M1985" s="33" t="str">
        <f t="shared" si="192"/>
        <v>DEJAR</v>
      </c>
    </row>
    <row r="1986" spans="1:13" x14ac:dyDescent="0.25">
      <c r="A1986" t="s">
        <v>569</v>
      </c>
      <c r="B1986" s="9">
        <v>8</v>
      </c>
      <c r="C1986" t="s">
        <v>227</v>
      </c>
      <c r="D1986" s="9">
        <v>40</v>
      </c>
      <c r="E1986" s="9">
        <v>2</v>
      </c>
      <c r="F1986" s="304">
        <f t="shared" si="187"/>
        <v>1256.6399999999999</v>
      </c>
      <c r="G1986" s="9">
        <v>0.1</v>
      </c>
      <c r="H1986" s="18" t="s">
        <v>1063</v>
      </c>
      <c r="I1986" s="32">
        <f t="shared" si="188"/>
        <v>899.25180732127308</v>
      </c>
      <c r="J1986" s="32">
        <f t="shared" si="189"/>
        <v>4.4962590366063653</v>
      </c>
      <c r="K1986" s="33" t="str">
        <f t="shared" si="190"/>
        <v>DEJAR</v>
      </c>
      <c r="L1986" s="33" t="str">
        <f t="shared" si="191"/>
        <v>DEPURAR</v>
      </c>
      <c r="M1986" s="33" t="str">
        <f t="shared" si="192"/>
        <v>DEPURAR</v>
      </c>
    </row>
    <row r="1987" spans="1:13" x14ac:dyDescent="0.25">
      <c r="A1987" t="s">
        <v>569</v>
      </c>
      <c r="B1987" s="9">
        <v>9</v>
      </c>
      <c r="C1987" t="s">
        <v>691</v>
      </c>
      <c r="D1987" s="9">
        <v>29.4</v>
      </c>
      <c r="E1987" s="9">
        <v>10</v>
      </c>
      <c r="F1987" s="304">
        <f t="shared" ref="F1987:F2050" si="193">(3.1416/4)*D1987^2</f>
        <v>678.86834399999987</v>
      </c>
      <c r="G1987" s="9">
        <v>0.1</v>
      </c>
      <c r="H1987" s="18" t="s">
        <v>1063</v>
      </c>
      <c r="I1987" s="32">
        <f t="shared" ref="I1987:I2050" si="194">0.13657*D1987^2.38351</f>
        <v>431.69384330856911</v>
      </c>
      <c r="J1987" s="32">
        <f t="shared" ref="J1987:J2050" si="195">(I1987/1000)*0.5/G1987</f>
        <v>2.1584692165428456</v>
      </c>
      <c r="K1987" s="33" t="str">
        <f t="shared" ref="K1987:K2050" si="196">+IF(D1987&gt;=10,"DEJAR","DEPURAR")</f>
        <v>DEJAR</v>
      </c>
      <c r="L1987" s="33" t="str">
        <f t="shared" ref="L1987:L2050" si="197">+IF(E1987&gt;=5,"DEJAR","DEPURAR")</f>
        <v>DEJAR</v>
      </c>
      <c r="M1987" s="33" t="str">
        <f t="shared" ref="M1987:M2050" si="198">+IF(AND(K1987="DEJAR",L1987="DEJAR"),"DEJAR","DEPURAR")</f>
        <v>DEJAR</v>
      </c>
    </row>
    <row r="1988" spans="1:13" x14ac:dyDescent="0.25">
      <c r="A1988" t="s">
        <v>569</v>
      </c>
      <c r="B1988" s="9">
        <v>10</v>
      </c>
      <c r="C1988" t="s">
        <v>676</v>
      </c>
      <c r="D1988" s="9">
        <v>11.5</v>
      </c>
      <c r="E1988" s="9">
        <v>6</v>
      </c>
      <c r="F1988" s="304">
        <f t="shared" si="193"/>
        <v>103.86915</v>
      </c>
      <c r="G1988" s="9">
        <v>0.1</v>
      </c>
      <c r="H1988" s="18" t="s">
        <v>1063</v>
      </c>
      <c r="I1988" s="32">
        <f t="shared" si="194"/>
        <v>46.082838181946165</v>
      </c>
      <c r="J1988" s="32">
        <f t="shared" si="195"/>
        <v>0.23041419090973084</v>
      </c>
      <c r="K1988" s="33" t="str">
        <f t="shared" si="196"/>
        <v>DEJAR</v>
      </c>
      <c r="L1988" s="33" t="str">
        <f t="shared" si="197"/>
        <v>DEJAR</v>
      </c>
      <c r="M1988" s="33" t="str">
        <f t="shared" si="198"/>
        <v>DEJAR</v>
      </c>
    </row>
    <row r="1989" spans="1:13" x14ac:dyDescent="0.25">
      <c r="A1989" t="s">
        <v>569</v>
      </c>
      <c r="B1989" s="9">
        <v>11</v>
      </c>
      <c r="C1989" t="s">
        <v>227</v>
      </c>
      <c r="D1989" s="9">
        <v>39.5</v>
      </c>
      <c r="E1989" s="9">
        <v>2</v>
      </c>
      <c r="F1989" s="304">
        <f t="shared" si="193"/>
        <v>1225.4203499999999</v>
      </c>
      <c r="G1989" s="9">
        <v>0.1</v>
      </c>
      <c r="H1989" s="18" t="s">
        <v>1063</v>
      </c>
      <c r="I1989" s="32">
        <f t="shared" si="194"/>
        <v>872.69091090839277</v>
      </c>
      <c r="J1989" s="32">
        <f t="shared" si="195"/>
        <v>4.3634545545419634</v>
      </c>
      <c r="K1989" s="33" t="str">
        <f t="shared" si="196"/>
        <v>DEJAR</v>
      </c>
      <c r="L1989" s="33" t="str">
        <f t="shared" si="197"/>
        <v>DEPURAR</v>
      </c>
      <c r="M1989" s="33" t="str">
        <f t="shared" si="198"/>
        <v>DEPURAR</v>
      </c>
    </row>
    <row r="1990" spans="1:13" x14ac:dyDescent="0.25">
      <c r="A1990" t="s">
        <v>569</v>
      </c>
      <c r="B1990" s="9">
        <v>12</v>
      </c>
      <c r="C1990" t="s">
        <v>227</v>
      </c>
      <c r="D1990" s="9">
        <v>47</v>
      </c>
      <c r="E1990" s="9">
        <v>3</v>
      </c>
      <c r="F1990" s="304">
        <f t="shared" si="193"/>
        <v>1734.9485999999999</v>
      </c>
      <c r="G1990" s="9">
        <v>0.1</v>
      </c>
      <c r="H1990" s="18" t="s">
        <v>1063</v>
      </c>
      <c r="I1990" s="32">
        <f t="shared" si="194"/>
        <v>1320.7398287000169</v>
      </c>
      <c r="J1990" s="32">
        <f t="shared" si="195"/>
        <v>6.6036991435000845</v>
      </c>
      <c r="K1990" s="33" t="str">
        <f t="shared" si="196"/>
        <v>DEJAR</v>
      </c>
      <c r="L1990" s="33" t="str">
        <f t="shared" si="197"/>
        <v>DEPURAR</v>
      </c>
      <c r="M1990" s="33" t="str">
        <f t="shared" si="198"/>
        <v>DEPURAR</v>
      </c>
    </row>
    <row r="1991" spans="1:13" x14ac:dyDescent="0.25">
      <c r="A1991" t="s">
        <v>569</v>
      </c>
      <c r="B1991" s="9">
        <v>13</v>
      </c>
      <c r="C1991" t="s">
        <v>702</v>
      </c>
      <c r="D1991" s="9">
        <v>29.3</v>
      </c>
      <c r="E1991" s="9">
        <v>15</v>
      </c>
      <c r="F1991" s="304">
        <f t="shared" si="193"/>
        <v>674.25804600000004</v>
      </c>
      <c r="G1991" s="9">
        <v>0.1</v>
      </c>
      <c r="H1991" s="18" t="s">
        <v>1063</v>
      </c>
      <c r="I1991" s="32">
        <f t="shared" si="194"/>
        <v>428.20225613549763</v>
      </c>
      <c r="J1991" s="32">
        <f t="shared" si="195"/>
        <v>2.1410112806774881</v>
      </c>
      <c r="K1991" s="33" t="str">
        <f t="shared" si="196"/>
        <v>DEJAR</v>
      </c>
      <c r="L1991" s="33" t="str">
        <f t="shared" si="197"/>
        <v>DEJAR</v>
      </c>
      <c r="M1991" s="33" t="str">
        <f t="shared" si="198"/>
        <v>DEJAR</v>
      </c>
    </row>
    <row r="1992" spans="1:13" x14ac:dyDescent="0.25">
      <c r="A1992" t="s">
        <v>569</v>
      </c>
      <c r="B1992" s="9">
        <v>14</v>
      </c>
      <c r="C1992" t="s">
        <v>227</v>
      </c>
      <c r="D1992" s="9">
        <v>45</v>
      </c>
      <c r="E1992" s="9">
        <v>3</v>
      </c>
      <c r="F1992" s="304">
        <f t="shared" si="193"/>
        <v>1590.4349999999999</v>
      </c>
      <c r="G1992" s="9">
        <v>0.1</v>
      </c>
      <c r="H1992" s="18" t="s">
        <v>1063</v>
      </c>
      <c r="I1992" s="32">
        <f t="shared" si="194"/>
        <v>1190.7041522680991</v>
      </c>
      <c r="J1992" s="32">
        <f t="shared" si="195"/>
        <v>5.9535207613404948</v>
      </c>
      <c r="K1992" s="33" t="str">
        <f t="shared" si="196"/>
        <v>DEJAR</v>
      </c>
      <c r="L1992" s="33" t="str">
        <f t="shared" si="197"/>
        <v>DEPURAR</v>
      </c>
      <c r="M1992" s="33" t="str">
        <f t="shared" si="198"/>
        <v>DEPURAR</v>
      </c>
    </row>
    <row r="1993" spans="1:13" x14ac:dyDescent="0.25">
      <c r="A1993" t="s">
        <v>569</v>
      </c>
      <c r="B1993" s="9">
        <v>15</v>
      </c>
      <c r="C1993" t="s">
        <v>668</v>
      </c>
      <c r="D1993" s="9">
        <v>24.4</v>
      </c>
      <c r="E1993" s="9">
        <v>12</v>
      </c>
      <c r="F1993" s="304">
        <f t="shared" si="193"/>
        <v>467.59574399999991</v>
      </c>
      <c r="G1993" s="9">
        <v>0.1</v>
      </c>
      <c r="H1993" s="18" t="s">
        <v>1063</v>
      </c>
      <c r="I1993" s="32">
        <f t="shared" si="194"/>
        <v>276.82979708396226</v>
      </c>
      <c r="J1993" s="32">
        <f t="shared" si="195"/>
        <v>1.3841489854198112</v>
      </c>
      <c r="K1993" s="33" t="str">
        <f t="shared" si="196"/>
        <v>DEJAR</v>
      </c>
      <c r="L1993" s="33" t="str">
        <f t="shared" si="197"/>
        <v>DEJAR</v>
      </c>
      <c r="M1993" s="33" t="str">
        <f t="shared" si="198"/>
        <v>DEJAR</v>
      </c>
    </row>
    <row r="1994" spans="1:13" x14ac:dyDescent="0.25">
      <c r="A1994" t="s">
        <v>569</v>
      </c>
      <c r="B1994" s="9">
        <v>16</v>
      </c>
      <c r="C1994" t="s">
        <v>505</v>
      </c>
      <c r="D1994" s="9">
        <v>19.2</v>
      </c>
      <c r="E1994" s="9">
        <v>15</v>
      </c>
      <c r="F1994" s="304">
        <f t="shared" si="193"/>
        <v>289.529856</v>
      </c>
      <c r="G1994" s="9">
        <v>0.1</v>
      </c>
      <c r="H1994" s="18" t="s">
        <v>1063</v>
      </c>
      <c r="I1994" s="32">
        <f t="shared" si="194"/>
        <v>156.35674508199583</v>
      </c>
      <c r="J1994" s="32">
        <f t="shared" si="195"/>
        <v>0.78178372540997909</v>
      </c>
      <c r="K1994" s="33" t="str">
        <f t="shared" si="196"/>
        <v>DEJAR</v>
      </c>
      <c r="L1994" s="33" t="str">
        <f t="shared" si="197"/>
        <v>DEJAR</v>
      </c>
      <c r="M1994" s="33" t="str">
        <f t="shared" si="198"/>
        <v>DEJAR</v>
      </c>
    </row>
    <row r="1995" spans="1:13" x14ac:dyDescent="0.25">
      <c r="A1995" t="s">
        <v>569</v>
      </c>
      <c r="B1995" s="9">
        <v>17</v>
      </c>
      <c r="C1995" t="s">
        <v>408</v>
      </c>
      <c r="D1995" s="9">
        <v>14</v>
      </c>
      <c r="E1995" s="9">
        <v>7</v>
      </c>
      <c r="F1995" s="304">
        <f t="shared" si="193"/>
        <v>153.9384</v>
      </c>
      <c r="G1995" s="9">
        <v>0.1</v>
      </c>
      <c r="H1995" s="18" t="s">
        <v>1063</v>
      </c>
      <c r="I1995" s="32">
        <f t="shared" si="194"/>
        <v>73.64833681845144</v>
      </c>
      <c r="J1995" s="32">
        <f t="shared" si="195"/>
        <v>0.36824168409225716</v>
      </c>
      <c r="K1995" s="33" t="str">
        <f t="shared" si="196"/>
        <v>DEJAR</v>
      </c>
      <c r="L1995" s="33" t="str">
        <f t="shared" si="197"/>
        <v>DEJAR</v>
      </c>
      <c r="M1995" s="33" t="str">
        <f t="shared" si="198"/>
        <v>DEJAR</v>
      </c>
    </row>
    <row r="1996" spans="1:13" x14ac:dyDescent="0.25">
      <c r="A1996" t="s">
        <v>569</v>
      </c>
      <c r="B1996" s="9">
        <v>18</v>
      </c>
      <c r="C1996" t="s">
        <v>581</v>
      </c>
      <c r="D1996" s="9">
        <v>14.5</v>
      </c>
      <c r="E1996" s="9">
        <v>12</v>
      </c>
      <c r="F1996" s="304">
        <f t="shared" si="193"/>
        <v>165.13034999999999</v>
      </c>
      <c r="G1996" s="9">
        <v>0.1</v>
      </c>
      <c r="H1996" s="18" t="s">
        <v>1063</v>
      </c>
      <c r="I1996" s="32">
        <f t="shared" si="194"/>
        <v>80.073268525573738</v>
      </c>
      <c r="J1996" s="32">
        <f t="shared" si="195"/>
        <v>0.40036634262786869</v>
      </c>
      <c r="K1996" s="33" t="str">
        <f t="shared" si="196"/>
        <v>DEJAR</v>
      </c>
      <c r="L1996" s="33" t="str">
        <f t="shared" si="197"/>
        <v>DEJAR</v>
      </c>
      <c r="M1996" s="33" t="str">
        <f t="shared" si="198"/>
        <v>DEJAR</v>
      </c>
    </row>
    <row r="1997" spans="1:13" x14ac:dyDescent="0.25">
      <c r="A1997" t="s">
        <v>569</v>
      </c>
      <c r="B1997" s="9">
        <v>19</v>
      </c>
      <c r="C1997" t="s">
        <v>668</v>
      </c>
      <c r="D1997" s="9">
        <v>32.4</v>
      </c>
      <c r="E1997" s="9">
        <v>15</v>
      </c>
      <c r="F1997" s="304">
        <f t="shared" si="193"/>
        <v>824.48150399999997</v>
      </c>
      <c r="G1997" s="9">
        <v>0.1</v>
      </c>
      <c r="H1997" s="18" t="s">
        <v>1063</v>
      </c>
      <c r="I1997" s="32">
        <f t="shared" si="194"/>
        <v>544.19487403182245</v>
      </c>
      <c r="J1997" s="32">
        <f t="shared" si="195"/>
        <v>2.7209743701591118</v>
      </c>
      <c r="K1997" s="33" t="str">
        <f t="shared" si="196"/>
        <v>DEJAR</v>
      </c>
      <c r="L1997" s="33" t="str">
        <f t="shared" si="197"/>
        <v>DEJAR</v>
      </c>
      <c r="M1997" s="33" t="str">
        <f t="shared" si="198"/>
        <v>DEJAR</v>
      </c>
    </row>
    <row r="1998" spans="1:13" x14ac:dyDescent="0.25">
      <c r="A1998" t="s">
        <v>569</v>
      </c>
      <c r="B1998" s="9">
        <v>20</v>
      </c>
      <c r="C1998" t="s">
        <v>701</v>
      </c>
      <c r="D1998" s="9">
        <v>16.3</v>
      </c>
      <c r="E1998" s="9">
        <v>7</v>
      </c>
      <c r="F1998" s="304">
        <f t="shared" si="193"/>
        <v>208.67292599999999</v>
      </c>
      <c r="G1998" s="9">
        <v>0.1</v>
      </c>
      <c r="H1998" s="18" t="s">
        <v>1063</v>
      </c>
      <c r="I1998" s="32">
        <f t="shared" si="194"/>
        <v>105.83189836648944</v>
      </c>
      <c r="J1998" s="32">
        <f t="shared" si="195"/>
        <v>0.52915949183244715</v>
      </c>
      <c r="K1998" s="33" t="str">
        <f t="shared" si="196"/>
        <v>DEJAR</v>
      </c>
      <c r="L1998" s="33" t="str">
        <f t="shared" si="197"/>
        <v>DEJAR</v>
      </c>
      <c r="M1998" s="33" t="str">
        <f t="shared" si="198"/>
        <v>DEJAR</v>
      </c>
    </row>
    <row r="1999" spans="1:13" x14ac:dyDescent="0.25">
      <c r="A1999" t="s">
        <v>569</v>
      </c>
      <c r="B1999" s="9">
        <v>21</v>
      </c>
      <c r="C1999" t="s">
        <v>668</v>
      </c>
      <c r="D1999" s="9">
        <v>36.4</v>
      </c>
      <c r="E1999" s="9">
        <v>20</v>
      </c>
      <c r="F1999" s="304">
        <f t="shared" si="193"/>
        <v>1040.6235839999999</v>
      </c>
      <c r="G1999" s="9">
        <v>0.1</v>
      </c>
      <c r="H1999" s="18" t="s">
        <v>1063</v>
      </c>
      <c r="I1999" s="32">
        <f t="shared" si="194"/>
        <v>718.21764133799627</v>
      </c>
      <c r="J1999" s="32">
        <f t="shared" si="195"/>
        <v>3.5910882066899812</v>
      </c>
      <c r="K1999" s="33" t="str">
        <f t="shared" si="196"/>
        <v>DEJAR</v>
      </c>
      <c r="L1999" s="33" t="str">
        <f t="shared" si="197"/>
        <v>DEJAR</v>
      </c>
      <c r="M1999" s="33" t="str">
        <f t="shared" si="198"/>
        <v>DEJAR</v>
      </c>
    </row>
    <row r="2000" spans="1:13" x14ac:dyDescent="0.25">
      <c r="A2000" t="s">
        <v>569</v>
      </c>
      <c r="B2000" s="9">
        <v>22</v>
      </c>
      <c r="C2000" t="s">
        <v>701</v>
      </c>
      <c r="D2000" s="9">
        <v>39.5</v>
      </c>
      <c r="E2000" s="9">
        <v>10</v>
      </c>
      <c r="F2000" s="304">
        <f t="shared" si="193"/>
        <v>1225.4203499999999</v>
      </c>
      <c r="G2000" s="9">
        <v>0.1</v>
      </c>
      <c r="H2000" s="18" t="s">
        <v>1063</v>
      </c>
      <c r="I2000" s="32">
        <f t="shared" si="194"/>
        <v>872.69091090839277</v>
      </c>
      <c r="J2000" s="32">
        <f t="shared" si="195"/>
        <v>4.3634545545419634</v>
      </c>
      <c r="K2000" s="33" t="str">
        <f t="shared" si="196"/>
        <v>DEJAR</v>
      </c>
      <c r="L2000" s="33" t="str">
        <f t="shared" si="197"/>
        <v>DEJAR</v>
      </c>
      <c r="M2000" s="33" t="str">
        <f t="shared" si="198"/>
        <v>DEJAR</v>
      </c>
    </row>
    <row r="2001" spans="1:13" x14ac:dyDescent="0.25">
      <c r="A2001" t="s">
        <v>569</v>
      </c>
      <c r="B2001" s="9">
        <v>23</v>
      </c>
      <c r="C2001" t="s">
        <v>691</v>
      </c>
      <c r="D2001" s="9">
        <v>16.2</v>
      </c>
      <c r="E2001" s="9">
        <v>16</v>
      </c>
      <c r="F2001" s="304">
        <f t="shared" si="193"/>
        <v>206.12037599999999</v>
      </c>
      <c r="G2001" s="9">
        <v>0.1</v>
      </c>
      <c r="H2001" s="18" t="s">
        <v>1063</v>
      </c>
      <c r="I2001" s="32">
        <f t="shared" si="194"/>
        <v>104.29090634270933</v>
      </c>
      <c r="J2001" s="32">
        <f t="shared" si="195"/>
        <v>0.52145453171354661</v>
      </c>
      <c r="K2001" s="33" t="str">
        <f t="shared" si="196"/>
        <v>DEJAR</v>
      </c>
      <c r="L2001" s="33" t="str">
        <f t="shared" si="197"/>
        <v>DEJAR</v>
      </c>
      <c r="M2001" s="33" t="str">
        <f t="shared" si="198"/>
        <v>DEJAR</v>
      </c>
    </row>
    <row r="2002" spans="1:13" x14ac:dyDescent="0.25">
      <c r="A2002" t="s">
        <v>569</v>
      </c>
      <c r="B2002" s="9">
        <v>24</v>
      </c>
      <c r="C2002" t="s">
        <v>651</v>
      </c>
      <c r="D2002" s="9">
        <v>20</v>
      </c>
      <c r="E2002" s="9">
        <v>10</v>
      </c>
      <c r="F2002" s="304">
        <f t="shared" si="193"/>
        <v>314.15999999999997</v>
      </c>
      <c r="G2002" s="9">
        <v>0.1</v>
      </c>
      <c r="H2002" s="18" t="s">
        <v>1063</v>
      </c>
      <c r="I2002" s="32">
        <f t="shared" si="194"/>
        <v>172.33493090633354</v>
      </c>
      <c r="J2002" s="32">
        <f t="shared" si="195"/>
        <v>0.86167465453166758</v>
      </c>
      <c r="K2002" s="33" t="str">
        <f t="shared" si="196"/>
        <v>DEJAR</v>
      </c>
      <c r="L2002" s="33" t="str">
        <f t="shared" si="197"/>
        <v>DEJAR</v>
      </c>
      <c r="M2002" s="33" t="str">
        <f t="shared" si="198"/>
        <v>DEJAR</v>
      </c>
    </row>
    <row r="2003" spans="1:13" x14ac:dyDescent="0.25">
      <c r="A2003" t="s">
        <v>569</v>
      </c>
      <c r="B2003" s="9">
        <v>25</v>
      </c>
      <c r="C2003" t="s">
        <v>688</v>
      </c>
      <c r="D2003" s="9">
        <v>38.200000000000003</v>
      </c>
      <c r="E2003" s="9">
        <v>10</v>
      </c>
      <c r="F2003" s="304">
        <f t="shared" si="193"/>
        <v>1146.0870960000002</v>
      </c>
      <c r="G2003" s="9">
        <v>0.1</v>
      </c>
      <c r="H2003" s="18" t="s">
        <v>1063</v>
      </c>
      <c r="I2003" s="32">
        <f t="shared" si="194"/>
        <v>805.78495727952361</v>
      </c>
      <c r="J2003" s="32">
        <f t="shared" si="195"/>
        <v>4.0289247863976181</v>
      </c>
      <c r="K2003" s="33" t="str">
        <f t="shared" si="196"/>
        <v>DEJAR</v>
      </c>
      <c r="L2003" s="33" t="str">
        <f t="shared" si="197"/>
        <v>DEJAR</v>
      </c>
      <c r="M2003" s="33" t="str">
        <f t="shared" si="198"/>
        <v>DEJAR</v>
      </c>
    </row>
    <row r="2004" spans="1:13" x14ac:dyDescent="0.25">
      <c r="A2004" t="s">
        <v>569</v>
      </c>
      <c r="B2004" s="9">
        <v>26</v>
      </c>
      <c r="C2004" t="s">
        <v>505</v>
      </c>
      <c r="D2004" s="9">
        <v>34.200000000000003</v>
      </c>
      <c r="E2004" s="9">
        <v>12</v>
      </c>
      <c r="F2004" s="304">
        <f t="shared" si="193"/>
        <v>918.63525600000003</v>
      </c>
      <c r="G2004" s="9">
        <v>0.1</v>
      </c>
      <c r="H2004" s="18" t="s">
        <v>1063</v>
      </c>
      <c r="I2004" s="32">
        <f t="shared" si="194"/>
        <v>619.04450579179831</v>
      </c>
      <c r="J2004" s="32">
        <f t="shared" si="195"/>
        <v>3.095222528958991</v>
      </c>
      <c r="K2004" s="33" t="str">
        <f t="shared" si="196"/>
        <v>DEJAR</v>
      </c>
      <c r="L2004" s="33" t="str">
        <f t="shared" si="197"/>
        <v>DEJAR</v>
      </c>
      <c r="M2004" s="33" t="str">
        <f t="shared" si="198"/>
        <v>DEJAR</v>
      </c>
    </row>
    <row r="2005" spans="1:13" x14ac:dyDescent="0.25">
      <c r="A2005" t="s">
        <v>569</v>
      </c>
      <c r="B2005" s="9">
        <v>27</v>
      </c>
      <c r="C2005" t="s">
        <v>668</v>
      </c>
      <c r="D2005" s="9">
        <v>11.4</v>
      </c>
      <c r="E2005" s="9">
        <v>15</v>
      </c>
      <c r="F2005" s="304">
        <f t="shared" si="193"/>
        <v>102.07058400000001</v>
      </c>
      <c r="G2005" s="9">
        <v>0.1</v>
      </c>
      <c r="H2005" s="18" t="s">
        <v>1063</v>
      </c>
      <c r="I2005" s="32">
        <f t="shared" si="194"/>
        <v>45.133456169673856</v>
      </c>
      <c r="J2005" s="32">
        <f t="shared" si="195"/>
        <v>0.22566728084836926</v>
      </c>
      <c r="K2005" s="33" t="str">
        <f t="shared" si="196"/>
        <v>DEJAR</v>
      </c>
      <c r="L2005" s="33" t="str">
        <f t="shared" si="197"/>
        <v>DEJAR</v>
      </c>
      <c r="M2005" s="33" t="str">
        <f t="shared" si="198"/>
        <v>DEJAR</v>
      </c>
    </row>
    <row r="2006" spans="1:13" x14ac:dyDescent="0.25">
      <c r="A2006" t="s">
        <v>569</v>
      </c>
      <c r="B2006" s="9">
        <v>28</v>
      </c>
      <c r="C2006" t="s">
        <v>668</v>
      </c>
      <c r="D2006" s="9">
        <v>35.5</v>
      </c>
      <c r="E2006" s="9">
        <v>15</v>
      </c>
      <c r="F2006" s="304">
        <f t="shared" si="193"/>
        <v>989.80034999999998</v>
      </c>
      <c r="G2006" s="9">
        <v>0.1</v>
      </c>
      <c r="H2006" s="18" t="s">
        <v>1063</v>
      </c>
      <c r="I2006" s="32">
        <f t="shared" si="194"/>
        <v>676.6126158333492</v>
      </c>
      <c r="J2006" s="32">
        <f t="shared" si="195"/>
        <v>3.383063079166746</v>
      </c>
      <c r="K2006" s="33" t="str">
        <f t="shared" si="196"/>
        <v>DEJAR</v>
      </c>
      <c r="L2006" s="33" t="str">
        <f t="shared" si="197"/>
        <v>DEJAR</v>
      </c>
      <c r="M2006" s="33" t="str">
        <f t="shared" si="198"/>
        <v>DEJAR</v>
      </c>
    </row>
    <row r="2007" spans="1:13" x14ac:dyDescent="0.25">
      <c r="A2007" t="s">
        <v>569</v>
      </c>
      <c r="B2007" s="9">
        <v>29</v>
      </c>
      <c r="C2007" t="s">
        <v>703</v>
      </c>
      <c r="D2007" s="9">
        <v>14.5</v>
      </c>
      <c r="E2007" s="9">
        <v>10</v>
      </c>
      <c r="F2007" s="304">
        <f t="shared" si="193"/>
        <v>165.13034999999999</v>
      </c>
      <c r="G2007" s="9">
        <v>0.1</v>
      </c>
      <c r="H2007" s="18" t="s">
        <v>1063</v>
      </c>
      <c r="I2007" s="32">
        <f t="shared" si="194"/>
        <v>80.073268525573738</v>
      </c>
      <c r="J2007" s="32">
        <f t="shared" si="195"/>
        <v>0.40036634262786869</v>
      </c>
      <c r="K2007" s="33" t="str">
        <f t="shared" si="196"/>
        <v>DEJAR</v>
      </c>
      <c r="L2007" s="33" t="str">
        <f t="shared" si="197"/>
        <v>DEJAR</v>
      </c>
      <c r="M2007" s="33" t="str">
        <f t="shared" si="198"/>
        <v>DEJAR</v>
      </c>
    </row>
    <row r="2008" spans="1:13" x14ac:dyDescent="0.25">
      <c r="A2008" t="s">
        <v>569</v>
      </c>
      <c r="B2008" s="9">
        <v>30</v>
      </c>
      <c r="C2008" t="s">
        <v>651</v>
      </c>
      <c r="D2008" s="9">
        <v>47</v>
      </c>
      <c r="E2008" s="9">
        <v>15</v>
      </c>
      <c r="F2008" s="304">
        <f t="shared" si="193"/>
        <v>1734.9485999999999</v>
      </c>
      <c r="G2008" s="9">
        <v>0.1</v>
      </c>
      <c r="H2008" s="18" t="s">
        <v>1063</v>
      </c>
      <c r="I2008" s="32">
        <f t="shared" si="194"/>
        <v>1320.7398287000169</v>
      </c>
      <c r="J2008" s="32">
        <f t="shared" si="195"/>
        <v>6.6036991435000845</v>
      </c>
      <c r="K2008" s="33" t="str">
        <f t="shared" si="196"/>
        <v>DEJAR</v>
      </c>
      <c r="L2008" s="33" t="str">
        <f t="shared" si="197"/>
        <v>DEJAR</v>
      </c>
      <c r="M2008" s="33" t="str">
        <f t="shared" si="198"/>
        <v>DEJAR</v>
      </c>
    </row>
    <row r="2009" spans="1:13" x14ac:dyDescent="0.25">
      <c r="A2009" t="s">
        <v>569</v>
      </c>
      <c r="B2009" s="9">
        <v>31</v>
      </c>
      <c r="C2009" t="s">
        <v>704</v>
      </c>
      <c r="D2009" s="9">
        <v>13.5</v>
      </c>
      <c r="E2009" s="9">
        <v>12</v>
      </c>
      <c r="F2009" s="304">
        <f t="shared" si="193"/>
        <v>143.13915</v>
      </c>
      <c r="G2009" s="9">
        <v>0.1</v>
      </c>
      <c r="H2009" s="18" t="s">
        <v>1063</v>
      </c>
      <c r="I2009" s="32">
        <f t="shared" si="194"/>
        <v>67.533172179763213</v>
      </c>
      <c r="J2009" s="32">
        <f t="shared" si="195"/>
        <v>0.33766586089881601</v>
      </c>
      <c r="K2009" s="33" t="str">
        <f t="shared" si="196"/>
        <v>DEJAR</v>
      </c>
      <c r="L2009" s="33" t="str">
        <f t="shared" si="197"/>
        <v>DEJAR</v>
      </c>
      <c r="M2009" s="33" t="str">
        <f t="shared" si="198"/>
        <v>DEJAR</v>
      </c>
    </row>
    <row r="2010" spans="1:13" x14ac:dyDescent="0.25">
      <c r="A2010" t="s">
        <v>569</v>
      </c>
      <c r="B2010" s="9">
        <v>32</v>
      </c>
      <c r="C2010" t="s">
        <v>505</v>
      </c>
      <c r="D2010" s="9">
        <v>18</v>
      </c>
      <c r="E2010" s="9">
        <v>15</v>
      </c>
      <c r="F2010" s="304">
        <f t="shared" si="193"/>
        <v>254.46959999999999</v>
      </c>
      <c r="G2010" s="9">
        <v>0.1</v>
      </c>
      <c r="H2010" s="18" t="s">
        <v>1063</v>
      </c>
      <c r="I2010" s="32">
        <f t="shared" si="194"/>
        <v>134.06329154071116</v>
      </c>
      <c r="J2010" s="32">
        <f t="shared" si="195"/>
        <v>0.67031645770355586</v>
      </c>
      <c r="K2010" s="33" t="str">
        <f t="shared" si="196"/>
        <v>DEJAR</v>
      </c>
      <c r="L2010" s="33" t="str">
        <f t="shared" si="197"/>
        <v>DEJAR</v>
      </c>
      <c r="M2010" s="33" t="str">
        <f t="shared" si="198"/>
        <v>DEJAR</v>
      </c>
    </row>
    <row r="2011" spans="1:13" x14ac:dyDescent="0.25">
      <c r="A2011" t="s">
        <v>569</v>
      </c>
      <c r="B2011" s="9">
        <v>33</v>
      </c>
      <c r="C2011" t="s">
        <v>294</v>
      </c>
      <c r="D2011" s="9">
        <v>14.6</v>
      </c>
      <c r="E2011" s="9">
        <v>12</v>
      </c>
      <c r="F2011" s="304">
        <f t="shared" si="193"/>
        <v>167.415864</v>
      </c>
      <c r="G2011" s="9">
        <v>0.1</v>
      </c>
      <c r="H2011" s="18" t="s">
        <v>1063</v>
      </c>
      <c r="I2011" s="32">
        <f t="shared" si="194"/>
        <v>81.395797882754522</v>
      </c>
      <c r="J2011" s="32">
        <f t="shared" si="195"/>
        <v>0.40697898941377264</v>
      </c>
      <c r="K2011" s="33" t="str">
        <f t="shared" si="196"/>
        <v>DEJAR</v>
      </c>
      <c r="L2011" s="33" t="str">
        <f t="shared" si="197"/>
        <v>DEJAR</v>
      </c>
      <c r="M2011" s="33" t="str">
        <f t="shared" si="198"/>
        <v>DEJAR</v>
      </c>
    </row>
    <row r="2012" spans="1:13" x14ac:dyDescent="0.25">
      <c r="A2012" t="s">
        <v>569</v>
      </c>
      <c r="B2012" s="9">
        <v>34</v>
      </c>
      <c r="C2012" t="s">
        <v>294</v>
      </c>
      <c r="D2012" s="9">
        <v>45.5</v>
      </c>
      <c r="E2012" s="9">
        <v>18</v>
      </c>
      <c r="F2012" s="304">
        <f t="shared" si="193"/>
        <v>1625.97435</v>
      </c>
      <c r="G2012" s="9">
        <v>0.1</v>
      </c>
      <c r="H2012" s="18" t="s">
        <v>1063</v>
      </c>
      <c r="I2012" s="32">
        <f t="shared" si="194"/>
        <v>1222.4808183928546</v>
      </c>
      <c r="J2012" s="32">
        <f t="shared" si="195"/>
        <v>6.1124040919642724</v>
      </c>
      <c r="K2012" s="33" t="str">
        <f t="shared" si="196"/>
        <v>DEJAR</v>
      </c>
      <c r="L2012" s="33" t="str">
        <f t="shared" si="197"/>
        <v>DEJAR</v>
      </c>
      <c r="M2012" s="33" t="str">
        <f t="shared" si="198"/>
        <v>DEJAR</v>
      </c>
    </row>
    <row r="2013" spans="1:13" x14ac:dyDescent="0.25">
      <c r="A2013" t="s">
        <v>569</v>
      </c>
      <c r="B2013" s="9">
        <v>35</v>
      </c>
      <c r="C2013" t="s">
        <v>666</v>
      </c>
      <c r="D2013" s="9">
        <v>40.200000000000003</v>
      </c>
      <c r="E2013" s="9">
        <v>15</v>
      </c>
      <c r="F2013" s="304">
        <f t="shared" si="193"/>
        <v>1269.2378160000001</v>
      </c>
      <c r="G2013" s="9">
        <v>0.1</v>
      </c>
      <c r="H2013" s="18" t="s">
        <v>1063</v>
      </c>
      <c r="I2013" s="32">
        <f t="shared" si="194"/>
        <v>910.00577664317609</v>
      </c>
      <c r="J2013" s="32">
        <f t="shared" si="195"/>
        <v>4.5500288832158802</v>
      </c>
      <c r="K2013" s="33" t="str">
        <f t="shared" si="196"/>
        <v>DEJAR</v>
      </c>
      <c r="L2013" s="33" t="str">
        <f t="shared" si="197"/>
        <v>DEJAR</v>
      </c>
      <c r="M2013" s="33" t="str">
        <f t="shared" si="198"/>
        <v>DEJAR</v>
      </c>
    </row>
    <row r="2014" spans="1:13" x14ac:dyDescent="0.25">
      <c r="A2014" t="s">
        <v>569</v>
      </c>
      <c r="B2014" s="9">
        <v>36</v>
      </c>
      <c r="C2014" t="s">
        <v>687</v>
      </c>
      <c r="D2014" s="9">
        <v>25</v>
      </c>
      <c r="E2014" s="9">
        <v>10</v>
      </c>
      <c r="F2014" s="304">
        <f t="shared" si="193"/>
        <v>490.875</v>
      </c>
      <c r="G2014" s="9">
        <v>0.1</v>
      </c>
      <c r="H2014" s="18" t="s">
        <v>1063</v>
      </c>
      <c r="I2014" s="32">
        <f t="shared" si="194"/>
        <v>293.3319028192812</v>
      </c>
      <c r="J2014" s="32">
        <f t="shared" si="195"/>
        <v>1.4666595140964058</v>
      </c>
      <c r="K2014" s="33" t="str">
        <f t="shared" si="196"/>
        <v>DEJAR</v>
      </c>
      <c r="L2014" s="33" t="str">
        <f t="shared" si="197"/>
        <v>DEJAR</v>
      </c>
      <c r="M2014" s="33" t="str">
        <f t="shared" si="198"/>
        <v>DEJAR</v>
      </c>
    </row>
    <row r="2015" spans="1:13" x14ac:dyDescent="0.25">
      <c r="A2015" t="s">
        <v>569</v>
      </c>
      <c r="B2015" s="9">
        <v>37</v>
      </c>
      <c r="C2015" t="s">
        <v>666</v>
      </c>
      <c r="D2015" s="9">
        <v>13.4</v>
      </c>
      <c r="E2015" s="9">
        <v>10</v>
      </c>
      <c r="F2015" s="304">
        <f t="shared" si="193"/>
        <v>141.02642399999999</v>
      </c>
      <c r="G2015" s="9">
        <v>0.1</v>
      </c>
      <c r="H2015" s="18" t="s">
        <v>1063</v>
      </c>
      <c r="I2015" s="32">
        <f t="shared" si="194"/>
        <v>66.346935398031491</v>
      </c>
      <c r="J2015" s="32">
        <f t="shared" si="195"/>
        <v>0.33173467699015746</v>
      </c>
      <c r="K2015" s="33" t="str">
        <f t="shared" si="196"/>
        <v>DEJAR</v>
      </c>
      <c r="L2015" s="33" t="str">
        <f t="shared" si="197"/>
        <v>DEJAR</v>
      </c>
      <c r="M2015" s="33" t="str">
        <f t="shared" si="198"/>
        <v>DEJAR</v>
      </c>
    </row>
    <row r="2016" spans="1:13" x14ac:dyDescent="0.25">
      <c r="A2016" t="s">
        <v>569</v>
      </c>
      <c r="B2016" s="9">
        <v>38</v>
      </c>
      <c r="C2016" t="s">
        <v>505</v>
      </c>
      <c r="D2016" s="9">
        <v>33</v>
      </c>
      <c r="E2016" s="9">
        <v>20</v>
      </c>
      <c r="F2016" s="304">
        <f t="shared" si="193"/>
        <v>855.30060000000003</v>
      </c>
      <c r="G2016" s="9">
        <v>0.1</v>
      </c>
      <c r="H2016" s="18" t="s">
        <v>1063</v>
      </c>
      <c r="I2016" s="32">
        <f t="shared" si="194"/>
        <v>568.52356444302654</v>
      </c>
      <c r="J2016" s="32">
        <f t="shared" si="195"/>
        <v>2.8426178222151326</v>
      </c>
      <c r="K2016" s="33" t="str">
        <f t="shared" si="196"/>
        <v>DEJAR</v>
      </c>
      <c r="L2016" s="33" t="str">
        <f t="shared" si="197"/>
        <v>DEJAR</v>
      </c>
      <c r="M2016" s="33" t="str">
        <f t="shared" si="198"/>
        <v>DEJAR</v>
      </c>
    </row>
    <row r="2017" spans="1:13" x14ac:dyDescent="0.25">
      <c r="A2017" t="s">
        <v>569</v>
      </c>
      <c r="B2017" s="9">
        <v>39</v>
      </c>
      <c r="C2017" t="s">
        <v>173</v>
      </c>
      <c r="D2017" s="9">
        <v>15.6</v>
      </c>
      <c r="E2017" s="9">
        <v>12</v>
      </c>
      <c r="F2017" s="304">
        <f t="shared" si="193"/>
        <v>191.13494399999999</v>
      </c>
      <c r="G2017" s="9">
        <v>0.1</v>
      </c>
      <c r="H2017" s="18" t="s">
        <v>1063</v>
      </c>
      <c r="I2017" s="32">
        <f t="shared" si="194"/>
        <v>95.319053411783088</v>
      </c>
      <c r="J2017" s="32">
        <f t="shared" si="195"/>
        <v>0.47659526705891547</v>
      </c>
      <c r="K2017" s="33" t="str">
        <f t="shared" si="196"/>
        <v>DEJAR</v>
      </c>
      <c r="L2017" s="33" t="str">
        <f t="shared" si="197"/>
        <v>DEJAR</v>
      </c>
      <c r="M2017" s="33" t="str">
        <f t="shared" si="198"/>
        <v>DEJAR</v>
      </c>
    </row>
    <row r="2018" spans="1:13" x14ac:dyDescent="0.25">
      <c r="A2018" t="s">
        <v>569</v>
      </c>
      <c r="B2018" s="9">
        <v>40</v>
      </c>
      <c r="C2018" t="s">
        <v>294</v>
      </c>
      <c r="D2018" s="9">
        <v>19.7</v>
      </c>
      <c r="E2018" s="9">
        <v>15</v>
      </c>
      <c r="F2018" s="304">
        <f t="shared" si="193"/>
        <v>304.80588599999999</v>
      </c>
      <c r="G2018" s="9">
        <v>0.1</v>
      </c>
      <c r="H2018" s="18" t="s">
        <v>1063</v>
      </c>
      <c r="I2018" s="32">
        <f t="shared" si="194"/>
        <v>166.2373105643241</v>
      </c>
      <c r="J2018" s="32">
        <f t="shared" si="195"/>
        <v>0.83118655282162057</v>
      </c>
      <c r="K2018" s="33" t="str">
        <f t="shared" si="196"/>
        <v>DEJAR</v>
      </c>
      <c r="L2018" s="33" t="str">
        <f t="shared" si="197"/>
        <v>DEJAR</v>
      </c>
      <c r="M2018" s="33" t="str">
        <f t="shared" si="198"/>
        <v>DEJAR</v>
      </c>
    </row>
    <row r="2019" spans="1:13" x14ac:dyDescent="0.25">
      <c r="A2019" t="s">
        <v>569</v>
      </c>
      <c r="B2019" s="9">
        <v>41</v>
      </c>
      <c r="C2019" t="s">
        <v>701</v>
      </c>
      <c r="D2019" s="9">
        <v>29.9</v>
      </c>
      <c r="E2019" s="9">
        <v>10</v>
      </c>
      <c r="F2019" s="304">
        <f t="shared" si="193"/>
        <v>702.15545399999985</v>
      </c>
      <c r="G2019" s="9">
        <v>0.1</v>
      </c>
      <c r="H2019" s="18" t="s">
        <v>1063</v>
      </c>
      <c r="I2019" s="32">
        <f t="shared" si="194"/>
        <v>449.39925020690896</v>
      </c>
      <c r="J2019" s="32">
        <f t="shared" si="195"/>
        <v>2.2469962510345445</v>
      </c>
      <c r="K2019" s="33" t="str">
        <f t="shared" si="196"/>
        <v>DEJAR</v>
      </c>
      <c r="L2019" s="33" t="str">
        <f t="shared" si="197"/>
        <v>DEJAR</v>
      </c>
      <c r="M2019" s="33" t="str">
        <f t="shared" si="198"/>
        <v>DEJAR</v>
      </c>
    </row>
    <row r="2020" spans="1:13" x14ac:dyDescent="0.25">
      <c r="A2020" t="s">
        <v>569</v>
      </c>
      <c r="B2020" s="9">
        <v>42</v>
      </c>
      <c r="C2020" t="s">
        <v>146</v>
      </c>
      <c r="D2020" s="9">
        <v>29.2</v>
      </c>
      <c r="E2020" s="9">
        <v>15</v>
      </c>
      <c r="F2020" s="304">
        <f t="shared" si="193"/>
        <v>669.663456</v>
      </c>
      <c r="G2020" s="9">
        <v>0.1</v>
      </c>
      <c r="H2020" s="18" t="s">
        <v>1063</v>
      </c>
      <c r="I2020" s="32">
        <f t="shared" si="194"/>
        <v>424.72711695464005</v>
      </c>
      <c r="J2020" s="32">
        <f t="shared" si="195"/>
        <v>2.1236355847732002</v>
      </c>
      <c r="K2020" s="33" t="str">
        <f t="shared" si="196"/>
        <v>DEJAR</v>
      </c>
      <c r="L2020" s="33" t="str">
        <f t="shared" si="197"/>
        <v>DEJAR</v>
      </c>
      <c r="M2020" s="33" t="str">
        <f t="shared" si="198"/>
        <v>DEJAR</v>
      </c>
    </row>
    <row r="2021" spans="1:13" x14ac:dyDescent="0.25">
      <c r="A2021" t="s">
        <v>569</v>
      </c>
      <c r="B2021" s="9">
        <v>43</v>
      </c>
      <c r="C2021" t="s">
        <v>668</v>
      </c>
      <c r="D2021" s="9">
        <v>31.4</v>
      </c>
      <c r="E2021" s="9">
        <v>20</v>
      </c>
      <c r="F2021" s="304">
        <f t="shared" si="193"/>
        <v>774.37298399999997</v>
      </c>
      <c r="G2021" s="9">
        <v>0.1</v>
      </c>
      <c r="H2021" s="18" t="s">
        <v>1063</v>
      </c>
      <c r="I2021" s="32">
        <f t="shared" si="194"/>
        <v>505.01246167150646</v>
      </c>
      <c r="J2021" s="32">
        <f t="shared" si="195"/>
        <v>2.5250623083575321</v>
      </c>
      <c r="K2021" s="33" t="str">
        <f t="shared" si="196"/>
        <v>DEJAR</v>
      </c>
      <c r="L2021" s="33" t="str">
        <f t="shared" si="197"/>
        <v>DEJAR</v>
      </c>
      <c r="M2021" s="33" t="str">
        <f t="shared" si="198"/>
        <v>DEJAR</v>
      </c>
    </row>
    <row r="2022" spans="1:13" x14ac:dyDescent="0.25">
      <c r="A2022" t="s">
        <v>570</v>
      </c>
      <c r="B2022" s="9">
        <v>1</v>
      </c>
      <c r="C2022" t="s">
        <v>705</v>
      </c>
      <c r="D2022" s="9">
        <v>54</v>
      </c>
      <c r="E2022" s="9">
        <v>35</v>
      </c>
      <c r="F2022" s="304">
        <f t="shared" si="193"/>
        <v>2290.2264</v>
      </c>
      <c r="G2022" s="9">
        <v>0.1</v>
      </c>
      <c r="H2022" s="18" t="s">
        <v>1063</v>
      </c>
      <c r="I2022" s="32">
        <f t="shared" si="194"/>
        <v>1838.7943468066326</v>
      </c>
      <c r="J2022" s="32">
        <f t="shared" si="195"/>
        <v>9.1939717340331626</v>
      </c>
      <c r="K2022" s="33" t="str">
        <f t="shared" si="196"/>
        <v>DEJAR</v>
      </c>
      <c r="L2022" s="33" t="str">
        <f t="shared" si="197"/>
        <v>DEJAR</v>
      </c>
      <c r="M2022" s="33" t="str">
        <f t="shared" si="198"/>
        <v>DEJAR</v>
      </c>
    </row>
    <row r="2023" spans="1:13" x14ac:dyDescent="0.25">
      <c r="A2023" t="s">
        <v>570</v>
      </c>
      <c r="B2023" s="9">
        <v>2</v>
      </c>
      <c r="C2023" t="s">
        <v>706</v>
      </c>
      <c r="D2023" s="9">
        <v>17</v>
      </c>
      <c r="E2023" s="9">
        <v>10</v>
      </c>
      <c r="F2023" s="304">
        <f t="shared" si="193"/>
        <v>226.98060000000001</v>
      </c>
      <c r="G2023" s="9">
        <v>0.1</v>
      </c>
      <c r="H2023" s="18" t="s">
        <v>1063</v>
      </c>
      <c r="I2023" s="32">
        <f t="shared" si="194"/>
        <v>116.98835060940742</v>
      </c>
      <c r="J2023" s="32">
        <f t="shared" si="195"/>
        <v>0.58494175304703711</v>
      </c>
      <c r="K2023" s="33" t="str">
        <f t="shared" si="196"/>
        <v>DEJAR</v>
      </c>
      <c r="L2023" s="33" t="str">
        <f t="shared" si="197"/>
        <v>DEJAR</v>
      </c>
      <c r="M2023" s="33" t="str">
        <f t="shared" si="198"/>
        <v>DEJAR</v>
      </c>
    </row>
    <row r="2024" spans="1:13" x14ac:dyDescent="0.25">
      <c r="A2024" t="s">
        <v>570</v>
      </c>
      <c r="B2024" s="9">
        <v>3</v>
      </c>
      <c r="C2024" t="s">
        <v>254</v>
      </c>
      <c r="D2024" s="9">
        <v>12</v>
      </c>
      <c r="E2024" s="9">
        <v>12</v>
      </c>
      <c r="F2024" s="304">
        <f t="shared" si="193"/>
        <v>113.0976</v>
      </c>
      <c r="G2024" s="9">
        <v>0.1</v>
      </c>
      <c r="H2024" s="18" t="s">
        <v>1063</v>
      </c>
      <c r="I2024" s="32">
        <f t="shared" si="194"/>
        <v>51.002868362482175</v>
      </c>
      <c r="J2024" s="32">
        <f t="shared" si="195"/>
        <v>0.25501434181241084</v>
      </c>
      <c r="K2024" s="33" t="str">
        <f t="shared" si="196"/>
        <v>DEJAR</v>
      </c>
      <c r="L2024" s="33" t="str">
        <f t="shared" si="197"/>
        <v>DEJAR</v>
      </c>
      <c r="M2024" s="33" t="str">
        <f t="shared" si="198"/>
        <v>DEJAR</v>
      </c>
    </row>
    <row r="2025" spans="1:13" x14ac:dyDescent="0.25">
      <c r="A2025" t="s">
        <v>570</v>
      </c>
      <c r="B2025" s="9">
        <v>4</v>
      </c>
      <c r="C2025" t="s">
        <v>169</v>
      </c>
      <c r="D2025" s="9">
        <v>17.5</v>
      </c>
      <c r="E2025" s="9">
        <v>7</v>
      </c>
      <c r="F2025" s="304">
        <f t="shared" si="193"/>
        <v>240.52875</v>
      </c>
      <c r="G2025" s="9">
        <v>0.1</v>
      </c>
      <c r="H2025" s="18" t="s">
        <v>1063</v>
      </c>
      <c r="I2025" s="32">
        <f t="shared" si="194"/>
        <v>125.35709774458586</v>
      </c>
      <c r="J2025" s="32">
        <f t="shared" si="195"/>
        <v>0.62678548872292927</v>
      </c>
      <c r="K2025" s="33" t="str">
        <f t="shared" si="196"/>
        <v>DEJAR</v>
      </c>
      <c r="L2025" s="33" t="str">
        <f t="shared" si="197"/>
        <v>DEJAR</v>
      </c>
      <c r="M2025" s="33" t="str">
        <f t="shared" si="198"/>
        <v>DEJAR</v>
      </c>
    </row>
    <row r="2026" spans="1:13" x14ac:dyDescent="0.25">
      <c r="A2026" t="s">
        <v>570</v>
      </c>
      <c r="B2026" s="9">
        <v>5</v>
      </c>
      <c r="C2026" t="s">
        <v>146</v>
      </c>
      <c r="D2026" s="9">
        <v>22</v>
      </c>
      <c r="E2026" s="9">
        <v>9</v>
      </c>
      <c r="F2026" s="304">
        <f t="shared" si="193"/>
        <v>380.1336</v>
      </c>
      <c r="G2026" s="9">
        <v>0.1</v>
      </c>
      <c r="H2026" s="18" t="s">
        <v>1063</v>
      </c>
      <c r="I2026" s="32">
        <f t="shared" si="194"/>
        <v>216.2883827856152</v>
      </c>
      <c r="J2026" s="32">
        <f t="shared" si="195"/>
        <v>1.0814419139280758</v>
      </c>
      <c r="K2026" s="33" t="str">
        <f t="shared" si="196"/>
        <v>DEJAR</v>
      </c>
      <c r="L2026" s="33" t="str">
        <f t="shared" si="197"/>
        <v>DEJAR</v>
      </c>
      <c r="M2026" s="33" t="str">
        <f t="shared" si="198"/>
        <v>DEJAR</v>
      </c>
    </row>
    <row r="2027" spans="1:13" x14ac:dyDescent="0.25">
      <c r="A2027" t="s">
        <v>570</v>
      </c>
      <c r="B2027" s="9">
        <v>6</v>
      </c>
      <c r="C2027" t="s">
        <v>146</v>
      </c>
      <c r="D2027" s="9">
        <v>35</v>
      </c>
      <c r="E2027" s="9">
        <v>20</v>
      </c>
      <c r="F2027" s="304">
        <f t="shared" si="193"/>
        <v>962.11500000000001</v>
      </c>
      <c r="G2027" s="9">
        <v>0.1</v>
      </c>
      <c r="H2027" s="18" t="s">
        <v>1063</v>
      </c>
      <c r="I2027" s="32">
        <f t="shared" si="194"/>
        <v>654.11925553640299</v>
      </c>
      <c r="J2027" s="32">
        <f t="shared" si="195"/>
        <v>3.270596277682015</v>
      </c>
      <c r="K2027" s="33" t="str">
        <f t="shared" si="196"/>
        <v>DEJAR</v>
      </c>
      <c r="L2027" s="33" t="str">
        <f t="shared" si="197"/>
        <v>DEJAR</v>
      </c>
      <c r="M2027" s="33" t="str">
        <f t="shared" si="198"/>
        <v>DEJAR</v>
      </c>
    </row>
    <row r="2028" spans="1:13" x14ac:dyDescent="0.25">
      <c r="A2028" t="s">
        <v>570</v>
      </c>
      <c r="B2028" s="9">
        <v>7</v>
      </c>
      <c r="C2028" t="s">
        <v>222</v>
      </c>
      <c r="D2028" s="9">
        <v>73</v>
      </c>
      <c r="E2028" s="9">
        <v>20</v>
      </c>
      <c r="F2028" s="304">
        <f t="shared" si="193"/>
        <v>4185.3966</v>
      </c>
      <c r="G2028" s="9">
        <v>0.1</v>
      </c>
      <c r="H2028" s="18" t="s">
        <v>1063</v>
      </c>
      <c r="I2028" s="32">
        <f t="shared" si="194"/>
        <v>3772.2805096514808</v>
      </c>
      <c r="J2028" s="32">
        <f t="shared" si="195"/>
        <v>18.861402548257402</v>
      </c>
      <c r="K2028" s="33" t="str">
        <f t="shared" si="196"/>
        <v>DEJAR</v>
      </c>
      <c r="L2028" s="33" t="str">
        <f t="shared" si="197"/>
        <v>DEJAR</v>
      </c>
      <c r="M2028" s="33" t="str">
        <f t="shared" si="198"/>
        <v>DEJAR</v>
      </c>
    </row>
    <row r="2029" spans="1:13" x14ac:dyDescent="0.25">
      <c r="A2029" t="s">
        <v>570</v>
      </c>
      <c r="B2029" s="9">
        <v>8</v>
      </c>
      <c r="C2029" t="s">
        <v>210</v>
      </c>
      <c r="D2029" s="9">
        <v>32</v>
      </c>
      <c r="E2029" s="9">
        <v>25</v>
      </c>
      <c r="F2029" s="304">
        <f t="shared" si="193"/>
        <v>804.24959999999999</v>
      </c>
      <c r="G2029" s="9">
        <v>0.1</v>
      </c>
      <c r="H2029" s="18" t="s">
        <v>1063</v>
      </c>
      <c r="I2029" s="32">
        <f t="shared" si="194"/>
        <v>528.31791084648671</v>
      </c>
      <c r="J2029" s="32">
        <f t="shared" si="195"/>
        <v>2.6415895542324335</v>
      </c>
      <c r="K2029" s="33" t="str">
        <f t="shared" si="196"/>
        <v>DEJAR</v>
      </c>
      <c r="L2029" s="33" t="str">
        <f t="shared" si="197"/>
        <v>DEJAR</v>
      </c>
      <c r="M2029" s="33" t="str">
        <f t="shared" si="198"/>
        <v>DEJAR</v>
      </c>
    </row>
    <row r="2030" spans="1:13" x14ac:dyDescent="0.25">
      <c r="A2030" t="s">
        <v>570</v>
      </c>
      <c r="B2030" s="9">
        <v>9</v>
      </c>
      <c r="C2030" t="s">
        <v>239</v>
      </c>
      <c r="D2030" s="9">
        <v>11</v>
      </c>
      <c r="E2030" s="9">
        <v>9</v>
      </c>
      <c r="F2030" s="304">
        <f t="shared" si="193"/>
        <v>95.0334</v>
      </c>
      <c r="G2030" s="9">
        <v>0.1</v>
      </c>
      <c r="H2030" s="18" t="s">
        <v>1063</v>
      </c>
      <c r="I2030" s="32">
        <f t="shared" si="194"/>
        <v>41.450062373780455</v>
      </c>
      <c r="J2030" s="32">
        <f t="shared" si="195"/>
        <v>0.20725031186890225</v>
      </c>
      <c r="K2030" s="33" t="str">
        <f t="shared" si="196"/>
        <v>DEJAR</v>
      </c>
      <c r="L2030" s="33" t="str">
        <f t="shared" si="197"/>
        <v>DEJAR</v>
      </c>
      <c r="M2030" s="33" t="str">
        <f t="shared" si="198"/>
        <v>DEJAR</v>
      </c>
    </row>
    <row r="2031" spans="1:13" x14ac:dyDescent="0.25">
      <c r="A2031" t="s">
        <v>570</v>
      </c>
      <c r="B2031" s="9">
        <v>10</v>
      </c>
      <c r="C2031" t="s">
        <v>409</v>
      </c>
      <c r="D2031" s="9">
        <v>15</v>
      </c>
      <c r="E2031" s="9">
        <v>10</v>
      </c>
      <c r="F2031" s="304">
        <f t="shared" si="193"/>
        <v>176.715</v>
      </c>
      <c r="G2031" s="9">
        <v>0.1</v>
      </c>
      <c r="H2031" s="18" t="s">
        <v>1063</v>
      </c>
      <c r="I2031" s="32">
        <f t="shared" si="194"/>
        <v>86.812164819560579</v>
      </c>
      <c r="J2031" s="32">
        <f t="shared" si="195"/>
        <v>0.43406082409780289</v>
      </c>
      <c r="K2031" s="33" t="str">
        <f t="shared" si="196"/>
        <v>DEJAR</v>
      </c>
      <c r="L2031" s="33" t="str">
        <f t="shared" si="197"/>
        <v>DEJAR</v>
      </c>
      <c r="M2031" s="33" t="str">
        <f t="shared" si="198"/>
        <v>DEJAR</v>
      </c>
    </row>
    <row r="2032" spans="1:13" x14ac:dyDescent="0.25">
      <c r="A2032" t="s">
        <v>570</v>
      </c>
      <c r="B2032" s="9">
        <v>11</v>
      </c>
      <c r="C2032" t="s">
        <v>597</v>
      </c>
      <c r="D2032" s="9">
        <v>22</v>
      </c>
      <c r="E2032" s="9">
        <v>25</v>
      </c>
      <c r="F2032" s="304">
        <f t="shared" si="193"/>
        <v>380.1336</v>
      </c>
      <c r="G2032" s="9">
        <v>0.1</v>
      </c>
      <c r="H2032" s="18" t="s">
        <v>1063</v>
      </c>
      <c r="I2032" s="32">
        <f t="shared" si="194"/>
        <v>216.2883827856152</v>
      </c>
      <c r="J2032" s="32">
        <f t="shared" si="195"/>
        <v>1.0814419139280758</v>
      </c>
      <c r="K2032" s="33" t="str">
        <f t="shared" si="196"/>
        <v>DEJAR</v>
      </c>
      <c r="L2032" s="33" t="str">
        <f t="shared" si="197"/>
        <v>DEJAR</v>
      </c>
      <c r="M2032" s="33" t="str">
        <f t="shared" si="198"/>
        <v>DEJAR</v>
      </c>
    </row>
    <row r="2033" spans="1:13" x14ac:dyDescent="0.25">
      <c r="A2033" t="s">
        <v>570</v>
      </c>
      <c r="B2033" s="9">
        <v>12</v>
      </c>
      <c r="C2033" t="s">
        <v>590</v>
      </c>
      <c r="D2033" s="9">
        <v>14</v>
      </c>
      <c r="E2033" s="9">
        <v>4</v>
      </c>
      <c r="F2033" s="304">
        <f t="shared" si="193"/>
        <v>153.9384</v>
      </c>
      <c r="G2033" s="9">
        <v>0.1</v>
      </c>
      <c r="H2033" s="18" t="s">
        <v>1063</v>
      </c>
      <c r="I2033" s="32">
        <f t="shared" si="194"/>
        <v>73.64833681845144</v>
      </c>
      <c r="J2033" s="32">
        <f t="shared" si="195"/>
        <v>0.36824168409225716</v>
      </c>
      <c r="K2033" s="33" t="str">
        <f t="shared" si="196"/>
        <v>DEJAR</v>
      </c>
      <c r="L2033" s="33" t="str">
        <f t="shared" si="197"/>
        <v>DEPURAR</v>
      </c>
      <c r="M2033" s="33" t="str">
        <f t="shared" si="198"/>
        <v>DEPURAR</v>
      </c>
    </row>
    <row r="2034" spans="1:13" x14ac:dyDescent="0.25">
      <c r="A2034" t="s">
        <v>570</v>
      </c>
      <c r="B2034" s="9">
        <v>13</v>
      </c>
      <c r="C2034" t="s">
        <v>130</v>
      </c>
      <c r="D2034" s="9">
        <v>47</v>
      </c>
      <c r="E2034" s="9">
        <v>23</v>
      </c>
      <c r="F2034" s="304">
        <f t="shared" si="193"/>
        <v>1734.9485999999999</v>
      </c>
      <c r="G2034" s="9">
        <v>0.1</v>
      </c>
      <c r="H2034" s="18" t="s">
        <v>1063</v>
      </c>
      <c r="I2034" s="32">
        <f t="shared" si="194"/>
        <v>1320.7398287000169</v>
      </c>
      <c r="J2034" s="32">
        <f t="shared" si="195"/>
        <v>6.6036991435000845</v>
      </c>
      <c r="K2034" s="33" t="str">
        <f t="shared" si="196"/>
        <v>DEJAR</v>
      </c>
      <c r="L2034" s="33" t="str">
        <f t="shared" si="197"/>
        <v>DEJAR</v>
      </c>
      <c r="M2034" s="33" t="str">
        <f t="shared" si="198"/>
        <v>DEJAR</v>
      </c>
    </row>
    <row r="2035" spans="1:13" x14ac:dyDescent="0.25">
      <c r="A2035" t="s">
        <v>570</v>
      </c>
      <c r="B2035" s="9">
        <v>14</v>
      </c>
      <c r="C2035" t="s">
        <v>146</v>
      </c>
      <c r="D2035" s="9">
        <v>63</v>
      </c>
      <c r="E2035" s="9">
        <v>10</v>
      </c>
      <c r="F2035" s="304">
        <f t="shared" si="193"/>
        <v>3117.2525999999998</v>
      </c>
      <c r="G2035" s="9">
        <v>0.1</v>
      </c>
      <c r="H2035" s="18" t="s">
        <v>1063</v>
      </c>
      <c r="I2035" s="32">
        <f t="shared" si="194"/>
        <v>2655.2260635815082</v>
      </c>
      <c r="J2035" s="32">
        <f t="shared" si="195"/>
        <v>13.276130317907541</v>
      </c>
      <c r="K2035" s="33" t="str">
        <f t="shared" si="196"/>
        <v>DEJAR</v>
      </c>
      <c r="L2035" s="33" t="str">
        <f t="shared" si="197"/>
        <v>DEJAR</v>
      </c>
      <c r="M2035" s="33" t="str">
        <f t="shared" si="198"/>
        <v>DEJAR</v>
      </c>
    </row>
    <row r="2036" spans="1:13" x14ac:dyDescent="0.25">
      <c r="A2036" t="s">
        <v>570</v>
      </c>
      <c r="B2036" s="9">
        <v>15</v>
      </c>
      <c r="C2036" t="s">
        <v>122</v>
      </c>
      <c r="D2036" s="9">
        <v>65</v>
      </c>
      <c r="E2036" s="9">
        <v>30</v>
      </c>
      <c r="F2036" s="304">
        <f t="shared" si="193"/>
        <v>3318.3150000000001</v>
      </c>
      <c r="G2036" s="9">
        <v>0.1</v>
      </c>
      <c r="H2036" s="18" t="s">
        <v>1063</v>
      </c>
      <c r="I2036" s="32">
        <f t="shared" si="194"/>
        <v>2860.5689751200016</v>
      </c>
      <c r="J2036" s="32">
        <f t="shared" si="195"/>
        <v>14.302844875600007</v>
      </c>
      <c r="K2036" s="33" t="str">
        <f t="shared" si="196"/>
        <v>DEJAR</v>
      </c>
      <c r="L2036" s="33" t="str">
        <f t="shared" si="197"/>
        <v>DEJAR</v>
      </c>
      <c r="M2036" s="33" t="str">
        <f t="shared" si="198"/>
        <v>DEJAR</v>
      </c>
    </row>
    <row r="2037" spans="1:13" x14ac:dyDescent="0.25">
      <c r="A2037" t="s">
        <v>570</v>
      </c>
      <c r="B2037" s="9">
        <v>16</v>
      </c>
      <c r="C2037" t="s">
        <v>705</v>
      </c>
      <c r="D2037" s="9">
        <v>39</v>
      </c>
      <c r="E2037" s="9">
        <v>30</v>
      </c>
      <c r="F2037" s="304">
        <f t="shared" si="193"/>
        <v>1194.5934</v>
      </c>
      <c r="G2037" s="9">
        <v>0.1</v>
      </c>
      <c r="H2037" s="18" t="s">
        <v>1063</v>
      </c>
      <c r="I2037" s="32">
        <f t="shared" si="194"/>
        <v>846.59112411251863</v>
      </c>
      <c r="J2037" s="32">
        <f t="shared" si="195"/>
        <v>4.2329556205625929</v>
      </c>
      <c r="K2037" s="33" t="str">
        <f t="shared" si="196"/>
        <v>DEJAR</v>
      </c>
      <c r="L2037" s="33" t="str">
        <f t="shared" si="197"/>
        <v>DEJAR</v>
      </c>
      <c r="M2037" s="33" t="str">
        <f t="shared" si="198"/>
        <v>DEJAR</v>
      </c>
    </row>
    <row r="2038" spans="1:13" x14ac:dyDescent="0.25">
      <c r="A2038" t="s">
        <v>570</v>
      </c>
      <c r="B2038" s="9">
        <v>17</v>
      </c>
      <c r="C2038" t="s">
        <v>138</v>
      </c>
      <c r="D2038" s="9">
        <v>74</v>
      </c>
      <c r="E2038" s="9">
        <v>27</v>
      </c>
      <c r="F2038" s="304">
        <f t="shared" si="193"/>
        <v>4300.8504000000003</v>
      </c>
      <c r="G2038" s="9">
        <v>0.1</v>
      </c>
      <c r="H2038" s="18" t="s">
        <v>1063</v>
      </c>
      <c r="I2038" s="32">
        <f t="shared" si="194"/>
        <v>3896.6177607412524</v>
      </c>
      <c r="J2038" s="32">
        <f t="shared" si="195"/>
        <v>19.483088803706259</v>
      </c>
      <c r="K2038" s="33" t="str">
        <f t="shared" si="196"/>
        <v>DEJAR</v>
      </c>
      <c r="L2038" s="33" t="str">
        <f t="shared" si="197"/>
        <v>DEJAR</v>
      </c>
      <c r="M2038" s="33" t="str">
        <f t="shared" si="198"/>
        <v>DEJAR</v>
      </c>
    </row>
    <row r="2039" spans="1:13" x14ac:dyDescent="0.25">
      <c r="A2039" t="s">
        <v>570</v>
      </c>
      <c r="B2039" s="9">
        <v>18</v>
      </c>
      <c r="C2039" t="s">
        <v>294</v>
      </c>
      <c r="D2039" s="9">
        <v>12</v>
      </c>
      <c r="E2039" s="9">
        <v>6</v>
      </c>
      <c r="F2039" s="304">
        <f t="shared" si="193"/>
        <v>113.0976</v>
      </c>
      <c r="G2039" s="9">
        <v>0.1</v>
      </c>
      <c r="H2039" s="18" t="s">
        <v>1063</v>
      </c>
      <c r="I2039" s="32">
        <f t="shared" si="194"/>
        <v>51.002868362482175</v>
      </c>
      <c r="J2039" s="32">
        <f t="shared" si="195"/>
        <v>0.25501434181241084</v>
      </c>
      <c r="K2039" s="33" t="str">
        <f t="shared" si="196"/>
        <v>DEJAR</v>
      </c>
      <c r="L2039" s="33" t="str">
        <f t="shared" si="197"/>
        <v>DEJAR</v>
      </c>
      <c r="M2039" s="33" t="str">
        <f t="shared" si="198"/>
        <v>DEJAR</v>
      </c>
    </row>
    <row r="2040" spans="1:13" x14ac:dyDescent="0.25">
      <c r="A2040" t="s">
        <v>570</v>
      </c>
      <c r="B2040" s="9">
        <v>19</v>
      </c>
      <c r="C2040" t="s">
        <v>222</v>
      </c>
      <c r="D2040" s="9">
        <v>67</v>
      </c>
      <c r="E2040" s="9">
        <v>32</v>
      </c>
      <c r="F2040" s="304">
        <f t="shared" si="193"/>
        <v>3525.6606000000002</v>
      </c>
      <c r="G2040" s="9">
        <v>0.1</v>
      </c>
      <c r="H2040" s="18" t="s">
        <v>1063</v>
      </c>
      <c r="I2040" s="32">
        <f t="shared" si="194"/>
        <v>3074.842409403137</v>
      </c>
      <c r="J2040" s="32">
        <f t="shared" si="195"/>
        <v>15.374212047015684</v>
      </c>
      <c r="K2040" s="33" t="str">
        <f t="shared" si="196"/>
        <v>DEJAR</v>
      </c>
      <c r="L2040" s="33" t="str">
        <f t="shared" si="197"/>
        <v>DEJAR</v>
      </c>
      <c r="M2040" s="33" t="str">
        <f t="shared" si="198"/>
        <v>DEJAR</v>
      </c>
    </row>
    <row r="2041" spans="1:13" x14ac:dyDescent="0.25">
      <c r="A2041" t="s">
        <v>570</v>
      </c>
      <c r="B2041" s="9">
        <v>20</v>
      </c>
      <c r="C2041" t="s">
        <v>505</v>
      </c>
      <c r="D2041" s="9">
        <v>32.5</v>
      </c>
      <c r="E2041" s="9">
        <v>21</v>
      </c>
      <c r="F2041" s="304">
        <f t="shared" si="193"/>
        <v>829.57875000000001</v>
      </c>
      <c r="G2041" s="9">
        <v>0.1</v>
      </c>
      <c r="H2041" s="18" t="s">
        <v>1063</v>
      </c>
      <c r="I2041" s="32">
        <f t="shared" si="194"/>
        <v>548.2068011056914</v>
      </c>
      <c r="J2041" s="32">
        <f t="shared" si="195"/>
        <v>2.7410340055284568</v>
      </c>
      <c r="K2041" s="33" t="str">
        <f t="shared" si="196"/>
        <v>DEJAR</v>
      </c>
      <c r="L2041" s="33" t="str">
        <f t="shared" si="197"/>
        <v>DEJAR</v>
      </c>
      <c r="M2041" s="33" t="str">
        <f t="shared" si="198"/>
        <v>DEJAR</v>
      </c>
    </row>
    <row r="2042" spans="1:13" x14ac:dyDescent="0.25">
      <c r="A2042" t="s">
        <v>570</v>
      </c>
      <c r="B2042" s="9">
        <v>21</v>
      </c>
      <c r="C2042" t="s">
        <v>159</v>
      </c>
      <c r="D2042" s="9">
        <v>24</v>
      </c>
      <c r="E2042" s="9">
        <v>30</v>
      </c>
      <c r="F2042" s="304">
        <f t="shared" si="193"/>
        <v>452.3904</v>
      </c>
      <c r="G2042" s="9">
        <v>0.1</v>
      </c>
      <c r="H2042" s="18" t="s">
        <v>1063</v>
      </c>
      <c r="I2042" s="32">
        <f t="shared" si="194"/>
        <v>266.13537552905672</v>
      </c>
      <c r="J2042" s="32">
        <f t="shared" si="195"/>
        <v>1.3306768776452833</v>
      </c>
      <c r="K2042" s="33" t="str">
        <f t="shared" si="196"/>
        <v>DEJAR</v>
      </c>
      <c r="L2042" s="33" t="str">
        <f t="shared" si="197"/>
        <v>DEJAR</v>
      </c>
      <c r="M2042" s="33" t="str">
        <f t="shared" si="198"/>
        <v>DEJAR</v>
      </c>
    </row>
    <row r="2043" spans="1:13" x14ac:dyDescent="0.25">
      <c r="A2043" t="s">
        <v>570</v>
      </c>
      <c r="B2043" s="9">
        <v>22</v>
      </c>
      <c r="C2043" t="s">
        <v>707</v>
      </c>
      <c r="D2043" s="9">
        <v>31.5</v>
      </c>
      <c r="E2043" s="9">
        <v>10</v>
      </c>
      <c r="F2043" s="304">
        <f t="shared" si="193"/>
        <v>779.31314999999995</v>
      </c>
      <c r="G2043" s="9">
        <v>0.1</v>
      </c>
      <c r="H2043" s="18" t="s">
        <v>1063</v>
      </c>
      <c r="I2043" s="32">
        <f t="shared" si="194"/>
        <v>508.85435701385597</v>
      </c>
      <c r="J2043" s="32">
        <f t="shared" si="195"/>
        <v>2.5442717850692795</v>
      </c>
      <c r="K2043" s="33" t="str">
        <f t="shared" si="196"/>
        <v>DEJAR</v>
      </c>
      <c r="L2043" s="33" t="str">
        <f t="shared" si="197"/>
        <v>DEJAR</v>
      </c>
      <c r="M2043" s="33" t="str">
        <f t="shared" si="198"/>
        <v>DEJAR</v>
      </c>
    </row>
    <row r="2044" spans="1:13" x14ac:dyDescent="0.25">
      <c r="A2044" t="s">
        <v>570</v>
      </c>
      <c r="B2044" s="9">
        <v>23</v>
      </c>
      <c r="C2044" t="s">
        <v>122</v>
      </c>
      <c r="D2044" s="9">
        <v>17</v>
      </c>
      <c r="E2044" s="9">
        <v>18</v>
      </c>
      <c r="F2044" s="304">
        <f t="shared" si="193"/>
        <v>226.98060000000001</v>
      </c>
      <c r="G2044" s="9">
        <v>0.1</v>
      </c>
      <c r="H2044" s="18" t="s">
        <v>1063</v>
      </c>
      <c r="I2044" s="32">
        <f t="shared" si="194"/>
        <v>116.98835060940742</v>
      </c>
      <c r="J2044" s="32">
        <f t="shared" si="195"/>
        <v>0.58494175304703711</v>
      </c>
      <c r="K2044" s="33" t="str">
        <f t="shared" si="196"/>
        <v>DEJAR</v>
      </c>
      <c r="L2044" s="33" t="str">
        <f t="shared" si="197"/>
        <v>DEJAR</v>
      </c>
      <c r="M2044" s="33" t="str">
        <f t="shared" si="198"/>
        <v>DEJAR</v>
      </c>
    </row>
    <row r="2045" spans="1:13" x14ac:dyDescent="0.25">
      <c r="A2045" t="s">
        <v>570</v>
      </c>
      <c r="B2045" s="9">
        <v>24</v>
      </c>
      <c r="C2045" t="s">
        <v>222</v>
      </c>
      <c r="D2045" s="9">
        <v>73.5</v>
      </c>
      <c r="E2045" s="9">
        <v>25</v>
      </c>
      <c r="F2045" s="304">
        <f t="shared" si="193"/>
        <v>4242.9271499999995</v>
      </c>
      <c r="G2045" s="9">
        <v>0.1</v>
      </c>
      <c r="H2045" s="18" t="s">
        <v>1063</v>
      </c>
      <c r="I2045" s="32">
        <f t="shared" si="194"/>
        <v>3834.1565825272469</v>
      </c>
      <c r="J2045" s="32">
        <f t="shared" si="195"/>
        <v>19.170782912636234</v>
      </c>
      <c r="K2045" s="33" t="str">
        <f t="shared" si="196"/>
        <v>DEJAR</v>
      </c>
      <c r="L2045" s="33" t="str">
        <f t="shared" si="197"/>
        <v>DEJAR</v>
      </c>
      <c r="M2045" s="33" t="str">
        <f t="shared" si="198"/>
        <v>DEJAR</v>
      </c>
    </row>
    <row r="2046" spans="1:13" x14ac:dyDescent="0.25">
      <c r="A2046" t="s">
        <v>570</v>
      </c>
      <c r="B2046" s="9">
        <v>25</v>
      </c>
      <c r="C2046" t="s">
        <v>643</v>
      </c>
      <c r="D2046" s="9">
        <v>14.9</v>
      </c>
      <c r="E2046" s="9">
        <v>6</v>
      </c>
      <c r="F2046" s="304">
        <f t="shared" si="193"/>
        <v>174.36665400000001</v>
      </c>
      <c r="G2046" s="9">
        <v>0.1</v>
      </c>
      <c r="H2046" s="18" t="s">
        <v>1063</v>
      </c>
      <c r="I2046" s="32">
        <f t="shared" si="194"/>
        <v>85.439069920442137</v>
      </c>
      <c r="J2046" s="32">
        <f t="shared" si="195"/>
        <v>0.42719534960221062</v>
      </c>
      <c r="K2046" s="33" t="str">
        <f t="shared" si="196"/>
        <v>DEJAR</v>
      </c>
      <c r="L2046" s="33" t="str">
        <f t="shared" si="197"/>
        <v>DEJAR</v>
      </c>
      <c r="M2046" s="33" t="str">
        <f t="shared" si="198"/>
        <v>DEJAR</v>
      </c>
    </row>
    <row r="2047" spans="1:13" x14ac:dyDescent="0.25">
      <c r="A2047" t="s">
        <v>570</v>
      </c>
      <c r="B2047" s="9">
        <v>26</v>
      </c>
      <c r="C2047" t="s">
        <v>658</v>
      </c>
      <c r="D2047" s="9">
        <v>13</v>
      </c>
      <c r="E2047" s="9">
        <v>10</v>
      </c>
      <c r="F2047" s="304">
        <f t="shared" si="193"/>
        <v>132.73259999999999</v>
      </c>
      <c r="G2047" s="9">
        <v>0.1</v>
      </c>
      <c r="H2047" s="18" t="s">
        <v>1063</v>
      </c>
      <c r="I2047" s="32">
        <f t="shared" si="194"/>
        <v>61.723483588461484</v>
      </c>
      <c r="J2047" s="32">
        <f t="shared" si="195"/>
        <v>0.3086174179423074</v>
      </c>
      <c r="K2047" s="33" t="str">
        <f t="shared" si="196"/>
        <v>DEJAR</v>
      </c>
      <c r="L2047" s="33" t="str">
        <f t="shared" si="197"/>
        <v>DEJAR</v>
      </c>
      <c r="M2047" s="33" t="str">
        <f t="shared" si="198"/>
        <v>DEJAR</v>
      </c>
    </row>
    <row r="2048" spans="1:13" x14ac:dyDescent="0.25">
      <c r="A2048" t="s">
        <v>570</v>
      </c>
      <c r="B2048" s="9">
        <v>27</v>
      </c>
      <c r="C2048" t="s">
        <v>212</v>
      </c>
      <c r="D2048" s="9">
        <v>27.2</v>
      </c>
      <c r="E2048" s="9">
        <v>20</v>
      </c>
      <c r="F2048" s="304">
        <f t="shared" si="193"/>
        <v>581.07033599999988</v>
      </c>
      <c r="G2048" s="9">
        <v>0.1</v>
      </c>
      <c r="H2048" s="18" t="s">
        <v>1063</v>
      </c>
      <c r="I2048" s="32">
        <f t="shared" si="194"/>
        <v>358.64488216223202</v>
      </c>
      <c r="J2048" s="32">
        <f t="shared" si="195"/>
        <v>1.7932244108111599</v>
      </c>
      <c r="K2048" s="33" t="str">
        <f t="shared" si="196"/>
        <v>DEJAR</v>
      </c>
      <c r="L2048" s="33" t="str">
        <f t="shared" si="197"/>
        <v>DEJAR</v>
      </c>
      <c r="M2048" s="33" t="str">
        <f t="shared" si="198"/>
        <v>DEJAR</v>
      </c>
    </row>
    <row r="2049" spans="1:13" x14ac:dyDescent="0.25">
      <c r="A2049" t="s">
        <v>572</v>
      </c>
      <c r="B2049" s="9">
        <v>1</v>
      </c>
      <c r="C2049" t="s">
        <v>623</v>
      </c>
      <c r="D2049" s="9">
        <v>19.3</v>
      </c>
      <c r="E2049" s="9">
        <v>14</v>
      </c>
      <c r="F2049" s="304">
        <f t="shared" si="193"/>
        <v>292.55364600000001</v>
      </c>
      <c r="G2049" s="9">
        <v>0.1</v>
      </c>
      <c r="H2049" s="18" t="s">
        <v>1063</v>
      </c>
      <c r="I2049" s="32">
        <f t="shared" si="194"/>
        <v>158.30477360462294</v>
      </c>
      <c r="J2049" s="32">
        <f t="shared" si="195"/>
        <v>0.7915238680231147</v>
      </c>
      <c r="K2049" s="33" t="str">
        <f t="shared" si="196"/>
        <v>DEJAR</v>
      </c>
      <c r="L2049" s="33" t="str">
        <f t="shared" si="197"/>
        <v>DEJAR</v>
      </c>
      <c r="M2049" s="33" t="str">
        <f t="shared" si="198"/>
        <v>DEJAR</v>
      </c>
    </row>
    <row r="2050" spans="1:13" x14ac:dyDescent="0.25">
      <c r="A2050" t="s">
        <v>572</v>
      </c>
      <c r="B2050" s="9">
        <v>2</v>
      </c>
      <c r="C2050" t="s">
        <v>249</v>
      </c>
      <c r="D2050" s="9">
        <v>52</v>
      </c>
      <c r="E2050" s="9">
        <v>18</v>
      </c>
      <c r="F2050" s="304">
        <f t="shared" si="193"/>
        <v>2123.7215999999999</v>
      </c>
      <c r="G2050" s="9">
        <v>0.1</v>
      </c>
      <c r="H2050" s="18" t="s">
        <v>1063</v>
      </c>
      <c r="I2050" s="32">
        <f t="shared" si="194"/>
        <v>1680.6080482279649</v>
      </c>
      <c r="J2050" s="32">
        <f t="shared" si="195"/>
        <v>8.4030402411398235</v>
      </c>
      <c r="K2050" s="33" t="str">
        <f t="shared" si="196"/>
        <v>DEJAR</v>
      </c>
      <c r="L2050" s="33" t="str">
        <f t="shared" si="197"/>
        <v>DEJAR</v>
      </c>
      <c r="M2050" s="33" t="str">
        <f t="shared" si="198"/>
        <v>DEJAR</v>
      </c>
    </row>
    <row r="2051" spans="1:13" x14ac:dyDescent="0.25">
      <c r="A2051" t="s">
        <v>572</v>
      </c>
      <c r="B2051" s="9">
        <v>3</v>
      </c>
      <c r="C2051" t="s">
        <v>623</v>
      </c>
      <c r="D2051" s="9">
        <v>13</v>
      </c>
      <c r="E2051" s="9">
        <v>7</v>
      </c>
      <c r="F2051" s="304">
        <f t="shared" ref="F2051:F2114" si="199">(3.1416/4)*D2051^2</f>
        <v>132.73259999999999</v>
      </c>
      <c r="G2051" s="9">
        <v>0.1</v>
      </c>
      <c r="H2051" s="18" t="s">
        <v>1063</v>
      </c>
      <c r="I2051" s="32">
        <f t="shared" ref="I2051:I2114" si="200">0.13657*D2051^2.38351</f>
        <v>61.723483588461484</v>
      </c>
      <c r="J2051" s="32">
        <f t="shared" ref="J2051:J2114" si="201">(I2051/1000)*0.5/G2051</f>
        <v>0.3086174179423074</v>
      </c>
      <c r="K2051" s="33" t="str">
        <f t="shared" ref="K2051:K2114" si="202">+IF(D2051&gt;=10,"DEJAR","DEPURAR")</f>
        <v>DEJAR</v>
      </c>
      <c r="L2051" s="33" t="str">
        <f t="shared" ref="L2051:L2114" si="203">+IF(E2051&gt;=5,"DEJAR","DEPURAR")</f>
        <v>DEJAR</v>
      </c>
      <c r="M2051" s="33" t="str">
        <f t="shared" ref="M2051:M2114" si="204">+IF(AND(K2051="DEJAR",L2051="DEJAR"),"DEJAR","DEPURAR")</f>
        <v>DEJAR</v>
      </c>
    </row>
    <row r="2052" spans="1:13" x14ac:dyDescent="0.25">
      <c r="A2052" t="s">
        <v>572</v>
      </c>
      <c r="B2052" s="9">
        <v>4</v>
      </c>
      <c r="C2052" t="s">
        <v>623</v>
      </c>
      <c r="D2052" s="9">
        <v>13</v>
      </c>
      <c r="E2052" s="9">
        <v>5</v>
      </c>
      <c r="F2052" s="304">
        <f t="shared" si="199"/>
        <v>132.73259999999999</v>
      </c>
      <c r="G2052" s="9">
        <v>0.1</v>
      </c>
      <c r="H2052" s="18" t="s">
        <v>1063</v>
      </c>
      <c r="I2052" s="32">
        <f t="shared" si="200"/>
        <v>61.723483588461484</v>
      </c>
      <c r="J2052" s="32">
        <f t="shared" si="201"/>
        <v>0.3086174179423074</v>
      </c>
      <c r="K2052" s="33" t="str">
        <f t="shared" si="202"/>
        <v>DEJAR</v>
      </c>
      <c r="L2052" s="33" t="str">
        <f t="shared" si="203"/>
        <v>DEJAR</v>
      </c>
      <c r="M2052" s="33" t="str">
        <f t="shared" si="204"/>
        <v>DEJAR</v>
      </c>
    </row>
    <row r="2053" spans="1:13" x14ac:dyDescent="0.25">
      <c r="A2053" t="s">
        <v>572</v>
      </c>
      <c r="B2053" s="9">
        <v>5</v>
      </c>
      <c r="C2053" t="s">
        <v>249</v>
      </c>
      <c r="D2053" s="9">
        <v>19.3</v>
      </c>
      <c r="E2053" s="9">
        <v>15</v>
      </c>
      <c r="F2053" s="304">
        <f t="shared" si="199"/>
        <v>292.55364600000001</v>
      </c>
      <c r="G2053" s="9">
        <v>0.1</v>
      </c>
      <c r="H2053" s="18" t="s">
        <v>1063</v>
      </c>
      <c r="I2053" s="32">
        <f t="shared" si="200"/>
        <v>158.30477360462294</v>
      </c>
      <c r="J2053" s="32">
        <f t="shared" si="201"/>
        <v>0.7915238680231147</v>
      </c>
      <c r="K2053" s="33" t="str">
        <f t="shared" si="202"/>
        <v>DEJAR</v>
      </c>
      <c r="L2053" s="33" t="str">
        <f t="shared" si="203"/>
        <v>DEJAR</v>
      </c>
      <c r="M2053" s="33" t="str">
        <f t="shared" si="204"/>
        <v>DEJAR</v>
      </c>
    </row>
    <row r="2054" spans="1:13" x14ac:dyDescent="0.25">
      <c r="A2054" t="s">
        <v>572</v>
      </c>
      <c r="B2054" s="9">
        <v>6</v>
      </c>
      <c r="C2054" t="s">
        <v>581</v>
      </c>
      <c r="D2054" s="9">
        <v>37</v>
      </c>
      <c r="E2054" s="9">
        <v>18</v>
      </c>
      <c r="F2054" s="304">
        <f t="shared" si="199"/>
        <v>1075.2126000000001</v>
      </c>
      <c r="G2054" s="9">
        <v>0.1</v>
      </c>
      <c r="H2054" s="18" t="s">
        <v>1063</v>
      </c>
      <c r="I2054" s="32">
        <f t="shared" si="200"/>
        <v>746.75785703016243</v>
      </c>
      <c r="J2054" s="32">
        <f t="shared" si="201"/>
        <v>3.7337892851508117</v>
      </c>
      <c r="K2054" s="33" t="str">
        <f t="shared" si="202"/>
        <v>DEJAR</v>
      </c>
      <c r="L2054" s="33" t="str">
        <f t="shared" si="203"/>
        <v>DEJAR</v>
      </c>
      <c r="M2054" s="33" t="str">
        <f t="shared" si="204"/>
        <v>DEJAR</v>
      </c>
    </row>
    <row r="2055" spans="1:13" x14ac:dyDescent="0.25">
      <c r="A2055" t="s">
        <v>572</v>
      </c>
      <c r="B2055" s="9">
        <v>7</v>
      </c>
      <c r="C2055" t="s">
        <v>591</v>
      </c>
      <c r="D2055" s="9">
        <v>12</v>
      </c>
      <c r="E2055" s="9">
        <v>7</v>
      </c>
      <c r="F2055" s="304">
        <f t="shared" si="199"/>
        <v>113.0976</v>
      </c>
      <c r="G2055" s="9">
        <v>0.1</v>
      </c>
      <c r="H2055" s="18" t="s">
        <v>1063</v>
      </c>
      <c r="I2055" s="32">
        <f t="shared" si="200"/>
        <v>51.002868362482175</v>
      </c>
      <c r="J2055" s="32">
        <f t="shared" si="201"/>
        <v>0.25501434181241084</v>
      </c>
      <c r="K2055" s="33" t="str">
        <f t="shared" si="202"/>
        <v>DEJAR</v>
      </c>
      <c r="L2055" s="33" t="str">
        <f t="shared" si="203"/>
        <v>DEJAR</v>
      </c>
      <c r="M2055" s="33" t="str">
        <f t="shared" si="204"/>
        <v>DEJAR</v>
      </c>
    </row>
    <row r="2056" spans="1:13" x14ac:dyDescent="0.25">
      <c r="A2056" t="s">
        <v>572</v>
      </c>
      <c r="B2056" s="9">
        <v>8</v>
      </c>
      <c r="C2056" t="s">
        <v>249</v>
      </c>
      <c r="D2056" s="9">
        <v>60</v>
      </c>
      <c r="E2056" s="9">
        <v>25</v>
      </c>
      <c r="F2056" s="304">
        <f t="shared" si="199"/>
        <v>2827.44</v>
      </c>
      <c r="G2056" s="9">
        <v>0.1</v>
      </c>
      <c r="H2056" s="18" t="s">
        <v>1063</v>
      </c>
      <c r="I2056" s="32">
        <f t="shared" si="200"/>
        <v>2363.7230823297186</v>
      </c>
      <c r="J2056" s="32">
        <f t="shared" si="201"/>
        <v>11.818615411648594</v>
      </c>
      <c r="K2056" s="33" t="str">
        <f t="shared" si="202"/>
        <v>DEJAR</v>
      </c>
      <c r="L2056" s="33" t="str">
        <f t="shared" si="203"/>
        <v>DEJAR</v>
      </c>
      <c r="M2056" s="33" t="str">
        <f t="shared" si="204"/>
        <v>DEJAR</v>
      </c>
    </row>
    <row r="2057" spans="1:13" x14ac:dyDescent="0.25">
      <c r="A2057" t="s">
        <v>572</v>
      </c>
      <c r="B2057" s="9">
        <v>9</v>
      </c>
      <c r="C2057" t="s">
        <v>623</v>
      </c>
      <c r="D2057" s="9">
        <v>13</v>
      </c>
      <c r="E2057" s="9">
        <v>12</v>
      </c>
      <c r="F2057" s="304">
        <f t="shared" si="199"/>
        <v>132.73259999999999</v>
      </c>
      <c r="G2057" s="9">
        <v>0.1</v>
      </c>
      <c r="H2057" s="18" t="s">
        <v>1063</v>
      </c>
      <c r="I2057" s="32">
        <f t="shared" si="200"/>
        <v>61.723483588461484</v>
      </c>
      <c r="J2057" s="32">
        <f t="shared" si="201"/>
        <v>0.3086174179423074</v>
      </c>
      <c r="K2057" s="33" t="str">
        <f t="shared" si="202"/>
        <v>DEJAR</v>
      </c>
      <c r="L2057" s="33" t="str">
        <f t="shared" si="203"/>
        <v>DEJAR</v>
      </c>
      <c r="M2057" s="33" t="str">
        <f t="shared" si="204"/>
        <v>DEJAR</v>
      </c>
    </row>
    <row r="2058" spans="1:13" x14ac:dyDescent="0.25">
      <c r="A2058" t="s">
        <v>572</v>
      </c>
      <c r="B2058" s="9">
        <v>10</v>
      </c>
      <c r="C2058" t="s">
        <v>623</v>
      </c>
      <c r="D2058" s="9">
        <v>14</v>
      </c>
      <c r="E2058" s="9">
        <v>8</v>
      </c>
      <c r="F2058" s="304">
        <f t="shared" si="199"/>
        <v>153.9384</v>
      </c>
      <c r="G2058" s="9">
        <v>0.1</v>
      </c>
      <c r="H2058" s="18" t="s">
        <v>1063</v>
      </c>
      <c r="I2058" s="32">
        <f t="shared" si="200"/>
        <v>73.64833681845144</v>
      </c>
      <c r="J2058" s="32">
        <f t="shared" si="201"/>
        <v>0.36824168409225716</v>
      </c>
      <c r="K2058" s="33" t="str">
        <f t="shared" si="202"/>
        <v>DEJAR</v>
      </c>
      <c r="L2058" s="33" t="str">
        <f t="shared" si="203"/>
        <v>DEJAR</v>
      </c>
      <c r="M2058" s="33" t="str">
        <f t="shared" si="204"/>
        <v>DEJAR</v>
      </c>
    </row>
    <row r="2059" spans="1:13" x14ac:dyDescent="0.25">
      <c r="A2059" t="s">
        <v>572</v>
      </c>
      <c r="B2059" s="9">
        <v>11</v>
      </c>
      <c r="C2059" t="s">
        <v>708</v>
      </c>
      <c r="D2059" s="9">
        <v>13.5</v>
      </c>
      <c r="E2059" s="9">
        <v>7</v>
      </c>
      <c r="F2059" s="304">
        <f t="shared" si="199"/>
        <v>143.13915</v>
      </c>
      <c r="G2059" s="9">
        <v>0.1</v>
      </c>
      <c r="H2059" s="18" t="s">
        <v>1063</v>
      </c>
      <c r="I2059" s="32">
        <f t="shared" si="200"/>
        <v>67.533172179763213</v>
      </c>
      <c r="J2059" s="32">
        <f t="shared" si="201"/>
        <v>0.33766586089881601</v>
      </c>
      <c r="K2059" s="33" t="str">
        <f t="shared" si="202"/>
        <v>DEJAR</v>
      </c>
      <c r="L2059" s="33" t="str">
        <f t="shared" si="203"/>
        <v>DEJAR</v>
      </c>
      <c r="M2059" s="33" t="str">
        <f t="shared" si="204"/>
        <v>DEJAR</v>
      </c>
    </row>
    <row r="2060" spans="1:13" x14ac:dyDescent="0.25">
      <c r="A2060" t="s">
        <v>572</v>
      </c>
      <c r="B2060" s="9">
        <v>12</v>
      </c>
      <c r="C2060" t="s">
        <v>623</v>
      </c>
      <c r="D2060" s="9">
        <v>14.5</v>
      </c>
      <c r="E2060" s="9">
        <v>6</v>
      </c>
      <c r="F2060" s="304">
        <f t="shared" si="199"/>
        <v>165.13034999999999</v>
      </c>
      <c r="G2060" s="9">
        <v>0.1</v>
      </c>
      <c r="H2060" s="18" t="s">
        <v>1063</v>
      </c>
      <c r="I2060" s="32">
        <f t="shared" si="200"/>
        <v>80.073268525573738</v>
      </c>
      <c r="J2060" s="32">
        <f t="shared" si="201"/>
        <v>0.40036634262786869</v>
      </c>
      <c r="K2060" s="33" t="str">
        <f t="shared" si="202"/>
        <v>DEJAR</v>
      </c>
      <c r="L2060" s="33" t="str">
        <f t="shared" si="203"/>
        <v>DEJAR</v>
      </c>
      <c r="M2060" s="33" t="str">
        <f t="shared" si="204"/>
        <v>DEJAR</v>
      </c>
    </row>
    <row r="2061" spans="1:13" x14ac:dyDescent="0.25">
      <c r="A2061" t="s">
        <v>572</v>
      </c>
      <c r="B2061" s="9">
        <v>13</v>
      </c>
      <c r="C2061" t="s">
        <v>585</v>
      </c>
      <c r="D2061" s="9">
        <v>50.5</v>
      </c>
      <c r="E2061" s="9">
        <v>20</v>
      </c>
      <c r="F2061" s="304">
        <f t="shared" si="199"/>
        <v>2002.9663499999999</v>
      </c>
      <c r="G2061" s="9">
        <v>0.1</v>
      </c>
      <c r="H2061" s="18" t="s">
        <v>1063</v>
      </c>
      <c r="I2061" s="32">
        <f t="shared" si="200"/>
        <v>1567.3548859388682</v>
      </c>
      <c r="J2061" s="32">
        <f t="shared" si="201"/>
        <v>7.8367744296943407</v>
      </c>
      <c r="K2061" s="33" t="str">
        <f t="shared" si="202"/>
        <v>DEJAR</v>
      </c>
      <c r="L2061" s="33" t="str">
        <f t="shared" si="203"/>
        <v>DEJAR</v>
      </c>
      <c r="M2061" s="33" t="str">
        <f t="shared" si="204"/>
        <v>DEJAR</v>
      </c>
    </row>
    <row r="2062" spans="1:13" x14ac:dyDescent="0.25">
      <c r="A2062" t="s">
        <v>572</v>
      </c>
      <c r="B2062" s="9">
        <v>14</v>
      </c>
      <c r="C2062" t="s">
        <v>294</v>
      </c>
      <c r="D2062" s="9">
        <v>32.200000000000003</v>
      </c>
      <c r="E2062" s="9">
        <v>22</v>
      </c>
      <c r="F2062" s="304">
        <f t="shared" si="199"/>
        <v>814.33413600000006</v>
      </c>
      <c r="G2062" s="9">
        <v>0.1</v>
      </c>
      <c r="H2062" s="18" t="s">
        <v>1063</v>
      </c>
      <c r="I2062" s="32">
        <f t="shared" si="200"/>
        <v>536.22228398309642</v>
      </c>
      <c r="J2062" s="32">
        <f t="shared" si="201"/>
        <v>2.681111419915482</v>
      </c>
      <c r="K2062" s="33" t="str">
        <f t="shared" si="202"/>
        <v>DEJAR</v>
      </c>
      <c r="L2062" s="33" t="str">
        <f t="shared" si="203"/>
        <v>DEJAR</v>
      </c>
      <c r="M2062" s="33" t="str">
        <f t="shared" si="204"/>
        <v>DEJAR</v>
      </c>
    </row>
    <row r="2063" spans="1:13" x14ac:dyDescent="0.25">
      <c r="A2063" t="s">
        <v>572</v>
      </c>
      <c r="B2063" s="9">
        <v>15</v>
      </c>
      <c r="C2063" t="s">
        <v>623</v>
      </c>
      <c r="D2063" s="9">
        <v>28</v>
      </c>
      <c r="E2063" s="9">
        <v>16</v>
      </c>
      <c r="F2063" s="304">
        <f t="shared" si="199"/>
        <v>615.75360000000001</v>
      </c>
      <c r="G2063" s="9">
        <v>0.1</v>
      </c>
      <c r="H2063" s="18" t="s">
        <v>1063</v>
      </c>
      <c r="I2063" s="32">
        <f t="shared" si="200"/>
        <v>384.30049927715726</v>
      </c>
      <c r="J2063" s="32">
        <f t="shared" si="201"/>
        <v>1.9215024963857863</v>
      </c>
      <c r="K2063" s="33" t="str">
        <f t="shared" si="202"/>
        <v>DEJAR</v>
      </c>
      <c r="L2063" s="33" t="str">
        <f t="shared" si="203"/>
        <v>DEJAR</v>
      </c>
      <c r="M2063" s="33" t="str">
        <f t="shared" si="204"/>
        <v>DEJAR</v>
      </c>
    </row>
    <row r="2064" spans="1:13" x14ac:dyDescent="0.25">
      <c r="A2064" t="s">
        <v>572</v>
      </c>
      <c r="B2064" s="9">
        <v>16</v>
      </c>
      <c r="C2064" t="s">
        <v>158</v>
      </c>
      <c r="D2064" s="9">
        <v>22</v>
      </c>
      <c r="E2064" s="9">
        <v>15</v>
      </c>
      <c r="F2064" s="304">
        <f t="shared" si="199"/>
        <v>380.1336</v>
      </c>
      <c r="G2064" s="9">
        <v>0.1</v>
      </c>
      <c r="H2064" s="18" t="s">
        <v>1063</v>
      </c>
      <c r="I2064" s="32">
        <f t="shared" si="200"/>
        <v>216.2883827856152</v>
      </c>
      <c r="J2064" s="32">
        <f t="shared" si="201"/>
        <v>1.0814419139280758</v>
      </c>
      <c r="K2064" s="33" t="str">
        <f t="shared" si="202"/>
        <v>DEJAR</v>
      </c>
      <c r="L2064" s="33" t="str">
        <f t="shared" si="203"/>
        <v>DEJAR</v>
      </c>
      <c r="M2064" s="33" t="str">
        <f t="shared" si="204"/>
        <v>DEJAR</v>
      </c>
    </row>
    <row r="2065" spans="1:13" x14ac:dyDescent="0.25">
      <c r="A2065" t="s">
        <v>572</v>
      </c>
      <c r="B2065" s="9">
        <v>17</v>
      </c>
      <c r="C2065" t="s">
        <v>252</v>
      </c>
      <c r="D2065" s="9">
        <v>18</v>
      </c>
      <c r="E2065" s="9">
        <v>12</v>
      </c>
      <c r="F2065" s="304">
        <f t="shared" si="199"/>
        <v>254.46959999999999</v>
      </c>
      <c r="G2065" s="9">
        <v>0.1</v>
      </c>
      <c r="H2065" s="18" t="s">
        <v>1063</v>
      </c>
      <c r="I2065" s="32">
        <f t="shared" si="200"/>
        <v>134.06329154071116</v>
      </c>
      <c r="J2065" s="32">
        <f t="shared" si="201"/>
        <v>0.67031645770355586</v>
      </c>
      <c r="K2065" s="33" t="str">
        <f t="shared" si="202"/>
        <v>DEJAR</v>
      </c>
      <c r="L2065" s="33" t="str">
        <f t="shared" si="203"/>
        <v>DEJAR</v>
      </c>
      <c r="M2065" s="33" t="str">
        <f t="shared" si="204"/>
        <v>DEJAR</v>
      </c>
    </row>
    <row r="2066" spans="1:13" x14ac:dyDescent="0.25">
      <c r="A2066" t="s">
        <v>572</v>
      </c>
      <c r="B2066" s="9">
        <v>18</v>
      </c>
      <c r="C2066" t="s">
        <v>623</v>
      </c>
      <c r="D2066" s="9">
        <v>12.5</v>
      </c>
      <c r="E2066" s="9">
        <v>8</v>
      </c>
      <c r="F2066" s="304">
        <f t="shared" si="199"/>
        <v>122.71875</v>
      </c>
      <c r="G2066" s="9">
        <v>0.1</v>
      </c>
      <c r="H2066" s="18" t="s">
        <v>1063</v>
      </c>
      <c r="I2066" s="32">
        <f t="shared" si="200"/>
        <v>56.214880852526136</v>
      </c>
      <c r="J2066" s="32">
        <f t="shared" si="201"/>
        <v>0.28107440426263064</v>
      </c>
      <c r="K2066" s="33" t="str">
        <f t="shared" si="202"/>
        <v>DEJAR</v>
      </c>
      <c r="L2066" s="33" t="str">
        <f t="shared" si="203"/>
        <v>DEJAR</v>
      </c>
      <c r="M2066" s="33" t="str">
        <f t="shared" si="204"/>
        <v>DEJAR</v>
      </c>
    </row>
    <row r="2067" spans="1:13" x14ac:dyDescent="0.25">
      <c r="A2067" t="s">
        <v>572</v>
      </c>
      <c r="B2067" s="9">
        <v>19</v>
      </c>
      <c r="C2067" t="s">
        <v>596</v>
      </c>
      <c r="D2067" s="9">
        <v>62</v>
      </c>
      <c r="E2067" s="9">
        <v>30</v>
      </c>
      <c r="F2067" s="304">
        <f t="shared" si="199"/>
        <v>3019.0776000000001</v>
      </c>
      <c r="G2067" s="9">
        <v>0.1</v>
      </c>
      <c r="H2067" s="18" t="s">
        <v>1063</v>
      </c>
      <c r="I2067" s="32">
        <f t="shared" si="200"/>
        <v>2555.8703816500024</v>
      </c>
      <c r="J2067" s="32">
        <f t="shared" si="201"/>
        <v>12.77935190825001</v>
      </c>
      <c r="K2067" s="33" t="str">
        <f t="shared" si="202"/>
        <v>DEJAR</v>
      </c>
      <c r="L2067" s="33" t="str">
        <f t="shared" si="203"/>
        <v>DEJAR</v>
      </c>
      <c r="M2067" s="33" t="str">
        <f t="shared" si="204"/>
        <v>DEJAR</v>
      </c>
    </row>
    <row r="2068" spans="1:13" x14ac:dyDescent="0.25">
      <c r="A2068" t="s">
        <v>572</v>
      </c>
      <c r="B2068" s="9">
        <v>20</v>
      </c>
      <c r="C2068" t="s">
        <v>623</v>
      </c>
      <c r="D2068" s="9">
        <v>15</v>
      </c>
      <c r="E2068" s="9">
        <v>7</v>
      </c>
      <c r="F2068" s="304">
        <f t="shared" si="199"/>
        <v>176.715</v>
      </c>
      <c r="G2068" s="9">
        <v>0.1</v>
      </c>
      <c r="H2068" s="18" t="s">
        <v>1063</v>
      </c>
      <c r="I2068" s="32">
        <f t="shared" si="200"/>
        <v>86.812164819560579</v>
      </c>
      <c r="J2068" s="32">
        <f t="shared" si="201"/>
        <v>0.43406082409780289</v>
      </c>
      <c r="K2068" s="33" t="str">
        <f t="shared" si="202"/>
        <v>DEJAR</v>
      </c>
      <c r="L2068" s="33" t="str">
        <f t="shared" si="203"/>
        <v>DEJAR</v>
      </c>
      <c r="M2068" s="33" t="str">
        <f t="shared" si="204"/>
        <v>DEJAR</v>
      </c>
    </row>
    <row r="2069" spans="1:13" x14ac:dyDescent="0.25">
      <c r="A2069" t="s">
        <v>572</v>
      </c>
      <c r="B2069" s="9">
        <v>21</v>
      </c>
      <c r="C2069" t="s">
        <v>709</v>
      </c>
      <c r="D2069" s="9">
        <v>17</v>
      </c>
      <c r="E2069" s="9">
        <v>8</v>
      </c>
      <c r="F2069" s="304">
        <f t="shared" si="199"/>
        <v>226.98060000000001</v>
      </c>
      <c r="G2069" s="9">
        <v>0.1</v>
      </c>
      <c r="H2069" s="18" t="s">
        <v>1063</v>
      </c>
      <c r="I2069" s="32">
        <f t="shared" si="200"/>
        <v>116.98835060940742</v>
      </c>
      <c r="J2069" s="32">
        <f t="shared" si="201"/>
        <v>0.58494175304703711</v>
      </c>
      <c r="K2069" s="33" t="str">
        <f t="shared" si="202"/>
        <v>DEJAR</v>
      </c>
      <c r="L2069" s="33" t="str">
        <f t="shared" si="203"/>
        <v>DEJAR</v>
      </c>
      <c r="M2069" s="33" t="str">
        <f t="shared" si="204"/>
        <v>DEJAR</v>
      </c>
    </row>
    <row r="2070" spans="1:13" x14ac:dyDescent="0.25">
      <c r="A2070" t="s">
        <v>574</v>
      </c>
      <c r="B2070" s="9">
        <v>1</v>
      </c>
      <c r="C2070" t="s">
        <v>623</v>
      </c>
      <c r="D2070" s="9">
        <v>15.3</v>
      </c>
      <c r="E2070" s="9">
        <v>4</v>
      </c>
      <c r="F2070" s="304">
        <f t="shared" si="199"/>
        <v>183.85428600000003</v>
      </c>
      <c r="G2070" s="9">
        <v>0.1</v>
      </c>
      <c r="H2070" s="18" t="s">
        <v>1063</v>
      </c>
      <c r="I2070" s="32">
        <f t="shared" si="200"/>
        <v>91.007918546358496</v>
      </c>
      <c r="J2070" s="32">
        <f t="shared" si="201"/>
        <v>0.45503959273179245</v>
      </c>
      <c r="K2070" s="33" t="str">
        <f t="shared" si="202"/>
        <v>DEJAR</v>
      </c>
      <c r="L2070" s="33" t="str">
        <f t="shared" si="203"/>
        <v>DEPURAR</v>
      </c>
      <c r="M2070" s="33" t="str">
        <f t="shared" si="204"/>
        <v>DEPURAR</v>
      </c>
    </row>
    <row r="2071" spans="1:13" x14ac:dyDescent="0.25">
      <c r="A2071" t="s">
        <v>574</v>
      </c>
      <c r="B2071" s="9">
        <v>2</v>
      </c>
      <c r="C2071" t="s">
        <v>623</v>
      </c>
      <c r="D2071" s="9">
        <v>32.5</v>
      </c>
      <c r="E2071" s="9">
        <v>14</v>
      </c>
      <c r="F2071" s="304">
        <f t="shared" si="199"/>
        <v>829.57875000000001</v>
      </c>
      <c r="G2071" s="9">
        <v>0.1</v>
      </c>
      <c r="H2071" s="18" t="s">
        <v>1063</v>
      </c>
      <c r="I2071" s="32">
        <f t="shared" si="200"/>
        <v>548.2068011056914</v>
      </c>
      <c r="J2071" s="32">
        <f t="shared" si="201"/>
        <v>2.7410340055284568</v>
      </c>
      <c r="K2071" s="33" t="str">
        <f t="shared" si="202"/>
        <v>DEJAR</v>
      </c>
      <c r="L2071" s="33" t="str">
        <f t="shared" si="203"/>
        <v>DEJAR</v>
      </c>
      <c r="M2071" s="33" t="str">
        <f t="shared" si="204"/>
        <v>DEJAR</v>
      </c>
    </row>
    <row r="2072" spans="1:13" x14ac:dyDescent="0.25">
      <c r="A2072" t="s">
        <v>574</v>
      </c>
      <c r="B2072" s="9">
        <v>3</v>
      </c>
      <c r="C2072" t="s">
        <v>249</v>
      </c>
      <c r="D2072" s="9">
        <v>60</v>
      </c>
      <c r="E2072" s="9">
        <v>25</v>
      </c>
      <c r="F2072" s="304">
        <f t="shared" si="199"/>
        <v>2827.44</v>
      </c>
      <c r="G2072" s="9">
        <v>0.1</v>
      </c>
      <c r="H2072" s="18" t="s">
        <v>1063</v>
      </c>
      <c r="I2072" s="32">
        <f t="shared" si="200"/>
        <v>2363.7230823297186</v>
      </c>
      <c r="J2072" s="32">
        <f t="shared" si="201"/>
        <v>11.818615411648594</v>
      </c>
      <c r="K2072" s="33" t="str">
        <f t="shared" si="202"/>
        <v>DEJAR</v>
      </c>
      <c r="L2072" s="33" t="str">
        <f t="shared" si="203"/>
        <v>DEJAR</v>
      </c>
      <c r="M2072" s="33" t="str">
        <f t="shared" si="204"/>
        <v>DEJAR</v>
      </c>
    </row>
    <row r="2073" spans="1:13" x14ac:dyDescent="0.25">
      <c r="A2073" t="s">
        <v>574</v>
      </c>
      <c r="B2073" s="9">
        <v>4</v>
      </c>
      <c r="C2073" t="s">
        <v>623</v>
      </c>
      <c r="D2073" s="9">
        <v>17</v>
      </c>
      <c r="E2073" s="9">
        <v>5</v>
      </c>
      <c r="F2073" s="304">
        <f t="shared" si="199"/>
        <v>226.98060000000001</v>
      </c>
      <c r="G2073" s="9">
        <v>0.1</v>
      </c>
      <c r="H2073" s="18" t="s">
        <v>1063</v>
      </c>
      <c r="I2073" s="32">
        <f t="shared" si="200"/>
        <v>116.98835060940742</v>
      </c>
      <c r="J2073" s="32">
        <f t="shared" si="201"/>
        <v>0.58494175304703711</v>
      </c>
      <c r="K2073" s="33" t="str">
        <f t="shared" si="202"/>
        <v>DEJAR</v>
      </c>
      <c r="L2073" s="33" t="str">
        <f t="shared" si="203"/>
        <v>DEJAR</v>
      </c>
      <c r="M2073" s="33" t="str">
        <f t="shared" si="204"/>
        <v>DEJAR</v>
      </c>
    </row>
    <row r="2074" spans="1:13" x14ac:dyDescent="0.25">
      <c r="A2074" t="s">
        <v>574</v>
      </c>
      <c r="B2074" s="9">
        <v>5</v>
      </c>
      <c r="C2074" t="s">
        <v>710</v>
      </c>
      <c r="D2074" s="9">
        <v>30</v>
      </c>
      <c r="E2074" s="9">
        <v>24</v>
      </c>
      <c r="F2074" s="304">
        <f t="shared" si="199"/>
        <v>706.86</v>
      </c>
      <c r="G2074" s="9">
        <v>0.1</v>
      </c>
      <c r="H2074" s="18" t="s">
        <v>1063</v>
      </c>
      <c r="I2074" s="32">
        <f t="shared" si="200"/>
        <v>452.98997539791907</v>
      </c>
      <c r="J2074" s="32">
        <f t="shared" si="201"/>
        <v>2.2649498769895953</v>
      </c>
      <c r="K2074" s="33" t="str">
        <f t="shared" si="202"/>
        <v>DEJAR</v>
      </c>
      <c r="L2074" s="33" t="str">
        <f t="shared" si="203"/>
        <v>DEJAR</v>
      </c>
      <c r="M2074" s="33" t="str">
        <f t="shared" si="204"/>
        <v>DEJAR</v>
      </c>
    </row>
    <row r="2075" spans="1:13" x14ac:dyDescent="0.25">
      <c r="A2075" t="s">
        <v>574</v>
      </c>
      <c r="B2075" s="9">
        <v>6</v>
      </c>
      <c r="C2075" t="s">
        <v>623</v>
      </c>
      <c r="D2075" s="9">
        <v>38</v>
      </c>
      <c r="E2075" s="9">
        <v>13</v>
      </c>
      <c r="F2075" s="304">
        <f t="shared" si="199"/>
        <v>1134.1176</v>
      </c>
      <c r="G2075" s="9">
        <v>0.1</v>
      </c>
      <c r="H2075" s="18" t="s">
        <v>1063</v>
      </c>
      <c r="I2075" s="32">
        <f t="shared" si="200"/>
        <v>795.76587227964853</v>
      </c>
      <c r="J2075" s="32">
        <f t="shared" si="201"/>
        <v>3.9788293613982426</v>
      </c>
      <c r="K2075" s="33" t="str">
        <f t="shared" si="202"/>
        <v>DEJAR</v>
      </c>
      <c r="L2075" s="33" t="str">
        <f t="shared" si="203"/>
        <v>DEJAR</v>
      </c>
      <c r="M2075" s="33" t="str">
        <f t="shared" si="204"/>
        <v>DEJAR</v>
      </c>
    </row>
    <row r="2076" spans="1:13" x14ac:dyDescent="0.25">
      <c r="A2076" t="s">
        <v>574</v>
      </c>
      <c r="B2076" s="9">
        <v>7</v>
      </c>
      <c r="C2076" t="s">
        <v>623</v>
      </c>
      <c r="D2076" s="9">
        <v>21.5</v>
      </c>
      <c r="E2076" s="9">
        <v>10</v>
      </c>
      <c r="F2076" s="304">
        <f t="shared" si="199"/>
        <v>363.05115000000001</v>
      </c>
      <c r="G2076" s="9">
        <v>0.1</v>
      </c>
      <c r="H2076" s="18" t="s">
        <v>1063</v>
      </c>
      <c r="I2076" s="32">
        <f t="shared" si="200"/>
        <v>204.75555973317921</v>
      </c>
      <c r="J2076" s="32">
        <f t="shared" si="201"/>
        <v>1.023777798665896</v>
      </c>
      <c r="K2076" s="33" t="str">
        <f t="shared" si="202"/>
        <v>DEJAR</v>
      </c>
      <c r="L2076" s="33" t="str">
        <f t="shared" si="203"/>
        <v>DEJAR</v>
      </c>
      <c r="M2076" s="33" t="str">
        <f t="shared" si="204"/>
        <v>DEJAR</v>
      </c>
    </row>
    <row r="2077" spans="1:13" x14ac:dyDescent="0.25">
      <c r="A2077" t="s">
        <v>574</v>
      </c>
      <c r="B2077" s="9">
        <v>8</v>
      </c>
      <c r="C2077" t="s">
        <v>623</v>
      </c>
      <c r="D2077" s="9">
        <v>28</v>
      </c>
      <c r="E2077" s="9">
        <v>5</v>
      </c>
      <c r="F2077" s="304">
        <f t="shared" si="199"/>
        <v>615.75360000000001</v>
      </c>
      <c r="G2077" s="9">
        <v>0.1</v>
      </c>
      <c r="H2077" s="18" t="s">
        <v>1063</v>
      </c>
      <c r="I2077" s="32">
        <f t="shared" si="200"/>
        <v>384.30049927715726</v>
      </c>
      <c r="J2077" s="32">
        <f t="shared" si="201"/>
        <v>1.9215024963857863</v>
      </c>
      <c r="K2077" s="33" t="str">
        <f t="shared" si="202"/>
        <v>DEJAR</v>
      </c>
      <c r="L2077" s="33" t="str">
        <f t="shared" si="203"/>
        <v>DEJAR</v>
      </c>
      <c r="M2077" s="33" t="str">
        <f t="shared" si="204"/>
        <v>DEJAR</v>
      </c>
    </row>
    <row r="2078" spans="1:13" x14ac:dyDescent="0.25">
      <c r="A2078" t="s">
        <v>574</v>
      </c>
      <c r="B2078" s="9">
        <v>9</v>
      </c>
      <c r="C2078" t="s">
        <v>134</v>
      </c>
      <c r="D2078" s="9">
        <v>62</v>
      </c>
      <c r="E2078" s="9">
        <v>28</v>
      </c>
      <c r="F2078" s="304">
        <f t="shared" si="199"/>
        <v>3019.0776000000001</v>
      </c>
      <c r="G2078" s="9">
        <v>0.1</v>
      </c>
      <c r="H2078" s="18" t="s">
        <v>1063</v>
      </c>
      <c r="I2078" s="32">
        <f t="shared" si="200"/>
        <v>2555.8703816500024</v>
      </c>
      <c r="J2078" s="32">
        <f t="shared" si="201"/>
        <v>12.77935190825001</v>
      </c>
      <c r="K2078" s="33" t="str">
        <f t="shared" si="202"/>
        <v>DEJAR</v>
      </c>
      <c r="L2078" s="33" t="str">
        <f t="shared" si="203"/>
        <v>DEJAR</v>
      </c>
      <c r="M2078" s="33" t="str">
        <f t="shared" si="204"/>
        <v>DEJAR</v>
      </c>
    </row>
    <row r="2079" spans="1:13" x14ac:dyDescent="0.25">
      <c r="A2079" t="s">
        <v>574</v>
      </c>
      <c r="B2079" s="9">
        <v>10</v>
      </c>
      <c r="C2079" t="s">
        <v>459</v>
      </c>
      <c r="D2079" s="9">
        <v>13.5</v>
      </c>
      <c r="E2079" s="9">
        <v>7</v>
      </c>
      <c r="F2079" s="304">
        <f t="shared" si="199"/>
        <v>143.13915</v>
      </c>
      <c r="G2079" s="9">
        <v>0.1</v>
      </c>
      <c r="H2079" s="18" t="s">
        <v>1063</v>
      </c>
      <c r="I2079" s="32">
        <f t="shared" si="200"/>
        <v>67.533172179763213</v>
      </c>
      <c r="J2079" s="32">
        <f t="shared" si="201"/>
        <v>0.33766586089881601</v>
      </c>
      <c r="K2079" s="33" t="str">
        <f t="shared" si="202"/>
        <v>DEJAR</v>
      </c>
      <c r="L2079" s="33" t="str">
        <f t="shared" si="203"/>
        <v>DEJAR</v>
      </c>
      <c r="M2079" s="33" t="str">
        <f t="shared" si="204"/>
        <v>DEJAR</v>
      </c>
    </row>
    <row r="2080" spans="1:13" x14ac:dyDescent="0.25">
      <c r="A2080" t="s">
        <v>574</v>
      </c>
      <c r="B2080" s="9">
        <v>11</v>
      </c>
      <c r="C2080" t="s">
        <v>252</v>
      </c>
      <c r="D2080" s="9">
        <v>13</v>
      </c>
      <c r="E2080" s="9">
        <v>12</v>
      </c>
      <c r="F2080" s="304">
        <f t="shared" si="199"/>
        <v>132.73259999999999</v>
      </c>
      <c r="G2080" s="9">
        <v>0.1</v>
      </c>
      <c r="H2080" s="18" t="s">
        <v>1063</v>
      </c>
      <c r="I2080" s="32">
        <f t="shared" si="200"/>
        <v>61.723483588461484</v>
      </c>
      <c r="J2080" s="32">
        <f t="shared" si="201"/>
        <v>0.3086174179423074</v>
      </c>
      <c r="K2080" s="33" t="str">
        <f t="shared" si="202"/>
        <v>DEJAR</v>
      </c>
      <c r="L2080" s="33" t="str">
        <f t="shared" si="203"/>
        <v>DEJAR</v>
      </c>
      <c r="M2080" s="33" t="str">
        <f t="shared" si="204"/>
        <v>DEJAR</v>
      </c>
    </row>
    <row r="2081" spans="1:13" x14ac:dyDescent="0.25">
      <c r="A2081" t="s">
        <v>574</v>
      </c>
      <c r="B2081" s="9">
        <v>12</v>
      </c>
      <c r="C2081" t="s">
        <v>635</v>
      </c>
      <c r="D2081" s="9">
        <v>19</v>
      </c>
      <c r="E2081" s="9">
        <v>15</v>
      </c>
      <c r="F2081" s="304">
        <f t="shared" si="199"/>
        <v>283.52940000000001</v>
      </c>
      <c r="G2081" s="9">
        <v>0.1</v>
      </c>
      <c r="H2081" s="18" t="s">
        <v>1063</v>
      </c>
      <c r="I2081" s="32">
        <f t="shared" si="200"/>
        <v>152.50261995629924</v>
      </c>
      <c r="J2081" s="32">
        <f t="shared" si="201"/>
        <v>0.76251309978149617</v>
      </c>
      <c r="K2081" s="33" t="str">
        <f t="shared" si="202"/>
        <v>DEJAR</v>
      </c>
      <c r="L2081" s="33" t="str">
        <f t="shared" si="203"/>
        <v>DEJAR</v>
      </c>
      <c r="M2081" s="33" t="str">
        <f t="shared" si="204"/>
        <v>DEJAR</v>
      </c>
    </row>
    <row r="2082" spans="1:13" x14ac:dyDescent="0.25">
      <c r="A2082" t="s">
        <v>574</v>
      </c>
      <c r="B2082" s="9">
        <v>13</v>
      </c>
      <c r="C2082" t="s">
        <v>623</v>
      </c>
      <c r="D2082" s="9">
        <v>36</v>
      </c>
      <c r="E2082" s="9">
        <v>13</v>
      </c>
      <c r="F2082" s="304">
        <f t="shared" si="199"/>
        <v>1017.8783999999999</v>
      </c>
      <c r="G2082" s="9">
        <v>0.1</v>
      </c>
      <c r="H2082" s="18" t="s">
        <v>1063</v>
      </c>
      <c r="I2082" s="32">
        <f t="shared" si="200"/>
        <v>699.54858588098784</v>
      </c>
      <c r="J2082" s="32">
        <f t="shared" si="201"/>
        <v>3.4977429294049394</v>
      </c>
      <c r="K2082" s="33" t="str">
        <f t="shared" si="202"/>
        <v>DEJAR</v>
      </c>
      <c r="L2082" s="33" t="str">
        <f t="shared" si="203"/>
        <v>DEJAR</v>
      </c>
      <c r="M2082" s="33" t="str">
        <f t="shared" si="204"/>
        <v>DEJAR</v>
      </c>
    </row>
    <row r="2083" spans="1:13" x14ac:dyDescent="0.25">
      <c r="A2083" t="s">
        <v>574</v>
      </c>
      <c r="B2083" s="9">
        <v>14</v>
      </c>
      <c r="C2083" t="s">
        <v>239</v>
      </c>
      <c r="D2083" s="9">
        <v>14</v>
      </c>
      <c r="E2083" s="9">
        <v>12</v>
      </c>
      <c r="F2083" s="304">
        <f t="shared" si="199"/>
        <v>153.9384</v>
      </c>
      <c r="G2083" s="9">
        <v>0.1</v>
      </c>
      <c r="H2083" s="18" t="s">
        <v>1063</v>
      </c>
      <c r="I2083" s="32">
        <f t="shared" si="200"/>
        <v>73.64833681845144</v>
      </c>
      <c r="J2083" s="32">
        <f t="shared" si="201"/>
        <v>0.36824168409225716</v>
      </c>
      <c r="K2083" s="33" t="str">
        <f t="shared" si="202"/>
        <v>DEJAR</v>
      </c>
      <c r="L2083" s="33" t="str">
        <f t="shared" si="203"/>
        <v>DEJAR</v>
      </c>
      <c r="M2083" s="33" t="str">
        <f t="shared" si="204"/>
        <v>DEJAR</v>
      </c>
    </row>
    <row r="2084" spans="1:13" x14ac:dyDescent="0.25">
      <c r="A2084" t="s">
        <v>574</v>
      </c>
      <c r="B2084" s="9">
        <v>15</v>
      </c>
      <c r="C2084" t="s">
        <v>581</v>
      </c>
      <c r="D2084" s="9">
        <v>45</v>
      </c>
      <c r="E2084" s="9">
        <v>25</v>
      </c>
      <c r="F2084" s="304">
        <f t="shared" si="199"/>
        <v>1590.4349999999999</v>
      </c>
      <c r="G2084" s="9">
        <v>0.1</v>
      </c>
      <c r="H2084" s="18" t="s">
        <v>1063</v>
      </c>
      <c r="I2084" s="32">
        <f t="shared" si="200"/>
        <v>1190.7041522680991</v>
      </c>
      <c r="J2084" s="32">
        <f t="shared" si="201"/>
        <v>5.9535207613404948</v>
      </c>
      <c r="K2084" s="33" t="str">
        <f t="shared" si="202"/>
        <v>DEJAR</v>
      </c>
      <c r="L2084" s="33" t="str">
        <f t="shared" si="203"/>
        <v>DEJAR</v>
      </c>
      <c r="M2084" s="33" t="str">
        <f t="shared" si="204"/>
        <v>DEJAR</v>
      </c>
    </row>
    <row r="2085" spans="1:13" x14ac:dyDescent="0.25">
      <c r="A2085" t="s">
        <v>574</v>
      </c>
      <c r="B2085" s="9">
        <v>16</v>
      </c>
      <c r="C2085" t="s">
        <v>134</v>
      </c>
      <c r="D2085" s="9">
        <v>32</v>
      </c>
      <c r="E2085" s="9">
        <v>20</v>
      </c>
      <c r="F2085" s="304">
        <f t="shared" si="199"/>
        <v>804.24959999999999</v>
      </c>
      <c r="G2085" s="9">
        <v>0.1</v>
      </c>
      <c r="H2085" s="18" t="s">
        <v>1063</v>
      </c>
      <c r="I2085" s="32">
        <f t="shared" si="200"/>
        <v>528.31791084648671</v>
      </c>
      <c r="J2085" s="32">
        <f t="shared" si="201"/>
        <v>2.6415895542324335</v>
      </c>
      <c r="K2085" s="33" t="str">
        <f t="shared" si="202"/>
        <v>DEJAR</v>
      </c>
      <c r="L2085" s="33" t="str">
        <f t="shared" si="203"/>
        <v>DEJAR</v>
      </c>
      <c r="M2085" s="33" t="str">
        <f t="shared" si="204"/>
        <v>DEJAR</v>
      </c>
    </row>
    <row r="2086" spans="1:13" x14ac:dyDescent="0.25">
      <c r="A2086" t="s">
        <v>574</v>
      </c>
      <c r="B2086" s="9">
        <v>17</v>
      </c>
      <c r="C2086" t="s">
        <v>252</v>
      </c>
      <c r="D2086" s="9">
        <v>17</v>
      </c>
      <c r="E2086" s="9">
        <v>12</v>
      </c>
      <c r="F2086" s="304">
        <f t="shared" si="199"/>
        <v>226.98060000000001</v>
      </c>
      <c r="G2086" s="9">
        <v>0.1</v>
      </c>
      <c r="H2086" s="18" t="s">
        <v>1063</v>
      </c>
      <c r="I2086" s="32">
        <f t="shared" si="200"/>
        <v>116.98835060940742</v>
      </c>
      <c r="J2086" s="32">
        <f t="shared" si="201"/>
        <v>0.58494175304703711</v>
      </c>
      <c r="K2086" s="33" t="str">
        <f t="shared" si="202"/>
        <v>DEJAR</v>
      </c>
      <c r="L2086" s="33" t="str">
        <f t="shared" si="203"/>
        <v>DEJAR</v>
      </c>
      <c r="M2086" s="33" t="str">
        <f t="shared" si="204"/>
        <v>DEJAR</v>
      </c>
    </row>
    <row r="2087" spans="1:13" x14ac:dyDescent="0.25">
      <c r="A2087" t="s">
        <v>574</v>
      </c>
      <c r="B2087" s="9">
        <v>18</v>
      </c>
      <c r="C2087" t="s">
        <v>158</v>
      </c>
      <c r="D2087" s="9">
        <v>28</v>
      </c>
      <c r="E2087" s="9">
        <v>12</v>
      </c>
      <c r="F2087" s="304">
        <f t="shared" si="199"/>
        <v>615.75360000000001</v>
      </c>
      <c r="G2087" s="9">
        <v>0.1</v>
      </c>
      <c r="H2087" s="18" t="s">
        <v>1063</v>
      </c>
      <c r="I2087" s="32">
        <f t="shared" si="200"/>
        <v>384.30049927715726</v>
      </c>
      <c r="J2087" s="32">
        <f t="shared" si="201"/>
        <v>1.9215024963857863</v>
      </c>
      <c r="K2087" s="33" t="str">
        <f t="shared" si="202"/>
        <v>DEJAR</v>
      </c>
      <c r="L2087" s="33" t="str">
        <f t="shared" si="203"/>
        <v>DEJAR</v>
      </c>
      <c r="M2087" s="33" t="str">
        <f t="shared" si="204"/>
        <v>DEJAR</v>
      </c>
    </row>
    <row r="2088" spans="1:13" x14ac:dyDescent="0.25">
      <c r="A2088" t="s">
        <v>574</v>
      </c>
      <c r="B2088" s="9">
        <v>19</v>
      </c>
      <c r="C2088" t="s">
        <v>134</v>
      </c>
      <c r="D2088" s="9">
        <v>22</v>
      </c>
      <c r="E2088" s="9">
        <v>18</v>
      </c>
      <c r="F2088" s="304">
        <f t="shared" si="199"/>
        <v>380.1336</v>
      </c>
      <c r="G2088" s="9">
        <v>0.1</v>
      </c>
      <c r="H2088" s="18" t="s">
        <v>1063</v>
      </c>
      <c r="I2088" s="32">
        <f t="shared" si="200"/>
        <v>216.2883827856152</v>
      </c>
      <c r="J2088" s="32">
        <f t="shared" si="201"/>
        <v>1.0814419139280758</v>
      </c>
      <c r="K2088" s="33" t="str">
        <f t="shared" si="202"/>
        <v>DEJAR</v>
      </c>
      <c r="L2088" s="33" t="str">
        <f t="shared" si="203"/>
        <v>DEJAR</v>
      </c>
      <c r="M2088" s="33" t="str">
        <f t="shared" si="204"/>
        <v>DEJAR</v>
      </c>
    </row>
    <row r="2089" spans="1:13" x14ac:dyDescent="0.25">
      <c r="A2089" t="s">
        <v>574</v>
      </c>
      <c r="B2089" s="9">
        <v>20</v>
      </c>
      <c r="C2089" t="s">
        <v>252</v>
      </c>
      <c r="D2089" s="9">
        <v>20</v>
      </c>
      <c r="E2089" s="9">
        <v>12</v>
      </c>
      <c r="F2089" s="304">
        <f t="shared" si="199"/>
        <v>314.15999999999997</v>
      </c>
      <c r="G2089" s="9">
        <v>0.1</v>
      </c>
      <c r="H2089" s="18" t="s">
        <v>1063</v>
      </c>
      <c r="I2089" s="32">
        <f t="shared" si="200"/>
        <v>172.33493090633354</v>
      </c>
      <c r="J2089" s="32">
        <f t="shared" si="201"/>
        <v>0.86167465453166758</v>
      </c>
      <c r="K2089" s="33" t="str">
        <f t="shared" si="202"/>
        <v>DEJAR</v>
      </c>
      <c r="L2089" s="33" t="str">
        <f t="shared" si="203"/>
        <v>DEJAR</v>
      </c>
      <c r="M2089" s="33" t="str">
        <f t="shared" si="204"/>
        <v>DEJAR</v>
      </c>
    </row>
    <row r="2090" spans="1:13" x14ac:dyDescent="0.25">
      <c r="A2090" t="s">
        <v>574</v>
      </c>
      <c r="B2090" s="9">
        <v>21</v>
      </c>
      <c r="C2090" t="s">
        <v>585</v>
      </c>
      <c r="D2090" s="9">
        <v>22.3</v>
      </c>
      <c r="E2090" s="9">
        <v>12</v>
      </c>
      <c r="F2090" s="304">
        <f t="shared" si="199"/>
        <v>390.57156600000002</v>
      </c>
      <c r="G2090" s="9">
        <v>0.1</v>
      </c>
      <c r="H2090" s="18" t="s">
        <v>1063</v>
      </c>
      <c r="I2090" s="32">
        <f t="shared" si="200"/>
        <v>223.38470478666676</v>
      </c>
      <c r="J2090" s="32">
        <f t="shared" si="201"/>
        <v>1.1169235239333337</v>
      </c>
      <c r="K2090" s="33" t="str">
        <f t="shared" si="202"/>
        <v>DEJAR</v>
      </c>
      <c r="L2090" s="33" t="str">
        <f t="shared" si="203"/>
        <v>DEJAR</v>
      </c>
      <c r="M2090" s="33" t="str">
        <f t="shared" si="204"/>
        <v>DEJAR</v>
      </c>
    </row>
    <row r="2091" spans="1:13" x14ac:dyDescent="0.25">
      <c r="A2091" t="s">
        <v>574</v>
      </c>
      <c r="B2091" s="9">
        <v>22</v>
      </c>
      <c r="C2091" t="s">
        <v>620</v>
      </c>
      <c r="D2091" s="9">
        <v>47</v>
      </c>
      <c r="E2091" s="9">
        <v>25</v>
      </c>
      <c r="F2091" s="304">
        <f t="shared" si="199"/>
        <v>1734.9485999999999</v>
      </c>
      <c r="G2091" s="9">
        <v>0.1</v>
      </c>
      <c r="H2091" s="18" t="s">
        <v>1063</v>
      </c>
      <c r="I2091" s="32">
        <f t="shared" si="200"/>
        <v>1320.7398287000169</v>
      </c>
      <c r="J2091" s="32">
        <f t="shared" si="201"/>
        <v>6.6036991435000845</v>
      </c>
      <c r="K2091" s="33" t="str">
        <f t="shared" si="202"/>
        <v>DEJAR</v>
      </c>
      <c r="L2091" s="33" t="str">
        <f t="shared" si="203"/>
        <v>DEJAR</v>
      </c>
      <c r="M2091" s="33" t="str">
        <f t="shared" si="204"/>
        <v>DEJAR</v>
      </c>
    </row>
    <row r="2092" spans="1:13" x14ac:dyDescent="0.25">
      <c r="A2092" t="s">
        <v>574</v>
      </c>
      <c r="B2092" s="9">
        <v>23</v>
      </c>
      <c r="C2092" t="s">
        <v>623</v>
      </c>
      <c r="D2092" s="9">
        <v>21.3</v>
      </c>
      <c r="E2092" s="9">
        <v>14</v>
      </c>
      <c r="F2092" s="304">
        <f t="shared" si="199"/>
        <v>356.32812600000005</v>
      </c>
      <c r="G2092" s="9">
        <v>0.1</v>
      </c>
      <c r="H2092" s="18" t="s">
        <v>1063</v>
      </c>
      <c r="I2092" s="32">
        <f t="shared" si="200"/>
        <v>200.24486037888198</v>
      </c>
      <c r="J2092" s="32">
        <f t="shared" si="201"/>
        <v>1.0012243018944098</v>
      </c>
      <c r="K2092" s="33" t="str">
        <f t="shared" si="202"/>
        <v>DEJAR</v>
      </c>
      <c r="L2092" s="33" t="str">
        <f t="shared" si="203"/>
        <v>DEJAR</v>
      </c>
      <c r="M2092" s="33" t="str">
        <f t="shared" si="204"/>
        <v>DEJAR</v>
      </c>
    </row>
    <row r="2093" spans="1:13" x14ac:dyDescent="0.25">
      <c r="A2093" t="s">
        <v>574</v>
      </c>
      <c r="B2093" s="9">
        <v>24</v>
      </c>
      <c r="C2093" t="s">
        <v>620</v>
      </c>
      <c r="D2093" s="9">
        <v>73</v>
      </c>
      <c r="E2093" s="9">
        <v>28</v>
      </c>
      <c r="F2093" s="304">
        <f t="shared" si="199"/>
        <v>4185.3966</v>
      </c>
      <c r="G2093" s="9">
        <v>0.1</v>
      </c>
      <c r="H2093" s="18" t="s">
        <v>1063</v>
      </c>
      <c r="I2093" s="32">
        <f t="shared" si="200"/>
        <v>3772.2805096514808</v>
      </c>
      <c r="J2093" s="32">
        <f t="shared" si="201"/>
        <v>18.861402548257402</v>
      </c>
      <c r="K2093" s="33" t="str">
        <f t="shared" si="202"/>
        <v>DEJAR</v>
      </c>
      <c r="L2093" s="33" t="str">
        <f t="shared" si="203"/>
        <v>DEJAR</v>
      </c>
      <c r="M2093" s="33" t="str">
        <f t="shared" si="204"/>
        <v>DEJAR</v>
      </c>
    </row>
    <row r="2094" spans="1:13" x14ac:dyDescent="0.25">
      <c r="A2094" t="s">
        <v>574</v>
      </c>
      <c r="B2094" s="9">
        <v>25</v>
      </c>
      <c r="C2094" t="s">
        <v>711</v>
      </c>
      <c r="D2094" s="9">
        <v>45</v>
      </c>
      <c r="E2094" s="9">
        <v>18</v>
      </c>
      <c r="F2094" s="304">
        <f t="shared" si="199"/>
        <v>1590.4349999999999</v>
      </c>
      <c r="G2094" s="9">
        <v>0.1</v>
      </c>
      <c r="H2094" s="18" t="s">
        <v>1063</v>
      </c>
      <c r="I2094" s="32">
        <f t="shared" si="200"/>
        <v>1190.7041522680991</v>
      </c>
      <c r="J2094" s="32">
        <f t="shared" si="201"/>
        <v>5.9535207613404948</v>
      </c>
      <c r="K2094" s="33" t="str">
        <f t="shared" si="202"/>
        <v>DEJAR</v>
      </c>
      <c r="L2094" s="33" t="str">
        <f t="shared" si="203"/>
        <v>DEJAR</v>
      </c>
      <c r="M2094" s="33" t="str">
        <f t="shared" si="204"/>
        <v>DEJAR</v>
      </c>
    </row>
    <row r="2095" spans="1:13" x14ac:dyDescent="0.25">
      <c r="A2095" t="s">
        <v>574</v>
      </c>
      <c r="B2095" s="9">
        <v>26</v>
      </c>
      <c r="C2095" t="s">
        <v>620</v>
      </c>
      <c r="D2095" s="9">
        <v>17</v>
      </c>
      <c r="E2095" s="9">
        <v>18</v>
      </c>
      <c r="F2095" s="304">
        <f t="shared" si="199"/>
        <v>226.98060000000001</v>
      </c>
      <c r="G2095" s="9">
        <v>0.1</v>
      </c>
      <c r="H2095" s="18" t="s">
        <v>1063</v>
      </c>
      <c r="I2095" s="32">
        <f t="shared" si="200"/>
        <v>116.98835060940742</v>
      </c>
      <c r="J2095" s="32">
        <f t="shared" si="201"/>
        <v>0.58494175304703711</v>
      </c>
      <c r="K2095" s="33" t="str">
        <f t="shared" si="202"/>
        <v>DEJAR</v>
      </c>
      <c r="L2095" s="33" t="str">
        <f t="shared" si="203"/>
        <v>DEJAR</v>
      </c>
      <c r="M2095" s="33" t="str">
        <f t="shared" si="204"/>
        <v>DEJAR</v>
      </c>
    </row>
    <row r="2096" spans="1:13" x14ac:dyDescent="0.25">
      <c r="A2096" t="s">
        <v>574</v>
      </c>
      <c r="B2096" s="9">
        <v>27</v>
      </c>
      <c r="C2096" t="s">
        <v>239</v>
      </c>
      <c r="D2096" s="9">
        <v>17</v>
      </c>
      <c r="E2096" s="9">
        <v>18</v>
      </c>
      <c r="F2096" s="304">
        <f t="shared" si="199"/>
        <v>226.98060000000001</v>
      </c>
      <c r="G2096" s="9">
        <v>0.1</v>
      </c>
      <c r="H2096" s="18" t="s">
        <v>1063</v>
      </c>
      <c r="I2096" s="32">
        <f t="shared" si="200"/>
        <v>116.98835060940742</v>
      </c>
      <c r="J2096" s="32">
        <f t="shared" si="201"/>
        <v>0.58494175304703711</v>
      </c>
      <c r="K2096" s="33" t="str">
        <f t="shared" si="202"/>
        <v>DEJAR</v>
      </c>
      <c r="L2096" s="33" t="str">
        <f t="shared" si="203"/>
        <v>DEJAR</v>
      </c>
      <c r="M2096" s="33" t="str">
        <f t="shared" si="204"/>
        <v>DEJAR</v>
      </c>
    </row>
    <row r="2097" spans="1:13" x14ac:dyDescent="0.25">
      <c r="A2097" t="s">
        <v>574</v>
      </c>
      <c r="B2097" s="9">
        <v>28</v>
      </c>
      <c r="C2097" t="s">
        <v>620</v>
      </c>
      <c r="D2097" s="9">
        <v>33</v>
      </c>
      <c r="E2097" s="126">
        <v>14.4</v>
      </c>
      <c r="F2097" s="304">
        <f t="shared" si="199"/>
        <v>855.30060000000003</v>
      </c>
      <c r="G2097" s="9">
        <v>0.1</v>
      </c>
      <c r="H2097" s="18" t="s">
        <v>1063</v>
      </c>
      <c r="I2097" s="32">
        <f t="shared" si="200"/>
        <v>568.52356444302654</v>
      </c>
      <c r="J2097" s="32">
        <f t="shared" si="201"/>
        <v>2.8426178222151326</v>
      </c>
      <c r="K2097" s="33" t="str">
        <f t="shared" si="202"/>
        <v>DEJAR</v>
      </c>
      <c r="L2097" s="33" t="str">
        <f t="shared" si="203"/>
        <v>DEJAR</v>
      </c>
      <c r="M2097" s="33" t="str">
        <f t="shared" si="204"/>
        <v>DEJAR</v>
      </c>
    </row>
    <row r="2098" spans="1:13" x14ac:dyDescent="0.25">
      <c r="A2098" t="s">
        <v>574</v>
      </c>
      <c r="B2098" s="9">
        <v>29</v>
      </c>
      <c r="C2098" t="s">
        <v>252</v>
      </c>
      <c r="D2098" s="9">
        <v>22</v>
      </c>
      <c r="E2098" s="9">
        <v>13</v>
      </c>
      <c r="F2098" s="304">
        <f t="shared" si="199"/>
        <v>380.1336</v>
      </c>
      <c r="G2098" s="9">
        <v>0.1</v>
      </c>
      <c r="H2098" s="18" t="s">
        <v>1063</v>
      </c>
      <c r="I2098" s="32">
        <f t="shared" si="200"/>
        <v>216.2883827856152</v>
      </c>
      <c r="J2098" s="32">
        <f t="shared" si="201"/>
        <v>1.0814419139280758</v>
      </c>
      <c r="K2098" s="33" t="str">
        <f t="shared" si="202"/>
        <v>DEJAR</v>
      </c>
      <c r="L2098" s="33" t="str">
        <f t="shared" si="203"/>
        <v>DEJAR</v>
      </c>
      <c r="M2098" s="33" t="str">
        <f t="shared" si="204"/>
        <v>DEJAR</v>
      </c>
    </row>
    <row r="2099" spans="1:13" x14ac:dyDescent="0.25">
      <c r="A2099" t="s">
        <v>574</v>
      </c>
      <c r="B2099" s="9">
        <v>30</v>
      </c>
      <c r="C2099" t="s">
        <v>134</v>
      </c>
      <c r="D2099" s="9">
        <v>16</v>
      </c>
      <c r="E2099" s="9">
        <v>7</v>
      </c>
      <c r="F2099" s="304">
        <f t="shared" si="199"/>
        <v>201.0624</v>
      </c>
      <c r="G2099" s="9">
        <v>0.1</v>
      </c>
      <c r="H2099" s="18" t="s">
        <v>1063</v>
      </c>
      <c r="I2099" s="32">
        <f t="shared" si="200"/>
        <v>101.24820425273758</v>
      </c>
      <c r="J2099" s="32">
        <f t="shared" si="201"/>
        <v>0.50624102126368786</v>
      </c>
      <c r="K2099" s="33" t="str">
        <f t="shared" si="202"/>
        <v>DEJAR</v>
      </c>
      <c r="L2099" s="33" t="str">
        <f t="shared" si="203"/>
        <v>DEJAR</v>
      </c>
      <c r="M2099" s="33" t="str">
        <f t="shared" si="204"/>
        <v>DEJAR</v>
      </c>
    </row>
    <row r="2100" spans="1:13" x14ac:dyDescent="0.25">
      <c r="A2100" t="s">
        <v>574</v>
      </c>
      <c r="B2100" s="9">
        <v>31</v>
      </c>
      <c r="C2100" t="s">
        <v>596</v>
      </c>
      <c r="D2100" s="9">
        <v>17</v>
      </c>
      <c r="E2100" s="9">
        <v>13</v>
      </c>
      <c r="F2100" s="304">
        <f t="shared" si="199"/>
        <v>226.98060000000001</v>
      </c>
      <c r="G2100" s="9">
        <v>0.1</v>
      </c>
      <c r="H2100" s="18" t="s">
        <v>1063</v>
      </c>
      <c r="I2100" s="32">
        <f t="shared" si="200"/>
        <v>116.98835060940742</v>
      </c>
      <c r="J2100" s="32">
        <f t="shared" si="201"/>
        <v>0.58494175304703711</v>
      </c>
      <c r="K2100" s="33" t="str">
        <f t="shared" si="202"/>
        <v>DEJAR</v>
      </c>
      <c r="L2100" s="33" t="str">
        <f t="shared" si="203"/>
        <v>DEJAR</v>
      </c>
      <c r="M2100" s="33" t="str">
        <f t="shared" si="204"/>
        <v>DEJAR</v>
      </c>
    </row>
    <row r="2101" spans="1:13" x14ac:dyDescent="0.25">
      <c r="A2101" t="s">
        <v>574</v>
      </c>
      <c r="B2101" s="9">
        <v>32</v>
      </c>
      <c r="C2101" t="s">
        <v>158</v>
      </c>
      <c r="D2101" s="9">
        <v>30</v>
      </c>
      <c r="E2101" s="9">
        <v>18</v>
      </c>
      <c r="F2101" s="304">
        <f t="shared" si="199"/>
        <v>706.86</v>
      </c>
      <c r="G2101" s="9">
        <v>0.1</v>
      </c>
      <c r="H2101" s="18" t="s">
        <v>1063</v>
      </c>
      <c r="I2101" s="32">
        <f t="shared" si="200"/>
        <v>452.98997539791907</v>
      </c>
      <c r="J2101" s="32">
        <f t="shared" si="201"/>
        <v>2.2649498769895953</v>
      </c>
      <c r="K2101" s="33" t="str">
        <f t="shared" si="202"/>
        <v>DEJAR</v>
      </c>
      <c r="L2101" s="33" t="str">
        <f t="shared" si="203"/>
        <v>DEJAR</v>
      </c>
      <c r="M2101" s="33" t="str">
        <f t="shared" si="204"/>
        <v>DEJAR</v>
      </c>
    </row>
    <row r="2102" spans="1:13" x14ac:dyDescent="0.25">
      <c r="A2102" t="s">
        <v>574</v>
      </c>
      <c r="B2102" s="9">
        <v>33</v>
      </c>
      <c r="C2102" t="s">
        <v>252</v>
      </c>
      <c r="D2102" s="9">
        <v>20</v>
      </c>
      <c r="E2102" s="9">
        <v>15</v>
      </c>
      <c r="F2102" s="304">
        <f t="shared" si="199"/>
        <v>314.15999999999997</v>
      </c>
      <c r="G2102" s="9">
        <v>0.1</v>
      </c>
      <c r="H2102" s="18" t="s">
        <v>1063</v>
      </c>
      <c r="I2102" s="32">
        <f t="shared" si="200"/>
        <v>172.33493090633354</v>
      </c>
      <c r="J2102" s="32">
        <f t="shared" si="201"/>
        <v>0.86167465453166758</v>
      </c>
      <c r="K2102" s="33" t="str">
        <f t="shared" si="202"/>
        <v>DEJAR</v>
      </c>
      <c r="L2102" s="33" t="str">
        <f t="shared" si="203"/>
        <v>DEJAR</v>
      </c>
      <c r="M2102" s="33" t="str">
        <f t="shared" si="204"/>
        <v>DEJAR</v>
      </c>
    </row>
    <row r="2103" spans="1:13" x14ac:dyDescent="0.25">
      <c r="A2103" t="s">
        <v>574</v>
      </c>
      <c r="B2103" s="9">
        <v>34</v>
      </c>
      <c r="C2103" t="s">
        <v>159</v>
      </c>
      <c r="D2103" s="9">
        <v>31</v>
      </c>
      <c r="E2103" s="9">
        <v>12</v>
      </c>
      <c r="F2103" s="304">
        <f t="shared" si="199"/>
        <v>754.76940000000002</v>
      </c>
      <c r="G2103" s="9">
        <v>0.1</v>
      </c>
      <c r="H2103" s="18" t="s">
        <v>1063</v>
      </c>
      <c r="I2103" s="32">
        <f t="shared" si="200"/>
        <v>489.81357840055307</v>
      </c>
      <c r="J2103" s="32">
        <f t="shared" si="201"/>
        <v>2.4490678920027653</v>
      </c>
      <c r="K2103" s="33" t="str">
        <f t="shared" si="202"/>
        <v>DEJAR</v>
      </c>
      <c r="L2103" s="33" t="str">
        <f t="shared" si="203"/>
        <v>DEJAR</v>
      </c>
      <c r="M2103" s="33" t="str">
        <f t="shared" si="204"/>
        <v>DEJAR</v>
      </c>
    </row>
    <row r="2104" spans="1:13" x14ac:dyDescent="0.25">
      <c r="A2104" t="s">
        <v>574</v>
      </c>
      <c r="B2104" s="9">
        <v>35</v>
      </c>
      <c r="C2104" t="s">
        <v>212</v>
      </c>
      <c r="D2104" s="9">
        <v>23.5</v>
      </c>
      <c r="E2104" s="9">
        <v>12</v>
      </c>
      <c r="F2104" s="304">
        <f t="shared" si="199"/>
        <v>433.73714999999999</v>
      </c>
      <c r="G2104" s="9">
        <v>0.1</v>
      </c>
      <c r="H2104" s="18" t="s">
        <v>1063</v>
      </c>
      <c r="I2104" s="32">
        <f t="shared" si="200"/>
        <v>253.10998017593391</v>
      </c>
      <c r="J2104" s="32">
        <f t="shared" si="201"/>
        <v>1.2655499008796693</v>
      </c>
      <c r="K2104" s="33" t="str">
        <f t="shared" si="202"/>
        <v>DEJAR</v>
      </c>
      <c r="L2104" s="33" t="str">
        <f t="shared" si="203"/>
        <v>DEJAR</v>
      </c>
      <c r="M2104" s="33" t="str">
        <f t="shared" si="204"/>
        <v>DEJAR</v>
      </c>
    </row>
    <row r="2105" spans="1:13" x14ac:dyDescent="0.25">
      <c r="A2105" t="s">
        <v>574</v>
      </c>
      <c r="B2105" s="9">
        <v>36</v>
      </c>
      <c r="C2105" t="s">
        <v>130</v>
      </c>
      <c r="D2105" s="9">
        <v>25.5</v>
      </c>
      <c r="E2105" s="9">
        <v>8</v>
      </c>
      <c r="F2105" s="304">
        <f t="shared" si="199"/>
        <v>510.70634999999999</v>
      </c>
      <c r="G2105" s="9">
        <v>0.1</v>
      </c>
      <c r="H2105" s="18" t="s">
        <v>1063</v>
      </c>
      <c r="I2105" s="32">
        <f t="shared" si="200"/>
        <v>307.50904523936521</v>
      </c>
      <c r="J2105" s="32">
        <f t="shared" si="201"/>
        <v>1.5375452261968261</v>
      </c>
      <c r="K2105" s="33" t="str">
        <f t="shared" si="202"/>
        <v>DEJAR</v>
      </c>
      <c r="L2105" s="33" t="str">
        <f t="shared" si="203"/>
        <v>DEJAR</v>
      </c>
      <c r="M2105" s="33" t="str">
        <f t="shared" si="204"/>
        <v>DEJAR</v>
      </c>
    </row>
    <row r="2106" spans="1:13" x14ac:dyDescent="0.25">
      <c r="A2106" t="s">
        <v>574</v>
      </c>
      <c r="B2106" s="9">
        <v>37</v>
      </c>
      <c r="C2106" t="s">
        <v>130</v>
      </c>
      <c r="D2106" s="9">
        <v>13.5</v>
      </c>
      <c r="E2106" s="9">
        <v>8</v>
      </c>
      <c r="F2106" s="304">
        <f t="shared" si="199"/>
        <v>143.13915</v>
      </c>
      <c r="G2106" s="9">
        <v>0.1</v>
      </c>
      <c r="H2106" s="18" t="s">
        <v>1063</v>
      </c>
      <c r="I2106" s="32">
        <f t="shared" si="200"/>
        <v>67.533172179763213</v>
      </c>
      <c r="J2106" s="32">
        <f t="shared" si="201"/>
        <v>0.33766586089881601</v>
      </c>
      <c r="K2106" s="33" t="str">
        <f t="shared" si="202"/>
        <v>DEJAR</v>
      </c>
      <c r="L2106" s="33" t="str">
        <f t="shared" si="203"/>
        <v>DEJAR</v>
      </c>
      <c r="M2106" s="33" t="str">
        <f t="shared" si="204"/>
        <v>DEJAR</v>
      </c>
    </row>
    <row r="2107" spans="1:13" x14ac:dyDescent="0.25">
      <c r="A2107" t="s">
        <v>574</v>
      </c>
      <c r="B2107" s="9">
        <v>38</v>
      </c>
      <c r="C2107" t="s">
        <v>130</v>
      </c>
      <c r="D2107" s="9">
        <v>22.5</v>
      </c>
      <c r="E2107" s="9">
        <v>12</v>
      </c>
      <c r="F2107" s="304">
        <f t="shared" si="199"/>
        <v>397.60874999999999</v>
      </c>
      <c r="G2107" s="9">
        <v>0.1</v>
      </c>
      <c r="H2107" s="18" t="s">
        <v>1063</v>
      </c>
      <c r="I2107" s="32">
        <f t="shared" si="200"/>
        <v>228.1896084504572</v>
      </c>
      <c r="J2107" s="32">
        <f t="shared" si="201"/>
        <v>1.140948042252286</v>
      </c>
      <c r="K2107" s="33" t="str">
        <f t="shared" si="202"/>
        <v>DEJAR</v>
      </c>
      <c r="L2107" s="33" t="str">
        <f t="shared" si="203"/>
        <v>DEJAR</v>
      </c>
      <c r="M2107" s="33" t="str">
        <f t="shared" si="204"/>
        <v>DEJAR</v>
      </c>
    </row>
    <row r="2108" spans="1:13" x14ac:dyDescent="0.25">
      <c r="A2108" t="s">
        <v>574</v>
      </c>
      <c r="B2108" s="9">
        <v>39</v>
      </c>
      <c r="C2108" t="s">
        <v>130</v>
      </c>
      <c r="D2108" s="9">
        <v>13</v>
      </c>
      <c r="E2108" s="9">
        <v>12</v>
      </c>
      <c r="F2108" s="304">
        <f t="shared" si="199"/>
        <v>132.73259999999999</v>
      </c>
      <c r="G2108" s="9">
        <v>0.1</v>
      </c>
      <c r="H2108" s="18" t="s">
        <v>1063</v>
      </c>
      <c r="I2108" s="32">
        <f t="shared" si="200"/>
        <v>61.723483588461484</v>
      </c>
      <c r="J2108" s="32">
        <f t="shared" si="201"/>
        <v>0.3086174179423074</v>
      </c>
      <c r="K2108" s="33" t="str">
        <f t="shared" si="202"/>
        <v>DEJAR</v>
      </c>
      <c r="L2108" s="33" t="str">
        <f t="shared" si="203"/>
        <v>DEJAR</v>
      </c>
      <c r="M2108" s="33" t="str">
        <f t="shared" si="204"/>
        <v>DEJAR</v>
      </c>
    </row>
    <row r="2109" spans="1:13" x14ac:dyDescent="0.25">
      <c r="A2109" t="s">
        <v>728</v>
      </c>
      <c r="B2109">
        <v>1</v>
      </c>
      <c r="C2109" t="s">
        <v>661</v>
      </c>
      <c r="D2109" s="9">
        <v>19.2</v>
      </c>
      <c r="E2109" s="149">
        <v>12.7</v>
      </c>
      <c r="F2109" s="304">
        <f t="shared" si="199"/>
        <v>289.529856</v>
      </c>
      <c r="G2109" s="9">
        <v>0.1</v>
      </c>
      <c r="H2109" s="18" t="s">
        <v>1063</v>
      </c>
      <c r="I2109" s="32">
        <f t="shared" si="200"/>
        <v>156.35674508199583</v>
      </c>
      <c r="J2109" s="32">
        <f t="shared" si="201"/>
        <v>0.78178372540997909</v>
      </c>
      <c r="K2109" s="33" t="str">
        <f t="shared" si="202"/>
        <v>DEJAR</v>
      </c>
      <c r="L2109" s="33" t="str">
        <f t="shared" si="203"/>
        <v>DEJAR</v>
      </c>
      <c r="M2109" s="33" t="str">
        <f t="shared" si="204"/>
        <v>DEJAR</v>
      </c>
    </row>
    <row r="2110" spans="1:13" x14ac:dyDescent="0.25">
      <c r="A2110" t="s">
        <v>728</v>
      </c>
      <c r="B2110">
        <v>2</v>
      </c>
      <c r="C2110" t="s">
        <v>310</v>
      </c>
      <c r="D2110" s="9">
        <v>14.1</v>
      </c>
      <c r="E2110" s="149">
        <v>12.7</v>
      </c>
      <c r="F2110" s="304">
        <f t="shared" si="199"/>
        <v>156.145374</v>
      </c>
      <c r="G2110" s="9">
        <v>0.1</v>
      </c>
      <c r="H2110" s="18" t="s">
        <v>1063</v>
      </c>
      <c r="I2110" s="32">
        <f t="shared" si="200"/>
        <v>74.908406161488088</v>
      </c>
      <c r="J2110" s="32">
        <f t="shared" si="201"/>
        <v>0.37454203080744042</v>
      </c>
      <c r="K2110" s="33" t="str">
        <f t="shared" si="202"/>
        <v>DEJAR</v>
      </c>
      <c r="L2110" s="33" t="str">
        <f t="shared" si="203"/>
        <v>DEJAR</v>
      </c>
      <c r="M2110" s="33" t="str">
        <f t="shared" si="204"/>
        <v>DEJAR</v>
      </c>
    </row>
    <row r="2111" spans="1:13" x14ac:dyDescent="0.25">
      <c r="A2111" t="s">
        <v>728</v>
      </c>
      <c r="B2111">
        <v>3</v>
      </c>
      <c r="C2111" t="s">
        <v>310</v>
      </c>
      <c r="D2111" s="9">
        <v>39.9</v>
      </c>
      <c r="E2111" s="161">
        <v>20</v>
      </c>
      <c r="F2111" s="304">
        <f t="shared" si="199"/>
        <v>1250.364654</v>
      </c>
      <c r="G2111" s="9">
        <v>0.1</v>
      </c>
      <c r="H2111" s="18" t="s">
        <v>1063</v>
      </c>
      <c r="I2111" s="32">
        <f t="shared" si="200"/>
        <v>893.90263198811556</v>
      </c>
      <c r="J2111" s="32">
        <f t="shared" si="201"/>
        <v>4.4695131599405773</v>
      </c>
      <c r="K2111" s="33" t="str">
        <f t="shared" si="202"/>
        <v>DEJAR</v>
      </c>
      <c r="L2111" s="33" t="str">
        <f t="shared" si="203"/>
        <v>DEJAR</v>
      </c>
      <c r="M2111" s="33" t="str">
        <f t="shared" si="204"/>
        <v>DEJAR</v>
      </c>
    </row>
    <row r="2112" spans="1:13" x14ac:dyDescent="0.25">
      <c r="A2112" t="s">
        <v>728</v>
      </c>
      <c r="B2112">
        <v>4</v>
      </c>
      <c r="C2112" t="s">
        <v>310</v>
      </c>
      <c r="D2112" s="9">
        <v>33.4</v>
      </c>
      <c r="E2112" s="161">
        <v>22</v>
      </c>
      <c r="F2112" s="304">
        <f t="shared" si="199"/>
        <v>876.16082399999993</v>
      </c>
      <c r="G2112" s="9">
        <v>0.1</v>
      </c>
      <c r="H2112" s="18" t="s">
        <v>1063</v>
      </c>
      <c r="I2112" s="32">
        <f t="shared" si="200"/>
        <v>585.08673305569403</v>
      </c>
      <c r="J2112" s="32">
        <f t="shared" si="201"/>
        <v>2.92543366527847</v>
      </c>
      <c r="K2112" s="33" t="str">
        <f t="shared" si="202"/>
        <v>DEJAR</v>
      </c>
      <c r="L2112" s="33" t="str">
        <f t="shared" si="203"/>
        <v>DEJAR</v>
      </c>
      <c r="M2112" s="33" t="str">
        <f t="shared" si="204"/>
        <v>DEJAR</v>
      </c>
    </row>
    <row r="2113" spans="1:13" x14ac:dyDescent="0.25">
      <c r="A2113" t="s">
        <v>728</v>
      </c>
      <c r="B2113">
        <v>5</v>
      </c>
      <c r="C2113" t="s">
        <v>769</v>
      </c>
      <c r="D2113" s="9">
        <v>11</v>
      </c>
      <c r="E2113" s="149">
        <v>12.7</v>
      </c>
      <c r="F2113" s="304">
        <f t="shared" si="199"/>
        <v>95.0334</v>
      </c>
      <c r="G2113" s="9">
        <v>0.1</v>
      </c>
      <c r="H2113" s="18" t="s">
        <v>1063</v>
      </c>
      <c r="I2113" s="32">
        <f t="shared" si="200"/>
        <v>41.450062373780455</v>
      </c>
      <c r="J2113" s="32">
        <f t="shared" si="201"/>
        <v>0.20725031186890225</v>
      </c>
      <c r="K2113" s="33" t="str">
        <f t="shared" si="202"/>
        <v>DEJAR</v>
      </c>
      <c r="L2113" s="33" t="str">
        <f t="shared" si="203"/>
        <v>DEJAR</v>
      </c>
      <c r="M2113" s="33" t="str">
        <f t="shared" si="204"/>
        <v>DEJAR</v>
      </c>
    </row>
    <row r="2114" spans="1:13" x14ac:dyDescent="0.25">
      <c r="A2114" t="s">
        <v>728</v>
      </c>
      <c r="B2114">
        <v>6</v>
      </c>
      <c r="C2114" t="s">
        <v>770</v>
      </c>
      <c r="D2114" s="9">
        <v>10.1</v>
      </c>
      <c r="E2114" s="161">
        <v>6</v>
      </c>
      <c r="F2114" s="304">
        <f t="shared" si="199"/>
        <v>80.118653999999992</v>
      </c>
      <c r="G2114" s="9">
        <v>0.1</v>
      </c>
      <c r="H2114" s="18" t="s">
        <v>1063</v>
      </c>
      <c r="I2114" s="32">
        <f t="shared" si="200"/>
        <v>33.819357065313945</v>
      </c>
      <c r="J2114" s="32">
        <f t="shared" si="201"/>
        <v>0.16909678532656972</v>
      </c>
      <c r="K2114" s="33" t="str">
        <f t="shared" si="202"/>
        <v>DEJAR</v>
      </c>
      <c r="L2114" s="33" t="str">
        <f t="shared" si="203"/>
        <v>DEJAR</v>
      </c>
      <c r="M2114" s="33" t="str">
        <f t="shared" si="204"/>
        <v>DEJAR</v>
      </c>
    </row>
    <row r="2115" spans="1:13" x14ac:dyDescent="0.25">
      <c r="A2115" t="s">
        <v>728</v>
      </c>
      <c r="B2115">
        <v>7</v>
      </c>
      <c r="C2115" t="s">
        <v>418</v>
      </c>
      <c r="D2115" s="9">
        <v>10.5</v>
      </c>
      <c r="E2115" s="161">
        <v>7</v>
      </c>
      <c r="F2115" s="304">
        <f t="shared" ref="F2115:F2178" si="205">(3.1416/4)*D2115^2</f>
        <v>86.590350000000001</v>
      </c>
      <c r="G2115" s="9">
        <v>0.1</v>
      </c>
      <c r="H2115" s="18" t="s">
        <v>1063</v>
      </c>
      <c r="I2115" s="32">
        <f t="shared" ref="I2115:I2178" si="206">0.13657*D2115^2.38351</f>
        <v>37.099684439743179</v>
      </c>
      <c r="J2115" s="32">
        <f t="shared" ref="J2115:J2178" si="207">(I2115/1000)*0.5/G2115</f>
        <v>0.1854984221987159</v>
      </c>
      <c r="K2115" s="33" t="str">
        <f t="shared" ref="K2115:K2178" si="208">+IF(D2115&gt;=10,"DEJAR","DEPURAR")</f>
        <v>DEJAR</v>
      </c>
      <c r="L2115" s="33" t="str">
        <f t="shared" ref="L2115:L2178" si="209">+IF(E2115&gt;=5,"DEJAR","DEPURAR")</f>
        <v>DEJAR</v>
      </c>
      <c r="M2115" s="33" t="str">
        <f t="shared" ref="M2115:M2178" si="210">+IF(AND(K2115="DEJAR",L2115="DEJAR"),"DEJAR","DEPURAR")</f>
        <v>DEJAR</v>
      </c>
    </row>
    <row r="2116" spans="1:13" x14ac:dyDescent="0.25">
      <c r="A2116" t="s">
        <v>728</v>
      </c>
      <c r="B2116">
        <v>8</v>
      </c>
      <c r="C2116" t="s">
        <v>244</v>
      </c>
      <c r="D2116" s="9">
        <v>17.8</v>
      </c>
      <c r="E2116" s="161">
        <v>18</v>
      </c>
      <c r="F2116" s="304">
        <f t="shared" si="205"/>
        <v>248.84613600000003</v>
      </c>
      <c r="G2116" s="9">
        <v>0.1</v>
      </c>
      <c r="H2116" s="18" t="s">
        <v>1063</v>
      </c>
      <c r="I2116" s="32">
        <f t="shared" si="206"/>
        <v>130.5400843883379</v>
      </c>
      <c r="J2116" s="32">
        <f t="shared" si="207"/>
        <v>0.65270042194168942</v>
      </c>
      <c r="K2116" s="33" t="str">
        <f t="shared" si="208"/>
        <v>DEJAR</v>
      </c>
      <c r="L2116" s="33" t="str">
        <f t="shared" si="209"/>
        <v>DEJAR</v>
      </c>
      <c r="M2116" s="33" t="str">
        <f t="shared" si="210"/>
        <v>DEJAR</v>
      </c>
    </row>
    <row r="2117" spans="1:13" x14ac:dyDescent="0.25">
      <c r="A2117" t="s">
        <v>728</v>
      </c>
      <c r="B2117">
        <v>9</v>
      </c>
      <c r="C2117" t="s">
        <v>252</v>
      </c>
      <c r="D2117" s="9">
        <v>13.5</v>
      </c>
      <c r="E2117" s="161">
        <v>5</v>
      </c>
      <c r="F2117" s="304">
        <f t="shared" si="205"/>
        <v>143.13915</v>
      </c>
      <c r="G2117" s="9">
        <v>0.1</v>
      </c>
      <c r="H2117" s="18" t="s">
        <v>1063</v>
      </c>
      <c r="I2117" s="32">
        <f t="shared" si="206"/>
        <v>67.533172179763213</v>
      </c>
      <c r="J2117" s="32">
        <f t="shared" si="207"/>
        <v>0.33766586089881601</v>
      </c>
      <c r="K2117" s="33" t="str">
        <f t="shared" si="208"/>
        <v>DEJAR</v>
      </c>
      <c r="L2117" s="33" t="str">
        <f t="shared" si="209"/>
        <v>DEJAR</v>
      </c>
      <c r="M2117" s="33" t="str">
        <f t="shared" si="210"/>
        <v>DEJAR</v>
      </c>
    </row>
    <row r="2118" spans="1:13" x14ac:dyDescent="0.25">
      <c r="A2118" t="s">
        <v>728</v>
      </c>
      <c r="B2118">
        <v>10</v>
      </c>
      <c r="C2118" t="s">
        <v>418</v>
      </c>
      <c r="D2118" s="9">
        <v>19.5</v>
      </c>
      <c r="E2118" s="149">
        <v>12.7</v>
      </c>
      <c r="F2118" s="304">
        <f t="shared" si="205"/>
        <v>298.64834999999999</v>
      </c>
      <c r="G2118" s="9">
        <v>0.1</v>
      </c>
      <c r="H2118" s="18" t="s">
        <v>1063</v>
      </c>
      <c r="I2118" s="32">
        <f t="shared" si="206"/>
        <v>162.24290203480425</v>
      </c>
      <c r="J2118" s="32">
        <f t="shared" si="207"/>
        <v>0.81121451017402113</v>
      </c>
      <c r="K2118" s="33" t="str">
        <f t="shared" si="208"/>
        <v>DEJAR</v>
      </c>
      <c r="L2118" s="33" t="str">
        <f t="shared" si="209"/>
        <v>DEJAR</v>
      </c>
      <c r="M2118" s="33" t="str">
        <f t="shared" si="210"/>
        <v>DEJAR</v>
      </c>
    </row>
    <row r="2119" spans="1:13" x14ac:dyDescent="0.25">
      <c r="A2119" t="s">
        <v>728</v>
      </c>
      <c r="B2119">
        <v>11</v>
      </c>
      <c r="C2119" t="s">
        <v>771</v>
      </c>
      <c r="D2119" s="9">
        <v>28.4</v>
      </c>
      <c r="E2119" s="149">
        <v>12.7</v>
      </c>
      <c r="F2119" s="304">
        <f t="shared" si="205"/>
        <v>633.47222399999998</v>
      </c>
      <c r="G2119" s="9">
        <v>0.1</v>
      </c>
      <c r="H2119" s="18" t="s">
        <v>1063</v>
      </c>
      <c r="I2119" s="32">
        <f t="shared" si="206"/>
        <v>397.51553540302217</v>
      </c>
      <c r="J2119" s="32">
        <f t="shared" si="207"/>
        <v>1.9875776770151106</v>
      </c>
      <c r="K2119" s="33" t="str">
        <f t="shared" si="208"/>
        <v>DEJAR</v>
      </c>
      <c r="L2119" s="33" t="str">
        <f t="shared" si="209"/>
        <v>DEJAR</v>
      </c>
      <c r="M2119" s="33" t="str">
        <f t="shared" si="210"/>
        <v>DEJAR</v>
      </c>
    </row>
    <row r="2120" spans="1:13" x14ac:dyDescent="0.25">
      <c r="A2120" t="s">
        <v>728</v>
      </c>
      <c r="B2120">
        <v>12</v>
      </c>
      <c r="C2120" t="s">
        <v>125</v>
      </c>
      <c r="D2120" s="9">
        <v>20.2</v>
      </c>
      <c r="E2120" s="161">
        <v>10</v>
      </c>
      <c r="F2120" s="304">
        <f t="shared" si="205"/>
        <v>320.47461599999997</v>
      </c>
      <c r="G2120" s="9">
        <v>0.1</v>
      </c>
      <c r="H2120" s="18" t="s">
        <v>1063</v>
      </c>
      <c r="I2120" s="32">
        <f t="shared" si="206"/>
        <v>176.47100215542764</v>
      </c>
      <c r="J2120" s="32">
        <f t="shared" si="207"/>
        <v>0.88235501077713807</v>
      </c>
      <c r="K2120" s="33" t="str">
        <f t="shared" si="208"/>
        <v>DEJAR</v>
      </c>
      <c r="L2120" s="33" t="str">
        <f t="shared" si="209"/>
        <v>DEJAR</v>
      </c>
      <c r="M2120" s="33" t="str">
        <f t="shared" si="210"/>
        <v>DEJAR</v>
      </c>
    </row>
    <row r="2121" spans="1:13" x14ac:dyDescent="0.25">
      <c r="A2121" t="s">
        <v>728</v>
      </c>
      <c r="B2121">
        <v>13</v>
      </c>
      <c r="C2121" t="s">
        <v>418</v>
      </c>
      <c r="D2121" s="9">
        <v>20.5</v>
      </c>
      <c r="E2121" s="149">
        <v>12.7</v>
      </c>
      <c r="F2121" s="304">
        <f t="shared" si="205"/>
        <v>330.06434999999999</v>
      </c>
      <c r="G2121" s="9">
        <v>0.1</v>
      </c>
      <c r="H2121" s="18" t="s">
        <v>1063</v>
      </c>
      <c r="I2121" s="32">
        <f t="shared" si="206"/>
        <v>182.78213876481104</v>
      </c>
      <c r="J2121" s="32">
        <f t="shared" si="207"/>
        <v>0.9139106938240551</v>
      </c>
      <c r="K2121" s="33" t="str">
        <f t="shared" si="208"/>
        <v>DEJAR</v>
      </c>
      <c r="L2121" s="33" t="str">
        <f t="shared" si="209"/>
        <v>DEJAR</v>
      </c>
      <c r="M2121" s="33" t="str">
        <f t="shared" si="210"/>
        <v>DEJAR</v>
      </c>
    </row>
    <row r="2122" spans="1:13" x14ac:dyDescent="0.25">
      <c r="A2122" t="s">
        <v>728</v>
      </c>
      <c r="B2122">
        <v>14</v>
      </c>
      <c r="C2122" t="s">
        <v>421</v>
      </c>
      <c r="D2122" s="9">
        <v>10.9</v>
      </c>
      <c r="E2122" s="161">
        <v>12</v>
      </c>
      <c r="F2122" s="304">
        <f t="shared" si="205"/>
        <v>93.313373999999996</v>
      </c>
      <c r="G2122" s="9">
        <v>0.1</v>
      </c>
      <c r="H2122" s="18" t="s">
        <v>1063</v>
      </c>
      <c r="I2122" s="32">
        <f t="shared" si="206"/>
        <v>40.557552731903208</v>
      </c>
      <c r="J2122" s="32">
        <f t="shared" si="207"/>
        <v>0.20278776365951603</v>
      </c>
      <c r="K2122" s="33" t="str">
        <f t="shared" si="208"/>
        <v>DEJAR</v>
      </c>
      <c r="L2122" s="33" t="str">
        <f t="shared" si="209"/>
        <v>DEJAR</v>
      </c>
      <c r="M2122" s="33" t="str">
        <f t="shared" si="210"/>
        <v>DEJAR</v>
      </c>
    </row>
    <row r="2123" spans="1:13" x14ac:dyDescent="0.25">
      <c r="A2123" t="s">
        <v>728</v>
      </c>
      <c r="B2123">
        <v>15</v>
      </c>
      <c r="C2123" t="s">
        <v>310</v>
      </c>
      <c r="D2123" s="9">
        <v>25.3</v>
      </c>
      <c r="E2123" s="149">
        <v>12.7</v>
      </c>
      <c r="F2123" s="304">
        <f t="shared" si="205"/>
        <v>502.72668600000003</v>
      </c>
      <c r="G2123" s="9">
        <v>0.1</v>
      </c>
      <c r="H2123" s="18" t="s">
        <v>1063</v>
      </c>
      <c r="I2123" s="32">
        <f t="shared" si="206"/>
        <v>301.79156892707778</v>
      </c>
      <c r="J2123" s="32">
        <f t="shared" si="207"/>
        <v>1.5089578446353886</v>
      </c>
      <c r="K2123" s="33" t="str">
        <f t="shared" si="208"/>
        <v>DEJAR</v>
      </c>
      <c r="L2123" s="33" t="str">
        <f t="shared" si="209"/>
        <v>DEJAR</v>
      </c>
      <c r="M2123" s="33" t="str">
        <f t="shared" si="210"/>
        <v>DEJAR</v>
      </c>
    </row>
    <row r="2124" spans="1:13" x14ac:dyDescent="0.25">
      <c r="A2124" t="s">
        <v>728</v>
      </c>
      <c r="B2124">
        <v>16</v>
      </c>
      <c r="C2124" t="s">
        <v>769</v>
      </c>
      <c r="D2124" s="9">
        <v>12.1</v>
      </c>
      <c r="E2124" s="149">
        <v>12.7</v>
      </c>
      <c r="F2124" s="304">
        <f t="shared" si="205"/>
        <v>114.990414</v>
      </c>
      <c r="G2124" s="9">
        <v>0.1</v>
      </c>
      <c r="H2124" s="18" t="s">
        <v>1063</v>
      </c>
      <c r="I2124" s="32">
        <f t="shared" si="206"/>
        <v>52.021763144817932</v>
      </c>
      <c r="J2124" s="32">
        <f t="shared" si="207"/>
        <v>0.26010881572408967</v>
      </c>
      <c r="K2124" s="33" t="str">
        <f t="shared" si="208"/>
        <v>DEJAR</v>
      </c>
      <c r="L2124" s="33" t="str">
        <f t="shared" si="209"/>
        <v>DEJAR</v>
      </c>
      <c r="M2124" s="33" t="str">
        <f t="shared" si="210"/>
        <v>DEJAR</v>
      </c>
    </row>
    <row r="2125" spans="1:13" x14ac:dyDescent="0.25">
      <c r="A2125" t="s">
        <v>728</v>
      </c>
      <c r="B2125">
        <v>17</v>
      </c>
      <c r="C2125" t="s">
        <v>421</v>
      </c>
      <c r="D2125" s="9">
        <v>20.8</v>
      </c>
      <c r="E2125" s="161">
        <v>22</v>
      </c>
      <c r="F2125" s="304">
        <f t="shared" si="205"/>
        <v>339.795456</v>
      </c>
      <c r="G2125" s="9">
        <v>0.1</v>
      </c>
      <c r="H2125" s="18" t="s">
        <v>1063</v>
      </c>
      <c r="I2125" s="32">
        <f t="shared" si="206"/>
        <v>189.22235746476244</v>
      </c>
      <c r="J2125" s="32">
        <f t="shared" si="207"/>
        <v>0.94611178732381207</v>
      </c>
      <c r="K2125" s="33" t="str">
        <f t="shared" si="208"/>
        <v>DEJAR</v>
      </c>
      <c r="L2125" s="33" t="str">
        <f t="shared" si="209"/>
        <v>DEJAR</v>
      </c>
      <c r="M2125" s="33" t="str">
        <f t="shared" si="210"/>
        <v>DEJAR</v>
      </c>
    </row>
    <row r="2126" spans="1:13" x14ac:dyDescent="0.25">
      <c r="A2126" t="s">
        <v>728</v>
      </c>
      <c r="B2126">
        <v>18</v>
      </c>
      <c r="C2126" t="s">
        <v>121</v>
      </c>
      <c r="D2126" s="9">
        <v>14</v>
      </c>
      <c r="E2126" s="161">
        <v>7</v>
      </c>
      <c r="F2126" s="304">
        <f t="shared" si="205"/>
        <v>153.9384</v>
      </c>
      <c r="G2126" s="9">
        <v>0.1</v>
      </c>
      <c r="H2126" s="18" t="s">
        <v>1063</v>
      </c>
      <c r="I2126" s="32">
        <f t="shared" si="206"/>
        <v>73.64833681845144</v>
      </c>
      <c r="J2126" s="32">
        <f t="shared" si="207"/>
        <v>0.36824168409225716</v>
      </c>
      <c r="K2126" s="33" t="str">
        <f t="shared" si="208"/>
        <v>DEJAR</v>
      </c>
      <c r="L2126" s="33" t="str">
        <f t="shared" si="209"/>
        <v>DEJAR</v>
      </c>
      <c r="M2126" s="33" t="str">
        <f t="shared" si="210"/>
        <v>DEJAR</v>
      </c>
    </row>
    <row r="2127" spans="1:13" x14ac:dyDescent="0.25">
      <c r="A2127" t="s">
        <v>728</v>
      </c>
      <c r="B2127">
        <v>19</v>
      </c>
      <c r="C2127" t="s">
        <v>506</v>
      </c>
      <c r="D2127" s="9">
        <v>13</v>
      </c>
      <c r="E2127" s="161">
        <v>14</v>
      </c>
      <c r="F2127" s="304">
        <f t="shared" si="205"/>
        <v>132.73259999999999</v>
      </c>
      <c r="G2127" s="9">
        <v>0.1</v>
      </c>
      <c r="H2127" s="18" t="s">
        <v>1063</v>
      </c>
      <c r="I2127" s="32">
        <f t="shared" si="206"/>
        <v>61.723483588461484</v>
      </c>
      <c r="J2127" s="32">
        <f t="shared" si="207"/>
        <v>0.3086174179423074</v>
      </c>
      <c r="K2127" s="33" t="str">
        <f t="shared" si="208"/>
        <v>DEJAR</v>
      </c>
      <c r="L2127" s="33" t="str">
        <f t="shared" si="209"/>
        <v>DEJAR</v>
      </c>
      <c r="M2127" s="33" t="str">
        <f t="shared" si="210"/>
        <v>DEJAR</v>
      </c>
    </row>
    <row r="2128" spans="1:13" x14ac:dyDescent="0.25">
      <c r="A2128" t="s">
        <v>728</v>
      </c>
      <c r="B2128">
        <v>20</v>
      </c>
      <c r="C2128" t="s">
        <v>120</v>
      </c>
      <c r="D2128" s="9">
        <v>17.399999999999999</v>
      </c>
      <c r="E2128" s="149">
        <v>12.7</v>
      </c>
      <c r="F2128" s="304">
        <f t="shared" si="205"/>
        <v>237.78770399999993</v>
      </c>
      <c r="G2128" s="9">
        <v>0.1</v>
      </c>
      <c r="H2128" s="18" t="s">
        <v>1063</v>
      </c>
      <c r="I2128" s="32">
        <f t="shared" si="206"/>
        <v>123.65647101732969</v>
      </c>
      <c r="J2128" s="32">
        <f t="shared" si="207"/>
        <v>0.61828235508664842</v>
      </c>
      <c r="K2128" s="33" t="str">
        <f t="shared" si="208"/>
        <v>DEJAR</v>
      </c>
      <c r="L2128" s="33" t="str">
        <f t="shared" si="209"/>
        <v>DEJAR</v>
      </c>
      <c r="M2128" s="33" t="str">
        <f t="shared" si="210"/>
        <v>DEJAR</v>
      </c>
    </row>
    <row r="2129" spans="1:13" x14ac:dyDescent="0.25">
      <c r="A2129" t="s">
        <v>728</v>
      </c>
      <c r="B2129">
        <v>21</v>
      </c>
      <c r="C2129" t="s">
        <v>9</v>
      </c>
      <c r="D2129" s="9">
        <v>12.5</v>
      </c>
      <c r="E2129" s="149">
        <v>12.7</v>
      </c>
      <c r="F2129" s="304">
        <f t="shared" si="205"/>
        <v>122.71875</v>
      </c>
      <c r="G2129" s="9">
        <v>0.1</v>
      </c>
      <c r="H2129" s="18" t="s">
        <v>1063</v>
      </c>
      <c r="I2129" s="32">
        <f t="shared" si="206"/>
        <v>56.214880852526136</v>
      </c>
      <c r="J2129" s="32">
        <f t="shared" si="207"/>
        <v>0.28107440426263064</v>
      </c>
      <c r="K2129" s="33" t="str">
        <f t="shared" si="208"/>
        <v>DEJAR</v>
      </c>
      <c r="L2129" s="33" t="str">
        <f t="shared" si="209"/>
        <v>DEJAR</v>
      </c>
      <c r="M2129" s="33" t="str">
        <f t="shared" si="210"/>
        <v>DEJAR</v>
      </c>
    </row>
    <row r="2130" spans="1:13" x14ac:dyDescent="0.25">
      <c r="A2130" t="s">
        <v>728</v>
      </c>
      <c r="B2130">
        <v>22</v>
      </c>
      <c r="C2130" t="s">
        <v>506</v>
      </c>
      <c r="D2130" s="9">
        <v>19</v>
      </c>
      <c r="E2130" s="161">
        <v>12</v>
      </c>
      <c r="F2130" s="304">
        <f t="shared" si="205"/>
        <v>283.52940000000001</v>
      </c>
      <c r="G2130" s="9">
        <v>0.1</v>
      </c>
      <c r="H2130" s="18" t="s">
        <v>1063</v>
      </c>
      <c r="I2130" s="32">
        <f t="shared" si="206"/>
        <v>152.50261995629924</v>
      </c>
      <c r="J2130" s="32">
        <f t="shared" si="207"/>
        <v>0.76251309978149617</v>
      </c>
      <c r="K2130" s="33" t="str">
        <f t="shared" si="208"/>
        <v>DEJAR</v>
      </c>
      <c r="L2130" s="33" t="str">
        <f t="shared" si="209"/>
        <v>DEJAR</v>
      </c>
      <c r="M2130" s="33" t="str">
        <f t="shared" si="210"/>
        <v>DEJAR</v>
      </c>
    </row>
    <row r="2131" spans="1:13" x14ac:dyDescent="0.25">
      <c r="A2131" t="s">
        <v>728</v>
      </c>
      <c r="B2131">
        <v>23</v>
      </c>
      <c r="C2131" t="s">
        <v>167</v>
      </c>
      <c r="D2131" s="9">
        <v>13.9</v>
      </c>
      <c r="E2131" s="161">
        <v>15</v>
      </c>
      <c r="F2131" s="304">
        <f t="shared" si="205"/>
        <v>151.74713400000002</v>
      </c>
      <c r="G2131" s="9">
        <v>0.1</v>
      </c>
      <c r="H2131" s="18" t="s">
        <v>1063</v>
      </c>
      <c r="I2131" s="32">
        <f t="shared" si="206"/>
        <v>72.40065845714723</v>
      </c>
      <c r="J2131" s="32">
        <f t="shared" si="207"/>
        <v>0.36200329228573613</v>
      </c>
      <c r="K2131" s="33" t="str">
        <f t="shared" si="208"/>
        <v>DEJAR</v>
      </c>
      <c r="L2131" s="33" t="str">
        <f t="shared" si="209"/>
        <v>DEJAR</v>
      </c>
      <c r="M2131" s="33" t="str">
        <f t="shared" si="210"/>
        <v>DEJAR</v>
      </c>
    </row>
    <row r="2132" spans="1:13" x14ac:dyDescent="0.25">
      <c r="A2132" t="s">
        <v>728</v>
      </c>
      <c r="B2132">
        <v>24</v>
      </c>
      <c r="C2132" t="s">
        <v>772</v>
      </c>
      <c r="D2132" s="9">
        <v>39.1</v>
      </c>
      <c r="E2132" s="161">
        <v>20</v>
      </c>
      <c r="F2132" s="304">
        <f t="shared" si="205"/>
        <v>1200.7273740000001</v>
      </c>
      <c r="G2132" s="9">
        <v>0.1</v>
      </c>
      <c r="H2132" s="18" t="s">
        <v>1063</v>
      </c>
      <c r="I2132" s="32">
        <f t="shared" si="206"/>
        <v>851.77430031896063</v>
      </c>
      <c r="J2132" s="32">
        <f t="shared" si="207"/>
        <v>4.2588715015948031</v>
      </c>
      <c r="K2132" s="33" t="str">
        <f t="shared" si="208"/>
        <v>DEJAR</v>
      </c>
      <c r="L2132" s="33" t="str">
        <f t="shared" si="209"/>
        <v>DEJAR</v>
      </c>
      <c r="M2132" s="33" t="str">
        <f t="shared" si="210"/>
        <v>DEJAR</v>
      </c>
    </row>
    <row r="2133" spans="1:13" x14ac:dyDescent="0.25">
      <c r="A2133" t="s">
        <v>728</v>
      </c>
      <c r="B2133">
        <v>25</v>
      </c>
      <c r="C2133" t="s">
        <v>167</v>
      </c>
      <c r="D2133" s="9">
        <v>11.4</v>
      </c>
      <c r="E2133" s="161">
        <v>9</v>
      </c>
      <c r="F2133" s="304">
        <f t="shared" si="205"/>
        <v>102.07058400000001</v>
      </c>
      <c r="G2133" s="9">
        <v>0.1</v>
      </c>
      <c r="H2133" s="18" t="s">
        <v>1063</v>
      </c>
      <c r="I2133" s="32">
        <f t="shared" si="206"/>
        <v>45.133456169673856</v>
      </c>
      <c r="J2133" s="32">
        <f t="shared" si="207"/>
        <v>0.22566728084836926</v>
      </c>
      <c r="K2133" s="33" t="str">
        <f t="shared" si="208"/>
        <v>DEJAR</v>
      </c>
      <c r="L2133" s="33" t="str">
        <f t="shared" si="209"/>
        <v>DEJAR</v>
      </c>
      <c r="M2133" s="33" t="str">
        <f t="shared" si="210"/>
        <v>DEJAR</v>
      </c>
    </row>
    <row r="2134" spans="1:13" x14ac:dyDescent="0.25">
      <c r="A2134" t="s">
        <v>728</v>
      </c>
      <c r="B2134">
        <v>26</v>
      </c>
      <c r="C2134" t="s">
        <v>773</v>
      </c>
      <c r="D2134" s="9">
        <v>10.6</v>
      </c>
      <c r="E2134" s="161">
        <v>8</v>
      </c>
      <c r="F2134" s="304">
        <f t="shared" si="205"/>
        <v>88.247544000000005</v>
      </c>
      <c r="G2134" s="9">
        <v>0.1</v>
      </c>
      <c r="H2134" s="18" t="s">
        <v>1063</v>
      </c>
      <c r="I2134" s="32">
        <f t="shared" si="206"/>
        <v>37.947405867325628</v>
      </c>
      <c r="J2134" s="32">
        <f t="shared" si="207"/>
        <v>0.18973702933662814</v>
      </c>
      <c r="K2134" s="33" t="str">
        <f t="shared" si="208"/>
        <v>DEJAR</v>
      </c>
      <c r="L2134" s="33" t="str">
        <f t="shared" si="209"/>
        <v>DEJAR</v>
      </c>
      <c r="M2134" s="33" t="str">
        <f t="shared" si="210"/>
        <v>DEJAR</v>
      </c>
    </row>
    <row r="2135" spans="1:13" x14ac:dyDescent="0.25">
      <c r="A2135" t="s">
        <v>728</v>
      </c>
      <c r="B2135">
        <v>27</v>
      </c>
      <c r="C2135" t="s">
        <v>774</v>
      </c>
      <c r="D2135" s="9">
        <v>16</v>
      </c>
      <c r="E2135" s="161">
        <v>20</v>
      </c>
      <c r="F2135" s="304">
        <f t="shared" si="205"/>
        <v>201.0624</v>
      </c>
      <c r="G2135" s="9">
        <v>0.1</v>
      </c>
      <c r="H2135" s="18" t="s">
        <v>1063</v>
      </c>
      <c r="I2135" s="32">
        <f t="shared" si="206"/>
        <v>101.24820425273758</v>
      </c>
      <c r="J2135" s="32">
        <f t="shared" si="207"/>
        <v>0.50624102126368786</v>
      </c>
      <c r="K2135" s="33" t="str">
        <f t="shared" si="208"/>
        <v>DEJAR</v>
      </c>
      <c r="L2135" s="33" t="str">
        <f t="shared" si="209"/>
        <v>DEJAR</v>
      </c>
      <c r="M2135" s="33" t="str">
        <f t="shared" si="210"/>
        <v>DEJAR</v>
      </c>
    </row>
    <row r="2136" spans="1:13" x14ac:dyDescent="0.25">
      <c r="A2136" t="s">
        <v>728</v>
      </c>
      <c r="B2136">
        <v>28</v>
      </c>
      <c r="C2136" t="s">
        <v>770</v>
      </c>
      <c r="D2136" s="9">
        <v>30</v>
      </c>
      <c r="E2136" s="149">
        <v>12.7</v>
      </c>
      <c r="F2136" s="304">
        <f t="shared" si="205"/>
        <v>706.86</v>
      </c>
      <c r="G2136" s="9">
        <v>0.1</v>
      </c>
      <c r="H2136" s="18" t="s">
        <v>1063</v>
      </c>
      <c r="I2136" s="32">
        <f t="shared" si="206"/>
        <v>452.98997539791907</v>
      </c>
      <c r="J2136" s="32">
        <f t="shared" si="207"/>
        <v>2.2649498769895953</v>
      </c>
      <c r="K2136" s="33" t="str">
        <f t="shared" si="208"/>
        <v>DEJAR</v>
      </c>
      <c r="L2136" s="33" t="str">
        <f t="shared" si="209"/>
        <v>DEJAR</v>
      </c>
      <c r="M2136" s="33" t="str">
        <f t="shared" si="210"/>
        <v>DEJAR</v>
      </c>
    </row>
    <row r="2137" spans="1:13" x14ac:dyDescent="0.25">
      <c r="A2137" t="s">
        <v>728</v>
      </c>
      <c r="B2137">
        <v>29</v>
      </c>
      <c r="C2137" t="s">
        <v>421</v>
      </c>
      <c r="D2137" s="9">
        <v>11</v>
      </c>
      <c r="E2137" s="161">
        <v>9</v>
      </c>
      <c r="F2137" s="304">
        <f t="shared" si="205"/>
        <v>95.0334</v>
      </c>
      <c r="G2137" s="9">
        <v>0.1</v>
      </c>
      <c r="H2137" s="18" t="s">
        <v>1063</v>
      </c>
      <c r="I2137" s="32">
        <f t="shared" si="206"/>
        <v>41.450062373780455</v>
      </c>
      <c r="J2137" s="32">
        <f t="shared" si="207"/>
        <v>0.20725031186890225</v>
      </c>
      <c r="K2137" s="33" t="str">
        <f t="shared" si="208"/>
        <v>DEJAR</v>
      </c>
      <c r="L2137" s="33" t="str">
        <f t="shared" si="209"/>
        <v>DEJAR</v>
      </c>
      <c r="M2137" s="33" t="str">
        <f t="shared" si="210"/>
        <v>DEJAR</v>
      </c>
    </row>
    <row r="2138" spans="1:13" x14ac:dyDescent="0.25">
      <c r="A2138" t="s">
        <v>728</v>
      </c>
      <c r="B2138">
        <v>30</v>
      </c>
      <c r="C2138" t="s">
        <v>418</v>
      </c>
      <c r="D2138" s="9">
        <v>11</v>
      </c>
      <c r="E2138" s="149">
        <v>12.7</v>
      </c>
      <c r="F2138" s="304">
        <f t="shared" si="205"/>
        <v>95.0334</v>
      </c>
      <c r="G2138" s="9">
        <v>0.1</v>
      </c>
      <c r="H2138" s="18" t="s">
        <v>1063</v>
      </c>
      <c r="I2138" s="32">
        <f t="shared" si="206"/>
        <v>41.450062373780455</v>
      </c>
      <c r="J2138" s="32">
        <f t="shared" si="207"/>
        <v>0.20725031186890225</v>
      </c>
      <c r="K2138" s="33" t="str">
        <f t="shared" si="208"/>
        <v>DEJAR</v>
      </c>
      <c r="L2138" s="33" t="str">
        <f t="shared" si="209"/>
        <v>DEJAR</v>
      </c>
      <c r="M2138" s="33" t="str">
        <f t="shared" si="210"/>
        <v>DEJAR</v>
      </c>
    </row>
    <row r="2139" spans="1:13" x14ac:dyDescent="0.25">
      <c r="A2139" t="s">
        <v>728</v>
      </c>
      <c r="B2139">
        <v>31</v>
      </c>
      <c r="C2139" t="s">
        <v>252</v>
      </c>
      <c r="D2139" s="9">
        <v>13.6</v>
      </c>
      <c r="E2139" s="161">
        <v>8</v>
      </c>
      <c r="F2139" s="304">
        <f t="shared" si="205"/>
        <v>145.26758399999997</v>
      </c>
      <c r="G2139" s="9">
        <v>0.1</v>
      </c>
      <c r="H2139" s="18" t="s">
        <v>1063</v>
      </c>
      <c r="I2139" s="32">
        <f t="shared" si="206"/>
        <v>68.731628320494181</v>
      </c>
      <c r="J2139" s="32">
        <f t="shared" si="207"/>
        <v>0.34365814160247088</v>
      </c>
      <c r="K2139" s="33" t="str">
        <f t="shared" si="208"/>
        <v>DEJAR</v>
      </c>
      <c r="L2139" s="33" t="str">
        <f t="shared" si="209"/>
        <v>DEJAR</v>
      </c>
      <c r="M2139" s="33" t="str">
        <f t="shared" si="210"/>
        <v>DEJAR</v>
      </c>
    </row>
    <row r="2140" spans="1:13" x14ac:dyDescent="0.25">
      <c r="A2140" t="s">
        <v>728</v>
      </c>
      <c r="B2140">
        <v>32</v>
      </c>
      <c r="C2140" t="s">
        <v>402</v>
      </c>
      <c r="D2140" s="9">
        <v>10</v>
      </c>
      <c r="E2140" s="161">
        <v>20</v>
      </c>
      <c r="F2140" s="304">
        <f t="shared" si="205"/>
        <v>78.539999999999992</v>
      </c>
      <c r="G2140" s="9">
        <v>0.1</v>
      </c>
      <c r="H2140" s="18" t="s">
        <v>1063</v>
      </c>
      <c r="I2140" s="32">
        <f t="shared" si="206"/>
        <v>33.026709725455305</v>
      </c>
      <c r="J2140" s="32">
        <f t="shared" si="207"/>
        <v>0.16513354862727653</v>
      </c>
      <c r="K2140" s="33" t="str">
        <f t="shared" si="208"/>
        <v>DEJAR</v>
      </c>
      <c r="L2140" s="33" t="str">
        <f t="shared" si="209"/>
        <v>DEJAR</v>
      </c>
      <c r="M2140" s="33" t="str">
        <f t="shared" si="210"/>
        <v>DEJAR</v>
      </c>
    </row>
    <row r="2141" spans="1:13" x14ac:dyDescent="0.25">
      <c r="A2141" t="s">
        <v>728</v>
      </c>
      <c r="B2141">
        <v>33</v>
      </c>
      <c r="C2141" t="s">
        <v>121</v>
      </c>
      <c r="D2141" s="9">
        <v>25</v>
      </c>
      <c r="E2141" s="149">
        <v>12.7</v>
      </c>
      <c r="F2141" s="304">
        <f t="shared" si="205"/>
        <v>490.875</v>
      </c>
      <c r="G2141" s="9">
        <v>0.1</v>
      </c>
      <c r="H2141" s="18" t="s">
        <v>1063</v>
      </c>
      <c r="I2141" s="32">
        <f t="shared" si="206"/>
        <v>293.3319028192812</v>
      </c>
      <c r="J2141" s="32">
        <f t="shared" si="207"/>
        <v>1.4666595140964058</v>
      </c>
      <c r="K2141" s="33" t="str">
        <f t="shared" si="208"/>
        <v>DEJAR</v>
      </c>
      <c r="L2141" s="33" t="str">
        <f t="shared" si="209"/>
        <v>DEJAR</v>
      </c>
      <c r="M2141" s="33" t="str">
        <f t="shared" si="210"/>
        <v>DEJAR</v>
      </c>
    </row>
    <row r="2142" spans="1:13" x14ac:dyDescent="0.25">
      <c r="A2142" t="s">
        <v>728</v>
      </c>
      <c r="B2142">
        <v>34</v>
      </c>
      <c r="C2142" t="s">
        <v>774</v>
      </c>
      <c r="D2142" s="9">
        <v>18</v>
      </c>
      <c r="E2142" s="161">
        <v>20</v>
      </c>
      <c r="F2142" s="304">
        <f t="shared" si="205"/>
        <v>254.46959999999999</v>
      </c>
      <c r="G2142" s="9">
        <v>0.1</v>
      </c>
      <c r="H2142" s="18" t="s">
        <v>1063</v>
      </c>
      <c r="I2142" s="32">
        <f t="shared" si="206"/>
        <v>134.06329154071116</v>
      </c>
      <c r="J2142" s="32">
        <f t="shared" si="207"/>
        <v>0.67031645770355586</v>
      </c>
      <c r="K2142" s="33" t="str">
        <f t="shared" si="208"/>
        <v>DEJAR</v>
      </c>
      <c r="L2142" s="33" t="str">
        <f t="shared" si="209"/>
        <v>DEJAR</v>
      </c>
      <c r="M2142" s="33" t="str">
        <f t="shared" si="210"/>
        <v>DEJAR</v>
      </c>
    </row>
    <row r="2143" spans="1:13" x14ac:dyDescent="0.25">
      <c r="A2143" t="s">
        <v>728</v>
      </c>
      <c r="B2143">
        <v>35</v>
      </c>
      <c r="C2143" t="s">
        <v>774</v>
      </c>
      <c r="D2143" s="9">
        <v>13</v>
      </c>
      <c r="E2143" s="161">
        <v>9</v>
      </c>
      <c r="F2143" s="304">
        <f t="shared" si="205"/>
        <v>132.73259999999999</v>
      </c>
      <c r="G2143" s="9">
        <v>0.1</v>
      </c>
      <c r="H2143" s="18" t="s">
        <v>1063</v>
      </c>
      <c r="I2143" s="32">
        <f t="shared" si="206"/>
        <v>61.723483588461484</v>
      </c>
      <c r="J2143" s="32">
        <f t="shared" si="207"/>
        <v>0.3086174179423074</v>
      </c>
      <c r="K2143" s="33" t="str">
        <f t="shared" si="208"/>
        <v>DEJAR</v>
      </c>
      <c r="L2143" s="33" t="str">
        <f t="shared" si="209"/>
        <v>DEJAR</v>
      </c>
      <c r="M2143" s="33" t="str">
        <f t="shared" si="210"/>
        <v>DEJAR</v>
      </c>
    </row>
    <row r="2144" spans="1:13" x14ac:dyDescent="0.25">
      <c r="A2144" t="s">
        <v>728</v>
      </c>
      <c r="B2144">
        <v>36</v>
      </c>
      <c r="C2144" t="s">
        <v>770</v>
      </c>
      <c r="D2144" s="9">
        <v>28</v>
      </c>
      <c r="E2144" s="149">
        <v>12.7</v>
      </c>
      <c r="F2144" s="304">
        <f t="shared" si="205"/>
        <v>615.75360000000001</v>
      </c>
      <c r="G2144" s="9">
        <v>0.1</v>
      </c>
      <c r="H2144" s="18" t="s">
        <v>1063</v>
      </c>
      <c r="I2144" s="32">
        <f t="shared" si="206"/>
        <v>384.30049927715726</v>
      </c>
      <c r="J2144" s="32">
        <f t="shared" si="207"/>
        <v>1.9215024963857863</v>
      </c>
      <c r="K2144" s="33" t="str">
        <f t="shared" si="208"/>
        <v>DEJAR</v>
      </c>
      <c r="L2144" s="33" t="str">
        <f t="shared" si="209"/>
        <v>DEJAR</v>
      </c>
      <c r="M2144" s="33" t="str">
        <f t="shared" si="210"/>
        <v>DEJAR</v>
      </c>
    </row>
    <row r="2145" spans="1:13" x14ac:dyDescent="0.25">
      <c r="A2145" t="s">
        <v>728</v>
      </c>
      <c r="B2145">
        <v>37</v>
      </c>
      <c r="C2145" t="s">
        <v>383</v>
      </c>
      <c r="D2145" s="9">
        <v>55.7</v>
      </c>
      <c r="E2145" s="161">
        <v>25</v>
      </c>
      <c r="F2145" s="304">
        <f t="shared" si="205"/>
        <v>2436.6956460000001</v>
      </c>
      <c r="G2145" s="9">
        <v>0.1</v>
      </c>
      <c r="H2145" s="18" t="s">
        <v>1063</v>
      </c>
      <c r="I2145" s="32">
        <f t="shared" si="206"/>
        <v>1979.7877178327242</v>
      </c>
      <c r="J2145" s="32">
        <f t="shared" si="207"/>
        <v>9.8989385891636203</v>
      </c>
      <c r="K2145" s="33" t="str">
        <f t="shared" si="208"/>
        <v>DEJAR</v>
      </c>
      <c r="L2145" s="33" t="str">
        <f t="shared" si="209"/>
        <v>DEJAR</v>
      </c>
      <c r="M2145" s="33" t="str">
        <f t="shared" si="210"/>
        <v>DEJAR</v>
      </c>
    </row>
    <row r="2146" spans="1:13" x14ac:dyDescent="0.25">
      <c r="A2146" t="s">
        <v>728</v>
      </c>
      <c r="B2146">
        <v>38</v>
      </c>
      <c r="C2146" t="s">
        <v>774</v>
      </c>
      <c r="D2146" s="9">
        <v>12</v>
      </c>
      <c r="E2146" s="161">
        <v>8</v>
      </c>
      <c r="F2146" s="304">
        <f t="shared" si="205"/>
        <v>113.0976</v>
      </c>
      <c r="G2146" s="9">
        <v>0.1</v>
      </c>
      <c r="H2146" s="18" t="s">
        <v>1063</v>
      </c>
      <c r="I2146" s="32">
        <f t="shared" si="206"/>
        <v>51.002868362482175</v>
      </c>
      <c r="J2146" s="32">
        <f t="shared" si="207"/>
        <v>0.25501434181241084</v>
      </c>
      <c r="K2146" s="33" t="str">
        <f t="shared" si="208"/>
        <v>DEJAR</v>
      </c>
      <c r="L2146" s="33" t="str">
        <f t="shared" si="209"/>
        <v>DEJAR</v>
      </c>
      <c r="M2146" s="33" t="str">
        <f t="shared" si="210"/>
        <v>DEJAR</v>
      </c>
    </row>
    <row r="2147" spans="1:13" x14ac:dyDescent="0.25">
      <c r="A2147" t="s">
        <v>728</v>
      </c>
      <c r="B2147">
        <v>40</v>
      </c>
      <c r="C2147" t="s">
        <v>770</v>
      </c>
      <c r="D2147" s="9">
        <v>24</v>
      </c>
      <c r="E2147" s="149">
        <v>12.7</v>
      </c>
      <c r="F2147" s="304">
        <f t="shared" si="205"/>
        <v>452.3904</v>
      </c>
      <c r="G2147" s="9">
        <v>0.1</v>
      </c>
      <c r="H2147" s="18" t="s">
        <v>1063</v>
      </c>
      <c r="I2147" s="32">
        <f t="shared" si="206"/>
        <v>266.13537552905672</v>
      </c>
      <c r="J2147" s="32">
        <f t="shared" si="207"/>
        <v>1.3306768776452833</v>
      </c>
      <c r="K2147" s="33" t="str">
        <f t="shared" si="208"/>
        <v>DEJAR</v>
      </c>
      <c r="L2147" s="33" t="str">
        <f t="shared" si="209"/>
        <v>DEJAR</v>
      </c>
      <c r="M2147" s="33" t="str">
        <f t="shared" si="210"/>
        <v>DEJAR</v>
      </c>
    </row>
    <row r="2148" spans="1:13" x14ac:dyDescent="0.25">
      <c r="A2148" t="s">
        <v>728</v>
      </c>
      <c r="B2148">
        <v>41</v>
      </c>
      <c r="C2148" t="s">
        <v>774</v>
      </c>
      <c r="D2148" s="9">
        <v>23.3</v>
      </c>
      <c r="E2148" s="149">
        <v>12.7</v>
      </c>
      <c r="F2148" s="304">
        <f t="shared" si="205"/>
        <v>426.385806</v>
      </c>
      <c r="G2148" s="9">
        <v>0.1</v>
      </c>
      <c r="H2148" s="18" t="s">
        <v>1063</v>
      </c>
      <c r="I2148" s="32">
        <f t="shared" si="206"/>
        <v>248.0057903714372</v>
      </c>
      <c r="J2148" s="32">
        <f t="shared" si="207"/>
        <v>1.2400289518571859</v>
      </c>
      <c r="K2148" s="33" t="str">
        <f t="shared" si="208"/>
        <v>DEJAR</v>
      </c>
      <c r="L2148" s="33" t="str">
        <f t="shared" si="209"/>
        <v>DEJAR</v>
      </c>
      <c r="M2148" s="33" t="str">
        <f t="shared" si="210"/>
        <v>DEJAR</v>
      </c>
    </row>
    <row r="2149" spans="1:13" x14ac:dyDescent="0.25">
      <c r="A2149" t="s">
        <v>728</v>
      </c>
      <c r="B2149">
        <v>42</v>
      </c>
      <c r="C2149" t="s">
        <v>775</v>
      </c>
      <c r="D2149" s="9">
        <v>22</v>
      </c>
      <c r="E2149" s="161">
        <v>20</v>
      </c>
      <c r="F2149" s="304">
        <f t="shared" si="205"/>
        <v>380.1336</v>
      </c>
      <c r="G2149" s="9">
        <v>0.1</v>
      </c>
      <c r="H2149" s="18" t="s">
        <v>1063</v>
      </c>
      <c r="I2149" s="32">
        <f t="shared" si="206"/>
        <v>216.2883827856152</v>
      </c>
      <c r="J2149" s="32">
        <f t="shared" si="207"/>
        <v>1.0814419139280758</v>
      </c>
      <c r="K2149" s="33" t="str">
        <f t="shared" si="208"/>
        <v>DEJAR</v>
      </c>
      <c r="L2149" s="33" t="str">
        <f t="shared" si="209"/>
        <v>DEJAR</v>
      </c>
      <c r="M2149" s="33" t="str">
        <f t="shared" si="210"/>
        <v>DEJAR</v>
      </c>
    </row>
    <row r="2150" spans="1:13" x14ac:dyDescent="0.25">
      <c r="A2150" t="s">
        <v>728</v>
      </c>
      <c r="B2150">
        <v>43</v>
      </c>
      <c r="C2150" t="s">
        <v>159</v>
      </c>
      <c r="D2150" s="9">
        <v>17</v>
      </c>
      <c r="E2150" s="149">
        <v>12.7</v>
      </c>
      <c r="F2150" s="304">
        <f t="shared" si="205"/>
        <v>226.98060000000001</v>
      </c>
      <c r="G2150" s="9">
        <v>0.1</v>
      </c>
      <c r="H2150" s="18" t="s">
        <v>1063</v>
      </c>
      <c r="I2150" s="32">
        <f t="shared" si="206"/>
        <v>116.98835060940742</v>
      </c>
      <c r="J2150" s="32">
        <f t="shared" si="207"/>
        <v>0.58494175304703711</v>
      </c>
      <c r="K2150" s="33" t="str">
        <f t="shared" si="208"/>
        <v>DEJAR</v>
      </c>
      <c r="L2150" s="33" t="str">
        <f t="shared" si="209"/>
        <v>DEJAR</v>
      </c>
      <c r="M2150" s="33" t="str">
        <f t="shared" si="210"/>
        <v>DEJAR</v>
      </c>
    </row>
    <row r="2151" spans="1:13" x14ac:dyDescent="0.25">
      <c r="A2151" t="s">
        <v>728</v>
      </c>
      <c r="B2151">
        <v>45</v>
      </c>
      <c r="C2151" t="s">
        <v>777</v>
      </c>
      <c r="D2151" s="9">
        <v>23</v>
      </c>
      <c r="E2151" s="161">
        <v>14</v>
      </c>
      <c r="F2151" s="304">
        <f t="shared" si="205"/>
        <v>415.47660000000002</v>
      </c>
      <c r="G2151" s="9">
        <v>0.1</v>
      </c>
      <c r="H2151" s="18" t="s">
        <v>1063</v>
      </c>
      <c r="I2151" s="32">
        <f t="shared" si="206"/>
        <v>240.46242571758225</v>
      </c>
      <c r="J2151" s="32">
        <f t="shared" si="207"/>
        <v>1.2023121285879113</v>
      </c>
      <c r="K2151" s="33" t="str">
        <f t="shared" si="208"/>
        <v>DEJAR</v>
      </c>
      <c r="L2151" s="33" t="str">
        <f t="shared" si="209"/>
        <v>DEJAR</v>
      </c>
      <c r="M2151" s="33" t="str">
        <f t="shared" si="210"/>
        <v>DEJAR</v>
      </c>
    </row>
    <row r="2152" spans="1:13" x14ac:dyDescent="0.25">
      <c r="A2152" t="s">
        <v>728</v>
      </c>
      <c r="B2152">
        <v>47</v>
      </c>
      <c r="C2152" t="s">
        <v>120</v>
      </c>
      <c r="D2152" s="9">
        <v>20</v>
      </c>
      <c r="E2152" s="161">
        <v>9</v>
      </c>
      <c r="F2152" s="304">
        <f t="shared" si="205"/>
        <v>314.15999999999997</v>
      </c>
      <c r="G2152" s="9">
        <v>0.1</v>
      </c>
      <c r="H2152" s="18" t="s">
        <v>1063</v>
      </c>
      <c r="I2152" s="32">
        <f t="shared" si="206"/>
        <v>172.33493090633354</v>
      </c>
      <c r="J2152" s="32">
        <f t="shared" si="207"/>
        <v>0.86167465453166758</v>
      </c>
      <c r="K2152" s="33" t="str">
        <f t="shared" si="208"/>
        <v>DEJAR</v>
      </c>
      <c r="L2152" s="33" t="str">
        <f t="shared" si="209"/>
        <v>DEJAR</v>
      </c>
      <c r="M2152" s="33" t="str">
        <f t="shared" si="210"/>
        <v>DEJAR</v>
      </c>
    </row>
    <row r="2153" spans="1:13" x14ac:dyDescent="0.25">
      <c r="A2153" t="s">
        <v>728</v>
      </c>
      <c r="B2153">
        <v>48</v>
      </c>
      <c r="C2153" t="s">
        <v>778</v>
      </c>
      <c r="D2153" s="9">
        <v>22</v>
      </c>
      <c r="E2153" s="149">
        <v>12.7</v>
      </c>
      <c r="F2153" s="304">
        <f t="shared" si="205"/>
        <v>380.1336</v>
      </c>
      <c r="G2153" s="9">
        <v>0.1</v>
      </c>
      <c r="H2153" s="18" t="s">
        <v>1063</v>
      </c>
      <c r="I2153" s="32">
        <f t="shared" si="206"/>
        <v>216.2883827856152</v>
      </c>
      <c r="J2153" s="32">
        <f t="shared" si="207"/>
        <v>1.0814419139280758</v>
      </c>
      <c r="K2153" s="33" t="str">
        <f t="shared" si="208"/>
        <v>DEJAR</v>
      </c>
      <c r="L2153" s="33" t="str">
        <f t="shared" si="209"/>
        <v>DEJAR</v>
      </c>
      <c r="M2153" s="33" t="str">
        <f t="shared" si="210"/>
        <v>DEJAR</v>
      </c>
    </row>
    <row r="2154" spans="1:13" x14ac:dyDescent="0.25">
      <c r="A2154" t="s">
        <v>728</v>
      </c>
      <c r="B2154">
        <v>49</v>
      </c>
      <c r="C2154" t="s">
        <v>769</v>
      </c>
      <c r="D2154" s="9">
        <v>25</v>
      </c>
      <c r="E2154" s="161">
        <v>17</v>
      </c>
      <c r="F2154" s="304">
        <f t="shared" si="205"/>
        <v>490.875</v>
      </c>
      <c r="G2154" s="9">
        <v>0.1</v>
      </c>
      <c r="H2154" s="18" t="s">
        <v>1063</v>
      </c>
      <c r="I2154" s="32">
        <f t="shared" si="206"/>
        <v>293.3319028192812</v>
      </c>
      <c r="J2154" s="32">
        <f t="shared" si="207"/>
        <v>1.4666595140964058</v>
      </c>
      <c r="K2154" s="33" t="str">
        <f t="shared" si="208"/>
        <v>DEJAR</v>
      </c>
      <c r="L2154" s="33" t="str">
        <f t="shared" si="209"/>
        <v>DEJAR</v>
      </c>
      <c r="M2154" s="33" t="str">
        <f t="shared" si="210"/>
        <v>DEJAR</v>
      </c>
    </row>
    <row r="2155" spans="1:13" x14ac:dyDescent="0.25">
      <c r="A2155" t="s">
        <v>728</v>
      </c>
      <c r="B2155">
        <v>50</v>
      </c>
      <c r="C2155" t="s">
        <v>779</v>
      </c>
      <c r="D2155" s="9">
        <v>13.5</v>
      </c>
      <c r="E2155" s="161">
        <v>8</v>
      </c>
      <c r="F2155" s="304">
        <f t="shared" si="205"/>
        <v>143.13915</v>
      </c>
      <c r="G2155" s="9">
        <v>0.1</v>
      </c>
      <c r="H2155" s="18" t="s">
        <v>1063</v>
      </c>
      <c r="I2155" s="32">
        <f t="shared" si="206"/>
        <v>67.533172179763213</v>
      </c>
      <c r="J2155" s="32">
        <f t="shared" si="207"/>
        <v>0.33766586089881601</v>
      </c>
      <c r="K2155" s="33" t="str">
        <f t="shared" si="208"/>
        <v>DEJAR</v>
      </c>
      <c r="L2155" s="33" t="str">
        <f t="shared" si="209"/>
        <v>DEJAR</v>
      </c>
      <c r="M2155" s="33" t="str">
        <f t="shared" si="210"/>
        <v>DEJAR</v>
      </c>
    </row>
    <row r="2156" spans="1:13" x14ac:dyDescent="0.25">
      <c r="A2156" t="s">
        <v>728</v>
      </c>
      <c r="B2156">
        <v>51</v>
      </c>
      <c r="C2156" t="s">
        <v>780</v>
      </c>
      <c r="D2156" s="9">
        <v>11</v>
      </c>
      <c r="E2156" s="161">
        <v>18</v>
      </c>
      <c r="F2156" s="304">
        <f t="shared" si="205"/>
        <v>95.0334</v>
      </c>
      <c r="G2156" s="9">
        <v>0.1</v>
      </c>
      <c r="H2156" s="18" t="s">
        <v>1063</v>
      </c>
      <c r="I2156" s="32">
        <f t="shared" si="206"/>
        <v>41.450062373780455</v>
      </c>
      <c r="J2156" s="32">
        <f t="shared" si="207"/>
        <v>0.20725031186890225</v>
      </c>
      <c r="K2156" s="33" t="str">
        <f t="shared" si="208"/>
        <v>DEJAR</v>
      </c>
      <c r="L2156" s="33" t="str">
        <f t="shared" si="209"/>
        <v>DEJAR</v>
      </c>
      <c r="M2156" s="33" t="str">
        <f t="shared" si="210"/>
        <v>DEJAR</v>
      </c>
    </row>
    <row r="2157" spans="1:13" x14ac:dyDescent="0.25">
      <c r="A2157" t="s">
        <v>728</v>
      </c>
      <c r="B2157">
        <v>53</v>
      </c>
      <c r="C2157" t="s">
        <v>661</v>
      </c>
      <c r="D2157" s="9">
        <v>20</v>
      </c>
      <c r="E2157" s="161">
        <v>9</v>
      </c>
      <c r="F2157" s="304">
        <f t="shared" si="205"/>
        <v>314.15999999999997</v>
      </c>
      <c r="G2157" s="9">
        <v>0.1</v>
      </c>
      <c r="H2157" s="18" t="s">
        <v>1063</v>
      </c>
      <c r="I2157" s="32">
        <f t="shared" si="206"/>
        <v>172.33493090633354</v>
      </c>
      <c r="J2157" s="32">
        <f t="shared" si="207"/>
        <v>0.86167465453166758</v>
      </c>
      <c r="K2157" s="33" t="str">
        <f t="shared" si="208"/>
        <v>DEJAR</v>
      </c>
      <c r="L2157" s="33" t="str">
        <f t="shared" si="209"/>
        <v>DEJAR</v>
      </c>
      <c r="M2157" s="33" t="str">
        <f t="shared" si="210"/>
        <v>DEJAR</v>
      </c>
    </row>
    <row r="2158" spans="1:13" x14ac:dyDescent="0.25">
      <c r="A2158" t="s">
        <v>728</v>
      </c>
      <c r="B2158">
        <v>54</v>
      </c>
      <c r="C2158" t="s">
        <v>781</v>
      </c>
      <c r="D2158" s="9">
        <v>14.6</v>
      </c>
      <c r="E2158" s="161">
        <v>5</v>
      </c>
      <c r="F2158" s="304">
        <f t="shared" si="205"/>
        <v>167.415864</v>
      </c>
      <c r="G2158" s="9">
        <v>0.1</v>
      </c>
      <c r="H2158" s="18" t="s">
        <v>1063</v>
      </c>
      <c r="I2158" s="32">
        <f t="shared" si="206"/>
        <v>81.395797882754522</v>
      </c>
      <c r="J2158" s="32">
        <f t="shared" si="207"/>
        <v>0.40697898941377264</v>
      </c>
      <c r="K2158" s="33" t="str">
        <f t="shared" si="208"/>
        <v>DEJAR</v>
      </c>
      <c r="L2158" s="33" t="str">
        <f t="shared" si="209"/>
        <v>DEJAR</v>
      </c>
      <c r="M2158" s="33" t="str">
        <f t="shared" si="210"/>
        <v>DEJAR</v>
      </c>
    </row>
    <row r="2159" spans="1:13" x14ac:dyDescent="0.25">
      <c r="A2159" t="s">
        <v>728</v>
      </c>
      <c r="B2159">
        <v>55</v>
      </c>
      <c r="C2159" t="s">
        <v>383</v>
      </c>
      <c r="D2159" s="9">
        <v>21</v>
      </c>
      <c r="E2159" s="149">
        <v>12.7</v>
      </c>
      <c r="F2159" s="304">
        <f t="shared" si="205"/>
        <v>346.3614</v>
      </c>
      <c r="G2159" s="9">
        <v>0.1</v>
      </c>
      <c r="H2159" s="18" t="s">
        <v>1063</v>
      </c>
      <c r="I2159" s="32">
        <f t="shared" si="206"/>
        <v>193.587905296</v>
      </c>
      <c r="J2159" s="32">
        <f t="shared" si="207"/>
        <v>0.96793952648000003</v>
      </c>
      <c r="K2159" s="33" t="str">
        <f t="shared" si="208"/>
        <v>DEJAR</v>
      </c>
      <c r="L2159" s="33" t="str">
        <f t="shared" si="209"/>
        <v>DEJAR</v>
      </c>
      <c r="M2159" s="33" t="str">
        <f t="shared" si="210"/>
        <v>DEJAR</v>
      </c>
    </row>
    <row r="2160" spans="1:13" x14ac:dyDescent="0.25">
      <c r="A2160" t="s">
        <v>728</v>
      </c>
      <c r="B2160">
        <v>56</v>
      </c>
      <c r="C2160" t="s">
        <v>769</v>
      </c>
      <c r="D2160" s="9">
        <v>14</v>
      </c>
      <c r="E2160" s="161">
        <v>11</v>
      </c>
      <c r="F2160" s="304">
        <f t="shared" si="205"/>
        <v>153.9384</v>
      </c>
      <c r="G2160" s="9">
        <v>0.1</v>
      </c>
      <c r="H2160" s="18" t="s">
        <v>1063</v>
      </c>
      <c r="I2160" s="32">
        <f t="shared" si="206"/>
        <v>73.64833681845144</v>
      </c>
      <c r="J2160" s="32">
        <f t="shared" si="207"/>
        <v>0.36824168409225716</v>
      </c>
      <c r="K2160" s="33" t="str">
        <f t="shared" si="208"/>
        <v>DEJAR</v>
      </c>
      <c r="L2160" s="33" t="str">
        <f t="shared" si="209"/>
        <v>DEJAR</v>
      </c>
      <c r="M2160" s="33" t="str">
        <f t="shared" si="210"/>
        <v>DEJAR</v>
      </c>
    </row>
    <row r="2161" spans="1:13" x14ac:dyDescent="0.25">
      <c r="A2161" t="s">
        <v>728</v>
      </c>
      <c r="B2161">
        <v>57</v>
      </c>
      <c r="C2161" t="s">
        <v>769</v>
      </c>
      <c r="D2161" s="9">
        <v>12</v>
      </c>
      <c r="E2161" s="161">
        <v>8</v>
      </c>
      <c r="F2161" s="304">
        <f t="shared" si="205"/>
        <v>113.0976</v>
      </c>
      <c r="G2161" s="9">
        <v>0.1</v>
      </c>
      <c r="H2161" s="18" t="s">
        <v>1063</v>
      </c>
      <c r="I2161" s="32">
        <f t="shared" si="206"/>
        <v>51.002868362482175</v>
      </c>
      <c r="J2161" s="32">
        <f t="shared" si="207"/>
        <v>0.25501434181241084</v>
      </c>
      <c r="K2161" s="33" t="str">
        <f t="shared" si="208"/>
        <v>DEJAR</v>
      </c>
      <c r="L2161" s="33" t="str">
        <f t="shared" si="209"/>
        <v>DEJAR</v>
      </c>
      <c r="M2161" s="33" t="str">
        <f t="shared" si="210"/>
        <v>DEJAR</v>
      </c>
    </row>
    <row r="2162" spans="1:13" x14ac:dyDescent="0.25">
      <c r="A2162" t="s">
        <v>728</v>
      </c>
      <c r="B2162">
        <v>58</v>
      </c>
      <c r="C2162" t="s">
        <v>9</v>
      </c>
      <c r="D2162" s="9">
        <v>13.7</v>
      </c>
      <c r="E2162" s="149">
        <v>12.7</v>
      </c>
      <c r="F2162" s="304">
        <f t="shared" si="205"/>
        <v>147.41172599999999</v>
      </c>
      <c r="G2162" s="9">
        <v>0.1</v>
      </c>
      <c r="H2162" s="18" t="s">
        <v>1063</v>
      </c>
      <c r="I2162" s="32">
        <f t="shared" si="206"/>
        <v>69.942338454409466</v>
      </c>
      <c r="J2162" s="32">
        <f t="shared" si="207"/>
        <v>0.34971169227204729</v>
      </c>
      <c r="K2162" s="33" t="str">
        <f t="shared" si="208"/>
        <v>DEJAR</v>
      </c>
      <c r="L2162" s="33" t="str">
        <f t="shared" si="209"/>
        <v>DEJAR</v>
      </c>
      <c r="M2162" s="33" t="str">
        <f t="shared" si="210"/>
        <v>DEJAR</v>
      </c>
    </row>
    <row r="2163" spans="1:13" x14ac:dyDescent="0.25">
      <c r="A2163" t="s">
        <v>728</v>
      </c>
      <c r="B2163">
        <v>59</v>
      </c>
      <c r="C2163" t="s">
        <v>771</v>
      </c>
      <c r="D2163" s="9">
        <v>11</v>
      </c>
      <c r="E2163" s="149">
        <v>12.7</v>
      </c>
      <c r="F2163" s="304">
        <f t="shared" si="205"/>
        <v>95.0334</v>
      </c>
      <c r="G2163" s="9">
        <v>0.1</v>
      </c>
      <c r="H2163" s="18" t="s">
        <v>1063</v>
      </c>
      <c r="I2163" s="32">
        <f t="shared" si="206"/>
        <v>41.450062373780455</v>
      </c>
      <c r="J2163" s="32">
        <f t="shared" si="207"/>
        <v>0.20725031186890225</v>
      </c>
      <c r="K2163" s="33" t="str">
        <f t="shared" si="208"/>
        <v>DEJAR</v>
      </c>
      <c r="L2163" s="33" t="str">
        <f t="shared" si="209"/>
        <v>DEJAR</v>
      </c>
      <c r="M2163" s="33" t="str">
        <f t="shared" si="210"/>
        <v>DEJAR</v>
      </c>
    </row>
    <row r="2164" spans="1:13" x14ac:dyDescent="0.25">
      <c r="A2164" t="s">
        <v>730</v>
      </c>
      <c r="B2164">
        <v>1</v>
      </c>
      <c r="C2164" t="s">
        <v>173</v>
      </c>
      <c r="D2164" s="9">
        <v>10</v>
      </c>
      <c r="E2164" s="161">
        <v>8</v>
      </c>
      <c r="F2164" s="304">
        <f t="shared" si="205"/>
        <v>78.539999999999992</v>
      </c>
      <c r="G2164" s="9">
        <v>0.1</v>
      </c>
      <c r="H2164" s="18" t="s">
        <v>1063</v>
      </c>
      <c r="I2164" s="32">
        <f t="shared" si="206"/>
        <v>33.026709725455305</v>
      </c>
      <c r="J2164" s="32">
        <f t="shared" si="207"/>
        <v>0.16513354862727653</v>
      </c>
      <c r="K2164" s="33" t="str">
        <f t="shared" si="208"/>
        <v>DEJAR</v>
      </c>
      <c r="L2164" s="33" t="str">
        <f t="shared" si="209"/>
        <v>DEJAR</v>
      </c>
      <c r="M2164" s="33" t="str">
        <f t="shared" si="210"/>
        <v>DEJAR</v>
      </c>
    </row>
    <row r="2165" spans="1:13" x14ac:dyDescent="0.25">
      <c r="A2165" t="s">
        <v>730</v>
      </c>
      <c r="B2165">
        <v>2</v>
      </c>
      <c r="C2165" t="s">
        <v>777</v>
      </c>
      <c r="D2165" s="9">
        <v>22</v>
      </c>
      <c r="E2165" s="161">
        <v>15</v>
      </c>
      <c r="F2165" s="304">
        <f t="shared" si="205"/>
        <v>380.1336</v>
      </c>
      <c r="G2165" s="9">
        <v>0.1</v>
      </c>
      <c r="H2165" s="18" t="s">
        <v>1063</v>
      </c>
      <c r="I2165" s="32">
        <f t="shared" si="206"/>
        <v>216.2883827856152</v>
      </c>
      <c r="J2165" s="32">
        <f t="shared" si="207"/>
        <v>1.0814419139280758</v>
      </c>
      <c r="K2165" s="33" t="str">
        <f t="shared" si="208"/>
        <v>DEJAR</v>
      </c>
      <c r="L2165" s="33" t="str">
        <f t="shared" si="209"/>
        <v>DEJAR</v>
      </c>
      <c r="M2165" s="33" t="str">
        <f t="shared" si="210"/>
        <v>DEJAR</v>
      </c>
    </row>
    <row r="2166" spans="1:13" x14ac:dyDescent="0.25">
      <c r="A2166" t="s">
        <v>730</v>
      </c>
      <c r="B2166">
        <v>3</v>
      </c>
      <c r="C2166" t="s">
        <v>294</v>
      </c>
      <c r="D2166" s="9">
        <v>15</v>
      </c>
      <c r="E2166" s="161">
        <v>9</v>
      </c>
      <c r="F2166" s="304">
        <f t="shared" si="205"/>
        <v>176.715</v>
      </c>
      <c r="G2166" s="9">
        <v>0.1</v>
      </c>
      <c r="H2166" s="18" t="s">
        <v>1063</v>
      </c>
      <c r="I2166" s="32">
        <f t="shared" si="206"/>
        <v>86.812164819560579</v>
      </c>
      <c r="J2166" s="32">
        <f t="shared" si="207"/>
        <v>0.43406082409780289</v>
      </c>
      <c r="K2166" s="33" t="str">
        <f t="shared" si="208"/>
        <v>DEJAR</v>
      </c>
      <c r="L2166" s="33" t="str">
        <f t="shared" si="209"/>
        <v>DEJAR</v>
      </c>
      <c r="M2166" s="33" t="str">
        <f t="shared" si="210"/>
        <v>DEJAR</v>
      </c>
    </row>
    <row r="2167" spans="1:13" x14ac:dyDescent="0.25">
      <c r="A2167" t="s">
        <v>730</v>
      </c>
      <c r="B2167">
        <v>4</v>
      </c>
      <c r="C2167" t="s">
        <v>630</v>
      </c>
      <c r="D2167" s="9">
        <v>18</v>
      </c>
      <c r="E2167" s="161">
        <v>20</v>
      </c>
      <c r="F2167" s="304">
        <f t="shared" si="205"/>
        <v>254.46959999999999</v>
      </c>
      <c r="G2167" s="9">
        <v>0.1</v>
      </c>
      <c r="H2167" s="18" t="s">
        <v>1063</v>
      </c>
      <c r="I2167" s="32">
        <f t="shared" si="206"/>
        <v>134.06329154071116</v>
      </c>
      <c r="J2167" s="32">
        <f t="shared" si="207"/>
        <v>0.67031645770355586</v>
      </c>
      <c r="K2167" s="33" t="str">
        <f t="shared" si="208"/>
        <v>DEJAR</v>
      </c>
      <c r="L2167" s="33" t="str">
        <f t="shared" si="209"/>
        <v>DEJAR</v>
      </c>
      <c r="M2167" s="33" t="str">
        <f t="shared" si="210"/>
        <v>DEJAR</v>
      </c>
    </row>
    <row r="2168" spans="1:13" x14ac:dyDescent="0.25">
      <c r="A2168" t="s">
        <v>730</v>
      </c>
      <c r="B2168">
        <v>5</v>
      </c>
      <c r="C2168" t="s">
        <v>630</v>
      </c>
      <c r="D2168" s="9">
        <v>18.2</v>
      </c>
      <c r="E2168" s="161">
        <v>15</v>
      </c>
      <c r="F2168" s="304">
        <f t="shared" si="205"/>
        <v>260.15589599999998</v>
      </c>
      <c r="G2168" s="9">
        <v>0.1</v>
      </c>
      <c r="H2168" s="18" t="s">
        <v>1063</v>
      </c>
      <c r="I2168" s="32">
        <f t="shared" si="206"/>
        <v>137.64107738009031</v>
      </c>
      <c r="J2168" s="32">
        <f t="shared" si="207"/>
        <v>0.68820538690045152</v>
      </c>
      <c r="K2168" s="33" t="str">
        <f t="shared" si="208"/>
        <v>DEJAR</v>
      </c>
      <c r="L2168" s="33" t="str">
        <f t="shared" si="209"/>
        <v>DEJAR</v>
      </c>
      <c r="M2168" s="33" t="str">
        <f t="shared" si="210"/>
        <v>DEJAR</v>
      </c>
    </row>
    <row r="2169" spans="1:13" x14ac:dyDescent="0.25">
      <c r="A2169" t="s">
        <v>730</v>
      </c>
      <c r="B2169">
        <v>6</v>
      </c>
      <c r="C2169" t="s">
        <v>782</v>
      </c>
      <c r="D2169" s="9">
        <v>34</v>
      </c>
      <c r="E2169" s="161">
        <v>25</v>
      </c>
      <c r="F2169" s="304">
        <f t="shared" si="205"/>
        <v>907.92240000000004</v>
      </c>
      <c r="G2169" s="9">
        <v>0.1</v>
      </c>
      <c r="H2169" s="18" t="s">
        <v>1063</v>
      </c>
      <c r="I2169" s="32">
        <f t="shared" si="206"/>
        <v>610.45073780325674</v>
      </c>
      <c r="J2169" s="32">
        <f t="shared" si="207"/>
        <v>3.0522536890162835</v>
      </c>
      <c r="K2169" s="33" t="str">
        <f t="shared" si="208"/>
        <v>DEJAR</v>
      </c>
      <c r="L2169" s="33" t="str">
        <f t="shared" si="209"/>
        <v>DEJAR</v>
      </c>
      <c r="M2169" s="33" t="str">
        <f t="shared" si="210"/>
        <v>DEJAR</v>
      </c>
    </row>
    <row r="2170" spans="1:13" x14ac:dyDescent="0.25">
      <c r="A2170" t="s">
        <v>730</v>
      </c>
      <c r="B2170">
        <v>7</v>
      </c>
      <c r="C2170" t="s">
        <v>310</v>
      </c>
      <c r="D2170" s="9">
        <v>33.1</v>
      </c>
      <c r="E2170" s="149">
        <v>16.09</v>
      </c>
      <c r="F2170" s="304">
        <f t="shared" si="205"/>
        <v>860.49209400000007</v>
      </c>
      <c r="G2170" s="9">
        <v>0.1</v>
      </c>
      <c r="H2170" s="18" t="s">
        <v>1063</v>
      </c>
      <c r="I2170" s="32">
        <f t="shared" si="206"/>
        <v>572.63848341262656</v>
      </c>
      <c r="J2170" s="32">
        <f t="shared" si="207"/>
        <v>2.8631924170631327</v>
      </c>
      <c r="K2170" s="33" t="str">
        <f t="shared" si="208"/>
        <v>DEJAR</v>
      </c>
      <c r="L2170" s="33" t="str">
        <f t="shared" si="209"/>
        <v>DEJAR</v>
      </c>
      <c r="M2170" s="33" t="str">
        <f t="shared" si="210"/>
        <v>DEJAR</v>
      </c>
    </row>
    <row r="2171" spans="1:13" x14ac:dyDescent="0.25">
      <c r="A2171" t="s">
        <v>730</v>
      </c>
      <c r="B2171">
        <v>8</v>
      </c>
      <c r="C2171" t="s">
        <v>783</v>
      </c>
      <c r="D2171" s="9">
        <v>11</v>
      </c>
      <c r="E2171" s="149">
        <v>16.09</v>
      </c>
      <c r="F2171" s="304">
        <f t="shared" si="205"/>
        <v>95.0334</v>
      </c>
      <c r="G2171" s="9">
        <v>0.1</v>
      </c>
      <c r="H2171" s="18" t="s">
        <v>1063</v>
      </c>
      <c r="I2171" s="32">
        <f t="shared" si="206"/>
        <v>41.450062373780455</v>
      </c>
      <c r="J2171" s="32">
        <f t="shared" si="207"/>
        <v>0.20725031186890225</v>
      </c>
      <c r="K2171" s="33" t="str">
        <f t="shared" si="208"/>
        <v>DEJAR</v>
      </c>
      <c r="L2171" s="33" t="str">
        <f t="shared" si="209"/>
        <v>DEJAR</v>
      </c>
      <c r="M2171" s="33" t="str">
        <f t="shared" si="210"/>
        <v>DEJAR</v>
      </c>
    </row>
    <row r="2172" spans="1:13" x14ac:dyDescent="0.25">
      <c r="A2172" t="s">
        <v>730</v>
      </c>
      <c r="B2172">
        <v>9</v>
      </c>
      <c r="C2172" t="s">
        <v>226</v>
      </c>
      <c r="D2172" s="9">
        <v>51</v>
      </c>
      <c r="E2172" s="161">
        <v>25</v>
      </c>
      <c r="F2172" s="304">
        <f t="shared" si="205"/>
        <v>2042.8253999999999</v>
      </c>
      <c r="G2172" s="9">
        <v>0.1</v>
      </c>
      <c r="H2172" s="18" t="s">
        <v>1063</v>
      </c>
      <c r="I2172" s="32">
        <f t="shared" si="206"/>
        <v>1604.5967189869084</v>
      </c>
      <c r="J2172" s="32">
        <f t="shared" si="207"/>
        <v>8.0229835949345407</v>
      </c>
      <c r="K2172" s="33" t="str">
        <f t="shared" si="208"/>
        <v>DEJAR</v>
      </c>
      <c r="L2172" s="33" t="str">
        <f t="shared" si="209"/>
        <v>DEJAR</v>
      </c>
      <c r="M2172" s="33" t="str">
        <f t="shared" si="210"/>
        <v>DEJAR</v>
      </c>
    </row>
    <row r="2173" spans="1:13" x14ac:dyDescent="0.25">
      <c r="A2173" t="s">
        <v>730</v>
      </c>
      <c r="B2173">
        <v>10</v>
      </c>
      <c r="C2173" t="s">
        <v>409</v>
      </c>
      <c r="D2173" s="9">
        <v>15.2</v>
      </c>
      <c r="E2173" s="149">
        <v>16.09</v>
      </c>
      <c r="F2173" s="304">
        <f t="shared" si="205"/>
        <v>181.45881599999998</v>
      </c>
      <c r="G2173" s="9">
        <v>0.1</v>
      </c>
      <c r="H2173" s="18" t="s">
        <v>1063</v>
      </c>
      <c r="I2173" s="32">
        <f t="shared" si="206"/>
        <v>89.596556735240128</v>
      </c>
      <c r="J2173" s="32">
        <f t="shared" si="207"/>
        <v>0.44798278367620059</v>
      </c>
      <c r="K2173" s="33" t="str">
        <f t="shared" si="208"/>
        <v>DEJAR</v>
      </c>
      <c r="L2173" s="33" t="str">
        <f t="shared" si="209"/>
        <v>DEJAR</v>
      </c>
      <c r="M2173" s="33" t="str">
        <f t="shared" si="210"/>
        <v>DEJAR</v>
      </c>
    </row>
    <row r="2174" spans="1:13" x14ac:dyDescent="0.25">
      <c r="A2174" t="s">
        <v>730</v>
      </c>
      <c r="B2174">
        <v>11</v>
      </c>
      <c r="C2174" t="s">
        <v>173</v>
      </c>
      <c r="D2174" s="9">
        <v>11.6</v>
      </c>
      <c r="E2174" s="149">
        <v>16.09</v>
      </c>
      <c r="F2174" s="304">
        <f t="shared" si="205"/>
        <v>105.683424</v>
      </c>
      <c r="G2174" s="9">
        <v>0.1</v>
      </c>
      <c r="H2174" s="18" t="s">
        <v>1063</v>
      </c>
      <c r="I2174" s="32">
        <f t="shared" si="206"/>
        <v>47.043710780074015</v>
      </c>
      <c r="J2174" s="32">
        <f t="shared" si="207"/>
        <v>0.23521855390037005</v>
      </c>
      <c r="K2174" s="33" t="str">
        <f t="shared" si="208"/>
        <v>DEJAR</v>
      </c>
      <c r="L2174" s="33" t="str">
        <f t="shared" si="209"/>
        <v>DEJAR</v>
      </c>
      <c r="M2174" s="33" t="str">
        <f t="shared" si="210"/>
        <v>DEJAR</v>
      </c>
    </row>
    <row r="2175" spans="1:13" x14ac:dyDescent="0.25">
      <c r="A2175" t="s">
        <v>730</v>
      </c>
      <c r="B2175">
        <v>12</v>
      </c>
      <c r="C2175" t="s">
        <v>771</v>
      </c>
      <c r="D2175" s="9">
        <v>29</v>
      </c>
      <c r="E2175" s="161">
        <v>20</v>
      </c>
      <c r="F2175" s="304">
        <f t="shared" si="205"/>
        <v>660.52139999999997</v>
      </c>
      <c r="G2175" s="9">
        <v>0.1</v>
      </c>
      <c r="H2175" s="18" t="s">
        <v>1063</v>
      </c>
      <c r="I2175" s="32">
        <f t="shared" si="206"/>
        <v>417.82609631752575</v>
      </c>
      <c r="J2175" s="32">
        <f t="shared" si="207"/>
        <v>2.0891304815876288</v>
      </c>
      <c r="K2175" s="33" t="str">
        <f t="shared" si="208"/>
        <v>DEJAR</v>
      </c>
      <c r="L2175" s="33" t="str">
        <f t="shared" si="209"/>
        <v>DEJAR</v>
      </c>
      <c r="M2175" s="33" t="str">
        <f t="shared" si="210"/>
        <v>DEJAR</v>
      </c>
    </row>
    <row r="2176" spans="1:13" x14ac:dyDescent="0.25">
      <c r="A2176" t="s">
        <v>730</v>
      </c>
      <c r="B2176">
        <v>13</v>
      </c>
      <c r="C2176" t="s">
        <v>774</v>
      </c>
      <c r="D2176" s="9">
        <v>19</v>
      </c>
      <c r="E2176" s="149">
        <v>16.09</v>
      </c>
      <c r="F2176" s="304">
        <f t="shared" si="205"/>
        <v>283.52940000000001</v>
      </c>
      <c r="G2176" s="9">
        <v>0.1</v>
      </c>
      <c r="H2176" s="18" t="s">
        <v>1063</v>
      </c>
      <c r="I2176" s="32">
        <f t="shared" si="206"/>
        <v>152.50261995629924</v>
      </c>
      <c r="J2176" s="32">
        <f t="shared" si="207"/>
        <v>0.76251309978149617</v>
      </c>
      <c r="K2176" s="33" t="str">
        <f t="shared" si="208"/>
        <v>DEJAR</v>
      </c>
      <c r="L2176" s="33" t="str">
        <f t="shared" si="209"/>
        <v>DEJAR</v>
      </c>
      <c r="M2176" s="33" t="str">
        <f t="shared" si="210"/>
        <v>DEJAR</v>
      </c>
    </row>
    <row r="2177" spans="1:13" x14ac:dyDescent="0.25">
      <c r="A2177" t="s">
        <v>730</v>
      </c>
      <c r="B2177">
        <v>14</v>
      </c>
      <c r="C2177" t="s">
        <v>777</v>
      </c>
      <c r="D2177" s="9">
        <v>10.199999999999999</v>
      </c>
      <c r="E2177" s="161">
        <v>12</v>
      </c>
      <c r="F2177" s="304">
        <f t="shared" si="205"/>
        <v>81.713015999999996</v>
      </c>
      <c r="G2177" s="9">
        <v>0.1</v>
      </c>
      <c r="H2177" s="18" t="s">
        <v>1063</v>
      </c>
      <c r="I2177" s="32">
        <f t="shared" si="206"/>
        <v>34.622936944330348</v>
      </c>
      <c r="J2177" s="32">
        <f t="shared" si="207"/>
        <v>0.17311468472165173</v>
      </c>
      <c r="K2177" s="33" t="str">
        <f t="shared" si="208"/>
        <v>DEJAR</v>
      </c>
      <c r="L2177" s="33" t="str">
        <f t="shared" si="209"/>
        <v>DEJAR</v>
      </c>
      <c r="M2177" s="33" t="str">
        <f t="shared" si="210"/>
        <v>DEJAR</v>
      </c>
    </row>
    <row r="2178" spans="1:13" x14ac:dyDescent="0.25">
      <c r="A2178" t="s">
        <v>730</v>
      </c>
      <c r="B2178">
        <v>15</v>
      </c>
      <c r="C2178" t="s">
        <v>784</v>
      </c>
      <c r="D2178" s="9">
        <v>13</v>
      </c>
      <c r="E2178" s="161">
        <v>9</v>
      </c>
      <c r="F2178" s="304">
        <f t="shared" si="205"/>
        <v>132.73259999999999</v>
      </c>
      <c r="G2178" s="9">
        <v>0.1</v>
      </c>
      <c r="H2178" s="18" t="s">
        <v>1063</v>
      </c>
      <c r="I2178" s="32">
        <f t="shared" si="206"/>
        <v>61.723483588461484</v>
      </c>
      <c r="J2178" s="32">
        <f t="shared" si="207"/>
        <v>0.3086174179423074</v>
      </c>
      <c r="K2178" s="33" t="str">
        <f t="shared" si="208"/>
        <v>DEJAR</v>
      </c>
      <c r="L2178" s="33" t="str">
        <f t="shared" si="209"/>
        <v>DEJAR</v>
      </c>
      <c r="M2178" s="33" t="str">
        <f t="shared" si="210"/>
        <v>DEJAR</v>
      </c>
    </row>
    <row r="2179" spans="1:13" x14ac:dyDescent="0.25">
      <c r="A2179" t="s">
        <v>730</v>
      </c>
      <c r="B2179">
        <v>16</v>
      </c>
      <c r="C2179" t="s">
        <v>780</v>
      </c>
      <c r="D2179" s="9">
        <v>20.7</v>
      </c>
      <c r="E2179" s="161">
        <v>9</v>
      </c>
      <c r="F2179" s="304">
        <f t="shared" ref="F2179:F2242" si="211">(3.1416/4)*D2179^2</f>
        <v>336.53604599999994</v>
      </c>
      <c r="G2179" s="9">
        <v>0.1</v>
      </c>
      <c r="H2179" s="18" t="s">
        <v>1063</v>
      </c>
      <c r="I2179" s="32">
        <f t="shared" ref="I2179:I2242" si="212">0.13657*D2179^2.38351</f>
        <v>187.06123079066424</v>
      </c>
      <c r="J2179" s="32">
        <f t="shared" ref="J2179:J2242" si="213">(I2179/1000)*0.5/G2179</f>
        <v>0.93530615395332117</v>
      </c>
      <c r="K2179" s="33" t="str">
        <f t="shared" ref="K2179:K2242" si="214">+IF(D2179&gt;=10,"DEJAR","DEPURAR")</f>
        <v>DEJAR</v>
      </c>
      <c r="L2179" s="33" t="str">
        <f t="shared" ref="L2179:L2242" si="215">+IF(E2179&gt;=5,"DEJAR","DEPURAR")</f>
        <v>DEJAR</v>
      </c>
      <c r="M2179" s="33" t="str">
        <f t="shared" ref="M2179:M2242" si="216">+IF(AND(K2179="DEJAR",L2179="DEJAR"),"DEJAR","DEPURAR")</f>
        <v>DEJAR</v>
      </c>
    </row>
    <row r="2180" spans="1:13" x14ac:dyDescent="0.25">
      <c r="A2180" t="s">
        <v>730</v>
      </c>
      <c r="B2180">
        <v>17</v>
      </c>
      <c r="C2180" t="s">
        <v>130</v>
      </c>
      <c r="D2180" s="9">
        <v>33.4</v>
      </c>
      <c r="E2180" s="149">
        <v>16.09</v>
      </c>
      <c r="F2180" s="304">
        <f t="shared" si="211"/>
        <v>876.16082399999993</v>
      </c>
      <c r="G2180" s="9">
        <v>0.1</v>
      </c>
      <c r="H2180" s="18" t="s">
        <v>1063</v>
      </c>
      <c r="I2180" s="32">
        <f t="shared" si="212"/>
        <v>585.08673305569403</v>
      </c>
      <c r="J2180" s="32">
        <f t="shared" si="213"/>
        <v>2.92543366527847</v>
      </c>
      <c r="K2180" s="33" t="str">
        <f t="shared" si="214"/>
        <v>DEJAR</v>
      </c>
      <c r="L2180" s="33" t="str">
        <f t="shared" si="215"/>
        <v>DEJAR</v>
      </c>
      <c r="M2180" s="33" t="str">
        <f t="shared" si="216"/>
        <v>DEJAR</v>
      </c>
    </row>
    <row r="2181" spans="1:13" x14ac:dyDescent="0.25">
      <c r="A2181" t="s">
        <v>730</v>
      </c>
      <c r="B2181">
        <v>18</v>
      </c>
      <c r="C2181" t="s">
        <v>300</v>
      </c>
      <c r="D2181" s="9">
        <v>25</v>
      </c>
      <c r="E2181" s="161">
        <v>19</v>
      </c>
      <c r="F2181" s="304">
        <f t="shared" si="211"/>
        <v>490.875</v>
      </c>
      <c r="G2181" s="9">
        <v>0.1</v>
      </c>
      <c r="H2181" s="18" t="s">
        <v>1063</v>
      </c>
      <c r="I2181" s="32">
        <f t="shared" si="212"/>
        <v>293.3319028192812</v>
      </c>
      <c r="J2181" s="32">
        <f t="shared" si="213"/>
        <v>1.4666595140964058</v>
      </c>
      <c r="K2181" s="33" t="str">
        <f t="shared" si="214"/>
        <v>DEJAR</v>
      </c>
      <c r="L2181" s="33" t="str">
        <f t="shared" si="215"/>
        <v>DEJAR</v>
      </c>
      <c r="M2181" s="33" t="str">
        <f t="shared" si="216"/>
        <v>DEJAR</v>
      </c>
    </row>
    <row r="2182" spans="1:13" x14ac:dyDescent="0.25">
      <c r="A2182" t="s">
        <v>730</v>
      </c>
      <c r="B2182">
        <v>19</v>
      </c>
      <c r="C2182" t="s">
        <v>785</v>
      </c>
      <c r="D2182" s="9">
        <v>19.100000000000001</v>
      </c>
      <c r="E2182" s="149">
        <v>16.09</v>
      </c>
      <c r="F2182" s="304">
        <f t="shared" si="211"/>
        <v>286.52177400000005</v>
      </c>
      <c r="G2182" s="9">
        <v>0.1</v>
      </c>
      <c r="H2182" s="18" t="s">
        <v>1063</v>
      </c>
      <c r="I2182" s="32">
        <f t="shared" si="212"/>
        <v>154.42270319343129</v>
      </c>
      <c r="J2182" s="32">
        <f t="shared" si="213"/>
        <v>0.77211351596715638</v>
      </c>
      <c r="K2182" s="33" t="str">
        <f t="shared" si="214"/>
        <v>DEJAR</v>
      </c>
      <c r="L2182" s="33" t="str">
        <f t="shared" si="215"/>
        <v>DEJAR</v>
      </c>
      <c r="M2182" s="33" t="str">
        <f t="shared" si="216"/>
        <v>DEJAR</v>
      </c>
    </row>
    <row r="2183" spans="1:13" x14ac:dyDescent="0.25">
      <c r="A2183" t="s">
        <v>730</v>
      </c>
      <c r="B2183">
        <v>20</v>
      </c>
      <c r="C2183" t="s">
        <v>134</v>
      </c>
      <c r="D2183" s="9">
        <v>18</v>
      </c>
      <c r="E2183" s="161">
        <v>9</v>
      </c>
      <c r="F2183" s="304">
        <f t="shared" si="211"/>
        <v>254.46959999999999</v>
      </c>
      <c r="G2183" s="9">
        <v>0.1</v>
      </c>
      <c r="H2183" s="18" t="s">
        <v>1063</v>
      </c>
      <c r="I2183" s="32">
        <f t="shared" si="212"/>
        <v>134.06329154071116</v>
      </c>
      <c r="J2183" s="32">
        <f t="shared" si="213"/>
        <v>0.67031645770355586</v>
      </c>
      <c r="K2183" s="33" t="str">
        <f t="shared" si="214"/>
        <v>DEJAR</v>
      </c>
      <c r="L2183" s="33" t="str">
        <f t="shared" si="215"/>
        <v>DEJAR</v>
      </c>
      <c r="M2183" s="33" t="str">
        <f t="shared" si="216"/>
        <v>DEJAR</v>
      </c>
    </row>
    <row r="2184" spans="1:13" x14ac:dyDescent="0.25">
      <c r="A2184" t="s">
        <v>730</v>
      </c>
      <c r="B2184">
        <v>21</v>
      </c>
      <c r="C2184" t="s">
        <v>786</v>
      </c>
      <c r="D2184" s="9">
        <v>28</v>
      </c>
      <c r="E2184" s="161">
        <v>11</v>
      </c>
      <c r="F2184" s="304">
        <f t="shared" si="211"/>
        <v>615.75360000000001</v>
      </c>
      <c r="G2184" s="9">
        <v>0.1</v>
      </c>
      <c r="H2184" s="18" t="s">
        <v>1063</v>
      </c>
      <c r="I2184" s="32">
        <f t="shared" si="212"/>
        <v>384.30049927715726</v>
      </c>
      <c r="J2184" s="32">
        <f t="shared" si="213"/>
        <v>1.9215024963857863</v>
      </c>
      <c r="K2184" s="33" t="str">
        <f t="shared" si="214"/>
        <v>DEJAR</v>
      </c>
      <c r="L2184" s="33" t="str">
        <f t="shared" si="215"/>
        <v>DEJAR</v>
      </c>
      <c r="M2184" s="33" t="str">
        <f t="shared" si="216"/>
        <v>DEJAR</v>
      </c>
    </row>
    <row r="2185" spans="1:13" x14ac:dyDescent="0.25">
      <c r="A2185" t="s">
        <v>730</v>
      </c>
      <c r="B2185">
        <v>22</v>
      </c>
      <c r="C2185" t="s">
        <v>418</v>
      </c>
      <c r="D2185" s="9">
        <v>17.8</v>
      </c>
      <c r="E2185" s="149">
        <v>16.09</v>
      </c>
      <c r="F2185" s="304">
        <f t="shared" si="211"/>
        <v>248.84613600000003</v>
      </c>
      <c r="G2185" s="9">
        <v>0.1</v>
      </c>
      <c r="H2185" s="18" t="s">
        <v>1063</v>
      </c>
      <c r="I2185" s="32">
        <f t="shared" si="212"/>
        <v>130.5400843883379</v>
      </c>
      <c r="J2185" s="32">
        <f t="shared" si="213"/>
        <v>0.65270042194168942</v>
      </c>
      <c r="K2185" s="33" t="str">
        <f t="shared" si="214"/>
        <v>DEJAR</v>
      </c>
      <c r="L2185" s="33" t="str">
        <f t="shared" si="215"/>
        <v>DEJAR</v>
      </c>
      <c r="M2185" s="33" t="str">
        <f t="shared" si="216"/>
        <v>DEJAR</v>
      </c>
    </row>
    <row r="2186" spans="1:13" x14ac:dyDescent="0.25">
      <c r="A2186" t="s">
        <v>730</v>
      </c>
      <c r="B2186">
        <v>23</v>
      </c>
      <c r="C2186" t="s">
        <v>787</v>
      </c>
      <c r="D2186" s="9">
        <v>11</v>
      </c>
      <c r="E2186" s="149">
        <v>16.09</v>
      </c>
      <c r="F2186" s="304">
        <f t="shared" si="211"/>
        <v>95.0334</v>
      </c>
      <c r="G2186" s="9">
        <v>0.1</v>
      </c>
      <c r="H2186" s="18" t="s">
        <v>1063</v>
      </c>
      <c r="I2186" s="32">
        <f t="shared" si="212"/>
        <v>41.450062373780455</v>
      </c>
      <c r="J2186" s="32">
        <f t="shared" si="213"/>
        <v>0.20725031186890225</v>
      </c>
      <c r="K2186" s="33" t="str">
        <f t="shared" si="214"/>
        <v>DEJAR</v>
      </c>
      <c r="L2186" s="33" t="str">
        <f t="shared" si="215"/>
        <v>DEJAR</v>
      </c>
      <c r="M2186" s="33" t="str">
        <f t="shared" si="216"/>
        <v>DEJAR</v>
      </c>
    </row>
    <row r="2187" spans="1:13" x14ac:dyDescent="0.25">
      <c r="A2187" t="s">
        <v>730</v>
      </c>
      <c r="B2187">
        <v>24</v>
      </c>
      <c r="C2187" t="s">
        <v>134</v>
      </c>
      <c r="D2187" s="9">
        <v>16</v>
      </c>
      <c r="E2187" s="161">
        <v>25</v>
      </c>
      <c r="F2187" s="304">
        <f t="shared" si="211"/>
        <v>201.0624</v>
      </c>
      <c r="G2187" s="9">
        <v>0.1</v>
      </c>
      <c r="H2187" s="18" t="s">
        <v>1063</v>
      </c>
      <c r="I2187" s="32">
        <f t="shared" si="212"/>
        <v>101.24820425273758</v>
      </c>
      <c r="J2187" s="32">
        <f t="shared" si="213"/>
        <v>0.50624102126368786</v>
      </c>
      <c r="K2187" s="33" t="str">
        <f t="shared" si="214"/>
        <v>DEJAR</v>
      </c>
      <c r="L2187" s="33" t="str">
        <f t="shared" si="215"/>
        <v>DEJAR</v>
      </c>
      <c r="M2187" s="33" t="str">
        <f t="shared" si="216"/>
        <v>DEJAR</v>
      </c>
    </row>
    <row r="2188" spans="1:13" x14ac:dyDescent="0.25">
      <c r="A2188" t="s">
        <v>730</v>
      </c>
      <c r="B2188">
        <v>25</v>
      </c>
      <c r="C2188" t="s">
        <v>788</v>
      </c>
      <c r="D2188" s="9">
        <v>10.1</v>
      </c>
      <c r="E2188" s="149">
        <v>16.09</v>
      </c>
      <c r="F2188" s="304">
        <f t="shared" si="211"/>
        <v>80.118653999999992</v>
      </c>
      <c r="G2188" s="9">
        <v>0.1</v>
      </c>
      <c r="H2188" s="18" t="s">
        <v>1063</v>
      </c>
      <c r="I2188" s="32">
        <f t="shared" si="212"/>
        <v>33.819357065313945</v>
      </c>
      <c r="J2188" s="32">
        <f t="shared" si="213"/>
        <v>0.16909678532656972</v>
      </c>
      <c r="K2188" s="33" t="str">
        <f t="shared" si="214"/>
        <v>DEJAR</v>
      </c>
      <c r="L2188" s="33" t="str">
        <f t="shared" si="215"/>
        <v>DEJAR</v>
      </c>
      <c r="M2188" s="33" t="str">
        <f t="shared" si="216"/>
        <v>DEJAR</v>
      </c>
    </row>
    <row r="2189" spans="1:13" x14ac:dyDescent="0.25">
      <c r="A2189" t="s">
        <v>730</v>
      </c>
      <c r="B2189">
        <v>26</v>
      </c>
      <c r="C2189" t="s">
        <v>173</v>
      </c>
      <c r="D2189" s="9">
        <v>12.7</v>
      </c>
      <c r="E2189" s="161">
        <v>8</v>
      </c>
      <c r="F2189" s="304">
        <f t="shared" si="211"/>
        <v>126.67716599999999</v>
      </c>
      <c r="G2189" s="9">
        <v>0.1</v>
      </c>
      <c r="H2189" s="18" t="s">
        <v>1063</v>
      </c>
      <c r="I2189" s="32">
        <f t="shared" si="212"/>
        <v>58.382476924743543</v>
      </c>
      <c r="J2189" s="32">
        <f t="shared" si="213"/>
        <v>0.29191238462371771</v>
      </c>
      <c r="K2189" s="33" t="str">
        <f t="shared" si="214"/>
        <v>DEJAR</v>
      </c>
      <c r="L2189" s="33" t="str">
        <f t="shared" si="215"/>
        <v>DEJAR</v>
      </c>
      <c r="M2189" s="33" t="str">
        <f t="shared" si="216"/>
        <v>DEJAR</v>
      </c>
    </row>
    <row r="2190" spans="1:13" x14ac:dyDescent="0.25">
      <c r="A2190" t="s">
        <v>730</v>
      </c>
      <c r="B2190">
        <v>27</v>
      </c>
      <c r="C2190" t="s">
        <v>789</v>
      </c>
      <c r="D2190" s="9">
        <v>13.2</v>
      </c>
      <c r="E2190" s="149">
        <v>16.09</v>
      </c>
      <c r="F2190" s="304">
        <f t="shared" si="211"/>
        <v>136.84809599999997</v>
      </c>
      <c r="G2190" s="9">
        <v>0.1</v>
      </c>
      <c r="H2190" s="18" t="s">
        <v>1063</v>
      </c>
      <c r="I2190" s="32">
        <f t="shared" si="212"/>
        <v>64.010980580278073</v>
      </c>
      <c r="J2190" s="32">
        <f t="shared" si="213"/>
        <v>0.32005490290139033</v>
      </c>
      <c r="K2190" s="33" t="str">
        <f t="shared" si="214"/>
        <v>DEJAR</v>
      </c>
      <c r="L2190" s="33" t="str">
        <f t="shared" si="215"/>
        <v>DEJAR</v>
      </c>
      <c r="M2190" s="33" t="str">
        <f t="shared" si="216"/>
        <v>DEJAR</v>
      </c>
    </row>
    <row r="2191" spans="1:13" x14ac:dyDescent="0.25">
      <c r="A2191" t="s">
        <v>730</v>
      </c>
      <c r="B2191">
        <v>28</v>
      </c>
      <c r="C2191" t="s">
        <v>790</v>
      </c>
      <c r="D2191" s="9">
        <v>39</v>
      </c>
      <c r="E2191" s="161">
        <v>30</v>
      </c>
      <c r="F2191" s="304">
        <f t="shared" si="211"/>
        <v>1194.5934</v>
      </c>
      <c r="G2191" s="9">
        <v>0.1</v>
      </c>
      <c r="H2191" s="18" t="s">
        <v>1063</v>
      </c>
      <c r="I2191" s="32">
        <f t="shared" si="212"/>
        <v>846.59112411251863</v>
      </c>
      <c r="J2191" s="32">
        <f t="shared" si="213"/>
        <v>4.2329556205625929</v>
      </c>
      <c r="K2191" s="33" t="str">
        <f t="shared" si="214"/>
        <v>DEJAR</v>
      </c>
      <c r="L2191" s="33" t="str">
        <f t="shared" si="215"/>
        <v>DEJAR</v>
      </c>
      <c r="M2191" s="33" t="str">
        <f t="shared" si="216"/>
        <v>DEJAR</v>
      </c>
    </row>
    <row r="2192" spans="1:13" x14ac:dyDescent="0.25">
      <c r="A2192" t="s">
        <v>730</v>
      </c>
      <c r="B2192">
        <v>29</v>
      </c>
      <c r="C2192" t="s">
        <v>418</v>
      </c>
      <c r="D2192" s="9">
        <v>23.3</v>
      </c>
      <c r="E2192" s="161">
        <v>18</v>
      </c>
      <c r="F2192" s="304">
        <f t="shared" si="211"/>
        <v>426.385806</v>
      </c>
      <c r="G2192" s="9">
        <v>0.1</v>
      </c>
      <c r="H2192" s="18" t="s">
        <v>1063</v>
      </c>
      <c r="I2192" s="32">
        <f t="shared" si="212"/>
        <v>248.0057903714372</v>
      </c>
      <c r="J2192" s="32">
        <f t="shared" si="213"/>
        <v>1.2400289518571859</v>
      </c>
      <c r="K2192" s="33" t="str">
        <f t="shared" si="214"/>
        <v>DEJAR</v>
      </c>
      <c r="L2192" s="33" t="str">
        <f t="shared" si="215"/>
        <v>DEJAR</v>
      </c>
      <c r="M2192" s="33" t="str">
        <f t="shared" si="216"/>
        <v>DEJAR</v>
      </c>
    </row>
    <row r="2193" spans="1:13" x14ac:dyDescent="0.25">
      <c r="A2193" t="s">
        <v>730</v>
      </c>
      <c r="B2193">
        <v>30</v>
      </c>
      <c r="C2193" t="s">
        <v>260</v>
      </c>
      <c r="D2193" s="9">
        <v>11.2</v>
      </c>
      <c r="E2193" s="161">
        <v>15</v>
      </c>
      <c r="F2193" s="304">
        <f t="shared" si="211"/>
        <v>98.520575999999991</v>
      </c>
      <c r="G2193" s="9">
        <v>0.1</v>
      </c>
      <c r="H2193" s="18" t="s">
        <v>1063</v>
      </c>
      <c r="I2193" s="32">
        <f t="shared" si="212"/>
        <v>43.269010001935349</v>
      </c>
      <c r="J2193" s="32">
        <f t="shared" si="213"/>
        <v>0.21634505000967674</v>
      </c>
      <c r="K2193" s="33" t="str">
        <f t="shared" si="214"/>
        <v>DEJAR</v>
      </c>
      <c r="L2193" s="33" t="str">
        <f t="shared" si="215"/>
        <v>DEJAR</v>
      </c>
      <c r="M2193" s="33" t="str">
        <f t="shared" si="216"/>
        <v>DEJAR</v>
      </c>
    </row>
    <row r="2194" spans="1:13" x14ac:dyDescent="0.25">
      <c r="A2194" t="s">
        <v>730</v>
      </c>
      <c r="B2194">
        <v>31</v>
      </c>
      <c r="C2194" t="s">
        <v>396</v>
      </c>
      <c r="D2194" s="9">
        <v>16.600000000000001</v>
      </c>
      <c r="E2194" s="161">
        <v>10</v>
      </c>
      <c r="F2194" s="304">
        <f t="shared" si="211"/>
        <v>216.42482400000003</v>
      </c>
      <c r="G2194" s="9">
        <v>0.1</v>
      </c>
      <c r="H2194" s="18" t="s">
        <v>1063</v>
      </c>
      <c r="I2194" s="32">
        <f t="shared" si="212"/>
        <v>110.53380957149615</v>
      </c>
      <c r="J2194" s="32">
        <f t="shared" si="213"/>
        <v>0.55266904785748072</v>
      </c>
      <c r="K2194" s="33" t="str">
        <f t="shared" si="214"/>
        <v>DEJAR</v>
      </c>
      <c r="L2194" s="33" t="str">
        <f t="shared" si="215"/>
        <v>DEJAR</v>
      </c>
      <c r="M2194" s="33" t="str">
        <f t="shared" si="216"/>
        <v>DEJAR</v>
      </c>
    </row>
    <row r="2195" spans="1:13" x14ac:dyDescent="0.25">
      <c r="A2195" t="s">
        <v>730</v>
      </c>
      <c r="B2195">
        <v>32</v>
      </c>
      <c r="C2195" t="s">
        <v>790</v>
      </c>
      <c r="D2195" s="9">
        <v>14.2</v>
      </c>
      <c r="E2195" s="161">
        <v>12</v>
      </c>
      <c r="F2195" s="304">
        <f t="shared" si="211"/>
        <v>158.368056</v>
      </c>
      <c r="G2195" s="9">
        <v>0.1</v>
      </c>
      <c r="H2195" s="18" t="s">
        <v>1063</v>
      </c>
      <c r="I2195" s="32">
        <f t="shared" si="212"/>
        <v>76.180900355309561</v>
      </c>
      <c r="J2195" s="32">
        <f t="shared" si="213"/>
        <v>0.38090450177654778</v>
      </c>
      <c r="K2195" s="33" t="str">
        <f t="shared" si="214"/>
        <v>DEJAR</v>
      </c>
      <c r="L2195" s="33" t="str">
        <f t="shared" si="215"/>
        <v>DEJAR</v>
      </c>
      <c r="M2195" s="33" t="str">
        <f t="shared" si="216"/>
        <v>DEJAR</v>
      </c>
    </row>
    <row r="2196" spans="1:13" x14ac:dyDescent="0.25">
      <c r="A2196" t="s">
        <v>730</v>
      </c>
      <c r="B2196">
        <v>33</v>
      </c>
      <c r="C2196" t="s">
        <v>125</v>
      </c>
      <c r="D2196" s="9">
        <v>58</v>
      </c>
      <c r="E2196" s="161">
        <v>30</v>
      </c>
      <c r="F2196" s="304">
        <f t="shared" si="211"/>
        <v>2642.0855999999999</v>
      </c>
      <c r="G2196" s="9">
        <v>0.1</v>
      </c>
      <c r="H2196" s="18" t="s">
        <v>1063</v>
      </c>
      <c r="I2196" s="32">
        <f t="shared" si="212"/>
        <v>2180.2363008097436</v>
      </c>
      <c r="J2196" s="32">
        <f t="shared" si="213"/>
        <v>10.901181504048717</v>
      </c>
      <c r="K2196" s="33" t="str">
        <f t="shared" si="214"/>
        <v>DEJAR</v>
      </c>
      <c r="L2196" s="33" t="str">
        <f t="shared" si="215"/>
        <v>DEJAR</v>
      </c>
      <c r="M2196" s="33" t="str">
        <f t="shared" si="216"/>
        <v>DEJAR</v>
      </c>
    </row>
    <row r="2197" spans="1:13" x14ac:dyDescent="0.25">
      <c r="A2197" t="s">
        <v>732</v>
      </c>
      <c r="B2197">
        <v>1</v>
      </c>
      <c r="C2197" t="s">
        <v>169</v>
      </c>
      <c r="D2197" s="9">
        <v>37</v>
      </c>
      <c r="E2197" s="161">
        <v>20</v>
      </c>
      <c r="F2197" s="304">
        <f t="shared" si="211"/>
        <v>1075.2126000000001</v>
      </c>
      <c r="G2197" s="9">
        <v>0.1</v>
      </c>
      <c r="H2197" s="18" t="s">
        <v>1063</v>
      </c>
      <c r="I2197" s="32">
        <f t="shared" si="212"/>
        <v>746.75785703016243</v>
      </c>
      <c r="J2197" s="32">
        <f t="shared" si="213"/>
        <v>3.7337892851508117</v>
      </c>
      <c r="K2197" s="33" t="str">
        <f t="shared" si="214"/>
        <v>DEJAR</v>
      </c>
      <c r="L2197" s="33" t="str">
        <f t="shared" si="215"/>
        <v>DEJAR</v>
      </c>
      <c r="M2197" s="33" t="str">
        <f t="shared" si="216"/>
        <v>DEJAR</v>
      </c>
    </row>
    <row r="2198" spans="1:13" x14ac:dyDescent="0.25">
      <c r="A2198" t="s">
        <v>732</v>
      </c>
      <c r="B2198">
        <v>2</v>
      </c>
      <c r="C2198" t="s">
        <v>252</v>
      </c>
      <c r="D2198" s="9">
        <v>10</v>
      </c>
      <c r="E2198" s="161">
        <v>12</v>
      </c>
      <c r="F2198" s="304">
        <f t="shared" si="211"/>
        <v>78.539999999999992</v>
      </c>
      <c r="G2198" s="9">
        <v>0.1</v>
      </c>
      <c r="H2198" s="18" t="s">
        <v>1063</v>
      </c>
      <c r="I2198" s="32">
        <f t="shared" si="212"/>
        <v>33.026709725455305</v>
      </c>
      <c r="J2198" s="32">
        <f t="shared" si="213"/>
        <v>0.16513354862727653</v>
      </c>
      <c r="K2198" s="33" t="str">
        <f t="shared" si="214"/>
        <v>DEJAR</v>
      </c>
      <c r="L2198" s="33" t="str">
        <f t="shared" si="215"/>
        <v>DEJAR</v>
      </c>
      <c r="M2198" s="33" t="str">
        <f t="shared" si="216"/>
        <v>DEJAR</v>
      </c>
    </row>
    <row r="2199" spans="1:13" x14ac:dyDescent="0.25">
      <c r="A2199" t="s">
        <v>732</v>
      </c>
      <c r="B2199">
        <v>3</v>
      </c>
      <c r="C2199" t="s">
        <v>774</v>
      </c>
      <c r="D2199" s="9">
        <v>16</v>
      </c>
      <c r="E2199" s="161">
        <v>15</v>
      </c>
      <c r="F2199" s="304">
        <f t="shared" si="211"/>
        <v>201.0624</v>
      </c>
      <c r="G2199" s="9">
        <v>0.1</v>
      </c>
      <c r="H2199" s="18" t="s">
        <v>1063</v>
      </c>
      <c r="I2199" s="32">
        <f t="shared" si="212"/>
        <v>101.24820425273758</v>
      </c>
      <c r="J2199" s="32">
        <f t="shared" si="213"/>
        <v>0.50624102126368786</v>
      </c>
      <c r="K2199" s="33" t="str">
        <f t="shared" si="214"/>
        <v>DEJAR</v>
      </c>
      <c r="L2199" s="33" t="str">
        <f t="shared" si="215"/>
        <v>DEJAR</v>
      </c>
      <c r="M2199" s="33" t="str">
        <f t="shared" si="216"/>
        <v>DEJAR</v>
      </c>
    </row>
    <row r="2200" spans="1:13" x14ac:dyDescent="0.25">
      <c r="A2200" t="s">
        <v>732</v>
      </c>
      <c r="B2200">
        <v>4</v>
      </c>
      <c r="C2200" t="s">
        <v>791</v>
      </c>
      <c r="D2200" s="9">
        <v>26.1</v>
      </c>
      <c r="E2200" s="149">
        <v>18.899999999999999</v>
      </c>
      <c r="F2200" s="304">
        <f t="shared" si="211"/>
        <v>535.022334</v>
      </c>
      <c r="G2200" s="9">
        <v>0.1</v>
      </c>
      <c r="H2200" s="18" t="s">
        <v>1063</v>
      </c>
      <c r="I2200" s="32">
        <f t="shared" si="212"/>
        <v>325.03649416483495</v>
      </c>
      <c r="J2200" s="32">
        <f t="shared" si="213"/>
        <v>1.6251824708241747</v>
      </c>
      <c r="K2200" s="33" t="str">
        <f t="shared" si="214"/>
        <v>DEJAR</v>
      </c>
      <c r="L2200" s="33" t="str">
        <f t="shared" si="215"/>
        <v>DEJAR</v>
      </c>
      <c r="M2200" s="33" t="str">
        <f t="shared" si="216"/>
        <v>DEJAR</v>
      </c>
    </row>
    <row r="2201" spans="1:13" x14ac:dyDescent="0.25">
      <c r="A2201" t="s">
        <v>732</v>
      </c>
      <c r="B2201">
        <v>5</v>
      </c>
      <c r="C2201" t="s">
        <v>125</v>
      </c>
      <c r="D2201" s="9">
        <v>13</v>
      </c>
      <c r="E2201" s="161">
        <v>14</v>
      </c>
      <c r="F2201" s="304">
        <f t="shared" si="211"/>
        <v>132.73259999999999</v>
      </c>
      <c r="G2201" s="9">
        <v>0.1</v>
      </c>
      <c r="H2201" s="18" t="s">
        <v>1063</v>
      </c>
      <c r="I2201" s="32">
        <f t="shared" si="212"/>
        <v>61.723483588461484</v>
      </c>
      <c r="J2201" s="32">
        <f t="shared" si="213"/>
        <v>0.3086174179423074</v>
      </c>
      <c r="K2201" s="33" t="str">
        <f t="shared" si="214"/>
        <v>DEJAR</v>
      </c>
      <c r="L2201" s="33" t="str">
        <f t="shared" si="215"/>
        <v>DEJAR</v>
      </c>
      <c r="M2201" s="33" t="str">
        <f t="shared" si="216"/>
        <v>DEJAR</v>
      </c>
    </row>
    <row r="2202" spans="1:13" x14ac:dyDescent="0.25">
      <c r="A2202" t="s">
        <v>732</v>
      </c>
      <c r="B2202">
        <v>6</v>
      </c>
      <c r="C2202" t="s">
        <v>792</v>
      </c>
      <c r="D2202" s="9">
        <v>11.2</v>
      </c>
      <c r="E2202" s="149">
        <v>18.899999999999999</v>
      </c>
      <c r="F2202" s="304">
        <f t="shared" si="211"/>
        <v>98.520575999999991</v>
      </c>
      <c r="G2202" s="9">
        <v>0.1</v>
      </c>
      <c r="H2202" s="18" t="s">
        <v>1063</v>
      </c>
      <c r="I2202" s="32">
        <f t="shared" si="212"/>
        <v>43.269010001935349</v>
      </c>
      <c r="J2202" s="32">
        <f t="shared" si="213"/>
        <v>0.21634505000967674</v>
      </c>
      <c r="K2202" s="33" t="str">
        <f t="shared" si="214"/>
        <v>DEJAR</v>
      </c>
      <c r="L2202" s="33" t="str">
        <f t="shared" si="215"/>
        <v>DEJAR</v>
      </c>
      <c r="M2202" s="33" t="str">
        <f t="shared" si="216"/>
        <v>DEJAR</v>
      </c>
    </row>
    <row r="2203" spans="1:13" x14ac:dyDescent="0.25">
      <c r="A2203" t="s">
        <v>732</v>
      </c>
      <c r="B2203">
        <v>7</v>
      </c>
      <c r="C2203" t="s">
        <v>310</v>
      </c>
      <c r="D2203" s="9">
        <v>51</v>
      </c>
      <c r="E2203" s="161">
        <v>30</v>
      </c>
      <c r="F2203" s="304">
        <f t="shared" si="211"/>
        <v>2042.8253999999999</v>
      </c>
      <c r="G2203" s="9">
        <v>0.1</v>
      </c>
      <c r="H2203" s="18" t="s">
        <v>1063</v>
      </c>
      <c r="I2203" s="32">
        <f t="shared" si="212"/>
        <v>1604.5967189869084</v>
      </c>
      <c r="J2203" s="32">
        <f t="shared" si="213"/>
        <v>8.0229835949345407</v>
      </c>
      <c r="K2203" s="33" t="str">
        <f t="shared" si="214"/>
        <v>DEJAR</v>
      </c>
      <c r="L2203" s="33" t="str">
        <f t="shared" si="215"/>
        <v>DEJAR</v>
      </c>
      <c r="M2203" s="33" t="str">
        <f t="shared" si="216"/>
        <v>DEJAR</v>
      </c>
    </row>
    <row r="2204" spans="1:13" x14ac:dyDescent="0.25">
      <c r="A2204" t="s">
        <v>732</v>
      </c>
      <c r="B2204">
        <v>8</v>
      </c>
      <c r="C2204" t="s">
        <v>28</v>
      </c>
      <c r="D2204" s="9">
        <v>24.5</v>
      </c>
      <c r="E2204" s="161">
        <v>24</v>
      </c>
      <c r="F2204" s="304">
        <f t="shared" si="211"/>
        <v>471.43635</v>
      </c>
      <c r="G2204" s="9">
        <v>0.1</v>
      </c>
      <c r="H2204" s="18" t="s">
        <v>1063</v>
      </c>
      <c r="I2204" s="32">
        <f t="shared" si="212"/>
        <v>279.54167502677348</v>
      </c>
      <c r="J2204" s="32">
        <f t="shared" si="213"/>
        <v>1.3977083751338673</v>
      </c>
      <c r="K2204" s="33" t="str">
        <f t="shared" si="214"/>
        <v>DEJAR</v>
      </c>
      <c r="L2204" s="33" t="str">
        <f t="shared" si="215"/>
        <v>DEJAR</v>
      </c>
      <c r="M2204" s="33" t="str">
        <f t="shared" si="216"/>
        <v>DEJAR</v>
      </c>
    </row>
    <row r="2205" spans="1:13" x14ac:dyDescent="0.25">
      <c r="A2205" t="s">
        <v>732</v>
      </c>
      <c r="B2205">
        <v>9</v>
      </c>
      <c r="C2205" t="s">
        <v>396</v>
      </c>
      <c r="D2205" s="9">
        <v>10.199999999999999</v>
      </c>
      <c r="E2205" s="149">
        <v>18.899999999999999</v>
      </c>
      <c r="F2205" s="304">
        <f t="shared" si="211"/>
        <v>81.713015999999996</v>
      </c>
      <c r="G2205" s="9">
        <v>0.1</v>
      </c>
      <c r="H2205" s="18" t="s">
        <v>1063</v>
      </c>
      <c r="I2205" s="32">
        <f t="shared" si="212"/>
        <v>34.622936944330348</v>
      </c>
      <c r="J2205" s="32">
        <f t="shared" si="213"/>
        <v>0.17311468472165173</v>
      </c>
      <c r="K2205" s="33" t="str">
        <f t="shared" si="214"/>
        <v>DEJAR</v>
      </c>
      <c r="L2205" s="33" t="str">
        <f t="shared" si="215"/>
        <v>DEJAR</v>
      </c>
      <c r="M2205" s="33" t="str">
        <f t="shared" si="216"/>
        <v>DEJAR</v>
      </c>
    </row>
    <row r="2206" spans="1:13" x14ac:dyDescent="0.25">
      <c r="A2206" t="s">
        <v>732</v>
      </c>
      <c r="B2206">
        <v>10</v>
      </c>
      <c r="C2206" t="s">
        <v>421</v>
      </c>
      <c r="D2206" s="9">
        <v>18</v>
      </c>
      <c r="E2206" s="161">
        <v>11</v>
      </c>
      <c r="F2206" s="304">
        <f t="shared" si="211"/>
        <v>254.46959999999999</v>
      </c>
      <c r="G2206" s="9">
        <v>0.1</v>
      </c>
      <c r="H2206" s="18" t="s">
        <v>1063</v>
      </c>
      <c r="I2206" s="32">
        <f t="shared" si="212"/>
        <v>134.06329154071116</v>
      </c>
      <c r="J2206" s="32">
        <f t="shared" si="213"/>
        <v>0.67031645770355586</v>
      </c>
      <c r="K2206" s="33" t="str">
        <f t="shared" si="214"/>
        <v>DEJAR</v>
      </c>
      <c r="L2206" s="33" t="str">
        <f t="shared" si="215"/>
        <v>DEJAR</v>
      </c>
      <c r="M2206" s="33" t="str">
        <f t="shared" si="216"/>
        <v>DEJAR</v>
      </c>
    </row>
    <row r="2207" spans="1:13" x14ac:dyDescent="0.25">
      <c r="A2207" t="s">
        <v>732</v>
      </c>
      <c r="B2207">
        <v>11</v>
      </c>
      <c r="C2207" t="s">
        <v>260</v>
      </c>
      <c r="D2207" s="9">
        <v>16</v>
      </c>
      <c r="E2207" s="161">
        <v>12</v>
      </c>
      <c r="F2207" s="304">
        <f t="shared" si="211"/>
        <v>201.0624</v>
      </c>
      <c r="G2207" s="9">
        <v>0.1</v>
      </c>
      <c r="H2207" s="18" t="s">
        <v>1063</v>
      </c>
      <c r="I2207" s="32">
        <f t="shared" si="212"/>
        <v>101.24820425273758</v>
      </c>
      <c r="J2207" s="32">
        <f t="shared" si="213"/>
        <v>0.50624102126368786</v>
      </c>
      <c r="K2207" s="33" t="str">
        <f t="shared" si="214"/>
        <v>DEJAR</v>
      </c>
      <c r="L2207" s="33" t="str">
        <f t="shared" si="215"/>
        <v>DEJAR</v>
      </c>
      <c r="M2207" s="33" t="str">
        <f t="shared" si="216"/>
        <v>DEJAR</v>
      </c>
    </row>
    <row r="2208" spans="1:13" x14ac:dyDescent="0.25">
      <c r="A2208" t="s">
        <v>732</v>
      </c>
      <c r="B2208">
        <v>12</v>
      </c>
      <c r="C2208" t="s">
        <v>125</v>
      </c>
      <c r="D2208" s="9">
        <v>83.5</v>
      </c>
      <c r="E2208" s="161">
        <v>30</v>
      </c>
      <c r="F2208" s="304">
        <f t="shared" si="211"/>
        <v>5476.00515</v>
      </c>
      <c r="G2208" s="9">
        <v>0.1</v>
      </c>
      <c r="H2208" s="18" t="s">
        <v>1063</v>
      </c>
      <c r="I2208" s="32">
        <f t="shared" si="212"/>
        <v>5196.5395932027868</v>
      </c>
      <c r="J2208" s="32">
        <f t="shared" si="213"/>
        <v>25.982697966013934</v>
      </c>
      <c r="K2208" s="33" t="str">
        <f t="shared" si="214"/>
        <v>DEJAR</v>
      </c>
      <c r="L2208" s="33" t="str">
        <f t="shared" si="215"/>
        <v>DEJAR</v>
      </c>
      <c r="M2208" s="33" t="str">
        <f t="shared" si="216"/>
        <v>DEJAR</v>
      </c>
    </row>
    <row r="2209" spans="1:13" x14ac:dyDescent="0.25">
      <c r="A2209" t="s">
        <v>732</v>
      </c>
      <c r="B2209">
        <v>13</v>
      </c>
      <c r="C2209" t="s">
        <v>793</v>
      </c>
      <c r="D2209" s="9">
        <v>19</v>
      </c>
      <c r="E2209" s="149">
        <v>18.899999999999999</v>
      </c>
      <c r="F2209" s="304">
        <f t="shared" si="211"/>
        <v>283.52940000000001</v>
      </c>
      <c r="G2209" s="9">
        <v>0.1</v>
      </c>
      <c r="H2209" s="18" t="s">
        <v>1063</v>
      </c>
      <c r="I2209" s="32">
        <f t="shared" si="212"/>
        <v>152.50261995629924</v>
      </c>
      <c r="J2209" s="32">
        <f t="shared" si="213"/>
        <v>0.76251309978149617</v>
      </c>
      <c r="K2209" s="33" t="str">
        <f t="shared" si="214"/>
        <v>DEJAR</v>
      </c>
      <c r="L2209" s="33" t="str">
        <f t="shared" si="215"/>
        <v>DEJAR</v>
      </c>
      <c r="M2209" s="33" t="str">
        <f t="shared" si="216"/>
        <v>DEJAR</v>
      </c>
    </row>
    <row r="2210" spans="1:13" x14ac:dyDescent="0.25">
      <c r="A2210" t="s">
        <v>732</v>
      </c>
      <c r="B2210">
        <v>14</v>
      </c>
      <c r="C2210" t="s">
        <v>771</v>
      </c>
      <c r="D2210" s="9">
        <v>30</v>
      </c>
      <c r="E2210" s="161">
        <v>30</v>
      </c>
      <c r="F2210" s="304">
        <f t="shared" si="211"/>
        <v>706.86</v>
      </c>
      <c r="G2210" s="9">
        <v>0.1</v>
      </c>
      <c r="H2210" s="18" t="s">
        <v>1063</v>
      </c>
      <c r="I2210" s="32">
        <f t="shared" si="212"/>
        <v>452.98997539791907</v>
      </c>
      <c r="J2210" s="32">
        <f t="shared" si="213"/>
        <v>2.2649498769895953</v>
      </c>
      <c r="K2210" s="33" t="str">
        <f t="shared" si="214"/>
        <v>DEJAR</v>
      </c>
      <c r="L2210" s="33" t="str">
        <f t="shared" si="215"/>
        <v>DEJAR</v>
      </c>
      <c r="M2210" s="33" t="str">
        <f t="shared" si="216"/>
        <v>DEJAR</v>
      </c>
    </row>
    <row r="2211" spans="1:13" x14ac:dyDescent="0.25">
      <c r="A2211" t="s">
        <v>732</v>
      </c>
      <c r="B2211">
        <v>15</v>
      </c>
      <c r="C2211" t="s">
        <v>260</v>
      </c>
      <c r="D2211" s="9">
        <v>32</v>
      </c>
      <c r="E2211" s="161">
        <v>30</v>
      </c>
      <c r="F2211" s="304">
        <f t="shared" si="211"/>
        <v>804.24959999999999</v>
      </c>
      <c r="G2211" s="9">
        <v>0.1</v>
      </c>
      <c r="H2211" s="18" t="s">
        <v>1063</v>
      </c>
      <c r="I2211" s="32">
        <f t="shared" si="212"/>
        <v>528.31791084648671</v>
      </c>
      <c r="J2211" s="32">
        <f t="shared" si="213"/>
        <v>2.6415895542324335</v>
      </c>
      <c r="K2211" s="33" t="str">
        <f t="shared" si="214"/>
        <v>DEJAR</v>
      </c>
      <c r="L2211" s="33" t="str">
        <f t="shared" si="215"/>
        <v>DEJAR</v>
      </c>
      <c r="M2211" s="33" t="str">
        <f t="shared" si="216"/>
        <v>DEJAR</v>
      </c>
    </row>
    <row r="2212" spans="1:13" x14ac:dyDescent="0.25">
      <c r="A2212" t="s">
        <v>732</v>
      </c>
      <c r="B2212">
        <v>16</v>
      </c>
      <c r="C2212" t="s">
        <v>130</v>
      </c>
      <c r="D2212" s="9">
        <v>22</v>
      </c>
      <c r="E2212" s="161">
        <v>24</v>
      </c>
      <c r="F2212" s="304">
        <f t="shared" si="211"/>
        <v>380.1336</v>
      </c>
      <c r="G2212" s="9">
        <v>0.1</v>
      </c>
      <c r="H2212" s="18" t="s">
        <v>1063</v>
      </c>
      <c r="I2212" s="32">
        <f t="shared" si="212"/>
        <v>216.2883827856152</v>
      </c>
      <c r="J2212" s="32">
        <f t="shared" si="213"/>
        <v>1.0814419139280758</v>
      </c>
      <c r="K2212" s="33" t="str">
        <f t="shared" si="214"/>
        <v>DEJAR</v>
      </c>
      <c r="L2212" s="33" t="str">
        <f t="shared" si="215"/>
        <v>DEJAR</v>
      </c>
      <c r="M2212" s="33" t="str">
        <f t="shared" si="216"/>
        <v>DEJAR</v>
      </c>
    </row>
    <row r="2213" spans="1:13" x14ac:dyDescent="0.25">
      <c r="A2213" t="s">
        <v>732</v>
      </c>
      <c r="B2213">
        <v>17</v>
      </c>
      <c r="C2213" t="s">
        <v>794</v>
      </c>
      <c r="D2213" s="9">
        <v>22</v>
      </c>
      <c r="E2213" s="149">
        <v>18.899999999999999</v>
      </c>
      <c r="F2213" s="304">
        <f t="shared" si="211"/>
        <v>380.1336</v>
      </c>
      <c r="G2213" s="9">
        <v>0.1</v>
      </c>
      <c r="H2213" s="18" t="s">
        <v>1063</v>
      </c>
      <c r="I2213" s="32">
        <f t="shared" si="212"/>
        <v>216.2883827856152</v>
      </c>
      <c r="J2213" s="32">
        <f t="shared" si="213"/>
        <v>1.0814419139280758</v>
      </c>
      <c r="K2213" s="33" t="str">
        <f t="shared" si="214"/>
        <v>DEJAR</v>
      </c>
      <c r="L2213" s="33" t="str">
        <f t="shared" si="215"/>
        <v>DEJAR</v>
      </c>
      <c r="M2213" s="33" t="str">
        <f t="shared" si="216"/>
        <v>DEJAR</v>
      </c>
    </row>
    <row r="2214" spans="1:13" x14ac:dyDescent="0.25">
      <c r="A2214" t="s">
        <v>732</v>
      </c>
      <c r="B2214">
        <v>18</v>
      </c>
      <c r="C2214" t="s">
        <v>774</v>
      </c>
      <c r="D2214" s="9">
        <v>24</v>
      </c>
      <c r="E2214" s="161">
        <v>20</v>
      </c>
      <c r="F2214" s="304">
        <f t="shared" si="211"/>
        <v>452.3904</v>
      </c>
      <c r="G2214" s="9">
        <v>0.1</v>
      </c>
      <c r="H2214" s="18" t="s">
        <v>1063</v>
      </c>
      <c r="I2214" s="32">
        <f t="shared" si="212"/>
        <v>266.13537552905672</v>
      </c>
      <c r="J2214" s="32">
        <f t="shared" si="213"/>
        <v>1.3306768776452833</v>
      </c>
      <c r="K2214" s="33" t="str">
        <f t="shared" si="214"/>
        <v>DEJAR</v>
      </c>
      <c r="L2214" s="33" t="str">
        <f t="shared" si="215"/>
        <v>DEJAR</v>
      </c>
      <c r="M2214" s="33" t="str">
        <f t="shared" si="216"/>
        <v>DEJAR</v>
      </c>
    </row>
    <row r="2215" spans="1:13" x14ac:dyDescent="0.25">
      <c r="A2215" t="s">
        <v>732</v>
      </c>
      <c r="B2215">
        <v>19</v>
      </c>
      <c r="C2215" t="s">
        <v>795</v>
      </c>
      <c r="D2215" s="9">
        <v>10</v>
      </c>
      <c r="E2215" s="161">
        <v>8</v>
      </c>
      <c r="F2215" s="304">
        <f t="shared" si="211"/>
        <v>78.539999999999992</v>
      </c>
      <c r="G2215" s="9">
        <v>0.1</v>
      </c>
      <c r="H2215" s="18" t="s">
        <v>1063</v>
      </c>
      <c r="I2215" s="32">
        <f t="shared" si="212"/>
        <v>33.026709725455305</v>
      </c>
      <c r="J2215" s="32">
        <f t="shared" si="213"/>
        <v>0.16513354862727653</v>
      </c>
      <c r="K2215" s="33" t="str">
        <f t="shared" si="214"/>
        <v>DEJAR</v>
      </c>
      <c r="L2215" s="33" t="str">
        <f t="shared" si="215"/>
        <v>DEJAR</v>
      </c>
      <c r="M2215" s="33" t="str">
        <f t="shared" si="216"/>
        <v>DEJAR</v>
      </c>
    </row>
    <row r="2216" spans="1:13" x14ac:dyDescent="0.25">
      <c r="A2216" t="s">
        <v>732</v>
      </c>
      <c r="B2216">
        <v>20</v>
      </c>
      <c r="C2216" t="s">
        <v>796</v>
      </c>
      <c r="D2216" s="9">
        <v>24</v>
      </c>
      <c r="E2216" s="149">
        <v>18.899999999999999</v>
      </c>
      <c r="F2216" s="304">
        <f t="shared" si="211"/>
        <v>452.3904</v>
      </c>
      <c r="G2216" s="9">
        <v>0.1</v>
      </c>
      <c r="H2216" s="18" t="s">
        <v>1063</v>
      </c>
      <c r="I2216" s="32">
        <f t="shared" si="212"/>
        <v>266.13537552905672</v>
      </c>
      <c r="J2216" s="32">
        <f t="shared" si="213"/>
        <v>1.3306768776452833</v>
      </c>
      <c r="K2216" s="33" t="str">
        <f t="shared" si="214"/>
        <v>DEJAR</v>
      </c>
      <c r="L2216" s="33" t="str">
        <f t="shared" si="215"/>
        <v>DEJAR</v>
      </c>
      <c r="M2216" s="33" t="str">
        <f t="shared" si="216"/>
        <v>DEJAR</v>
      </c>
    </row>
    <row r="2217" spans="1:13" x14ac:dyDescent="0.25">
      <c r="A2217" t="s">
        <v>732</v>
      </c>
      <c r="B2217">
        <v>21</v>
      </c>
      <c r="C2217" t="s">
        <v>310</v>
      </c>
      <c r="D2217" s="9">
        <v>42.1</v>
      </c>
      <c r="E2217" s="161">
        <v>30</v>
      </c>
      <c r="F2217" s="304">
        <f t="shared" si="211"/>
        <v>1392.0508139999999</v>
      </c>
      <c r="G2217" s="9">
        <v>0.1</v>
      </c>
      <c r="H2217" s="18" t="s">
        <v>1063</v>
      </c>
      <c r="I2217" s="32">
        <f t="shared" si="212"/>
        <v>1015.8929060141173</v>
      </c>
      <c r="J2217" s="32">
        <f t="shared" si="213"/>
        <v>5.0794645300705863</v>
      </c>
      <c r="K2217" s="33" t="str">
        <f t="shared" si="214"/>
        <v>DEJAR</v>
      </c>
      <c r="L2217" s="33" t="str">
        <f t="shared" si="215"/>
        <v>DEJAR</v>
      </c>
      <c r="M2217" s="33" t="str">
        <f t="shared" si="216"/>
        <v>DEJAR</v>
      </c>
    </row>
    <row r="2218" spans="1:13" x14ac:dyDescent="0.25">
      <c r="A2218" t="s">
        <v>732</v>
      </c>
      <c r="B2218">
        <v>22</v>
      </c>
      <c r="C2218" t="s">
        <v>771</v>
      </c>
      <c r="D2218" s="9">
        <v>14</v>
      </c>
      <c r="E2218" s="161">
        <v>12</v>
      </c>
      <c r="F2218" s="304">
        <f t="shared" si="211"/>
        <v>153.9384</v>
      </c>
      <c r="G2218" s="9">
        <v>0.1</v>
      </c>
      <c r="H2218" s="18" t="s">
        <v>1063</v>
      </c>
      <c r="I2218" s="32">
        <f t="shared" si="212"/>
        <v>73.64833681845144</v>
      </c>
      <c r="J2218" s="32">
        <f t="shared" si="213"/>
        <v>0.36824168409225716</v>
      </c>
      <c r="K2218" s="33" t="str">
        <f t="shared" si="214"/>
        <v>DEJAR</v>
      </c>
      <c r="L2218" s="33" t="str">
        <f t="shared" si="215"/>
        <v>DEJAR</v>
      </c>
      <c r="M2218" s="33" t="str">
        <f t="shared" si="216"/>
        <v>DEJAR</v>
      </c>
    </row>
    <row r="2219" spans="1:13" x14ac:dyDescent="0.25">
      <c r="A2219" t="s">
        <v>732</v>
      </c>
      <c r="B2219">
        <v>23</v>
      </c>
      <c r="C2219" t="s">
        <v>797</v>
      </c>
      <c r="D2219" s="9">
        <v>22</v>
      </c>
      <c r="E2219" s="161">
        <v>18</v>
      </c>
      <c r="F2219" s="304">
        <f t="shared" si="211"/>
        <v>380.1336</v>
      </c>
      <c r="G2219" s="9">
        <v>0.1</v>
      </c>
      <c r="H2219" s="18" t="s">
        <v>1063</v>
      </c>
      <c r="I2219" s="32">
        <f t="shared" si="212"/>
        <v>216.2883827856152</v>
      </c>
      <c r="J2219" s="32">
        <f t="shared" si="213"/>
        <v>1.0814419139280758</v>
      </c>
      <c r="K2219" s="33" t="str">
        <f t="shared" si="214"/>
        <v>DEJAR</v>
      </c>
      <c r="L2219" s="33" t="str">
        <f t="shared" si="215"/>
        <v>DEJAR</v>
      </c>
      <c r="M2219" s="33" t="str">
        <f t="shared" si="216"/>
        <v>DEJAR</v>
      </c>
    </row>
    <row r="2220" spans="1:13" x14ac:dyDescent="0.25">
      <c r="A2220" t="s">
        <v>732</v>
      </c>
      <c r="B2220">
        <v>24</v>
      </c>
      <c r="C2220" t="s">
        <v>786</v>
      </c>
      <c r="D2220" s="9">
        <v>20</v>
      </c>
      <c r="E2220" s="161">
        <v>20</v>
      </c>
      <c r="F2220" s="304">
        <f t="shared" si="211"/>
        <v>314.15999999999997</v>
      </c>
      <c r="G2220" s="9">
        <v>0.1</v>
      </c>
      <c r="H2220" s="18" t="s">
        <v>1063</v>
      </c>
      <c r="I2220" s="32">
        <f t="shared" si="212"/>
        <v>172.33493090633354</v>
      </c>
      <c r="J2220" s="32">
        <f t="shared" si="213"/>
        <v>0.86167465453166758</v>
      </c>
      <c r="K2220" s="33" t="str">
        <f t="shared" si="214"/>
        <v>DEJAR</v>
      </c>
      <c r="L2220" s="33" t="str">
        <f t="shared" si="215"/>
        <v>DEJAR</v>
      </c>
      <c r="M2220" s="33" t="str">
        <f t="shared" si="216"/>
        <v>DEJAR</v>
      </c>
    </row>
    <row r="2221" spans="1:13" x14ac:dyDescent="0.25">
      <c r="A2221" t="s">
        <v>732</v>
      </c>
      <c r="B2221">
        <v>25</v>
      </c>
      <c r="C2221" t="s">
        <v>244</v>
      </c>
      <c r="D2221" s="9">
        <v>34.9</v>
      </c>
      <c r="E2221" s="161">
        <v>18</v>
      </c>
      <c r="F2221" s="304">
        <f t="shared" si="211"/>
        <v>956.62505399999998</v>
      </c>
      <c r="G2221" s="9">
        <v>0.1</v>
      </c>
      <c r="H2221" s="18" t="s">
        <v>1063</v>
      </c>
      <c r="I2221" s="32">
        <f t="shared" si="212"/>
        <v>649.67348570462377</v>
      </c>
      <c r="J2221" s="32">
        <f t="shared" si="213"/>
        <v>3.2483674285231188</v>
      </c>
      <c r="K2221" s="33" t="str">
        <f t="shared" si="214"/>
        <v>DEJAR</v>
      </c>
      <c r="L2221" s="33" t="str">
        <f t="shared" si="215"/>
        <v>DEJAR</v>
      </c>
      <c r="M2221" s="33" t="str">
        <f t="shared" si="216"/>
        <v>DEJAR</v>
      </c>
    </row>
    <row r="2222" spans="1:13" x14ac:dyDescent="0.25">
      <c r="A2222" t="s">
        <v>732</v>
      </c>
      <c r="B2222">
        <v>26</v>
      </c>
      <c r="C2222" t="s">
        <v>798</v>
      </c>
      <c r="D2222" s="9">
        <v>12</v>
      </c>
      <c r="E2222" s="149">
        <v>18.899999999999999</v>
      </c>
      <c r="F2222" s="304">
        <f t="shared" si="211"/>
        <v>113.0976</v>
      </c>
      <c r="G2222" s="9">
        <v>0.1</v>
      </c>
      <c r="H2222" s="18" t="s">
        <v>1063</v>
      </c>
      <c r="I2222" s="32">
        <f t="shared" si="212"/>
        <v>51.002868362482175</v>
      </c>
      <c r="J2222" s="32">
        <f t="shared" si="213"/>
        <v>0.25501434181241084</v>
      </c>
      <c r="K2222" s="33" t="str">
        <f t="shared" si="214"/>
        <v>DEJAR</v>
      </c>
      <c r="L2222" s="33" t="str">
        <f t="shared" si="215"/>
        <v>DEJAR</v>
      </c>
      <c r="M2222" s="33" t="str">
        <f t="shared" si="216"/>
        <v>DEJAR</v>
      </c>
    </row>
    <row r="2223" spans="1:13" x14ac:dyDescent="0.25">
      <c r="A2223" t="s">
        <v>732</v>
      </c>
      <c r="B2223">
        <v>27</v>
      </c>
      <c r="C2223" t="s">
        <v>586</v>
      </c>
      <c r="D2223" s="9">
        <v>11.1</v>
      </c>
      <c r="E2223" s="161">
        <v>9</v>
      </c>
      <c r="F2223" s="304">
        <f t="shared" si="211"/>
        <v>96.769133999999994</v>
      </c>
      <c r="G2223" s="9">
        <v>0.1</v>
      </c>
      <c r="H2223" s="18" t="s">
        <v>1063</v>
      </c>
      <c r="I2223" s="32">
        <f t="shared" si="212"/>
        <v>42.353868372211643</v>
      </c>
      <c r="J2223" s="32">
        <f t="shared" si="213"/>
        <v>0.21176934186105822</v>
      </c>
      <c r="K2223" s="33" t="str">
        <f t="shared" si="214"/>
        <v>DEJAR</v>
      </c>
      <c r="L2223" s="33" t="str">
        <f t="shared" si="215"/>
        <v>DEJAR</v>
      </c>
      <c r="M2223" s="33" t="str">
        <f t="shared" si="216"/>
        <v>DEJAR</v>
      </c>
    </row>
    <row r="2224" spans="1:13" x14ac:dyDescent="0.25">
      <c r="A2224" t="s">
        <v>732</v>
      </c>
      <c r="B2224">
        <v>28</v>
      </c>
      <c r="C2224" t="s">
        <v>678</v>
      </c>
      <c r="D2224" s="9">
        <v>12</v>
      </c>
      <c r="E2224" s="161">
        <v>13</v>
      </c>
      <c r="F2224" s="304">
        <f t="shared" si="211"/>
        <v>113.0976</v>
      </c>
      <c r="G2224" s="9">
        <v>0.1</v>
      </c>
      <c r="H2224" s="18" t="s">
        <v>1063</v>
      </c>
      <c r="I2224" s="32">
        <f t="shared" si="212"/>
        <v>51.002868362482175</v>
      </c>
      <c r="J2224" s="32">
        <f t="shared" si="213"/>
        <v>0.25501434181241084</v>
      </c>
      <c r="K2224" s="33" t="str">
        <f t="shared" si="214"/>
        <v>DEJAR</v>
      </c>
      <c r="L2224" s="33" t="str">
        <f t="shared" si="215"/>
        <v>DEJAR</v>
      </c>
      <c r="M2224" s="33" t="str">
        <f t="shared" si="216"/>
        <v>DEJAR</v>
      </c>
    </row>
    <row r="2225" spans="1:13" x14ac:dyDescent="0.25">
      <c r="A2225" t="s">
        <v>732</v>
      </c>
      <c r="B2225">
        <v>29</v>
      </c>
      <c r="C2225" t="s">
        <v>799</v>
      </c>
      <c r="D2225" s="9">
        <v>12.1</v>
      </c>
      <c r="E2225" s="149">
        <v>18.899999999999999</v>
      </c>
      <c r="F2225" s="304">
        <f t="shared" si="211"/>
        <v>114.990414</v>
      </c>
      <c r="G2225" s="9">
        <v>0.1</v>
      </c>
      <c r="H2225" s="18" t="s">
        <v>1063</v>
      </c>
      <c r="I2225" s="32">
        <f t="shared" si="212"/>
        <v>52.021763144817932</v>
      </c>
      <c r="J2225" s="32">
        <f t="shared" si="213"/>
        <v>0.26010881572408967</v>
      </c>
      <c r="K2225" s="33" t="str">
        <f t="shared" si="214"/>
        <v>DEJAR</v>
      </c>
      <c r="L2225" s="33" t="str">
        <f t="shared" si="215"/>
        <v>DEJAR</v>
      </c>
      <c r="M2225" s="33" t="str">
        <f t="shared" si="216"/>
        <v>DEJAR</v>
      </c>
    </row>
    <row r="2226" spans="1:13" x14ac:dyDescent="0.25">
      <c r="A2226" t="s">
        <v>732</v>
      </c>
      <c r="B2226">
        <v>30</v>
      </c>
      <c r="C2226" t="s">
        <v>794</v>
      </c>
      <c r="D2226" s="9">
        <v>20</v>
      </c>
      <c r="E2226" s="161">
        <v>18</v>
      </c>
      <c r="F2226" s="304">
        <f t="shared" si="211"/>
        <v>314.15999999999997</v>
      </c>
      <c r="G2226" s="9">
        <v>0.1</v>
      </c>
      <c r="H2226" s="18" t="s">
        <v>1063</v>
      </c>
      <c r="I2226" s="32">
        <f t="shared" si="212"/>
        <v>172.33493090633354</v>
      </c>
      <c r="J2226" s="32">
        <f t="shared" si="213"/>
        <v>0.86167465453166758</v>
      </c>
      <c r="K2226" s="33" t="str">
        <f t="shared" si="214"/>
        <v>DEJAR</v>
      </c>
      <c r="L2226" s="33" t="str">
        <f t="shared" si="215"/>
        <v>DEJAR</v>
      </c>
      <c r="M2226" s="33" t="str">
        <f t="shared" si="216"/>
        <v>DEJAR</v>
      </c>
    </row>
    <row r="2227" spans="1:13" x14ac:dyDescent="0.25">
      <c r="A2227" t="s">
        <v>732</v>
      </c>
      <c r="B2227">
        <v>31</v>
      </c>
      <c r="C2227" t="s">
        <v>771</v>
      </c>
      <c r="D2227" s="9">
        <v>21</v>
      </c>
      <c r="E2227" s="161">
        <v>16</v>
      </c>
      <c r="F2227" s="304">
        <f t="shared" si="211"/>
        <v>346.3614</v>
      </c>
      <c r="G2227" s="9">
        <v>0.1</v>
      </c>
      <c r="H2227" s="18" t="s">
        <v>1063</v>
      </c>
      <c r="I2227" s="32">
        <f t="shared" si="212"/>
        <v>193.587905296</v>
      </c>
      <c r="J2227" s="32">
        <f t="shared" si="213"/>
        <v>0.96793952648000003</v>
      </c>
      <c r="K2227" s="33" t="str">
        <f t="shared" si="214"/>
        <v>DEJAR</v>
      </c>
      <c r="L2227" s="33" t="str">
        <f t="shared" si="215"/>
        <v>DEJAR</v>
      </c>
      <c r="M2227" s="33" t="str">
        <f t="shared" si="216"/>
        <v>DEJAR</v>
      </c>
    </row>
    <row r="2228" spans="1:13" x14ac:dyDescent="0.25">
      <c r="A2228" t="s">
        <v>732</v>
      </c>
      <c r="B2228">
        <v>32</v>
      </c>
      <c r="C2228" t="s">
        <v>678</v>
      </c>
      <c r="D2228" s="9">
        <v>16</v>
      </c>
      <c r="E2228" s="161">
        <v>12</v>
      </c>
      <c r="F2228" s="304">
        <f t="shared" si="211"/>
        <v>201.0624</v>
      </c>
      <c r="G2228" s="9">
        <v>0.1</v>
      </c>
      <c r="H2228" s="18" t="s">
        <v>1063</v>
      </c>
      <c r="I2228" s="32">
        <f t="shared" si="212"/>
        <v>101.24820425273758</v>
      </c>
      <c r="J2228" s="32">
        <f t="shared" si="213"/>
        <v>0.50624102126368786</v>
      </c>
      <c r="K2228" s="33" t="str">
        <f t="shared" si="214"/>
        <v>DEJAR</v>
      </c>
      <c r="L2228" s="33" t="str">
        <f t="shared" si="215"/>
        <v>DEJAR</v>
      </c>
      <c r="M2228" s="33" t="str">
        <f t="shared" si="216"/>
        <v>DEJAR</v>
      </c>
    </row>
    <row r="2229" spans="1:13" x14ac:dyDescent="0.25">
      <c r="A2229" t="s">
        <v>732</v>
      </c>
      <c r="B2229">
        <v>33</v>
      </c>
      <c r="C2229" t="s">
        <v>788</v>
      </c>
      <c r="D2229" s="9">
        <v>19</v>
      </c>
      <c r="E2229" s="161">
        <v>14</v>
      </c>
      <c r="F2229" s="304">
        <f t="shared" si="211"/>
        <v>283.52940000000001</v>
      </c>
      <c r="G2229" s="9">
        <v>0.1</v>
      </c>
      <c r="H2229" s="18" t="s">
        <v>1063</v>
      </c>
      <c r="I2229" s="32">
        <f t="shared" si="212"/>
        <v>152.50261995629924</v>
      </c>
      <c r="J2229" s="32">
        <f t="shared" si="213"/>
        <v>0.76251309978149617</v>
      </c>
      <c r="K2229" s="33" t="str">
        <f t="shared" si="214"/>
        <v>DEJAR</v>
      </c>
      <c r="L2229" s="33" t="str">
        <f t="shared" si="215"/>
        <v>DEJAR</v>
      </c>
      <c r="M2229" s="33" t="str">
        <f t="shared" si="216"/>
        <v>DEJAR</v>
      </c>
    </row>
    <row r="2230" spans="1:13" x14ac:dyDescent="0.25">
      <c r="A2230" t="s">
        <v>732</v>
      </c>
      <c r="B2230">
        <v>34</v>
      </c>
      <c r="C2230" t="s">
        <v>800</v>
      </c>
      <c r="D2230" s="9">
        <v>13</v>
      </c>
      <c r="E2230" s="149">
        <v>18.899999999999999</v>
      </c>
      <c r="F2230" s="304">
        <f t="shared" si="211"/>
        <v>132.73259999999999</v>
      </c>
      <c r="G2230" s="9">
        <v>0.1</v>
      </c>
      <c r="H2230" s="18" t="s">
        <v>1063</v>
      </c>
      <c r="I2230" s="32">
        <f t="shared" si="212"/>
        <v>61.723483588461484</v>
      </c>
      <c r="J2230" s="32">
        <f t="shared" si="213"/>
        <v>0.3086174179423074</v>
      </c>
      <c r="K2230" s="33" t="str">
        <f t="shared" si="214"/>
        <v>DEJAR</v>
      </c>
      <c r="L2230" s="33" t="str">
        <f t="shared" si="215"/>
        <v>DEJAR</v>
      </c>
      <c r="M2230" s="33" t="str">
        <f t="shared" si="216"/>
        <v>DEJAR</v>
      </c>
    </row>
    <row r="2231" spans="1:13" x14ac:dyDescent="0.25">
      <c r="A2231" t="s">
        <v>732</v>
      </c>
      <c r="B2231">
        <v>35</v>
      </c>
      <c r="C2231" t="s">
        <v>678</v>
      </c>
      <c r="D2231" s="9">
        <v>16</v>
      </c>
      <c r="E2231" s="161">
        <v>12</v>
      </c>
      <c r="F2231" s="304">
        <f t="shared" si="211"/>
        <v>201.0624</v>
      </c>
      <c r="G2231" s="9">
        <v>0.1</v>
      </c>
      <c r="H2231" s="18" t="s">
        <v>1063</v>
      </c>
      <c r="I2231" s="32">
        <f t="shared" si="212"/>
        <v>101.24820425273758</v>
      </c>
      <c r="J2231" s="32">
        <f t="shared" si="213"/>
        <v>0.50624102126368786</v>
      </c>
      <c r="K2231" s="33" t="str">
        <f t="shared" si="214"/>
        <v>DEJAR</v>
      </c>
      <c r="L2231" s="33" t="str">
        <f t="shared" si="215"/>
        <v>DEJAR</v>
      </c>
      <c r="M2231" s="33" t="str">
        <f t="shared" si="216"/>
        <v>DEJAR</v>
      </c>
    </row>
    <row r="2232" spans="1:13" x14ac:dyDescent="0.25">
      <c r="A2232" t="s">
        <v>732</v>
      </c>
      <c r="B2232">
        <v>36</v>
      </c>
      <c r="C2232" t="s">
        <v>630</v>
      </c>
      <c r="D2232" s="9">
        <v>21</v>
      </c>
      <c r="E2232" s="149">
        <v>18.899999999999999</v>
      </c>
      <c r="F2232" s="304">
        <f t="shared" si="211"/>
        <v>346.3614</v>
      </c>
      <c r="G2232" s="9">
        <v>0.1</v>
      </c>
      <c r="H2232" s="18" t="s">
        <v>1063</v>
      </c>
      <c r="I2232" s="32">
        <f t="shared" si="212"/>
        <v>193.587905296</v>
      </c>
      <c r="J2232" s="32">
        <f t="shared" si="213"/>
        <v>0.96793952648000003</v>
      </c>
      <c r="K2232" s="33" t="str">
        <f t="shared" si="214"/>
        <v>DEJAR</v>
      </c>
      <c r="L2232" s="33" t="str">
        <f t="shared" si="215"/>
        <v>DEJAR</v>
      </c>
      <c r="M2232" s="33" t="str">
        <f t="shared" si="216"/>
        <v>DEJAR</v>
      </c>
    </row>
    <row r="2233" spans="1:13" x14ac:dyDescent="0.25">
      <c r="A2233" t="s">
        <v>732</v>
      </c>
      <c r="B2233">
        <v>37</v>
      </c>
      <c r="C2233" t="s">
        <v>668</v>
      </c>
      <c r="D2233" s="9">
        <v>14</v>
      </c>
      <c r="E2233" s="149">
        <v>18.899999999999999</v>
      </c>
      <c r="F2233" s="304">
        <f t="shared" si="211"/>
        <v>153.9384</v>
      </c>
      <c r="G2233" s="9">
        <v>0.1</v>
      </c>
      <c r="H2233" s="18" t="s">
        <v>1063</v>
      </c>
      <c r="I2233" s="32">
        <f t="shared" si="212"/>
        <v>73.64833681845144</v>
      </c>
      <c r="J2233" s="32">
        <f t="shared" si="213"/>
        <v>0.36824168409225716</v>
      </c>
      <c r="K2233" s="33" t="str">
        <f t="shared" si="214"/>
        <v>DEJAR</v>
      </c>
      <c r="L2233" s="33" t="str">
        <f t="shared" si="215"/>
        <v>DEJAR</v>
      </c>
      <c r="M2233" s="33" t="str">
        <f t="shared" si="216"/>
        <v>DEJAR</v>
      </c>
    </row>
    <row r="2234" spans="1:13" x14ac:dyDescent="0.25">
      <c r="A2234" t="s">
        <v>732</v>
      </c>
      <c r="B2234">
        <v>38</v>
      </c>
      <c r="C2234" t="s">
        <v>117</v>
      </c>
      <c r="D2234" s="9">
        <v>24</v>
      </c>
      <c r="E2234" s="161">
        <v>25</v>
      </c>
      <c r="F2234" s="304">
        <f t="shared" si="211"/>
        <v>452.3904</v>
      </c>
      <c r="G2234" s="9">
        <v>0.1</v>
      </c>
      <c r="H2234" s="18" t="s">
        <v>1063</v>
      </c>
      <c r="I2234" s="32">
        <f t="shared" si="212"/>
        <v>266.13537552905672</v>
      </c>
      <c r="J2234" s="32">
        <f t="shared" si="213"/>
        <v>1.3306768776452833</v>
      </c>
      <c r="K2234" s="33" t="str">
        <f t="shared" si="214"/>
        <v>DEJAR</v>
      </c>
      <c r="L2234" s="33" t="str">
        <f t="shared" si="215"/>
        <v>DEJAR</v>
      </c>
      <c r="M2234" s="33" t="str">
        <f t="shared" si="216"/>
        <v>DEJAR</v>
      </c>
    </row>
    <row r="2235" spans="1:13" x14ac:dyDescent="0.25">
      <c r="A2235" t="s">
        <v>732</v>
      </c>
      <c r="B2235">
        <v>39</v>
      </c>
      <c r="C2235" t="s">
        <v>244</v>
      </c>
      <c r="D2235" s="9">
        <v>29</v>
      </c>
      <c r="E2235" s="161">
        <v>24</v>
      </c>
      <c r="F2235" s="304">
        <f t="shared" si="211"/>
        <v>660.52139999999997</v>
      </c>
      <c r="G2235" s="9">
        <v>0.1</v>
      </c>
      <c r="H2235" s="18" t="s">
        <v>1063</v>
      </c>
      <c r="I2235" s="32">
        <f t="shared" si="212"/>
        <v>417.82609631752575</v>
      </c>
      <c r="J2235" s="32">
        <f t="shared" si="213"/>
        <v>2.0891304815876288</v>
      </c>
      <c r="K2235" s="33" t="str">
        <f t="shared" si="214"/>
        <v>DEJAR</v>
      </c>
      <c r="L2235" s="33" t="str">
        <f t="shared" si="215"/>
        <v>DEJAR</v>
      </c>
      <c r="M2235" s="33" t="str">
        <f t="shared" si="216"/>
        <v>DEJAR</v>
      </c>
    </row>
    <row r="2236" spans="1:13" x14ac:dyDescent="0.25">
      <c r="A2236" t="s">
        <v>732</v>
      </c>
      <c r="B2236">
        <v>40</v>
      </c>
      <c r="C2236" t="s">
        <v>383</v>
      </c>
      <c r="D2236" s="9">
        <v>15</v>
      </c>
      <c r="E2236" s="161">
        <v>12</v>
      </c>
      <c r="F2236" s="304">
        <f t="shared" si="211"/>
        <v>176.715</v>
      </c>
      <c r="G2236" s="9">
        <v>0.1</v>
      </c>
      <c r="H2236" s="18" t="s">
        <v>1063</v>
      </c>
      <c r="I2236" s="32">
        <f t="shared" si="212"/>
        <v>86.812164819560579</v>
      </c>
      <c r="J2236" s="32">
        <f t="shared" si="213"/>
        <v>0.43406082409780289</v>
      </c>
      <c r="K2236" s="33" t="str">
        <f t="shared" si="214"/>
        <v>DEJAR</v>
      </c>
      <c r="L2236" s="33" t="str">
        <f t="shared" si="215"/>
        <v>DEJAR</v>
      </c>
      <c r="M2236" s="33" t="str">
        <f t="shared" si="216"/>
        <v>DEJAR</v>
      </c>
    </row>
    <row r="2237" spans="1:13" x14ac:dyDescent="0.25">
      <c r="A2237" t="s">
        <v>732</v>
      </c>
      <c r="B2237">
        <v>41</v>
      </c>
      <c r="C2237" t="s">
        <v>252</v>
      </c>
      <c r="D2237" s="9">
        <v>17.600000000000001</v>
      </c>
      <c r="E2237" s="149">
        <v>18.899999999999999</v>
      </c>
      <c r="F2237" s="304">
        <f t="shared" si="211"/>
        <v>243.28550400000003</v>
      </c>
      <c r="G2237" s="9">
        <v>0.1</v>
      </c>
      <c r="H2237" s="18" t="s">
        <v>1063</v>
      </c>
      <c r="I2237" s="32">
        <f t="shared" si="212"/>
        <v>127.07122254671964</v>
      </c>
      <c r="J2237" s="32">
        <f t="shared" si="213"/>
        <v>0.63535611273359804</v>
      </c>
      <c r="K2237" s="33" t="str">
        <f t="shared" si="214"/>
        <v>DEJAR</v>
      </c>
      <c r="L2237" s="33" t="str">
        <f t="shared" si="215"/>
        <v>DEJAR</v>
      </c>
      <c r="M2237" s="33" t="str">
        <f t="shared" si="216"/>
        <v>DEJAR</v>
      </c>
    </row>
    <row r="2238" spans="1:13" x14ac:dyDescent="0.25">
      <c r="A2238" t="s">
        <v>732</v>
      </c>
      <c r="B2238">
        <v>42</v>
      </c>
      <c r="C2238" t="s">
        <v>689</v>
      </c>
      <c r="D2238" s="9">
        <v>13</v>
      </c>
      <c r="E2238" s="161">
        <v>14</v>
      </c>
      <c r="F2238" s="304">
        <f t="shared" si="211"/>
        <v>132.73259999999999</v>
      </c>
      <c r="G2238" s="9">
        <v>0.1</v>
      </c>
      <c r="H2238" s="18" t="s">
        <v>1063</v>
      </c>
      <c r="I2238" s="32">
        <f t="shared" si="212"/>
        <v>61.723483588461484</v>
      </c>
      <c r="J2238" s="32">
        <f t="shared" si="213"/>
        <v>0.3086174179423074</v>
      </c>
      <c r="K2238" s="33" t="str">
        <f t="shared" si="214"/>
        <v>DEJAR</v>
      </c>
      <c r="L2238" s="33" t="str">
        <f t="shared" si="215"/>
        <v>DEJAR</v>
      </c>
      <c r="M2238" s="33" t="str">
        <f t="shared" si="216"/>
        <v>DEJAR</v>
      </c>
    </row>
    <row r="2239" spans="1:13" x14ac:dyDescent="0.25">
      <c r="A2239" t="s">
        <v>732</v>
      </c>
      <c r="B2239">
        <v>43</v>
      </c>
      <c r="C2239" t="s">
        <v>244</v>
      </c>
      <c r="D2239" s="9">
        <v>48.2</v>
      </c>
      <c r="E2239" s="161">
        <v>40</v>
      </c>
      <c r="F2239" s="304">
        <f t="shared" si="211"/>
        <v>1824.6726960000001</v>
      </c>
      <c r="G2239" s="9">
        <v>0.1</v>
      </c>
      <c r="H2239" s="18" t="s">
        <v>1063</v>
      </c>
      <c r="I2239" s="32">
        <f t="shared" si="212"/>
        <v>1402.5383835699995</v>
      </c>
      <c r="J2239" s="32">
        <f t="shared" si="213"/>
        <v>7.012691917849998</v>
      </c>
      <c r="K2239" s="33" t="str">
        <f t="shared" si="214"/>
        <v>DEJAR</v>
      </c>
      <c r="L2239" s="33" t="str">
        <f t="shared" si="215"/>
        <v>DEJAR</v>
      </c>
      <c r="M2239" s="33" t="str">
        <f t="shared" si="216"/>
        <v>DEJAR</v>
      </c>
    </row>
    <row r="2240" spans="1:13" x14ac:dyDescent="0.25">
      <c r="A2240" t="s">
        <v>732</v>
      </c>
      <c r="B2240">
        <v>44</v>
      </c>
      <c r="C2240" t="s">
        <v>771</v>
      </c>
      <c r="D2240" s="9">
        <v>16</v>
      </c>
      <c r="E2240" s="161">
        <v>12</v>
      </c>
      <c r="F2240" s="304">
        <f t="shared" si="211"/>
        <v>201.0624</v>
      </c>
      <c r="G2240" s="9">
        <v>0.1</v>
      </c>
      <c r="H2240" s="18" t="s">
        <v>1063</v>
      </c>
      <c r="I2240" s="32">
        <f t="shared" si="212"/>
        <v>101.24820425273758</v>
      </c>
      <c r="J2240" s="32">
        <f t="shared" si="213"/>
        <v>0.50624102126368786</v>
      </c>
      <c r="K2240" s="33" t="str">
        <f t="shared" si="214"/>
        <v>DEJAR</v>
      </c>
      <c r="L2240" s="33" t="str">
        <f t="shared" si="215"/>
        <v>DEJAR</v>
      </c>
      <c r="M2240" s="33" t="str">
        <f t="shared" si="216"/>
        <v>DEJAR</v>
      </c>
    </row>
    <row r="2241" spans="1:13" x14ac:dyDescent="0.25">
      <c r="A2241" t="s">
        <v>732</v>
      </c>
      <c r="B2241">
        <v>45</v>
      </c>
      <c r="C2241" t="s">
        <v>801</v>
      </c>
      <c r="D2241" s="9">
        <v>19.5</v>
      </c>
      <c r="E2241" s="149">
        <v>18.899999999999999</v>
      </c>
      <c r="F2241" s="304">
        <f t="shared" si="211"/>
        <v>298.64834999999999</v>
      </c>
      <c r="G2241" s="9">
        <v>0.1</v>
      </c>
      <c r="H2241" s="18" t="s">
        <v>1063</v>
      </c>
      <c r="I2241" s="32">
        <f t="shared" si="212"/>
        <v>162.24290203480425</v>
      </c>
      <c r="J2241" s="32">
        <f t="shared" si="213"/>
        <v>0.81121451017402113</v>
      </c>
      <c r="K2241" s="33" t="str">
        <f t="shared" si="214"/>
        <v>DEJAR</v>
      </c>
      <c r="L2241" s="33" t="str">
        <f t="shared" si="215"/>
        <v>DEJAR</v>
      </c>
      <c r="M2241" s="33" t="str">
        <f t="shared" si="216"/>
        <v>DEJAR</v>
      </c>
    </row>
    <row r="2242" spans="1:13" x14ac:dyDescent="0.25">
      <c r="A2242" t="s">
        <v>732</v>
      </c>
      <c r="B2242">
        <v>46</v>
      </c>
      <c r="C2242" s="150" t="s">
        <v>260</v>
      </c>
      <c r="D2242" s="9">
        <v>62</v>
      </c>
      <c r="E2242" s="161">
        <v>35</v>
      </c>
      <c r="F2242" s="304">
        <f t="shared" si="211"/>
        <v>3019.0776000000001</v>
      </c>
      <c r="G2242" s="9">
        <v>0.1</v>
      </c>
      <c r="H2242" s="18" t="s">
        <v>1063</v>
      </c>
      <c r="I2242" s="32">
        <f t="shared" si="212"/>
        <v>2555.8703816500024</v>
      </c>
      <c r="J2242" s="32">
        <f t="shared" si="213"/>
        <v>12.77935190825001</v>
      </c>
      <c r="K2242" s="33" t="str">
        <f t="shared" si="214"/>
        <v>DEJAR</v>
      </c>
      <c r="L2242" s="33" t="str">
        <f t="shared" si="215"/>
        <v>DEJAR</v>
      </c>
      <c r="M2242" s="33" t="str">
        <f t="shared" si="216"/>
        <v>DEJAR</v>
      </c>
    </row>
    <row r="2243" spans="1:13" x14ac:dyDescent="0.25">
      <c r="A2243" t="s">
        <v>732</v>
      </c>
      <c r="B2243">
        <v>47</v>
      </c>
      <c r="C2243" t="s">
        <v>409</v>
      </c>
      <c r="D2243" s="9">
        <v>27.1</v>
      </c>
      <c r="E2243" s="161">
        <v>18</v>
      </c>
      <c r="F2243" s="304">
        <f t="shared" ref="F2243:F2306" si="217">(3.1416/4)*D2243^2</f>
        <v>576.80561400000011</v>
      </c>
      <c r="G2243" s="9">
        <v>0.1</v>
      </c>
      <c r="H2243" s="18" t="s">
        <v>1063</v>
      </c>
      <c r="I2243" s="32">
        <f t="shared" ref="I2243:I2306" si="218">0.13657*D2243^2.38351</f>
        <v>355.51010033135105</v>
      </c>
      <c r="J2243" s="32">
        <f t="shared" ref="J2243:J2306" si="219">(I2243/1000)*0.5/G2243</f>
        <v>1.7775505016567552</v>
      </c>
      <c r="K2243" s="33" t="str">
        <f t="shared" ref="K2243:K2306" si="220">+IF(D2243&gt;=10,"DEJAR","DEPURAR")</f>
        <v>DEJAR</v>
      </c>
      <c r="L2243" s="33" t="str">
        <f t="shared" ref="L2243:L2306" si="221">+IF(E2243&gt;=5,"DEJAR","DEPURAR")</f>
        <v>DEJAR</v>
      </c>
      <c r="M2243" s="33" t="str">
        <f t="shared" ref="M2243:M2306" si="222">+IF(AND(K2243="DEJAR",L2243="DEJAR"),"DEJAR","DEPURAR")</f>
        <v>DEJAR</v>
      </c>
    </row>
    <row r="2244" spans="1:13" x14ac:dyDescent="0.25">
      <c r="A2244" t="s">
        <v>732</v>
      </c>
      <c r="B2244">
        <v>48</v>
      </c>
      <c r="C2244" t="s">
        <v>630</v>
      </c>
      <c r="D2244" s="9">
        <v>11</v>
      </c>
      <c r="E2244" s="161">
        <v>10</v>
      </c>
      <c r="F2244" s="304">
        <f t="shared" si="217"/>
        <v>95.0334</v>
      </c>
      <c r="G2244" s="9">
        <v>0.1</v>
      </c>
      <c r="H2244" s="18" t="s">
        <v>1063</v>
      </c>
      <c r="I2244" s="32">
        <f t="shared" si="218"/>
        <v>41.450062373780455</v>
      </c>
      <c r="J2244" s="32">
        <f t="shared" si="219"/>
        <v>0.20725031186890225</v>
      </c>
      <c r="K2244" s="33" t="str">
        <f t="shared" si="220"/>
        <v>DEJAR</v>
      </c>
      <c r="L2244" s="33" t="str">
        <f t="shared" si="221"/>
        <v>DEJAR</v>
      </c>
      <c r="M2244" s="33" t="str">
        <f t="shared" si="222"/>
        <v>DEJAR</v>
      </c>
    </row>
    <row r="2245" spans="1:13" x14ac:dyDescent="0.25">
      <c r="A2245" t="s">
        <v>732</v>
      </c>
      <c r="B2245">
        <v>49</v>
      </c>
      <c r="C2245" t="s">
        <v>802</v>
      </c>
      <c r="D2245" s="9">
        <v>18.2</v>
      </c>
      <c r="E2245" s="161">
        <v>16</v>
      </c>
      <c r="F2245" s="304">
        <f t="shared" si="217"/>
        <v>260.15589599999998</v>
      </c>
      <c r="G2245" s="9">
        <v>0.1</v>
      </c>
      <c r="H2245" s="18" t="s">
        <v>1063</v>
      </c>
      <c r="I2245" s="32">
        <f t="shared" si="218"/>
        <v>137.64107738009031</v>
      </c>
      <c r="J2245" s="32">
        <f t="shared" si="219"/>
        <v>0.68820538690045152</v>
      </c>
      <c r="K2245" s="33" t="str">
        <f t="shared" si="220"/>
        <v>DEJAR</v>
      </c>
      <c r="L2245" s="33" t="str">
        <f t="shared" si="221"/>
        <v>DEJAR</v>
      </c>
      <c r="M2245" s="33" t="str">
        <f t="shared" si="222"/>
        <v>DEJAR</v>
      </c>
    </row>
    <row r="2246" spans="1:13" x14ac:dyDescent="0.25">
      <c r="A2246" t="s">
        <v>732</v>
      </c>
      <c r="B2246">
        <v>50</v>
      </c>
      <c r="C2246" t="s">
        <v>169</v>
      </c>
      <c r="D2246" s="9">
        <v>62.3</v>
      </c>
      <c r="E2246" s="161">
        <v>30</v>
      </c>
      <c r="F2246" s="304">
        <f t="shared" si="217"/>
        <v>3048.3651659999996</v>
      </c>
      <c r="G2246" s="9">
        <v>0.1</v>
      </c>
      <c r="H2246" s="18" t="s">
        <v>1063</v>
      </c>
      <c r="I2246" s="32">
        <f t="shared" si="218"/>
        <v>2585.4462502495539</v>
      </c>
      <c r="J2246" s="32">
        <f t="shared" si="219"/>
        <v>12.92723125124777</v>
      </c>
      <c r="K2246" s="33" t="str">
        <f t="shared" si="220"/>
        <v>DEJAR</v>
      </c>
      <c r="L2246" s="33" t="str">
        <f t="shared" si="221"/>
        <v>DEJAR</v>
      </c>
      <c r="M2246" s="33" t="str">
        <f t="shared" si="222"/>
        <v>DEJAR</v>
      </c>
    </row>
    <row r="2247" spans="1:13" x14ac:dyDescent="0.25">
      <c r="A2247" t="s">
        <v>732</v>
      </c>
      <c r="B2247">
        <v>51</v>
      </c>
      <c r="C2247" t="s">
        <v>310</v>
      </c>
      <c r="D2247" s="9">
        <v>17.3</v>
      </c>
      <c r="E2247" s="161">
        <v>14</v>
      </c>
      <c r="F2247" s="304">
        <f t="shared" si="217"/>
        <v>235.06236600000003</v>
      </c>
      <c r="G2247" s="9">
        <v>0.1</v>
      </c>
      <c r="H2247" s="18" t="s">
        <v>1063</v>
      </c>
      <c r="I2247" s="32">
        <f t="shared" si="218"/>
        <v>121.96931273174864</v>
      </c>
      <c r="J2247" s="32">
        <f t="shared" si="219"/>
        <v>0.60984656365874323</v>
      </c>
      <c r="K2247" s="33" t="str">
        <f t="shared" si="220"/>
        <v>DEJAR</v>
      </c>
      <c r="L2247" s="33" t="str">
        <f t="shared" si="221"/>
        <v>DEJAR</v>
      </c>
      <c r="M2247" s="33" t="str">
        <f t="shared" si="222"/>
        <v>DEJAR</v>
      </c>
    </row>
    <row r="2248" spans="1:13" x14ac:dyDescent="0.25">
      <c r="A2248" t="s">
        <v>732</v>
      </c>
      <c r="B2248">
        <v>52</v>
      </c>
      <c r="C2248" t="s">
        <v>803</v>
      </c>
      <c r="D2248" s="9">
        <v>18.2</v>
      </c>
      <c r="E2248" s="161">
        <v>16</v>
      </c>
      <c r="F2248" s="304">
        <f t="shared" si="217"/>
        <v>260.15589599999998</v>
      </c>
      <c r="G2248" s="9">
        <v>0.1</v>
      </c>
      <c r="H2248" s="18" t="s">
        <v>1063</v>
      </c>
      <c r="I2248" s="32">
        <f t="shared" si="218"/>
        <v>137.64107738009031</v>
      </c>
      <c r="J2248" s="32">
        <f t="shared" si="219"/>
        <v>0.68820538690045152</v>
      </c>
      <c r="K2248" s="33" t="str">
        <f t="shared" si="220"/>
        <v>DEJAR</v>
      </c>
      <c r="L2248" s="33" t="str">
        <f t="shared" si="221"/>
        <v>DEJAR</v>
      </c>
      <c r="M2248" s="33" t="str">
        <f t="shared" si="222"/>
        <v>DEJAR</v>
      </c>
    </row>
    <row r="2249" spans="1:13" x14ac:dyDescent="0.25">
      <c r="A2249" t="s">
        <v>732</v>
      </c>
      <c r="B2249">
        <v>53</v>
      </c>
      <c r="C2249" t="s">
        <v>803</v>
      </c>
      <c r="D2249" s="9">
        <v>22.3</v>
      </c>
      <c r="E2249" s="161">
        <v>18</v>
      </c>
      <c r="F2249" s="304">
        <f t="shared" si="217"/>
        <v>390.57156600000002</v>
      </c>
      <c r="G2249" s="9">
        <v>0.1</v>
      </c>
      <c r="H2249" s="18" t="s">
        <v>1063</v>
      </c>
      <c r="I2249" s="32">
        <f t="shared" si="218"/>
        <v>223.38470478666676</v>
      </c>
      <c r="J2249" s="32">
        <f t="shared" si="219"/>
        <v>1.1169235239333337</v>
      </c>
      <c r="K2249" s="33" t="str">
        <f t="shared" si="220"/>
        <v>DEJAR</v>
      </c>
      <c r="L2249" s="33" t="str">
        <f t="shared" si="221"/>
        <v>DEJAR</v>
      </c>
      <c r="M2249" s="33" t="str">
        <f t="shared" si="222"/>
        <v>DEJAR</v>
      </c>
    </row>
    <row r="2250" spans="1:13" x14ac:dyDescent="0.25">
      <c r="A2250" s="14" t="s">
        <v>734</v>
      </c>
      <c r="B2250" s="18">
        <v>1</v>
      </c>
      <c r="C2250" s="28" t="s">
        <v>804</v>
      </c>
      <c r="D2250" s="12">
        <v>22.2</v>
      </c>
      <c r="E2250" s="162">
        <v>19</v>
      </c>
      <c r="F2250" s="304">
        <f t="shared" si="217"/>
        <v>387.07653599999998</v>
      </c>
      <c r="G2250" s="9">
        <v>0.1</v>
      </c>
      <c r="H2250" s="18" t="s">
        <v>1063</v>
      </c>
      <c r="I2250" s="32">
        <f t="shared" si="218"/>
        <v>221.00448516417933</v>
      </c>
      <c r="J2250" s="32">
        <f t="shared" si="219"/>
        <v>1.1050224258208967</v>
      </c>
      <c r="K2250" s="33" t="str">
        <f t="shared" si="220"/>
        <v>DEJAR</v>
      </c>
      <c r="L2250" s="33" t="str">
        <f t="shared" si="221"/>
        <v>DEJAR</v>
      </c>
      <c r="M2250" s="33" t="str">
        <f t="shared" si="222"/>
        <v>DEJAR</v>
      </c>
    </row>
    <row r="2251" spans="1:13" x14ac:dyDescent="0.25">
      <c r="A2251" t="s">
        <v>734</v>
      </c>
      <c r="B2251" s="9">
        <v>2</v>
      </c>
      <c r="C2251" s="8" t="s">
        <v>804</v>
      </c>
      <c r="D2251" s="120">
        <v>29.1</v>
      </c>
      <c r="E2251" s="161">
        <v>29.1</v>
      </c>
      <c r="F2251" s="304">
        <f t="shared" si="217"/>
        <v>665.08457400000009</v>
      </c>
      <c r="G2251" s="9">
        <v>0.1</v>
      </c>
      <c r="H2251" s="18" t="s">
        <v>1063</v>
      </c>
      <c r="I2251" s="32">
        <f t="shared" si="218"/>
        <v>421.26840421437322</v>
      </c>
      <c r="J2251" s="32">
        <f t="shared" si="219"/>
        <v>2.1063420210718662</v>
      </c>
      <c r="K2251" s="33" t="str">
        <f t="shared" si="220"/>
        <v>DEJAR</v>
      </c>
      <c r="L2251" s="33" t="str">
        <f t="shared" si="221"/>
        <v>DEJAR</v>
      </c>
      <c r="M2251" s="33" t="str">
        <f t="shared" si="222"/>
        <v>DEJAR</v>
      </c>
    </row>
    <row r="2252" spans="1:13" x14ac:dyDescent="0.25">
      <c r="A2252" s="14" t="s">
        <v>734</v>
      </c>
      <c r="B2252" s="18">
        <v>3</v>
      </c>
      <c r="C2252" s="8" t="s">
        <v>805</v>
      </c>
      <c r="D2252" s="120">
        <v>22</v>
      </c>
      <c r="E2252" s="161">
        <v>22</v>
      </c>
      <c r="F2252" s="304">
        <f t="shared" si="217"/>
        <v>380.1336</v>
      </c>
      <c r="G2252" s="9">
        <v>0.1</v>
      </c>
      <c r="H2252" s="18" t="s">
        <v>1063</v>
      </c>
      <c r="I2252" s="32">
        <f t="shared" si="218"/>
        <v>216.2883827856152</v>
      </c>
      <c r="J2252" s="32">
        <f t="shared" si="219"/>
        <v>1.0814419139280758</v>
      </c>
      <c r="K2252" s="33" t="str">
        <f t="shared" si="220"/>
        <v>DEJAR</v>
      </c>
      <c r="L2252" s="33" t="str">
        <f t="shared" si="221"/>
        <v>DEJAR</v>
      </c>
      <c r="M2252" s="33" t="str">
        <f t="shared" si="222"/>
        <v>DEJAR</v>
      </c>
    </row>
    <row r="2253" spans="1:13" x14ac:dyDescent="0.25">
      <c r="A2253" t="s">
        <v>734</v>
      </c>
      <c r="B2253" s="9">
        <v>4</v>
      </c>
      <c r="C2253" s="8" t="s">
        <v>806</v>
      </c>
      <c r="D2253" s="120">
        <v>10</v>
      </c>
      <c r="E2253" s="161">
        <v>10</v>
      </c>
      <c r="F2253" s="304">
        <f t="shared" si="217"/>
        <v>78.539999999999992</v>
      </c>
      <c r="G2253" s="9">
        <v>0.1</v>
      </c>
      <c r="H2253" s="18" t="s">
        <v>1063</v>
      </c>
      <c r="I2253" s="32">
        <f t="shared" si="218"/>
        <v>33.026709725455305</v>
      </c>
      <c r="J2253" s="32">
        <f t="shared" si="219"/>
        <v>0.16513354862727653</v>
      </c>
      <c r="K2253" s="33" t="str">
        <f t="shared" si="220"/>
        <v>DEJAR</v>
      </c>
      <c r="L2253" s="33" t="str">
        <f t="shared" si="221"/>
        <v>DEJAR</v>
      </c>
      <c r="M2253" s="33" t="str">
        <f t="shared" si="222"/>
        <v>DEJAR</v>
      </c>
    </row>
    <row r="2254" spans="1:13" x14ac:dyDescent="0.25">
      <c r="A2254" s="14" t="s">
        <v>734</v>
      </c>
      <c r="B2254" s="18">
        <v>5</v>
      </c>
      <c r="C2254" s="8" t="s">
        <v>807</v>
      </c>
      <c r="D2254" s="120">
        <v>31</v>
      </c>
      <c r="E2254" s="161">
        <v>31</v>
      </c>
      <c r="F2254" s="304">
        <f t="shared" si="217"/>
        <v>754.76940000000002</v>
      </c>
      <c r="G2254" s="9">
        <v>0.1</v>
      </c>
      <c r="H2254" s="18" t="s">
        <v>1063</v>
      </c>
      <c r="I2254" s="32">
        <f t="shared" si="218"/>
        <v>489.81357840055307</v>
      </c>
      <c r="J2254" s="32">
        <f t="shared" si="219"/>
        <v>2.4490678920027653</v>
      </c>
      <c r="K2254" s="33" t="str">
        <f t="shared" si="220"/>
        <v>DEJAR</v>
      </c>
      <c r="L2254" s="33" t="str">
        <f t="shared" si="221"/>
        <v>DEJAR</v>
      </c>
      <c r="M2254" s="33" t="str">
        <f t="shared" si="222"/>
        <v>DEJAR</v>
      </c>
    </row>
    <row r="2255" spans="1:13" x14ac:dyDescent="0.25">
      <c r="A2255" t="s">
        <v>734</v>
      </c>
      <c r="B2255" s="9">
        <v>6</v>
      </c>
      <c r="C2255" s="8" t="s">
        <v>807</v>
      </c>
      <c r="D2255" s="120">
        <v>27.1</v>
      </c>
      <c r="E2255" s="161">
        <v>27.1</v>
      </c>
      <c r="F2255" s="304">
        <f t="shared" si="217"/>
        <v>576.80561400000011</v>
      </c>
      <c r="G2255" s="9">
        <v>0.1</v>
      </c>
      <c r="H2255" s="18" t="s">
        <v>1063</v>
      </c>
      <c r="I2255" s="32">
        <f t="shared" si="218"/>
        <v>355.51010033135105</v>
      </c>
      <c r="J2255" s="32">
        <f t="shared" si="219"/>
        <v>1.7775505016567552</v>
      </c>
      <c r="K2255" s="33" t="str">
        <f t="shared" si="220"/>
        <v>DEJAR</v>
      </c>
      <c r="L2255" s="33" t="str">
        <f t="shared" si="221"/>
        <v>DEJAR</v>
      </c>
      <c r="M2255" s="33" t="str">
        <f t="shared" si="222"/>
        <v>DEJAR</v>
      </c>
    </row>
    <row r="2256" spans="1:13" x14ac:dyDescent="0.25">
      <c r="A2256" s="14" t="s">
        <v>734</v>
      </c>
      <c r="B2256" s="18">
        <v>7</v>
      </c>
      <c r="C2256" s="8" t="s">
        <v>808</v>
      </c>
      <c r="D2256" s="120">
        <v>34</v>
      </c>
      <c r="E2256" s="161">
        <v>34</v>
      </c>
      <c r="F2256" s="304">
        <f t="shared" si="217"/>
        <v>907.92240000000004</v>
      </c>
      <c r="G2256" s="9">
        <v>0.1</v>
      </c>
      <c r="H2256" s="18" t="s">
        <v>1063</v>
      </c>
      <c r="I2256" s="32">
        <f t="shared" si="218"/>
        <v>610.45073780325674</v>
      </c>
      <c r="J2256" s="32">
        <f t="shared" si="219"/>
        <v>3.0522536890162835</v>
      </c>
      <c r="K2256" s="33" t="str">
        <f t="shared" si="220"/>
        <v>DEJAR</v>
      </c>
      <c r="L2256" s="33" t="str">
        <f t="shared" si="221"/>
        <v>DEJAR</v>
      </c>
      <c r="M2256" s="33" t="str">
        <f t="shared" si="222"/>
        <v>DEJAR</v>
      </c>
    </row>
    <row r="2257" spans="1:13" x14ac:dyDescent="0.25">
      <c r="A2257" t="s">
        <v>734</v>
      </c>
      <c r="B2257" s="9">
        <v>8</v>
      </c>
      <c r="C2257" s="8" t="s">
        <v>27</v>
      </c>
      <c r="D2257" s="120">
        <v>17</v>
      </c>
      <c r="E2257" s="161">
        <v>17</v>
      </c>
      <c r="F2257" s="304">
        <f t="shared" si="217"/>
        <v>226.98060000000001</v>
      </c>
      <c r="G2257" s="9">
        <v>0.1</v>
      </c>
      <c r="H2257" s="18" t="s">
        <v>1063</v>
      </c>
      <c r="I2257" s="32">
        <f t="shared" si="218"/>
        <v>116.98835060940742</v>
      </c>
      <c r="J2257" s="32">
        <f t="shared" si="219"/>
        <v>0.58494175304703711</v>
      </c>
      <c r="K2257" s="33" t="str">
        <f t="shared" si="220"/>
        <v>DEJAR</v>
      </c>
      <c r="L2257" s="33" t="str">
        <f t="shared" si="221"/>
        <v>DEJAR</v>
      </c>
      <c r="M2257" s="33" t="str">
        <f t="shared" si="222"/>
        <v>DEJAR</v>
      </c>
    </row>
    <row r="2258" spans="1:13" x14ac:dyDescent="0.25">
      <c r="A2258" s="14" t="s">
        <v>734</v>
      </c>
      <c r="B2258" s="18">
        <v>9</v>
      </c>
      <c r="C2258" s="8" t="s">
        <v>809</v>
      </c>
      <c r="D2258" s="120">
        <v>27</v>
      </c>
      <c r="E2258" s="161">
        <v>27</v>
      </c>
      <c r="F2258" s="304">
        <f t="shared" si="217"/>
        <v>572.5566</v>
      </c>
      <c r="G2258" s="9">
        <v>0.1</v>
      </c>
      <c r="H2258" s="18" t="s">
        <v>1063</v>
      </c>
      <c r="I2258" s="32">
        <f t="shared" si="218"/>
        <v>352.39128142743209</v>
      </c>
      <c r="J2258" s="32">
        <f t="shared" si="219"/>
        <v>1.7619564071371603</v>
      </c>
      <c r="K2258" s="33" t="str">
        <f t="shared" si="220"/>
        <v>DEJAR</v>
      </c>
      <c r="L2258" s="33" t="str">
        <f t="shared" si="221"/>
        <v>DEJAR</v>
      </c>
      <c r="M2258" s="33" t="str">
        <f t="shared" si="222"/>
        <v>DEJAR</v>
      </c>
    </row>
    <row r="2259" spans="1:13" x14ac:dyDescent="0.25">
      <c r="A2259" t="s">
        <v>734</v>
      </c>
      <c r="B2259" s="9">
        <v>10</v>
      </c>
      <c r="C2259" s="8" t="s">
        <v>810</v>
      </c>
      <c r="D2259" s="120">
        <v>11</v>
      </c>
      <c r="E2259" s="161">
        <v>11</v>
      </c>
      <c r="F2259" s="304">
        <f t="shared" si="217"/>
        <v>95.0334</v>
      </c>
      <c r="G2259" s="9">
        <v>0.1</v>
      </c>
      <c r="H2259" s="18" t="s">
        <v>1063</v>
      </c>
      <c r="I2259" s="32">
        <f t="shared" si="218"/>
        <v>41.450062373780455</v>
      </c>
      <c r="J2259" s="32">
        <f t="shared" si="219"/>
        <v>0.20725031186890225</v>
      </c>
      <c r="K2259" s="33" t="str">
        <f t="shared" si="220"/>
        <v>DEJAR</v>
      </c>
      <c r="L2259" s="33" t="str">
        <f t="shared" si="221"/>
        <v>DEJAR</v>
      </c>
      <c r="M2259" s="33" t="str">
        <f t="shared" si="222"/>
        <v>DEJAR</v>
      </c>
    </row>
    <row r="2260" spans="1:13" x14ac:dyDescent="0.25">
      <c r="A2260" s="14" t="s">
        <v>734</v>
      </c>
      <c r="B2260" s="18">
        <v>11</v>
      </c>
      <c r="C2260" s="8" t="s">
        <v>811</v>
      </c>
      <c r="D2260" s="120">
        <v>24</v>
      </c>
      <c r="E2260" s="161">
        <v>24</v>
      </c>
      <c r="F2260" s="304">
        <f t="shared" si="217"/>
        <v>452.3904</v>
      </c>
      <c r="G2260" s="9">
        <v>0.1</v>
      </c>
      <c r="H2260" s="18" t="s">
        <v>1063</v>
      </c>
      <c r="I2260" s="32">
        <f t="shared" si="218"/>
        <v>266.13537552905672</v>
      </c>
      <c r="J2260" s="32">
        <f t="shared" si="219"/>
        <v>1.3306768776452833</v>
      </c>
      <c r="K2260" s="33" t="str">
        <f t="shared" si="220"/>
        <v>DEJAR</v>
      </c>
      <c r="L2260" s="33" t="str">
        <f t="shared" si="221"/>
        <v>DEJAR</v>
      </c>
      <c r="M2260" s="33" t="str">
        <f t="shared" si="222"/>
        <v>DEJAR</v>
      </c>
    </row>
    <row r="2261" spans="1:13" x14ac:dyDescent="0.25">
      <c r="A2261" t="s">
        <v>734</v>
      </c>
      <c r="B2261" s="9">
        <v>12</v>
      </c>
      <c r="C2261" s="8" t="s">
        <v>804</v>
      </c>
      <c r="D2261" s="120">
        <v>20</v>
      </c>
      <c r="E2261" s="161">
        <v>20</v>
      </c>
      <c r="F2261" s="304">
        <f t="shared" si="217"/>
        <v>314.15999999999997</v>
      </c>
      <c r="G2261" s="9">
        <v>0.1</v>
      </c>
      <c r="H2261" s="18" t="s">
        <v>1063</v>
      </c>
      <c r="I2261" s="32">
        <f t="shared" si="218"/>
        <v>172.33493090633354</v>
      </c>
      <c r="J2261" s="32">
        <f t="shared" si="219"/>
        <v>0.86167465453166758</v>
      </c>
      <c r="K2261" s="33" t="str">
        <f t="shared" si="220"/>
        <v>DEJAR</v>
      </c>
      <c r="L2261" s="33" t="str">
        <f t="shared" si="221"/>
        <v>DEJAR</v>
      </c>
      <c r="M2261" s="33" t="str">
        <f t="shared" si="222"/>
        <v>DEJAR</v>
      </c>
    </row>
    <row r="2262" spans="1:13" x14ac:dyDescent="0.25">
      <c r="A2262" s="14" t="s">
        <v>734</v>
      </c>
      <c r="B2262" s="18">
        <v>13</v>
      </c>
      <c r="C2262" s="8" t="s">
        <v>804</v>
      </c>
      <c r="D2262" s="120">
        <v>45</v>
      </c>
      <c r="E2262" s="161">
        <v>45</v>
      </c>
      <c r="F2262" s="304">
        <f t="shared" si="217"/>
        <v>1590.4349999999999</v>
      </c>
      <c r="G2262" s="9">
        <v>0.1</v>
      </c>
      <c r="H2262" s="18" t="s">
        <v>1063</v>
      </c>
      <c r="I2262" s="32">
        <f t="shared" si="218"/>
        <v>1190.7041522680991</v>
      </c>
      <c r="J2262" s="32">
        <f t="shared" si="219"/>
        <v>5.9535207613404948</v>
      </c>
      <c r="K2262" s="33" t="str">
        <f t="shared" si="220"/>
        <v>DEJAR</v>
      </c>
      <c r="L2262" s="33" t="str">
        <f t="shared" si="221"/>
        <v>DEJAR</v>
      </c>
      <c r="M2262" s="33" t="str">
        <f t="shared" si="222"/>
        <v>DEJAR</v>
      </c>
    </row>
    <row r="2263" spans="1:13" x14ac:dyDescent="0.25">
      <c r="A2263" t="s">
        <v>734</v>
      </c>
      <c r="B2263" s="9">
        <v>14</v>
      </c>
      <c r="C2263" s="8" t="s">
        <v>812</v>
      </c>
      <c r="D2263" s="120">
        <v>17</v>
      </c>
      <c r="E2263" s="161">
        <v>17</v>
      </c>
      <c r="F2263" s="304">
        <f t="shared" si="217"/>
        <v>226.98060000000001</v>
      </c>
      <c r="G2263" s="9">
        <v>0.1</v>
      </c>
      <c r="H2263" s="18" t="s">
        <v>1063</v>
      </c>
      <c r="I2263" s="32">
        <f t="shared" si="218"/>
        <v>116.98835060940742</v>
      </c>
      <c r="J2263" s="32">
        <f t="shared" si="219"/>
        <v>0.58494175304703711</v>
      </c>
      <c r="K2263" s="33" t="str">
        <f t="shared" si="220"/>
        <v>DEJAR</v>
      </c>
      <c r="L2263" s="33" t="str">
        <f t="shared" si="221"/>
        <v>DEJAR</v>
      </c>
      <c r="M2263" s="33" t="str">
        <f t="shared" si="222"/>
        <v>DEJAR</v>
      </c>
    </row>
    <row r="2264" spans="1:13" x14ac:dyDescent="0.25">
      <c r="A2264" s="14" t="s">
        <v>734</v>
      </c>
      <c r="B2264" s="18">
        <v>15</v>
      </c>
      <c r="C2264" s="8" t="s">
        <v>813</v>
      </c>
      <c r="D2264" s="120">
        <v>19</v>
      </c>
      <c r="E2264" s="149">
        <v>18.579999999999998</v>
      </c>
      <c r="F2264" s="304">
        <f t="shared" si="217"/>
        <v>283.52940000000001</v>
      </c>
      <c r="G2264" s="9">
        <v>0.1</v>
      </c>
      <c r="H2264" s="18" t="s">
        <v>1063</v>
      </c>
      <c r="I2264" s="32">
        <f t="shared" si="218"/>
        <v>152.50261995629924</v>
      </c>
      <c r="J2264" s="32">
        <f t="shared" si="219"/>
        <v>0.76251309978149617</v>
      </c>
      <c r="K2264" s="33" t="str">
        <f t="shared" si="220"/>
        <v>DEJAR</v>
      </c>
      <c r="L2264" s="33" t="str">
        <f t="shared" si="221"/>
        <v>DEJAR</v>
      </c>
      <c r="M2264" s="33" t="str">
        <f t="shared" si="222"/>
        <v>DEJAR</v>
      </c>
    </row>
    <row r="2265" spans="1:13" x14ac:dyDescent="0.25">
      <c r="A2265" t="s">
        <v>734</v>
      </c>
      <c r="B2265" s="9">
        <v>16</v>
      </c>
      <c r="C2265" s="8" t="s">
        <v>814</v>
      </c>
      <c r="D2265" s="120">
        <v>12.5</v>
      </c>
      <c r="E2265" s="149">
        <v>18.579999999999998</v>
      </c>
      <c r="F2265" s="304">
        <f t="shared" si="217"/>
        <v>122.71875</v>
      </c>
      <c r="G2265" s="9">
        <v>0.1</v>
      </c>
      <c r="H2265" s="18" t="s">
        <v>1063</v>
      </c>
      <c r="I2265" s="32">
        <f t="shared" si="218"/>
        <v>56.214880852526136</v>
      </c>
      <c r="J2265" s="32">
        <f t="shared" si="219"/>
        <v>0.28107440426263064</v>
      </c>
      <c r="K2265" s="33" t="str">
        <f t="shared" si="220"/>
        <v>DEJAR</v>
      </c>
      <c r="L2265" s="33" t="str">
        <f t="shared" si="221"/>
        <v>DEJAR</v>
      </c>
      <c r="M2265" s="33" t="str">
        <f t="shared" si="222"/>
        <v>DEJAR</v>
      </c>
    </row>
    <row r="2266" spans="1:13" x14ac:dyDescent="0.25">
      <c r="A2266" s="14" t="s">
        <v>734</v>
      </c>
      <c r="B2266" s="18">
        <v>17</v>
      </c>
      <c r="C2266" s="8" t="s">
        <v>113</v>
      </c>
      <c r="D2266" s="120">
        <v>13</v>
      </c>
      <c r="E2266" s="161">
        <v>12</v>
      </c>
      <c r="F2266" s="304">
        <f t="shared" si="217"/>
        <v>132.73259999999999</v>
      </c>
      <c r="G2266" s="9">
        <v>0.1</v>
      </c>
      <c r="H2266" s="18" t="s">
        <v>1063</v>
      </c>
      <c r="I2266" s="32">
        <f t="shared" si="218"/>
        <v>61.723483588461484</v>
      </c>
      <c r="J2266" s="32">
        <f t="shared" si="219"/>
        <v>0.3086174179423074</v>
      </c>
      <c r="K2266" s="33" t="str">
        <f t="shared" si="220"/>
        <v>DEJAR</v>
      </c>
      <c r="L2266" s="33" t="str">
        <f t="shared" si="221"/>
        <v>DEJAR</v>
      </c>
      <c r="M2266" s="33" t="str">
        <f t="shared" si="222"/>
        <v>DEJAR</v>
      </c>
    </row>
    <row r="2267" spans="1:13" x14ac:dyDescent="0.25">
      <c r="A2267" t="s">
        <v>734</v>
      </c>
      <c r="B2267" s="9">
        <v>18</v>
      </c>
      <c r="C2267" s="8" t="s">
        <v>807</v>
      </c>
      <c r="D2267" s="120">
        <v>16.399999999999999</v>
      </c>
      <c r="E2267" s="161">
        <v>15</v>
      </c>
      <c r="F2267" s="304">
        <f t="shared" si="217"/>
        <v>211.24118399999998</v>
      </c>
      <c r="G2267" s="9">
        <v>0.1</v>
      </c>
      <c r="H2267" s="18" t="s">
        <v>1063</v>
      </c>
      <c r="I2267" s="32">
        <f t="shared" si="218"/>
        <v>107.38602570056027</v>
      </c>
      <c r="J2267" s="32">
        <f t="shared" si="219"/>
        <v>0.53693012850280131</v>
      </c>
      <c r="K2267" s="33" t="str">
        <f t="shared" si="220"/>
        <v>DEJAR</v>
      </c>
      <c r="L2267" s="33" t="str">
        <f t="shared" si="221"/>
        <v>DEJAR</v>
      </c>
      <c r="M2267" s="33" t="str">
        <f t="shared" si="222"/>
        <v>DEJAR</v>
      </c>
    </row>
    <row r="2268" spans="1:13" x14ac:dyDescent="0.25">
      <c r="A2268" s="14" t="s">
        <v>734</v>
      </c>
      <c r="B2268" s="18">
        <v>19</v>
      </c>
      <c r="C2268" s="8" t="s">
        <v>815</v>
      </c>
      <c r="D2268" s="120">
        <v>19</v>
      </c>
      <c r="E2268" s="161">
        <v>13</v>
      </c>
      <c r="F2268" s="304">
        <f t="shared" si="217"/>
        <v>283.52940000000001</v>
      </c>
      <c r="G2268" s="9">
        <v>0.1</v>
      </c>
      <c r="H2268" s="18" t="s">
        <v>1063</v>
      </c>
      <c r="I2268" s="32">
        <f t="shared" si="218"/>
        <v>152.50261995629924</v>
      </c>
      <c r="J2268" s="32">
        <f t="shared" si="219"/>
        <v>0.76251309978149617</v>
      </c>
      <c r="K2268" s="33" t="str">
        <f t="shared" si="220"/>
        <v>DEJAR</v>
      </c>
      <c r="L2268" s="33" t="str">
        <f t="shared" si="221"/>
        <v>DEJAR</v>
      </c>
      <c r="M2268" s="33" t="str">
        <f t="shared" si="222"/>
        <v>DEJAR</v>
      </c>
    </row>
    <row r="2269" spans="1:13" x14ac:dyDescent="0.25">
      <c r="A2269" t="s">
        <v>734</v>
      </c>
      <c r="B2269" s="9">
        <v>20</v>
      </c>
      <c r="C2269" s="8" t="s">
        <v>816</v>
      </c>
      <c r="D2269" s="120">
        <v>22</v>
      </c>
      <c r="E2269" s="161">
        <v>16</v>
      </c>
      <c r="F2269" s="304">
        <f t="shared" si="217"/>
        <v>380.1336</v>
      </c>
      <c r="G2269" s="9">
        <v>0.1</v>
      </c>
      <c r="H2269" s="18" t="s">
        <v>1063</v>
      </c>
      <c r="I2269" s="32">
        <f t="shared" si="218"/>
        <v>216.2883827856152</v>
      </c>
      <c r="J2269" s="32">
        <f t="shared" si="219"/>
        <v>1.0814419139280758</v>
      </c>
      <c r="K2269" s="33" t="str">
        <f t="shared" si="220"/>
        <v>DEJAR</v>
      </c>
      <c r="L2269" s="33" t="str">
        <f t="shared" si="221"/>
        <v>DEJAR</v>
      </c>
      <c r="M2269" s="33" t="str">
        <f t="shared" si="222"/>
        <v>DEJAR</v>
      </c>
    </row>
    <row r="2270" spans="1:13" x14ac:dyDescent="0.25">
      <c r="A2270" s="14" t="s">
        <v>734</v>
      </c>
      <c r="B2270" s="18">
        <v>21</v>
      </c>
      <c r="C2270" s="8" t="s">
        <v>51</v>
      </c>
      <c r="D2270" s="120">
        <v>97</v>
      </c>
      <c r="E2270" s="161">
        <v>40</v>
      </c>
      <c r="F2270" s="304">
        <f t="shared" si="217"/>
        <v>7389.8285999999998</v>
      </c>
      <c r="G2270" s="9">
        <v>0.1</v>
      </c>
      <c r="H2270" s="18" t="s">
        <v>1063</v>
      </c>
      <c r="I2270" s="32">
        <f t="shared" si="218"/>
        <v>7427.5503715745845</v>
      </c>
      <c r="J2270" s="32">
        <f t="shared" si="219"/>
        <v>37.137751857872921</v>
      </c>
      <c r="K2270" s="33" t="str">
        <f t="shared" si="220"/>
        <v>DEJAR</v>
      </c>
      <c r="L2270" s="33" t="str">
        <f t="shared" si="221"/>
        <v>DEJAR</v>
      </c>
      <c r="M2270" s="33" t="str">
        <f t="shared" si="222"/>
        <v>DEJAR</v>
      </c>
    </row>
    <row r="2271" spans="1:13" x14ac:dyDescent="0.25">
      <c r="A2271" t="s">
        <v>734</v>
      </c>
      <c r="B2271" s="9">
        <v>22</v>
      </c>
      <c r="C2271" s="8" t="s">
        <v>814</v>
      </c>
      <c r="D2271" s="120">
        <v>17</v>
      </c>
      <c r="E2271" s="161">
        <v>20</v>
      </c>
      <c r="F2271" s="304">
        <f t="shared" si="217"/>
        <v>226.98060000000001</v>
      </c>
      <c r="G2271" s="9">
        <v>0.1</v>
      </c>
      <c r="H2271" s="18" t="s">
        <v>1063</v>
      </c>
      <c r="I2271" s="32">
        <f t="shared" si="218"/>
        <v>116.98835060940742</v>
      </c>
      <c r="J2271" s="32">
        <f t="shared" si="219"/>
        <v>0.58494175304703711</v>
      </c>
      <c r="K2271" s="33" t="str">
        <f t="shared" si="220"/>
        <v>DEJAR</v>
      </c>
      <c r="L2271" s="33" t="str">
        <f t="shared" si="221"/>
        <v>DEJAR</v>
      </c>
      <c r="M2271" s="33" t="str">
        <f t="shared" si="222"/>
        <v>DEJAR</v>
      </c>
    </row>
    <row r="2272" spans="1:13" x14ac:dyDescent="0.25">
      <c r="A2272" s="14" t="s">
        <v>734</v>
      </c>
      <c r="B2272" s="18">
        <v>23</v>
      </c>
      <c r="C2272" s="8" t="s">
        <v>25</v>
      </c>
      <c r="D2272" s="120">
        <v>19</v>
      </c>
      <c r="E2272" s="161">
        <v>13</v>
      </c>
      <c r="F2272" s="304">
        <f t="shared" si="217"/>
        <v>283.52940000000001</v>
      </c>
      <c r="G2272" s="9">
        <v>0.1</v>
      </c>
      <c r="H2272" s="18" t="s">
        <v>1063</v>
      </c>
      <c r="I2272" s="32">
        <f t="shared" si="218"/>
        <v>152.50261995629924</v>
      </c>
      <c r="J2272" s="32">
        <f t="shared" si="219"/>
        <v>0.76251309978149617</v>
      </c>
      <c r="K2272" s="33" t="str">
        <f t="shared" si="220"/>
        <v>DEJAR</v>
      </c>
      <c r="L2272" s="33" t="str">
        <f t="shared" si="221"/>
        <v>DEJAR</v>
      </c>
      <c r="M2272" s="33" t="str">
        <f t="shared" si="222"/>
        <v>DEJAR</v>
      </c>
    </row>
    <row r="2273" spans="1:13" x14ac:dyDescent="0.25">
      <c r="A2273" t="s">
        <v>734</v>
      </c>
      <c r="B2273" s="9">
        <v>24</v>
      </c>
      <c r="C2273" s="8" t="s">
        <v>817</v>
      </c>
      <c r="D2273" s="120">
        <v>23.2</v>
      </c>
      <c r="E2273" s="161">
        <v>20</v>
      </c>
      <c r="F2273" s="304">
        <f t="shared" si="217"/>
        <v>422.73369600000001</v>
      </c>
      <c r="G2273" s="9">
        <v>0.1</v>
      </c>
      <c r="H2273" s="18" t="s">
        <v>1063</v>
      </c>
      <c r="I2273" s="32">
        <f t="shared" si="218"/>
        <v>245.47630430811358</v>
      </c>
      <c r="J2273" s="32">
        <f t="shared" si="219"/>
        <v>1.2273815215405679</v>
      </c>
      <c r="K2273" s="33" t="str">
        <f t="shared" si="220"/>
        <v>DEJAR</v>
      </c>
      <c r="L2273" s="33" t="str">
        <f t="shared" si="221"/>
        <v>DEJAR</v>
      </c>
      <c r="M2273" s="33" t="str">
        <f t="shared" si="222"/>
        <v>DEJAR</v>
      </c>
    </row>
    <row r="2274" spans="1:13" x14ac:dyDescent="0.25">
      <c r="A2274" s="14" t="s">
        <v>734</v>
      </c>
      <c r="B2274" s="18">
        <v>25</v>
      </c>
      <c r="C2274" s="8" t="s">
        <v>814</v>
      </c>
      <c r="D2274" s="120">
        <v>17</v>
      </c>
      <c r="E2274" s="161">
        <v>15</v>
      </c>
      <c r="F2274" s="304">
        <f t="shared" si="217"/>
        <v>226.98060000000001</v>
      </c>
      <c r="G2274" s="9">
        <v>0.1</v>
      </c>
      <c r="H2274" s="18" t="s">
        <v>1063</v>
      </c>
      <c r="I2274" s="32">
        <f t="shared" si="218"/>
        <v>116.98835060940742</v>
      </c>
      <c r="J2274" s="32">
        <f t="shared" si="219"/>
        <v>0.58494175304703711</v>
      </c>
      <c r="K2274" s="33" t="str">
        <f t="shared" si="220"/>
        <v>DEJAR</v>
      </c>
      <c r="L2274" s="33" t="str">
        <f t="shared" si="221"/>
        <v>DEJAR</v>
      </c>
      <c r="M2274" s="33" t="str">
        <f t="shared" si="222"/>
        <v>DEJAR</v>
      </c>
    </row>
    <row r="2275" spans="1:13" x14ac:dyDescent="0.25">
      <c r="A2275" t="s">
        <v>734</v>
      </c>
      <c r="B2275" s="9">
        <v>26</v>
      </c>
      <c r="C2275" s="8" t="s">
        <v>818</v>
      </c>
      <c r="D2275" s="120">
        <v>42</v>
      </c>
      <c r="E2275" s="161">
        <v>35</v>
      </c>
      <c r="F2275" s="304">
        <f t="shared" si="217"/>
        <v>1385.4456</v>
      </c>
      <c r="G2275" s="9">
        <v>0.1</v>
      </c>
      <c r="H2275" s="18" t="s">
        <v>1063</v>
      </c>
      <c r="I2275" s="32">
        <f t="shared" si="218"/>
        <v>1010.1508312762483</v>
      </c>
      <c r="J2275" s="32">
        <f t="shared" si="219"/>
        <v>5.0507541563812408</v>
      </c>
      <c r="K2275" s="33" t="str">
        <f t="shared" si="220"/>
        <v>DEJAR</v>
      </c>
      <c r="L2275" s="33" t="str">
        <f t="shared" si="221"/>
        <v>DEJAR</v>
      </c>
      <c r="M2275" s="33" t="str">
        <f t="shared" si="222"/>
        <v>DEJAR</v>
      </c>
    </row>
    <row r="2276" spans="1:13" x14ac:dyDescent="0.25">
      <c r="A2276" s="14" t="s">
        <v>734</v>
      </c>
      <c r="B2276" s="18">
        <v>27</v>
      </c>
      <c r="C2276" s="8" t="s">
        <v>813</v>
      </c>
      <c r="D2276" s="120">
        <v>29</v>
      </c>
      <c r="E2276" s="161">
        <v>22</v>
      </c>
      <c r="F2276" s="304">
        <f t="shared" si="217"/>
        <v>660.52139999999997</v>
      </c>
      <c r="G2276" s="9">
        <v>0.1</v>
      </c>
      <c r="H2276" s="18" t="s">
        <v>1063</v>
      </c>
      <c r="I2276" s="32">
        <f t="shared" si="218"/>
        <v>417.82609631752575</v>
      </c>
      <c r="J2276" s="32">
        <f t="shared" si="219"/>
        <v>2.0891304815876288</v>
      </c>
      <c r="K2276" s="33" t="str">
        <f t="shared" si="220"/>
        <v>DEJAR</v>
      </c>
      <c r="L2276" s="33" t="str">
        <f t="shared" si="221"/>
        <v>DEJAR</v>
      </c>
      <c r="M2276" s="33" t="str">
        <f t="shared" si="222"/>
        <v>DEJAR</v>
      </c>
    </row>
    <row r="2277" spans="1:13" x14ac:dyDescent="0.25">
      <c r="A2277" t="s">
        <v>734</v>
      </c>
      <c r="B2277" s="9">
        <v>28</v>
      </c>
      <c r="C2277" s="8" t="s">
        <v>819</v>
      </c>
      <c r="D2277" s="120">
        <v>15</v>
      </c>
      <c r="E2277" s="149">
        <v>18.579999999999998</v>
      </c>
      <c r="F2277" s="304">
        <f t="shared" si="217"/>
        <v>176.715</v>
      </c>
      <c r="G2277" s="9">
        <v>0.1</v>
      </c>
      <c r="H2277" s="18" t="s">
        <v>1063</v>
      </c>
      <c r="I2277" s="32">
        <f t="shared" si="218"/>
        <v>86.812164819560579</v>
      </c>
      <c r="J2277" s="32">
        <f t="shared" si="219"/>
        <v>0.43406082409780289</v>
      </c>
      <c r="K2277" s="33" t="str">
        <f t="shared" si="220"/>
        <v>DEJAR</v>
      </c>
      <c r="L2277" s="33" t="str">
        <f t="shared" si="221"/>
        <v>DEJAR</v>
      </c>
      <c r="M2277" s="33" t="str">
        <f t="shared" si="222"/>
        <v>DEJAR</v>
      </c>
    </row>
    <row r="2278" spans="1:13" x14ac:dyDescent="0.25">
      <c r="A2278" s="14" t="s">
        <v>734</v>
      </c>
      <c r="B2278" s="18">
        <v>29</v>
      </c>
      <c r="C2278" s="8" t="s">
        <v>820</v>
      </c>
      <c r="D2278" s="120">
        <v>37</v>
      </c>
      <c r="E2278" s="149">
        <v>18.579999999999998</v>
      </c>
      <c r="F2278" s="304">
        <f t="shared" si="217"/>
        <v>1075.2126000000001</v>
      </c>
      <c r="G2278" s="9">
        <v>0.1</v>
      </c>
      <c r="H2278" s="18" t="s">
        <v>1063</v>
      </c>
      <c r="I2278" s="32">
        <f t="shared" si="218"/>
        <v>746.75785703016243</v>
      </c>
      <c r="J2278" s="32">
        <f t="shared" si="219"/>
        <v>3.7337892851508117</v>
      </c>
      <c r="K2278" s="33" t="str">
        <f t="shared" si="220"/>
        <v>DEJAR</v>
      </c>
      <c r="L2278" s="33" t="str">
        <f t="shared" si="221"/>
        <v>DEJAR</v>
      </c>
      <c r="M2278" s="33" t="str">
        <f t="shared" si="222"/>
        <v>DEJAR</v>
      </c>
    </row>
    <row r="2279" spans="1:13" x14ac:dyDescent="0.25">
      <c r="A2279" t="s">
        <v>734</v>
      </c>
      <c r="B2279" s="9">
        <v>30</v>
      </c>
      <c r="C2279" s="8" t="s">
        <v>819</v>
      </c>
      <c r="D2279" s="120">
        <v>28</v>
      </c>
      <c r="E2279" s="149">
        <v>18.579999999999998</v>
      </c>
      <c r="F2279" s="304">
        <f t="shared" si="217"/>
        <v>615.75360000000001</v>
      </c>
      <c r="G2279" s="9">
        <v>0.1</v>
      </c>
      <c r="H2279" s="18" t="s">
        <v>1063</v>
      </c>
      <c r="I2279" s="32">
        <f t="shared" si="218"/>
        <v>384.30049927715726</v>
      </c>
      <c r="J2279" s="32">
        <f t="shared" si="219"/>
        <v>1.9215024963857863</v>
      </c>
      <c r="K2279" s="33" t="str">
        <f t="shared" si="220"/>
        <v>DEJAR</v>
      </c>
      <c r="L2279" s="33" t="str">
        <f t="shared" si="221"/>
        <v>DEJAR</v>
      </c>
      <c r="M2279" s="33" t="str">
        <f t="shared" si="222"/>
        <v>DEJAR</v>
      </c>
    </row>
    <row r="2280" spans="1:13" x14ac:dyDescent="0.25">
      <c r="A2280" s="14" t="s">
        <v>734</v>
      </c>
      <c r="B2280" s="18">
        <v>31</v>
      </c>
      <c r="C2280" s="8" t="s">
        <v>821</v>
      </c>
      <c r="D2280" s="120">
        <v>27.4</v>
      </c>
      <c r="E2280" s="149">
        <v>18.579999999999998</v>
      </c>
      <c r="F2280" s="304">
        <f t="shared" si="217"/>
        <v>589.64690399999995</v>
      </c>
      <c r="G2280" s="9">
        <v>0.1</v>
      </c>
      <c r="H2280" s="18" t="s">
        <v>1063</v>
      </c>
      <c r="I2280" s="32">
        <f t="shared" si="218"/>
        <v>364.9624248121159</v>
      </c>
      <c r="J2280" s="32">
        <f t="shared" si="219"/>
        <v>1.8248121240605792</v>
      </c>
      <c r="K2280" s="33" t="str">
        <f t="shared" si="220"/>
        <v>DEJAR</v>
      </c>
      <c r="L2280" s="33" t="str">
        <f t="shared" si="221"/>
        <v>DEJAR</v>
      </c>
      <c r="M2280" s="33" t="str">
        <f t="shared" si="222"/>
        <v>DEJAR</v>
      </c>
    </row>
    <row r="2281" spans="1:13" x14ac:dyDescent="0.25">
      <c r="A2281" t="s">
        <v>734</v>
      </c>
      <c r="B2281" s="9">
        <v>32</v>
      </c>
      <c r="C2281" s="8" t="s">
        <v>822</v>
      </c>
      <c r="D2281" s="120">
        <v>26</v>
      </c>
      <c r="E2281" s="161">
        <v>12</v>
      </c>
      <c r="F2281" s="304">
        <f t="shared" si="217"/>
        <v>530.93039999999996</v>
      </c>
      <c r="G2281" s="9">
        <v>0.1</v>
      </c>
      <c r="H2281" s="18" t="s">
        <v>1063</v>
      </c>
      <c r="I2281" s="32">
        <f t="shared" si="218"/>
        <v>322.0760520178971</v>
      </c>
      <c r="J2281" s="32">
        <f t="shared" si="219"/>
        <v>1.6103802600894852</v>
      </c>
      <c r="K2281" s="33" t="str">
        <f t="shared" si="220"/>
        <v>DEJAR</v>
      </c>
      <c r="L2281" s="33" t="str">
        <f t="shared" si="221"/>
        <v>DEJAR</v>
      </c>
      <c r="M2281" s="33" t="str">
        <f t="shared" si="222"/>
        <v>DEJAR</v>
      </c>
    </row>
    <row r="2282" spans="1:13" x14ac:dyDescent="0.25">
      <c r="A2282" s="14" t="s">
        <v>734</v>
      </c>
      <c r="B2282" s="18">
        <v>33</v>
      </c>
      <c r="C2282" s="8" t="s">
        <v>110</v>
      </c>
      <c r="D2282" s="120">
        <v>20</v>
      </c>
      <c r="E2282" s="161">
        <v>20</v>
      </c>
      <c r="F2282" s="304">
        <f t="shared" si="217"/>
        <v>314.15999999999997</v>
      </c>
      <c r="G2282" s="9">
        <v>0.1</v>
      </c>
      <c r="H2282" s="18" t="s">
        <v>1063</v>
      </c>
      <c r="I2282" s="32">
        <f t="shared" si="218"/>
        <v>172.33493090633354</v>
      </c>
      <c r="J2282" s="32">
        <f t="shared" si="219"/>
        <v>0.86167465453166758</v>
      </c>
      <c r="K2282" s="33" t="str">
        <f t="shared" si="220"/>
        <v>DEJAR</v>
      </c>
      <c r="L2282" s="33" t="str">
        <f t="shared" si="221"/>
        <v>DEJAR</v>
      </c>
      <c r="M2282" s="33" t="str">
        <f t="shared" si="222"/>
        <v>DEJAR</v>
      </c>
    </row>
    <row r="2283" spans="1:13" x14ac:dyDescent="0.25">
      <c r="A2283" t="s">
        <v>734</v>
      </c>
      <c r="B2283" s="9">
        <v>34</v>
      </c>
      <c r="C2283" s="8" t="s">
        <v>27</v>
      </c>
      <c r="D2283" s="120">
        <v>46.4</v>
      </c>
      <c r="E2283" s="161">
        <v>45</v>
      </c>
      <c r="F2283" s="304">
        <f t="shared" si="217"/>
        <v>1690.934784</v>
      </c>
      <c r="G2283" s="9">
        <v>0.1</v>
      </c>
      <c r="H2283" s="18" t="s">
        <v>1063</v>
      </c>
      <c r="I2283" s="32">
        <f t="shared" si="218"/>
        <v>1280.9069475508491</v>
      </c>
      <c r="J2283" s="32">
        <f t="shared" si="219"/>
        <v>6.4045347377542443</v>
      </c>
      <c r="K2283" s="33" t="str">
        <f t="shared" si="220"/>
        <v>DEJAR</v>
      </c>
      <c r="L2283" s="33" t="str">
        <f t="shared" si="221"/>
        <v>DEJAR</v>
      </c>
      <c r="M2283" s="33" t="str">
        <f t="shared" si="222"/>
        <v>DEJAR</v>
      </c>
    </row>
    <row r="2284" spans="1:13" x14ac:dyDescent="0.25">
      <c r="A2284" t="s">
        <v>734</v>
      </c>
      <c r="B2284" s="18">
        <v>35</v>
      </c>
      <c r="C2284" s="8" t="s">
        <v>816</v>
      </c>
      <c r="D2284" s="120">
        <v>34.700000000000003</v>
      </c>
      <c r="E2284" s="149">
        <v>18.579999999999998</v>
      </c>
      <c r="F2284" s="304">
        <f t="shared" si="217"/>
        <v>945.69228600000008</v>
      </c>
      <c r="G2284" s="9">
        <v>0.1</v>
      </c>
      <c r="H2284" s="18" t="s">
        <v>1063</v>
      </c>
      <c r="I2284" s="32">
        <f t="shared" si="218"/>
        <v>640.83469398120928</v>
      </c>
      <c r="J2284" s="32">
        <f t="shared" si="219"/>
        <v>3.2041734699060465</v>
      </c>
      <c r="K2284" s="33" t="str">
        <f t="shared" si="220"/>
        <v>DEJAR</v>
      </c>
      <c r="L2284" s="33" t="str">
        <f t="shared" si="221"/>
        <v>DEJAR</v>
      </c>
      <c r="M2284" s="33" t="str">
        <f t="shared" si="222"/>
        <v>DEJAR</v>
      </c>
    </row>
    <row r="2285" spans="1:13" x14ac:dyDescent="0.25">
      <c r="A2285" s="14" t="s">
        <v>734</v>
      </c>
      <c r="B2285" s="18">
        <v>36</v>
      </c>
      <c r="C2285" s="8" t="s">
        <v>822</v>
      </c>
      <c r="D2285" s="120">
        <v>22</v>
      </c>
      <c r="E2285" s="161">
        <v>18</v>
      </c>
      <c r="F2285" s="304">
        <f t="shared" si="217"/>
        <v>380.1336</v>
      </c>
      <c r="G2285" s="9">
        <v>0.1</v>
      </c>
      <c r="H2285" s="18" t="s">
        <v>1063</v>
      </c>
      <c r="I2285" s="32">
        <f t="shared" si="218"/>
        <v>216.2883827856152</v>
      </c>
      <c r="J2285" s="32">
        <f t="shared" si="219"/>
        <v>1.0814419139280758</v>
      </c>
      <c r="K2285" s="33" t="str">
        <f t="shared" si="220"/>
        <v>DEJAR</v>
      </c>
      <c r="L2285" s="33" t="str">
        <f t="shared" si="221"/>
        <v>DEJAR</v>
      </c>
      <c r="M2285" s="33" t="str">
        <f t="shared" si="222"/>
        <v>DEJAR</v>
      </c>
    </row>
    <row r="2286" spans="1:13" x14ac:dyDescent="0.25">
      <c r="A2286" t="s">
        <v>734</v>
      </c>
      <c r="B2286" s="9">
        <v>37</v>
      </c>
      <c r="C2286" s="8" t="s">
        <v>819</v>
      </c>
      <c r="D2286" s="120">
        <v>43</v>
      </c>
      <c r="E2286" s="161">
        <v>27</v>
      </c>
      <c r="F2286" s="304">
        <f t="shared" si="217"/>
        <v>1452.2046</v>
      </c>
      <c r="G2286" s="9">
        <v>0.1</v>
      </c>
      <c r="H2286" s="18" t="s">
        <v>1063</v>
      </c>
      <c r="I2286" s="32">
        <f t="shared" si="218"/>
        <v>1068.4241794788302</v>
      </c>
      <c r="J2286" s="32">
        <f t="shared" si="219"/>
        <v>5.3421208973941514</v>
      </c>
      <c r="K2286" s="33" t="str">
        <f t="shared" si="220"/>
        <v>DEJAR</v>
      </c>
      <c r="L2286" s="33" t="str">
        <f t="shared" si="221"/>
        <v>DEJAR</v>
      </c>
      <c r="M2286" s="33" t="str">
        <f t="shared" si="222"/>
        <v>DEJAR</v>
      </c>
    </row>
    <row r="2287" spans="1:13" x14ac:dyDescent="0.25">
      <c r="A2287" t="s">
        <v>734</v>
      </c>
      <c r="B2287" s="18">
        <v>38</v>
      </c>
      <c r="C2287" s="8" t="s">
        <v>823</v>
      </c>
      <c r="D2287" s="120">
        <v>33.9</v>
      </c>
      <c r="E2287" s="161">
        <v>30</v>
      </c>
      <c r="F2287" s="304">
        <f t="shared" si="217"/>
        <v>902.58953399999984</v>
      </c>
      <c r="G2287" s="9">
        <v>0.1</v>
      </c>
      <c r="H2287" s="18" t="s">
        <v>1063</v>
      </c>
      <c r="I2287" s="32">
        <f t="shared" si="218"/>
        <v>606.17998422758387</v>
      </c>
      <c r="J2287" s="32">
        <f t="shared" si="219"/>
        <v>3.0308999211379195</v>
      </c>
      <c r="K2287" s="33" t="str">
        <f t="shared" si="220"/>
        <v>DEJAR</v>
      </c>
      <c r="L2287" s="33" t="str">
        <f t="shared" si="221"/>
        <v>DEJAR</v>
      </c>
      <c r="M2287" s="33" t="str">
        <f t="shared" si="222"/>
        <v>DEJAR</v>
      </c>
    </row>
    <row r="2288" spans="1:13" x14ac:dyDescent="0.25">
      <c r="A2288" t="s">
        <v>736</v>
      </c>
      <c r="B2288" s="9">
        <v>1</v>
      </c>
      <c r="C2288" s="8" t="s">
        <v>26</v>
      </c>
      <c r="D2288" s="120">
        <v>16</v>
      </c>
      <c r="E2288" s="161">
        <v>25</v>
      </c>
      <c r="F2288" s="304">
        <f t="shared" si="217"/>
        <v>201.0624</v>
      </c>
      <c r="G2288" s="9">
        <v>0.1</v>
      </c>
      <c r="H2288" s="18" t="s">
        <v>1063</v>
      </c>
      <c r="I2288" s="32">
        <f t="shared" si="218"/>
        <v>101.24820425273758</v>
      </c>
      <c r="J2288" s="32">
        <f t="shared" si="219"/>
        <v>0.50624102126368786</v>
      </c>
      <c r="K2288" s="33" t="str">
        <f t="shared" si="220"/>
        <v>DEJAR</v>
      </c>
      <c r="L2288" s="33" t="str">
        <f t="shared" si="221"/>
        <v>DEJAR</v>
      </c>
      <c r="M2288" s="33" t="str">
        <f t="shared" si="222"/>
        <v>DEJAR</v>
      </c>
    </row>
    <row r="2289" spans="1:13" x14ac:dyDescent="0.25">
      <c r="A2289" t="s">
        <v>736</v>
      </c>
      <c r="B2289" s="9">
        <v>2</v>
      </c>
      <c r="C2289" s="8" t="s">
        <v>824</v>
      </c>
      <c r="D2289" s="120">
        <v>20</v>
      </c>
      <c r="E2289" s="161">
        <v>22</v>
      </c>
      <c r="F2289" s="304">
        <f t="shared" si="217"/>
        <v>314.15999999999997</v>
      </c>
      <c r="G2289" s="9">
        <v>0.1</v>
      </c>
      <c r="H2289" s="18" t="s">
        <v>1063</v>
      </c>
      <c r="I2289" s="32">
        <f t="shared" si="218"/>
        <v>172.33493090633354</v>
      </c>
      <c r="J2289" s="32">
        <f t="shared" si="219"/>
        <v>0.86167465453166758</v>
      </c>
      <c r="K2289" s="33" t="str">
        <f t="shared" si="220"/>
        <v>DEJAR</v>
      </c>
      <c r="L2289" s="33" t="str">
        <f t="shared" si="221"/>
        <v>DEJAR</v>
      </c>
      <c r="M2289" s="33" t="str">
        <f t="shared" si="222"/>
        <v>DEJAR</v>
      </c>
    </row>
    <row r="2290" spans="1:13" x14ac:dyDescent="0.25">
      <c r="A2290" t="s">
        <v>736</v>
      </c>
      <c r="B2290" s="9">
        <v>3</v>
      </c>
      <c r="C2290" s="8" t="s">
        <v>28</v>
      </c>
      <c r="D2290" s="120">
        <v>11</v>
      </c>
      <c r="E2290" s="161">
        <v>18</v>
      </c>
      <c r="F2290" s="304">
        <f t="shared" si="217"/>
        <v>95.0334</v>
      </c>
      <c r="G2290" s="9">
        <v>0.1</v>
      </c>
      <c r="H2290" s="18" t="s">
        <v>1063</v>
      </c>
      <c r="I2290" s="32">
        <f t="shared" si="218"/>
        <v>41.450062373780455</v>
      </c>
      <c r="J2290" s="32">
        <f t="shared" si="219"/>
        <v>0.20725031186890225</v>
      </c>
      <c r="K2290" s="33" t="str">
        <f t="shared" si="220"/>
        <v>DEJAR</v>
      </c>
      <c r="L2290" s="33" t="str">
        <f t="shared" si="221"/>
        <v>DEJAR</v>
      </c>
      <c r="M2290" s="33" t="str">
        <f t="shared" si="222"/>
        <v>DEJAR</v>
      </c>
    </row>
    <row r="2291" spans="1:13" x14ac:dyDescent="0.25">
      <c r="A2291" t="s">
        <v>736</v>
      </c>
      <c r="B2291" s="9">
        <v>4</v>
      </c>
      <c r="C2291" s="8" t="s">
        <v>825</v>
      </c>
      <c r="D2291" s="120">
        <v>11</v>
      </c>
      <c r="E2291" s="161">
        <v>20</v>
      </c>
      <c r="F2291" s="304">
        <f t="shared" si="217"/>
        <v>95.0334</v>
      </c>
      <c r="G2291" s="9">
        <v>0.1</v>
      </c>
      <c r="H2291" s="18" t="s">
        <v>1063</v>
      </c>
      <c r="I2291" s="32">
        <f t="shared" si="218"/>
        <v>41.450062373780455</v>
      </c>
      <c r="J2291" s="32">
        <f t="shared" si="219"/>
        <v>0.20725031186890225</v>
      </c>
      <c r="K2291" s="33" t="str">
        <f t="shared" si="220"/>
        <v>DEJAR</v>
      </c>
      <c r="L2291" s="33" t="str">
        <f t="shared" si="221"/>
        <v>DEJAR</v>
      </c>
      <c r="M2291" s="33" t="str">
        <f t="shared" si="222"/>
        <v>DEJAR</v>
      </c>
    </row>
    <row r="2292" spans="1:13" x14ac:dyDescent="0.25">
      <c r="A2292" t="s">
        <v>736</v>
      </c>
      <c r="B2292" s="9">
        <v>5</v>
      </c>
      <c r="C2292" s="8" t="s">
        <v>826</v>
      </c>
      <c r="D2292" s="120">
        <v>16</v>
      </c>
      <c r="E2292" s="161">
        <v>15</v>
      </c>
      <c r="F2292" s="304">
        <f t="shared" si="217"/>
        <v>201.0624</v>
      </c>
      <c r="G2292" s="9">
        <v>0.1</v>
      </c>
      <c r="H2292" s="18" t="s">
        <v>1063</v>
      </c>
      <c r="I2292" s="32">
        <f t="shared" si="218"/>
        <v>101.24820425273758</v>
      </c>
      <c r="J2292" s="32">
        <f t="shared" si="219"/>
        <v>0.50624102126368786</v>
      </c>
      <c r="K2292" s="33" t="str">
        <f t="shared" si="220"/>
        <v>DEJAR</v>
      </c>
      <c r="L2292" s="33" t="str">
        <f t="shared" si="221"/>
        <v>DEJAR</v>
      </c>
      <c r="M2292" s="33" t="str">
        <f t="shared" si="222"/>
        <v>DEJAR</v>
      </c>
    </row>
    <row r="2293" spans="1:13" x14ac:dyDescent="0.25">
      <c r="A2293" t="s">
        <v>736</v>
      </c>
      <c r="B2293" s="9">
        <v>6</v>
      </c>
      <c r="C2293" s="8" t="s">
        <v>827</v>
      </c>
      <c r="D2293" s="120">
        <v>25</v>
      </c>
      <c r="E2293" s="161">
        <v>3</v>
      </c>
      <c r="F2293" s="304">
        <f t="shared" si="217"/>
        <v>490.875</v>
      </c>
      <c r="G2293" s="9">
        <v>0.1</v>
      </c>
      <c r="H2293" s="18" t="s">
        <v>1063</v>
      </c>
      <c r="I2293" s="32">
        <f t="shared" si="218"/>
        <v>293.3319028192812</v>
      </c>
      <c r="J2293" s="32">
        <f t="shared" si="219"/>
        <v>1.4666595140964058</v>
      </c>
      <c r="K2293" s="33" t="str">
        <f t="shared" si="220"/>
        <v>DEJAR</v>
      </c>
      <c r="L2293" s="33" t="str">
        <f t="shared" si="221"/>
        <v>DEPURAR</v>
      </c>
      <c r="M2293" s="33" t="str">
        <f t="shared" si="222"/>
        <v>DEPURAR</v>
      </c>
    </row>
    <row r="2294" spans="1:13" x14ac:dyDescent="0.25">
      <c r="A2294" t="s">
        <v>736</v>
      </c>
      <c r="B2294" s="9">
        <v>7</v>
      </c>
      <c r="C2294" s="8" t="s">
        <v>828</v>
      </c>
      <c r="D2294" s="120">
        <v>27</v>
      </c>
      <c r="E2294" s="161">
        <v>23</v>
      </c>
      <c r="F2294" s="304">
        <f t="shared" si="217"/>
        <v>572.5566</v>
      </c>
      <c r="G2294" s="9">
        <v>0.1</v>
      </c>
      <c r="H2294" s="18" t="s">
        <v>1063</v>
      </c>
      <c r="I2294" s="32">
        <f t="shared" si="218"/>
        <v>352.39128142743209</v>
      </c>
      <c r="J2294" s="32">
        <f t="shared" si="219"/>
        <v>1.7619564071371603</v>
      </c>
      <c r="K2294" s="33" t="str">
        <f t="shared" si="220"/>
        <v>DEJAR</v>
      </c>
      <c r="L2294" s="33" t="str">
        <f t="shared" si="221"/>
        <v>DEJAR</v>
      </c>
      <c r="M2294" s="33" t="str">
        <f t="shared" si="222"/>
        <v>DEJAR</v>
      </c>
    </row>
    <row r="2295" spans="1:13" x14ac:dyDescent="0.25">
      <c r="A2295" t="s">
        <v>736</v>
      </c>
      <c r="B2295" s="9">
        <v>8</v>
      </c>
      <c r="C2295" s="8" t="s">
        <v>826</v>
      </c>
      <c r="D2295" s="120">
        <v>12</v>
      </c>
      <c r="E2295" s="161">
        <v>14</v>
      </c>
      <c r="F2295" s="304">
        <f t="shared" si="217"/>
        <v>113.0976</v>
      </c>
      <c r="G2295" s="9">
        <v>0.1</v>
      </c>
      <c r="H2295" s="18" t="s">
        <v>1063</v>
      </c>
      <c r="I2295" s="32">
        <f t="shared" si="218"/>
        <v>51.002868362482175</v>
      </c>
      <c r="J2295" s="32">
        <f t="shared" si="219"/>
        <v>0.25501434181241084</v>
      </c>
      <c r="K2295" s="33" t="str">
        <f t="shared" si="220"/>
        <v>DEJAR</v>
      </c>
      <c r="L2295" s="33" t="str">
        <f t="shared" si="221"/>
        <v>DEJAR</v>
      </c>
      <c r="M2295" s="33" t="str">
        <f t="shared" si="222"/>
        <v>DEJAR</v>
      </c>
    </row>
    <row r="2296" spans="1:13" x14ac:dyDescent="0.25">
      <c r="A2296" t="s">
        <v>736</v>
      </c>
      <c r="B2296" s="9">
        <v>9</v>
      </c>
      <c r="C2296" s="8" t="s">
        <v>165</v>
      </c>
      <c r="D2296" s="120">
        <v>39</v>
      </c>
      <c r="E2296" s="161">
        <v>20</v>
      </c>
      <c r="F2296" s="304">
        <f t="shared" si="217"/>
        <v>1194.5934</v>
      </c>
      <c r="G2296" s="9">
        <v>0.1</v>
      </c>
      <c r="H2296" s="18" t="s">
        <v>1063</v>
      </c>
      <c r="I2296" s="32">
        <f t="shared" si="218"/>
        <v>846.59112411251863</v>
      </c>
      <c r="J2296" s="32">
        <f t="shared" si="219"/>
        <v>4.2329556205625929</v>
      </c>
      <c r="K2296" s="33" t="str">
        <f t="shared" si="220"/>
        <v>DEJAR</v>
      </c>
      <c r="L2296" s="33" t="str">
        <f t="shared" si="221"/>
        <v>DEJAR</v>
      </c>
      <c r="M2296" s="33" t="str">
        <f t="shared" si="222"/>
        <v>DEJAR</v>
      </c>
    </row>
    <row r="2297" spans="1:13" x14ac:dyDescent="0.25">
      <c r="A2297" t="s">
        <v>736</v>
      </c>
      <c r="B2297" s="9">
        <v>10</v>
      </c>
      <c r="C2297" s="8" t="s">
        <v>28</v>
      </c>
      <c r="D2297" s="120">
        <v>14</v>
      </c>
      <c r="E2297" s="161">
        <v>12</v>
      </c>
      <c r="F2297" s="304">
        <f t="shared" si="217"/>
        <v>153.9384</v>
      </c>
      <c r="G2297" s="9">
        <v>0.1</v>
      </c>
      <c r="H2297" s="18" t="s">
        <v>1063</v>
      </c>
      <c r="I2297" s="32">
        <f t="shared" si="218"/>
        <v>73.64833681845144</v>
      </c>
      <c r="J2297" s="32">
        <f t="shared" si="219"/>
        <v>0.36824168409225716</v>
      </c>
      <c r="K2297" s="33" t="str">
        <f t="shared" si="220"/>
        <v>DEJAR</v>
      </c>
      <c r="L2297" s="33" t="str">
        <f t="shared" si="221"/>
        <v>DEJAR</v>
      </c>
      <c r="M2297" s="33" t="str">
        <f t="shared" si="222"/>
        <v>DEJAR</v>
      </c>
    </row>
    <row r="2298" spans="1:13" x14ac:dyDescent="0.25">
      <c r="A2298" t="s">
        <v>736</v>
      </c>
      <c r="B2298" s="9">
        <v>11</v>
      </c>
      <c r="C2298" s="8" t="s">
        <v>829</v>
      </c>
      <c r="D2298" s="120">
        <v>32</v>
      </c>
      <c r="E2298" s="161">
        <v>20</v>
      </c>
      <c r="F2298" s="304">
        <f t="shared" si="217"/>
        <v>804.24959999999999</v>
      </c>
      <c r="G2298" s="9">
        <v>0.1</v>
      </c>
      <c r="H2298" s="18" t="s">
        <v>1063</v>
      </c>
      <c r="I2298" s="32">
        <f t="shared" si="218"/>
        <v>528.31791084648671</v>
      </c>
      <c r="J2298" s="32">
        <f t="shared" si="219"/>
        <v>2.6415895542324335</v>
      </c>
      <c r="K2298" s="33" t="str">
        <f t="shared" si="220"/>
        <v>DEJAR</v>
      </c>
      <c r="L2298" s="33" t="str">
        <f t="shared" si="221"/>
        <v>DEJAR</v>
      </c>
      <c r="M2298" s="33" t="str">
        <f t="shared" si="222"/>
        <v>DEJAR</v>
      </c>
    </row>
    <row r="2299" spans="1:13" x14ac:dyDescent="0.25">
      <c r="A2299" t="s">
        <v>736</v>
      </c>
      <c r="B2299" s="9">
        <v>12</v>
      </c>
      <c r="C2299" s="8" t="s">
        <v>169</v>
      </c>
      <c r="D2299" s="120">
        <v>16</v>
      </c>
      <c r="E2299" s="161">
        <v>16</v>
      </c>
      <c r="F2299" s="304">
        <f t="shared" si="217"/>
        <v>201.0624</v>
      </c>
      <c r="G2299" s="9">
        <v>0.1</v>
      </c>
      <c r="H2299" s="18" t="s">
        <v>1063</v>
      </c>
      <c r="I2299" s="32">
        <f t="shared" si="218"/>
        <v>101.24820425273758</v>
      </c>
      <c r="J2299" s="32">
        <f t="shared" si="219"/>
        <v>0.50624102126368786</v>
      </c>
      <c r="K2299" s="33" t="str">
        <f t="shared" si="220"/>
        <v>DEJAR</v>
      </c>
      <c r="L2299" s="33" t="str">
        <f t="shared" si="221"/>
        <v>DEJAR</v>
      </c>
      <c r="M2299" s="33" t="str">
        <f t="shared" si="222"/>
        <v>DEJAR</v>
      </c>
    </row>
    <row r="2300" spans="1:13" x14ac:dyDescent="0.25">
      <c r="A2300" t="s">
        <v>736</v>
      </c>
      <c r="B2300" s="9">
        <v>13</v>
      </c>
      <c r="C2300" s="8" t="s">
        <v>28</v>
      </c>
      <c r="D2300" s="120">
        <v>22</v>
      </c>
      <c r="E2300" s="161">
        <v>18</v>
      </c>
      <c r="F2300" s="304">
        <f t="shared" si="217"/>
        <v>380.1336</v>
      </c>
      <c r="G2300" s="9">
        <v>0.1</v>
      </c>
      <c r="H2300" s="18" t="s">
        <v>1063</v>
      </c>
      <c r="I2300" s="32">
        <f t="shared" si="218"/>
        <v>216.2883827856152</v>
      </c>
      <c r="J2300" s="32">
        <f t="shared" si="219"/>
        <v>1.0814419139280758</v>
      </c>
      <c r="K2300" s="33" t="str">
        <f t="shared" si="220"/>
        <v>DEJAR</v>
      </c>
      <c r="L2300" s="33" t="str">
        <f t="shared" si="221"/>
        <v>DEJAR</v>
      </c>
      <c r="M2300" s="33" t="str">
        <f t="shared" si="222"/>
        <v>DEJAR</v>
      </c>
    </row>
    <row r="2301" spans="1:13" x14ac:dyDescent="0.25">
      <c r="A2301" t="s">
        <v>736</v>
      </c>
      <c r="B2301" s="9">
        <v>14</v>
      </c>
      <c r="C2301" s="8" t="s">
        <v>830</v>
      </c>
      <c r="D2301" s="120">
        <v>15</v>
      </c>
      <c r="E2301" s="161">
        <v>13</v>
      </c>
      <c r="F2301" s="304">
        <f t="shared" si="217"/>
        <v>176.715</v>
      </c>
      <c r="G2301" s="9">
        <v>0.1</v>
      </c>
      <c r="H2301" s="18" t="s">
        <v>1063</v>
      </c>
      <c r="I2301" s="32">
        <f t="shared" si="218"/>
        <v>86.812164819560579</v>
      </c>
      <c r="J2301" s="32">
        <f t="shared" si="219"/>
        <v>0.43406082409780289</v>
      </c>
      <c r="K2301" s="33" t="str">
        <f t="shared" si="220"/>
        <v>DEJAR</v>
      </c>
      <c r="L2301" s="33" t="str">
        <f t="shared" si="221"/>
        <v>DEJAR</v>
      </c>
      <c r="M2301" s="33" t="str">
        <f t="shared" si="222"/>
        <v>DEJAR</v>
      </c>
    </row>
    <row r="2302" spans="1:13" x14ac:dyDescent="0.25">
      <c r="A2302" t="s">
        <v>736</v>
      </c>
      <c r="B2302" s="9">
        <v>15</v>
      </c>
      <c r="C2302" s="8" t="s">
        <v>826</v>
      </c>
      <c r="D2302" s="120">
        <v>14</v>
      </c>
      <c r="E2302" s="161">
        <v>10</v>
      </c>
      <c r="F2302" s="304">
        <f t="shared" si="217"/>
        <v>153.9384</v>
      </c>
      <c r="G2302" s="9">
        <v>0.1</v>
      </c>
      <c r="H2302" s="18" t="s">
        <v>1063</v>
      </c>
      <c r="I2302" s="32">
        <f t="shared" si="218"/>
        <v>73.64833681845144</v>
      </c>
      <c r="J2302" s="32">
        <f t="shared" si="219"/>
        <v>0.36824168409225716</v>
      </c>
      <c r="K2302" s="33" t="str">
        <f t="shared" si="220"/>
        <v>DEJAR</v>
      </c>
      <c r="L2302" s="33" t="str">
        <f t="shared" si="221"/>
        <v>DEJAR</v>
      </c>
      <c r="M2302" s="33" t="str">
        <f t="shared" si="222"/>
        <v>DEJAR</v>
      </c>
    </row>
    <row r="2303" spans="1:13" x14ac:dyDescent="0.25">
      <c r="A2303" t="s">
        <v>736</v>
      </c>
      <c r="B2303" s="9">
        <v>16</v>
      </c>
      <c r="C2303" s="8" t="s">
        <v>592</v>
      </c>
      <c r="D2303" s="120">
        <v>16</v>
      </c>
      <c r="E2303" s="161">
        <v>14</v>
      </c>
      <c r="F2303" s="304">
        <f t="shared" si="217"/>
        <v>201.0624</v>
      </c>
      <c r="G2303" s="9">
        <v>0.1</v>
      </c>
      <c r="H2303" s="18" t="s">
        <v>1063</v>
      </c>
      <c r="I2303" s="32">
        <f t="shared" si="218"/>
        <v>101.24820425273758</v>
      </c>
      <c r="J2303" s="32">
        <f t="shared" si="219"/>
        <v>0.50624102126368786</v>
      </c>
      <c r="K2303" s="33" t="str">
        <f t="shared" si="220"/>
        <v>DEJAR</v>
      </c>
      <c r="L2303" s="33" t="str">
        <f t="shared" si="221"/>
        <v>DEJAR</v>
      </c>
      <c r="M2303" s="33" t="str">
        <f t="shared" si="222"/>
        <v>DEJAR</v>
      </c>
    </row>
    <row r="2304" spans="1:13" x14ac:dyDescent="0.25">
      <c r="A2304" t="s">
        <v>736</v>
      </c>
      <c r="B2304" s="9">
        <v>17</v>
      </c>
      <c r="C2304" s="8" t="s">
        <v>169</v>
      </c>
      <c r="D2304" s="120">
        <v>27</v>
      </c>
      <c r="E2304" s="161">
        <v>19</v>
      </c>
      <c r="F2304" s="304">
        <f t="shared" si="217"/>
        <v>572.5566</v>
      </c>
      <c r="G2304" s="9">
        <v>0.1</v>
      </c>
      <c r="H2304" s="18" t="s">
        <v>1063</v>
      </c>
      <c r="I2304" s="32">
        <f t="shared" si="218"/>
        <v>352.39128142743209</v>
      </c>
      <c r="J2304" s="32">
        <f t="shared" si="219"/>
        <v>1.7619564071371603</v>
      </c>
      <c r="K2304" s="33" t="str">
        <f t="shared" si="220"/>
        <v>DEJAR</v>
      </c>
      <c r="L2304" s="33" t="str">
        <f t="shared" si="221"/>
        <v>DEJAR</v>
      </c>
      <c r="M2304" s="33" t="str">
        <f t="shared" si="222"/>
        <v>DEJAR</v>
      </c>
    </row>
    <row r="2305" spans="1:13" x14ac:dyDescent="0.25">
      <c r="A2305" t="s">
        <v>736</v>
      </c>
      <c r="B2305" s="9">
        <v>18</v>
      </c>
      <c r="C2305" s="8" t="s">
        <v>227</v>
      </c>
      <c r="D2305" s="120">
        <v>33</v>
      </c>
      <c r="E2305" s="161">
        <v>12</v>
      </c>
      <c r="F2305" s="304">
        <f t="shared" si="217"/>
        <v>855.30060000000003</v>
      </c>
      <c r="G2305" s="9">
        <v>0.1</v>
      </c>
      <c r="H2305" s="18" t="s">
        <v>1063</v>
      </c>
      <c r="I2305" s="32">
        <f t="shared" si="218"/>
        <v>568.52356444302654</v>
      </c>
      <c r="J2305" s="32">
        <f t="shared" si="219"/>
        <v>2.8426178222151326</v>
      </c>
      <c r="K2305" s="33" t="str">
        <f t="shared" si="220"/>
        <v>DEJAR</v>
      </c>
      <c r="L2305" s="33" t="str">
        <f t="shared" si="221"/>
        <v>DEJAR</v>
      </c>
      <c r="M2305" s="33" t="str">
        <f t="shared" si="222"/>
        <v>DEJAR</v>
      </c>
    </row>
    <row r="2306" spans="1:13" x14ac:dyDescent="0.25">
      <c r="A2306" t="s">
        <v>737</v>
      </c>
      <c r="B2306" s="9">
        <v>1</v>
      </c>
      <c r="C2306" s="8" t="s">
        <v>831</v>
      </c>
      <c r="D2306" s="120">
        <v>35</v>
      </c>
      <c r="E2306" s="161">
        <v>35</v>
      </c>
      <c r="F2306" s="304">
        <f t="shared" si="217"/>
        <v>962.11500000000001</v>
      </c>
      <c r="G2306" s="9">
        <v>0.1</v>
      </c>
      <c r="H2306" s="18" t="s">
        <v>1063</v>
      </c>
      <c r="I2306" s="32">
        <f t="shared" si="218"/>
        <v>654.11925553640299</v>
      </c>
      <c r="J2306" s="32">
        <f t="shared" si="219"/>
        <v>3.270596277682015</v>
      </c>
      <c r="K2306" s="33" t="str">
        <f t="shared" si="220"/>
        <v>DEJAR</v>
      </c>
      <c r="L2306" s="33" t="str">
        <f t="shared" si="221"/>
        <v>DEJAR</v>
      </c>
      <c r="M2306" s="33" t="str">
        <f t="shared" si="222"/>
        <v>DEJAR</v>
      </c>
    </row>
    <row r="2307" spans="1:13" x14ac:dyDescent="0.25">
      <c r="A2307" t="s">
        <v>737</v>
      </c>
      <c r="B2307" s="9">
        <v>2</v>
      </c>
      <c r="C2307" s="8" t="s">
        <v>830</v>
      </c>
      <c r="D2307" s="120">
        <v>39</v>
      </c>
      <c r="E2307" s="161">
        <v>40</v>
      </c>
      <c r="F2307" s="304">
        <f t="shared" ref="F2307:F2370" si="223">(3.1416/4)*D2307^2</f>
        <v>1194.5934</v>
      </c>
      <c r="G2307" s="9">
        <v>0.1</v>
      </c>
      <c r="H2307" s="18" t="s">
        <v>1063</v>
      </c>
      <c r="I2307" s="32">
        <f t="shared" ref="I2307:I2370" si="224">0.13657*D2307^2.38351</f>
        <v>846.59112411251863</v>
      </c>
      <c r="J2307" s="32">
        <f t="shared" ref="J2307:J2370" si="225">(I2307/1000)*0.5/G2307</f>
        <v>4.2329556205625929</v>
      </c>
      <c r="K2307" s="33" t="str">
        <f t="shared" ref="K2307:K2370" si="226">+IF(D2307&gt;=10,"DEJAR","DEPURAR")</f>
        <v>DEJAR</v>
      </c>
      <c r="L2307" s="33" t="str">
        <f t="shared" ref="L2307:L2370" si="227">+IF(E2307&gt;=5,"DEJAR","DEPURAR")</f>
        <v>DEJAR</v>
      </c>
      <c r="M2307" s="33" t="str">
        <f t="shared" ref="M2307:M2370" si="228">+IF(AND(K2307="DEJAR",L2307="DEJAR"),"DEJAR","DEPURAR")</f>
        <v>DEJAR</v>
      </c>
    </row>
    <row r="2308" spans="1:13" x14ac:dyDescent="0.25">
      <c r="A2308" t="s">
        <v>737</v>
      </c>
      <c r="B2308" s="9">
        <v>3</v>
      </c>
      <c r="C2308" s="8" t="s">
        <v>169</v>
      </c>
      <c r="D2308" s="120">
        <v>18</v>
      </c>
      <c r="E2308" s="161">
        <v>14</v>
      </c>
      <c r="F2308" s="304">
        <f t="shared" si="223"/>
        <v>254.46959999999999</v>
      </c>
      <c r="G2308" s="9">
        <v>0.1</v>
      </c>
      <c r="H2308" s="18" t="s">
        <v>1063</v>
      </c>
      <c r="I2308" s="32">
        <f t="shared" si="224"/>
        <v>134.06329154071116</v>
      </c>
      <c r="J2308" s="32">
        <f t="shared" si="225"/>
        <v>0.67031645770355586</v>
      </c>
      <c r="K2308" s="33" t="str">
        <f t="shared" si="226"/>
        <v>DEJAR</v>
      </c>
      <c r="L2308" s="33" t="str">
        <f t="shared" si="227"/>
        <v>DEJAR</v>
      </c>
      <c r="M2308" s="33" t="str">
        <f t="shared" si="228"/>
        <v>DEJAR</v>
      </c>
    </row>
    <row r="2309" spans="1:13" x14ac:dyDescent="0.25">
      <c r="A2309" t="s">
        <v>737</v>
      </c>
      <c r="B2309" s="9">
        <v>4</v>
      </c>
      <c r="C2309" s="8" t="s">
        <v>592</v>
      </c>
      <c r="D2309" s="120">
        <v>12</v>
      </c>
      <c r="E2309" s="161">
        <v>10</v>
      </c>
      <c r="F2309" s="304">
        <f t="shared" si="223"/>
        <v>113.0976</v>
      </c>
      <c r="G2309" s="9">
        <v>0.1</v>
      </c>
      <c r="H2309" s="18" t="s">
        <v>1063</v>
      </c>
      <c r="I2309" s="32">
        <f t="shared" si="224"/>
        <v>51.002868362482175</v>
      </c>
      <c r="J2309" s="32">
        <f t="shared" si="225"/>
        <v>0.25501434181241084</v>
      </c>
      <c r="K2309" s="33" t="str">
        <f t="shared" si="226"/>
        <v>DEJAR</v>
      </c>
      <c r="L2309" s="33" t="str">
        <f t="shared" si="227"/>
        <v>DEJAR</v>
      </c>
      <c r="M2309" s="33" t="str">
        <f t="shared" si="228"/>
        <v>DEJAR</v>
      </c>
    </row>
    <row r="2310" spans="1:13" x14ac:dyDescent="0.25">
      <c r="A2310" t="s">
        <v>737</v>
      </c>
      <c r="B2310" s="9">
        <v>5</v>
      </c>
      <c r="C2310" s="8" t="s">
        <v>832</v>
      </c>
      <c r="D2310" s="120">
        <v>25</v>
      </c>
      <c r="E2310" s="161">
        <v>22</v>
      </c>
      <c r="F2310" s="304">
        <f t="shared" si="223"/>
        <v>490.875</v>
      </c>
      <c r="G2310" s="9">
        <v>0.1</v>
      </c>
      <c r="H2310" s="18" t="s">
        <v>1063</v>
      </c>
      <c r="I2310" s="32">
        <f t="shared" si="224"/>
        <v>293.3319028192812</v>
      </c>
      <c r="J2310" s="32">
        <f t="shared" si="225"/>
        <v>1.4666595140964058</v>
      </c>
      <c r="K2310" s="33" t="str">
        <f t="shared" si="226"/>
        <v>DEJAR</v>
      </c>
      <c r="L2310" s="33" t="str">
        <f t="shared" si="227"/>
        <v>DEJAR</v>
      </c>
      <c r="M2310" s="33" t="str">
        <f t="shared" si="228"/>
        <v>DEJAR</v>
      </c>
    </row>
    <row r="2311" spans="1:13" x14ac:dyDescent="0.25">
      <c r="A2311" t="s">
        <v>737</v>
      </c>
      <c r="B2311" s="9">
        <v>6</v>
      </c>
      <c r="C2311" s="8" t="s">
        <v>383</v>
      </c>
      <c r="D2311" s="120">
        <v>19</v>
      </c>
      <c r="E2311" s="161">
        <v>18</v>
      </c>
      <c r="F2311" s="304">
        <f t="shared" si="223"/>
        <v>283.52940000000001</v>
      </c>
      <c r="G2311" s="9">
        <v>0.1</v>
      </c>
      <c r="H2311" s="18" t="s">
        <v>1063</v>
      </c>
      <c r="I2311" s="32">
        <f t="shared" si="224"/>
        <v>152.50261995629924</v>
      </c>
      <c r="J2311" s="32">
        <f t="shared" si="225"/>
        <v>0.76251309978149617</v>
      </c>
      <c r="K2311" s="33" t="str">
        <f t="shared" si="226"/>
        <v>DEJAR</v>
      </c>
      <c r="L2311" s="33" t="str">
        <f t="shared" si="227"/>
        <v>DEJAR</v>
      </c>
      <c r="M2311" s="33" t="str">
        <f t="shared" si="228"/>
        <v>DEJAR</v>
      </c>
    </row>
    <row r="2312" spans="1:13" x14ac:dyDescent="0.25">
      <c r="A2312" t="s">
        <v>737</v>
      </c>
      <c r="B2312" s="9">
        <v>7</v>
      </c>
      <c r="C2312" s="8" t="s">
        <v>830</v>
      </c>
      <c r="D2312" s="120">
        <v>17</v>
      </c>
      <c r="E2312" s="161">
        <v>30</v>
      </c>
      <c r="F2312" s="304">
        <f t="shared" si="223"/>
        <v>226.98060000000001</v>
      </c>
      <c r="G2312" s="9">
        <v>0.1</v>
      </c>
      <c r="H2312" s="18" t="s">
        <v>1063</v>
      </c>
      <c r="I2312" s="32">
        <f t="shared" si="224"/>
        <v>116.98835060940742</v>
      </c>
      <c r="J2312" s="32">
        <f t="shared" si="225"/>
        <v>0.58494175304703711</v>
      </c>
      <c r="K2312" s="33" t="str">
        <f t="shared" si="226"/>
        <v>DEJAR</v>
      </c>
      <c r="L2312" s="33" t="str">
        <f t="shared" si="227"/>
        <v>DEJAR</v>
      </c>
      <c r="M2312" s="33" t="str">
        <f t="shared" si="228"/>
        <v>DEJAR</v>
      </c>
    </row>
    <row r="2313" spans="1:13" x14ac:dyDescent="0.25">
      <c r="A2313" t="s">
        <v>737</v>
      </c>
      <c r="B2313" s="9">
        <v>8</v>
      </c>
      <c r="C2313" s="8" t="s">
        <v>28</v>
      </c>
      <c r="D2313" s="120">
        <v>12</v>
      </c>
      <c r="E2313" s="161">
        <v>25</v>
      </c>
      <c r="F2313" s="304">
        <f t="shared" si="223"/>
        <v>113.0976</v>
      </c>
      <c r="G2313" s="9">
        <v>0.1</v>
      </c>
      <c r="H2313" s="18" t="s">
        <v>1063</v>
      </c>
      <c r="I2313" s="32">
        <f t="shared" si="224"/>
        <v>51.002868362482175</v>
      </c>
      <c r="J2313" s="32">
        <f t="shared" si="225"/>
        <v>0.25501434181241084</v>
      </c>
      <c r="K2313" s="33" t="str">
        <f t="shared" si="226"/>
        <v>DEJAR</v>
      </c>
      <c r="L2313" s="33" t="str">
        <f t="shared" si="227"/>
        <v>DEJAR</v>
      </c>
      <c r="M2313" s="33" t="str">
        <f t="shared" si="228"/>
        <v>DEJAR</v>
      </c>
    </row>
    <row r="2314" spans="1:13" x14ac:dyDescent="0.25">
      <c r="A2314" t="s">
        <v>737</v>
      </c>
      <c r="B2314" s="9">
        <v>9</v>
      </c>
      <c r="C2314" s="8" t="s">
        <v>833</v>
      </c>
      <c r="D2314" s="120">
        <v>34</v>
      </c>
      <c r="E2314" s="161">
        <v>25</v>
      </c>
      <c r="F2314" s="304">
        <f t="shared" si="223"/>
        <v>907.92240000000004</v>
      </c>
      <c r="G2314" s="9">
        <v>0.1</v>
      </c>
      <c r="H2314" s="18" t="s">
        <v>1063</v>
      </c>
      <c r="I2314" s="32">
        <f t="shared" si="224"/>
        <v>610.45073780325674</v>
      </c>
      <c r="J2314" s="32">
        <f t="shared" si="225"/>
        <v>3.0522536890162835</v>
      </c>
      <c r="K2314" s="33" t="str">
        <f t="shared" si="226"/>
        <v>DEJAR</v>
      </c>
      <c r="L2314" s="33" t="str">
        <f t="shared" si="227"/>
        <v>DEJAR</v>
      </c>
      <c r="M2314" s="33" t="str">
        <f t="shared" si="228"/>
        <v>DEJAR</v>
      </c>
    </row>
    <row r="2315" spans="1:13" x14ac:dyDescent="0.25">
      <c r="A2315" t="s">
        <v>737</v>
      </c>
      <c r="B2315" s="9">
        <v>10</v>
      </c>
      <c r="C2315" s="8" t="s">
        <v>383</v>
      </c>
      <c r="D2315" s="120">
        <v>33</v>
      </c>
      <c r="E2315" s="161">
        <v>18</v>
      </c>
      <c r="F2315" s="304">
        <f t="shared" si="223"/>
        <v>855.30060000000003</v>
      </c>
      <c r="G2315" s="9">
        <v>0.1</v>
      </c>
      <c r="H2315" s="18" t="s">
        <v>1063</v>
      </c>
      <c r="I2315" s="32">
        <f t="shared" si="224"/>
        <v>568.52356444302654</v>
      </c>
      <c r="J2315" s="32">
        <f t="shared" si="225"/>
        <v>2.8426178222151326</v>
      </c>
      <c r="K2315" s="33" t="str">
        <f t="shared" si="226"/>
        <v>DEJAR</v>
      </c>
      <c r="L2315" s="33" t="str">
        <f t="shared" si="227"/>
        <v>DEJAR</v>
      </c>
      <c r="M2315" s="33" t="str">
        <f t="shared" si="228"/>
        <v>DEJAR</v>
      </c>
    </row>
    <row r="2316" spans="1:13" x14ac:dyDescent="0.25">
      <c r="A2316" t="s">
        <v>737</v>
      </c>
      <c r="B2316" s="9">
        <v>11</v>
      </c>
      <c r="C2316" s="8" t="s">
        <v>825</v>
      </c>
      <c r="D2316" s="120">
        <v>19</v>
      </c>
      <c r="E2316" s="161">
        <v>25</v>
      </c>
      <c r="F2316" s="304">
        <f t="shared" si="223"/>
        <v>283.52940000000001</v>
      </c>
      <c r="G2316" s="9">
        <v>0.1</v>
      </c>
      <c r="H2316" s="18" t="s">
        <v>1063</v>
      </c>
      <c r="I2316" s="32">
        <f t="shared" si="224"/>
        <v>152.50261995629924</v>
      </c>
      <c r="J2316" s="32">
        <f t="shared" si="225"/>
        <v>0.76251309978149617</v>
      </c>
      <c r="K2316" s="33" t="str">
        <f t="shared" si="226"/>
        <v>DEJAR</v>
      </c>
      <c r="L2316" s="33" t="str">
        <f t="shared" si="227"/>
        <v>DEJAR</v>
      </c>
      <c r="M2316" s="33" t="str">
        <f t="shared" si="228"/>
        <v>DEJAR</v>
      </c>
    </row>
    <row r="2317" spans="1:13" x14ac:dyDescent="0.25">
      <c r="A2317" t="s">
        <v>737</v>
      </c>
      <c r="B2317" s="9">
        <v>12</v>
      </c>
      <c r="C2317" s="8" t="s">
        <v>834</v>
      </c>
      <c r="D2317" s="120">
        <v>30</v>
      </c>
      <c r="E2317" s="161">
        <v>22</v>
      </c>
      <c r="F2317" s="304">
        <f t="shared" si="223"/>
        <v>706.86</v>
      </c>
      <c r="G2317" s="9">
        <v>0.1</v>
      </c>
      <c r="H2317" s="18" t="s">
        <v>1063</v>
      </c>
      <c r="I2317" s="32">
        <f t="shared" si="224"/>
        <v>452.98997539791907</v>
      </c>
      <c r="J2317" s="32">
        <f t="shared" si="225"/>
        <v>2.2649498769895953</v>
      </c>
      <c r="K2317" s="33" t="str">
        <f t="shared" si="226"/>
        <v>DEJAR</v>
      </c>
      <c r="L2317" s="33" t="str">
        <f t="shared" si="227"/>
        <v>DEJAR</v>
      </c>
      <c r="M2317" s="33" t="str">
        <f t="shared" si="228"/>
        <v>DEJAR</v>
      </c>
    </row>
    <row r="2318" spans="1:13" x14ac:dyDescent="0.25">
      <c r="A2318" t="s">
        <v>737</v>
      </c>
      <c r="B2318" s="9">
        <v>13</v>
      </c>
      <c r="C2318" s="8" t="s">
        <v>227</v>
      </c>
      <c r="D2318" s="120">
        <v>26</v>
      </c>
      <c r="E2318" s="161">
        <v>8</v>
      </c>
      <c r="F2318" s="304">
        <f t="shared" si="223"/>
        <v>530.93039999999996</v>
      </c>
      <c r="G2318" s="9">
        <v>0.1</v>
      </c>
      <c r="H2318" s="18" t="s">
        <v>1063</v>
      </c>
      <c r="I2318" s="32">
        <f t="shared" si="224"/>
        <v>322.0760520178971</v>
      </c>
      <c r="J2318" s="32">
        <f t="shared" si="225"/>
        <v>1.6103802600894852</v>
      </c>
      <c r="K2318" s="33" t="str">
        <f t="shared" si="226"/>
        <v>DEJAR</v>
      </c>
      <c r="L2318" s="33" t="str">
        <f t="shared" si="227"/>
        <v>DEJAR</v>
      </c>
      <c r="M2318" s="33" t="str">
        <f t="shared" si="228"/>
        <v>DEJAR</v>
      </c>
    </row>
    <row r="2319" spans="1:13" x14ac:dyDescent="0.25">
      <c r="A2319" t="s">
        <v>737</v>
      </c>
      <c r="B2319" s="9">
        <v>14</v>
      </c>
      <c r="C2319" s="8" t="s">
        <v>835</v>
      </c>
      <c r="D2319" s="120">
        <v>26</v>
      </c>
      <c r="E2319" s="161">
        <v>19</v>
      </c>
      <c r="F2319" s="304">
        <f t="shared" si="223"/>
        <v>530.93039999999996</v>
      </c>
      <c r="G2319" s="9">
        <v>0.1</v>
      </c>
      <c r="H2319" s="18" t="s">
        <v>1063</v>
      </c>
      <c r="I2319" s="32">
        <f t="shared" si="224"/>
        <v>322.0760520178971</v>
      </c>
      <c r="J2319" s="32">
        <f t="shared" si="225"/>
        <v>1.6103802600894852</v>
      </c>
      <c r="K2319" s="33" t="str">
        <f t="shared" si="226"/>
        <v>DEJAR</v>
      </c>
      <c r="L2319" s="33" t="str">
        <f t="shared" si="227"/>
        <v>DEJAR</v>
      </c>
      <c r="M2319" s="33" t="str">
        <f t="shared" si="228"/>
        <v>DEJAR</v>
      </c>
    </row>
    <row r="2320" spans="1:13" x14ac:dyDescent="0.25">
      <c r="A2320" t="s">
        <v>737</v>
      </c>
      <c r="B2320" s="9">
        <v>15</v>
      </c>
      <c r="C2320" s="8" t="s">
        <v>300</v>
      </c>
      <c r="D2320" s="120">
        <v>32</v>
      </c>
      <c r="E2320" s="161">
        <v>25</v>
      </c>
      <c r="F2320" s="304">
        <f t="shared" si="223"/>
        <v>804.24959999999999</v>
      </c>
      <c r="G2320" s="9">
        <v>0.1</v>
      </c>
      <c r="H2320" s="18" t="s">
        <v>1063</v>
      </c>
      <c r="I2320" s="32">
        <f t="shared" si="224"/>
        <v>528.31791084648671</v>
      </c>
      <c r="J2320" s="32">
        <f t="shared" si="225"/>
        <v>2.6415895542324335</v>
      </c>
      <c r="K2320" s="33" t="str">
        <f t="shared" si="226"/>
        <v>DEJAR</v>
      </c>
      <c r="L2320" s="33" t="str">
        <f t="shared" si="227"/>
        <v>DEJAR</v>
      </c>
      <c r="M2320" s="33" t="str">
        <f t="shared" si="228"/>
        <v>DEJAR</v>
      </c>
    </row>
    <row r="2321" spans="1:13" x14ac:dyDescent="0.25">
      <c r="A2321" t="s">
        <v>737</v>
      </c>
      <c r="B2321" s="9">
        <v>16</v>
      </c>
      <c r="C2321" s="8" t="s">
        <v>169</v>
      </c>
      <c r="D2321" s="120">
        <v>41</v>
      </c>
      <c r="E2321" s="161">
        <v>22</v>
      </c>
      <c r="F2321" s="304">
        <f t="shared" si="223"/>
        <v>1320.2574</v>
      </c>
      <c r="G2321" s="9">
        <v>0.1</v>
      </c>
      <c r="H2321" s="18" t="s">
        <v>1063</v>
      </c>
      <c r="I2321" s="32">
        <f t="shared" si="224"/>
        <v>953.76583125588297</v>
      </c>
      <c r="J2321" s="32">
        <f t="shared" si="225"/>
        <v>4.7688291562794145</v>
      </c>
      <c r="K2321" s="33" t="str">
        <f t="shared" si="226"/>
        <v>DEJAR</v>
      </c>
      <c r="L2321" s="33" t="str">
        <f t="shared" si="227"/>
        <v>DEJAR</v>
      </c>
      <c r="M2321" s="33" t="str">
        <f t="shared" si="228"/>
        <v>DEJAR</v>
      </c>
    </row>
    <row r="2322" spans="1:13" x14ac:dyDescent="0.25">
      <c r="A2322" s="151" t="s">
        <v>737</v>
      </c>
      <c r="B2322" s="152">
        <v>17</v>
      </c>
      <c r="C2322" s="153" t="s">
        <v>836</v>
      </c>
      <c r="D2322" s="154">
        <v>22</v>
      </c>
      <c r="E2322" s="163">
        <v>24</v>
      </c>
      <c r="F2322" s="304">
        <f t="shared" si="223"/>
        <v>380.1336</v>
      </c>
      <c r="G2322" s="9">
        <v>0.1</v>
      </c>
      <c r="H2322" s="18" t="s">
        <v>1063</v>
      </c>
      <c r="I2322" s="32">
        <f t="shared" si="224"/>
        <v>216.2883827856152</v>
      </c>
      <c r="J2322" s="32">
        <f t="shared" si="225"/>
        <v>1.0814419139280758</v>
      </c>
      <c r="K2322" s="33" t="str">
        <f t="shared" si="226"/>
        <v>DEJAR</v>
      </c>
      <c r="L2322" s="33" t="str">
        <f t="shared" si="227"/>
        <v>DEJAR</v>
      </c>
      <c r="M2322" s="33" t="str">
        <f t="shared" si="228"/>
        <v>DEJAR</v>
      </c>
    </row>
    <row r="2323" spans="1:13" x14ac:dyDescent="0.25">
      <c r="A2323" s="151" t="s">
        <v>737</v>
      </c>
      <c r="B2323" s="152">
        <v>18</v>
      </c>
      <c r="C2323" s="153" t="s">
        <v>28</v>
      </c>
      <c r="D2323" s="154">
        <v>32</v>
      </c>
      <c r="E2323" s="163">
        <v>27</v>
      </c>
      <c r="F2323" s="304">
        <f t="shared" si="223"/>
        <v>804.24959999999999</v>
      </c>
      <c r="G2323" s="9">
        <v>0.1</v>
      </c>
      <c r="H2323" s="18" t="s">
        <v>1063</v>
      </c>
      <c r="I2323" s="32">
        <f t="shared" si="224"/>
        <v>528.31791084648671</v>
      </c>
      <c r="J2323" s="32">
        <f t="shared" si="225"/>
        <v>2.6415895542324335</v>
      </c>
      <c r="K2323" s="33" t="str">
        <f t="shared" si="226"/>
        <v>DEJAR</v>
      </c>
      <c r="L2323" s="33" t="str">
        <f t="shared" si="227"/>
        <v>DEJAR</v>
      </c>
      <c r="M2323" s="33" t="str">
        <f t="shared" si="228"/>
        <v>DEJAR</v>
      </c>
    </row>
    <row r="2324" spans="1:13" x14ac:dyDescent="0.25">
      <c r="A2324" s="151" t="s">
        <v>737</v>
      </c>
      <c r="B2324" s="152">
        <v>19</v>
      </c>
      <c r="C2324" s="153" t="s">
        <v>837</v>
      </c>
      <c r="D2324" s="154">
        <v>18</v>
      </c>
      <c r="E2324" s="163">
        <v>18</v>
      </c>
      <c r="F2324" s="304">
        <f t="shared" si="223"/>
        <v>254.46959999999999</v>
      </c>
      <c r="G2324" s="9">
        <v>0.1</v>
      </c>
      <c r="H2324" s="18" t="s">
        <v>1063</v>
      </c>
      <c r="I2324" s="32">
        <f t="shared" si="224"/>
        <v>134.06329154071116</v>
      </c>
      <c r="J2324" s="32">
        <f t="shared" si="225"/>
        <v>0.67031645770355586</v>
      </c>
      <c r="K2324" s="33" t="str">
        <f t="shared" si="226"/>
        <v>DEJAR</v>
      </c>
      <c r="L2324" s="33" t="str">
        <f t="shared" si="227"/>
        <v>DEJAR</v>
      </c>
      <c r="M2324" s="33" t="str">
        <f t="shared" si="228"/>
        <v>DEJAR</v>
      </c>
    </row>
    <row r="2325" spans="1:13" x14ac:dyDescent="0.25">
      <c r="A2325" s="151" t="s">
        <v>737</v>
      </c>
      <c r="B2325" s="152">
        <v>20</v>
      </c>
      <c r="C2325" s="153" t="s">
        <v>28</v>
      </c>
      <c r="D2325" s="154">
        <v>19</v>
      </c>
      <c r="E2325" s="163">
        <v>25</v>
      </c>
      <c r="F2325" s="304">
        <f t="shared" si="223"/>
        <v>283.52940000000001</v>
      </c>
      <c r="G2325" s="9">
        <v>0.1</v>
      </c>
      <c r="H2325" s="18" t="s">
        <v>1063</v>
      </c>
      <c r="I2325" s="32">
        <f t="shared" si="224"/>
        <v>152.50261995629924</v>
      </c>
      <c r="J2325" s="32">
        <f t="shared" si="225"/>
        <v>0.76251309978149617</v>
      </c>
      <c r="K2325" s="33" t="str">
        <f t="shared" si="226"/>
        <v>DEJAR</v>
      </c>
      <c r="L2325" s="33" t="str">
        <f t="shared" si="227"/>
        <v>DEJAR</v>
      </c>
      <c r="M2325" s="33" t="str">
        <f t="shared" si="228"/>
        <v>DEJAR</v>
      </c>
    </row>
    <row r="2326" spans="1:13" x14ac:dyDescent="0.25">
      <c r="A2326" t="s">
        <v>738</v>
      </c>
      <c r="B2326" s="9">
        <v>1</v>
      </c>
      <c r="C2326" s="8" t="s">
        <v>169</v>
      </c>
      <c r="D2326" s="120">
        <v>71</v>
      </c>
      <c r="E2326" s="161">
        <v>30</v>
      </c>
      <c r="F2326" s="304">
        <f t="shared" si="223"/>
        <v>3959.2013999999999</v>
      </c>
      <c r="G2326" s="9">
        <v>0.1</v>
      </c>
      <c r="H2326" s="18" t="s">
        <v>1063</v>
      </c>
      <c r="I2326" s="32">
        <f t="shared" si="224"/>
        <v>3530.5965798379734</v>
      </c>
      <c r="J2326" s="32">
        <f t="shared" si="225"/>
        <v>17.652982899189865</v>
      </c>
      <c r="K2326" s="33" t="str">
        <f t="shared" si="226"/>
        <v>DEJAR</v>
      </c>
      <c r="L2326" s="33" t="str">
        <f t="shared" si="227"/>
        <v>DEJAR</v>
      </c>
      <c r="M2326" s="33" t="str">
        <f t="shared" si="228"/>
        <v>DEJAR</v>
      </c>
    </row>
    <row r="2327" spans="1:13" x14ac:dyDescent="0.25">
      <c r="A2327" t="s">
        <v>738</v>
      </c>
      <c r="B2327" s="9">
        <v>2</v>
      </c>
      <c r="C2327" s="8" t="s">
        <v>28</v>
      </c>
      <c r="D2327" s="120">
        <v>50</v>
      </c>
      <c r="E2327" s="161">
        <v>35</v>
      </c>
      <c r="F2327" s="304">
        <f t="shared" si="223"/>
        <v>1963.5</v>
      </c>
      <c r="G2327" s="9">
        <v>0.1</v>
      </c>
      <c r="H2327" s="18" t="s">
        <v>1063</v>
      </c>
      <c r="I2327" s="32">
        <f t="shared" si="224"/>
        <v>1530.6197203780737</v>
      </c>
      <c r="J2327" s="32">
        <f t="shared" si="225"/>
        <v>7.6530986018903677</v>
      </c>
      <c r="K2327" s="33" t="str">
        <f t="shared" si="226"/>
        <v>DEJAR</v>
      </c>
      <c r="L2327" s="33" t="str">
        <f t="shared" si="227"/>
        <v>DEJAR</v>
      </c>
      <c r="M2327" s="33" t="str">
        <f t="shared" si="228"/>
        <v>DEJAR</v>
      </c>
    </row>
    <row r="2328" spans="1:13" x14ac:dyDescent="0.25">
      <c r="A2328" t="s">
        <v>738</v>
      </c>
      <c r="B2328" s="9">
        <v>3</v>
      </c>
      <c r="C2328" s="8" t="s">
        <v>825</v>
      </c>
      <c r="D2328" s="120">
        <v>22</v>
      </c>
      <c r="E2328" s="161">
        <v>18</v>
      </c>
      <c r="F2328" s="304">
        <f t="shared" si="223"/>
        <v>380.1336</v>
      </c>
      <c r="G2328" s="9">
        <v>0.1</v>
      </c>
      <c r="H2328" s="18" t="s">
        <v>1063</v>
      </c>
      <c r="I2328" s="32">
        <f t="shared" si="224"/>
        <v>216.2883827856152</v>
      </c>
      <c r="J2328" s="32">
        <f t="shared" si="225"/>
        <v>1.0814419139280758</v>
      </c>
      <c r="K2328" s="33" t="str">
        <f t="shared" si="226"/>
        <v>DEJAR</v>
      </c>
      <c r="L2328" s="33" t="str">
        <f t="shared" si="227"/>
        <v>DEJAR</v>
      </c>
      <c r="M2328" s="33" t="str">
        <f t="shared" si="228"/>
        <v>DEJAR</v>
      </c>
    </row>
    <row r="2329" spans="1:13" x14ac:dyDescent="0.25">
      <c r="A2329" s="151" t="s">
        <v>738</v>
      </c>
      <c r="B2329" s="152">
        <v>4</v>
      </c>
      <c r="C2329" s="153" t="s">
        <v>490</v>
      </c>
      <c r="D2329" s="154">
        <v>16</v>
      </c>
      <c r="E2329" s="163">
        <v>19</v>
      </c>
      <c r="F2329" s="304">
        <f t="shared" si="223"/>
        <v>201.0624</v>
      </c>
      <c r="G2329" s="9">
        <v>0.1</v>
      </c>
      <c r="H2329" s="18" t="s">
        <v>1063</v>
      </c>
      <c r="I2329" s="32">
        <f t="shared" si="224"/>
        <v>101.24820425273758</v>
      </c>
      <c r="J2329" s="32">
        <f t="shared" si="225"/>
        <v>0.50624102126368786</v>
      </c>
      <c r="K2329" s="33" t="str">
        <f t="shared" si="226"/>
        <v>DEJAR</v>
      </c>
      <c r="L2329" s="33" t="str">
        <f t="shared" si="227"/>
        <v>DEJAR</v>
      </c>
      <c r="M2329" s="33" t="str">
        <f t="shared" si="228"/>
        <v>DEJAR</v>
      </c>
    </row>
    <row r="2330" spans="1:13" x14ac:dyDescent="0.25">
      <c r="A2330" t="s">
        <v>738</v>
      </c>
      <c r="B2330" s="9">
        <v>5</v>
      </c>
      <c r="C2330" s="8" t="s">
        <v>838</v>
      </c>
      <c r="D2330" s="120">
        <v>27</v>
      </c>
      <c r="E2330" s="161">
        <v>35</v>
      </c>
      <c r="F2330" s="304">
        <f t="shared" si="223"/>
        <v>572.5566</v>
      </c>
      <c r="G2330" s="9">
        <v>0.1</v>
      </c>
      <c r="H2330" s="18" t="s">
        <v>1063</v>
      </c>
      <c r="I2330" s="32">
        <f t="shared" si="224"/>
        <v>352.39128142743209</v>
      </c>
      <c r="J2330" s="32">
        <f t="shared" si="225"/>
        <v>1.7619564071371603</v>
      </c>
      <c r="K2330" s="33" t="str">
        <f t="shared" si="226"/>
        <v>DEJAR</v>
      </c>
      <c r="L2330" s="33" t="str">
        <f t="shared" si="227"/>
        <v>DEJAR</v>
      </c>
      <c r="M2330" s="33" t="str">
        <f t="shared" si="228"/>
        <v>DEJAR</v>
      </c>
    </row>
    <row r="2331" spans="1:13" x14ac:dyDescent="0.25">
      <c r="A2331" t="s">
        <v>738</v>
      </c>
      <c r="B2331" s="9">
        <v>6</v>
      </c>
      <c r="C2331" s="8" t="s">
        <v>383</v>
      </c>
      <c r="D2331" s="120">
        <v>12</v>
      </c>
      <c r="E2331" s="161">
        <v>20</v>
      </c>
      <c r="F2331" s="304">
        <f t="shared" si="223"/>
        <v>113.0976</v>
      </c>
      <c r="G2331" s="9">
        <v>0.1</v>
      </c>
      <c r="H2331" s="18" t="s">
        <v>1063</v>
      </c>
      <c r="I2331" s="32">
        <f t="shared" si="224"/>
        <v>51.002868362482175</v>
      </c>
      <c r="J2331" s="32">
        <f t="shared" si="225"/>
        <v>0.25501434181241084</v>
      </c>
      <c r="K2331" s="33" t="str">
        <f t="shared" si="226"/>
        <v>DEJAR</v>
      </c>
      <c r="L2331" s="33" t="str">
        <f t="shared" si="227"/>
        <v>DEJAR</v>
      </c>
      <c r="M2331" s="33" t="str">
        <f t="shared" si="228"/>
        <v>DEJAR</v>
      </c>
    </row>
    <row r="2332" spans="1:13" x14ac:dyDescent="0.25">
      <c r="A2332" t="s">
        <v>738</v>
      </c>
      <c r="B2332" s="9">
        <v>7</v>
      </c>
      <c r="C2332" s="8" t="s">
        <v>825</v>
      </c>
      <c r="D2332" s="120">
        <v>32</v>
      </c>
      <c r="E2332" s="161">
        <v>22</v>
      </c>
      <c r="F2332" s="304">
        <f t="shared" si="223"/>
        <v>804.24959999999999</v>
      </c>
      <c r="G2332" s="9">
        <v>0.1</v>
      </c>
      <c r="H2332" s="18" t="s">
        <v>1063</v>
      </c>
      <c r="I2332" s="32">
        <f t="shared" si="224"/>
        <v>528.31791084648671</v>
      </c>
      <c r="J2332" s="32">
        <f t="shared" si="225"/>
        <v>2.6415895542324335</v>
      </c>
      <c r="K2332" s="33" t="str">
        <f t="shared" si="226"/>
        <v>DEJAR</v>
      </c>
      <c r="L2332" s="33" t="str">
        <f t="shared" si="227"/>
        <v>DEJAR</v>
      </c>
      <c r="M2332" s="33" t="str">
        <f t="shared" si="228"/>
        <v>DEJAR</v>
      </c>
    </row>
    <row r="2333" spans="1:13" x14ac:dyDescent="0.25">
      <c r="A2333" t="s">
        <v>738</v>
      </c>
      <c r="B2333" s="9">
        <v>8</v>
      </c>
      <c r="C2333" s="8" t="s">
        <v>825</v>
      </c>
      <c r="D2333" s="120">
        <v>29</v>
      </c>
      <c r="E2333" s="161">
        <v>30</v>
      </c>
      <c r="F2333" s="304">
        <f t="shared" si="223"/>
        <v>660.52139999999997</v>
      </c>
      <c r="G2333" s="9">
        <v>0.1</v>
      </c>
      <c r="H2333" s="18" t="s">
        <v>1063</v>
      </c>
      <c r="I2333" s="32">
        <f t="shared" si="224"/>
        <v>417.82609631752575</v>
      </c>
      <c r="J2333" s="32">
        <f t="shared" si="225"/>
        <v>2.0891304815876288</v>
      </c>
      <c r="K2333" s="33" t="str">
        <f t="shared" si="226"/>
        <v>DEJAR</v>
      </c>
      <c r="L2333" s="33" t="str">
        <f t="shared" si="227"/>
        <v>DEJAR</v>
      </c>
      <c r="M2333" s="33" t="str">
        <f t="shared" si="228"/>
        <v>DEJAR</v>
      </c>
    </row>
    <row r="2334" spans="1:13" x14ac:dyDescent="0.25">
      <c r="A2334" t="s">
        <v>738</v>
      </c>
      <c r="B2334" s="9">
        <v>9</v>
      </c>
      <c r="C2334" s="8" t="s">
        <v>839</v>
      </c>
      <c r="D2334" s="120">
        <v>73</v>
      </c>
      <c r="E2334" s="161">
        <v>25</v>
      </c>
      <c r="F2334" s="304">
        <f t="shared" si="223"/>
        <v>4185.3966</v>
      </c>
      <c r="G2334" s="9">
        <v>0.1</v>
      </c>
      <c r="H2334" s="18" t="s">
        <v>1063</v>
      </c>
      <c r="I2334" s="32">
        <f t="shared" si="224"/>
        <v>3772.2805096514808</v>
      </c>
      <c r="J2334" s="32">
        <f t="shared" si="225"/>
        <v>18.861402548257402</v>
      </c>
      <c r="K2334" s="33" t="str">
        <f t="shared" si="226"/>
        <v>DEJAR</v>
      </c>
      <c r="L2334" s="33" t="str">
        <f t="shared" si="227"/>
        <v>DEJAR</v>
      </c>
      <c r="M2334" s="33" t="str">
        <f t="shared" si="228"/>
        <v>DEJAR</v>
      </c>
    </row>
    <row r="2335" spans="1:13" x14ac:dyDescent="0.25">
      <c r="A2335" t="s">
        <v>738</v>
      </c>
      <c r="B2335" s="9">
        <v>10</v>
      </c>
      <c r="C2335" s="8" t="s">
        <v>840</v>
      </c>
      <c r="D2335" s="120">
        <v>57</v>
      </c>
      <c r="E2335" s="161">
        <v>35</v>
      </c>
      <c r="F2335" s="304">
        <f t="shared" si="223"/>
        <v>2551.7646</v>
      </c>
      <c r="G2335" s="9">
        <v>0.1</v>
      </c>
      <c r="H2335" s="18" t="s">
        <v>1063</v>
      </c>
      <c r="I2335" s="32">
        <f t="shared" si="224"/>
        <v>2091.7057326142717</v>
      </c>
      <c r="J2335" s="32">
        <f t="shared" si="225"/>
        <v>10.458528663071357</v>
      </c>
      <c r="K2335" s="33" t="str">
        <f t="shared" si="226"/>
        <v>DEJAR</v>
      </c>
      <c r="L2335" s="33" t="str">
        <f t="shared" si="227"/>
        <v>DEJAR</v>
      </c>
      <c r="M2335" s="33" t="str">
        <f t="shared" si="228"/>
        <v>DEJAR</v>
      </c>
    </row>
    <row r="2336" spans="1:13" x14ac:dyDescent="0.25">
      <c r="A2336" t="s">
        <v>738</v>
      </c>
      <c r="B2336" s="9">
        <v>11</v>
      </c>
      <c r="C2336" s="8" t="s">
        <v>841</v>
      </c>
      <c r="D2336" s="120">
        <v>49</v>
      </c>
      <c r="E2336" s="161">
        <v>21</v>
      </c>
      <c r="F2336" s="304">
        <f t="shared" si="223"/>
        <v>1885.7454</v>
      </c>
      <c r="G2336" s="9">
        <v>0.1</v>
      </c>
      <c r="H2336" s="18" t="s">
        <v>1063</v>
      </c>
      <c r="I2336" s="32">
        <f t="shared" si="224"/>
        <v>1458.6616605664788</v>
      </c>
      <c r="J2336" s="32">
        <f t="shared" si="225"/>
        <v>7.2933083028323935</v>
      </c>
      <c r="K2336" s="33" t="str">
        <f t="shared" si="226"/>
        <v>DEJAR</v>
      </c>
      <c r="L2336" s="33" t="str">
        <f t="shared" si="227"/>
        <v>DEJAR</v>
      </c>
      <c r="M2336" s="33" t="str">
        <f t="shared" si="228"/>
        <v>DEJAR</v>
      </c>
    </row>
    <row r="2337" spans="1:13" x14ac:dyDescent="0.25">
      <c r="A2337" t="s">
        <v>738</v>
      </c>
      <c r="B2337" s="9">
        <v>12</v>
      </c>
      <c r="C2337" s="8" t="s">
        <v>825</v>
      </c>
      <c r="D2337" s="120">
        <v>24</v>
      </c>
      <c r="E2337" s="161">
        <v>25</v>
      </c>
      <c r="F2337" s="304">
        <f t="shared" si="223"/>
        <v>452.3904</v>
      </c>
      <c r="G2337" s="9">
        <v>0.1</v>
      </c>
      <c r="H2337" s="18" t="s">
        <v>1063</v>
      </c>
      <c r="I2337" s="32">
        <f t="shared" si="224"/>
        <v>266.13537552905672</v>
      </c>
      <c r="J2337" s="32">
        <f t="shared" si="225"/>
        <v>1.3306768776452833</v>
      </c>
      <c r="K2337" s="33" t="str">
        <f t="shared" si="226"/>
        <v>DEJAR</v>
      </c>
      <c r="L2337" s="33" t="str">
        <f t="shared" si="227"/>
        <v>DEJAR</v>
      </c>
      <c r="M2337" s="33" t="str">
        <f t="shared" si="228"/>
        <v>DEJAR</v>
      </c>
    </row>
    <row r="2338" spans="1:13" x14ac:dyDescent="0.25">
      <c r="A2338" t="s">
        <v>738</v>
      </c>
      <c r="B2338" s="9">
        <v>13</v>
      </c>
      <c r="C2338" s="8" t="s">
        <v>211</v>
      </c>
      <c r="D2338" s="120">
        <v>25</v>
      </c>
      <c r="E2338" s="161">
        <v>27</v>
      </c>
      <c r="F2338" s="304">
        <f t="shared" si="223"/>
        <v>490.875</v>
      </c>
      <c r="G2338" s="9">
        <v>0.1</v>
      </c>
      <c r="H2338" s="18" t="s">
        <v>1063</v>
      </c>
      <c r="I2338" s="32">
        <f t="shared" si="224"/>
        <v>293.3319028192812</v>
      </c>
      <c r="J2338" s="32">
        <f t="shared" si="225"/>
        <v>1.4666595140964058</v>
      </c>
      <c r="K2338" s="33" t="str">
        <f t="shared" si="226"/>
        <v>DEJAR</v>
      </c>
      <c r="L2338" s="33" t="str">
        <f t="shared" si="227"/>
        <v>DEJAR</v>
      </c>
      <c r="M2338" s="33" t="str">
        <f t="shared" si="228"/>
        <v>DEJAR</v>
      </c>
    </row>
    <row r="2339" spans="1:13" x14ac:dyDescent="0.25">
      <c r="A2339" t="s">
        <v>738</v>
      </c>
      <c r="B2339" s="9">
        <v>14</v>
      </c>
      <c r="C2339" s="8" t="s">
        <v>252</v>
      </c>
      <c r="D2339" s="120">
        <v>32</v>
      </c>
      <c r="E2339" s="161">
        <v>19</v>
      </c>
      <c r="F2339" s="304">
        <f t="shared" si="223"/>
        <v>804.24959999999999</v>
      </c>
      <c r="G2339" s="9">
        <v>0.1</v>
      </c>
      <c r="H2339" s="18" t="s">
        <v>1063</v>
      </c>
      <c r="I2339" s="32">
        <f t="shared" si="224"/>
        <v>528.31791084648671</v>
      </c>
      <c r="J2339" s="32">
        <f t="shared" si="225"/>
        <v>2.6415895542324335</v>
      </c>
      <c r="K2339" s="33" t="str">
        <f t="shared" si="226"/>
        <v>DEJAR</v>
      </c>
      <c r="L2339" s="33" t="str">
        <f t="shared" si="227"/>
        <v>DEJAR</v>
      </c>
      <c r="M2339" s="33" t="str">
        <f t="shared" si="228"/>
        <v>DEJAR</v>
      </c>
    </row>
    <row r="2340" spans="1:13" x14ac:dyDescent="0.25">
      <c r="A2340" t="s">
        <v>738</v>
      </c>
      <c r="B2340" s="9">
        <v>15</v>
      </c>
      <c r="C2340" s="8" t="s">
        <v>832</v>
      </c>
      <c r="D2340" s="120">
        <v>19</v>
      </c>
      <c r="E2340" s="161">
        <v>18</v>
      </c>
      <c r="F2340" s="304">
        <f t="shared" si="223"/>
        <v>283.52940000000001</v>
      </c>
      <c r="G2340" s="9">
        <v>0.1</v>
      </c>
      <c r="H2340" s="18" t="s">
        <v>1063</v>
      </c>
      <c r="I2340" s="32">
        <f t="shared" si="224"/>
        <v>152.50261995629924</v>
      </c>
      <c r="J2340" s="32">
        <f t="shared" si="225"/>
        <v>0.76251309978149617</v>
      </c>
      <c r="K2340" s="33" t="str">
        <f t="shared" si="226"/>
        <v>DEJAR</v>
      </c>
      <c r="L2340" s="33" t="str">
        <f t="shared" si="227"/>
        <v>DEJAR</v>
      </c>
      <c r="M2340" s="33" t="str">
        <f t="shared" si="228"/>
        <v>DEJAR</v>
      </c>
    </row>
    <row r="2341" spans="1:13" x14ac:dyDescent="0.25">
      <c r="A2341" t="s">
        <v>738</v>
      </c>
      <c r="B2341" s="9">
        <v>16</v>
      </c>
      <c r="C2341" s="8" t="s">
        <v>592</v>
      </c>
      <c r="D2341" s="120">
        <v>22</v>
      </c>
      <c r="E2341" s="161">
        <v>18</v>
      </c>
      <c r="F2341" s="304">
        <f t="shared" si="223"/>
        <v>380.1336</v>
      </c>
      <c r="G2341" s="9">
        <v>0.1</v>
      </c>
      <c r="H2341" s="18" t="s">
        <v>1063</v>
      </c>
      <c r="I2341" s="32">
        <f t="shared" si="224"/>
        <v>216.2883827856152</v>
      </c>
      <c r="J2341" s="32">
        <f t="shared" si="225"/>
        <v>1.0814419139280758</v>
      </c>
      <c r="K2341" s="33" t="str">
        <f t="shared" si="226"/>
        <v>DEJAR</v>
      </c>
      <c r="L2341" s="33" t="str">
        <f t="shared" si="227"/>
        <v>DEJAR</v>
      </c>
      <c r="M2341" s="33" t="str">
        <f t="shared" si="228"/>
        <v>DEJAR</v>
      </c>
    </row>
    <row r="2342" spans="1:13" x14ac:dyDescent="0.25">
      <c r="A2342" t="s">
        <v>738</v>
      </c>
      <c r="B2342" s="9">
        <v>17</v>
      </c>
      <c r="C2342" s="8" t="s">
        <v>842</v>
      </c>
      <c r="D2342" s="120">
        <v>23</v>
      </c>
      <c r="E2342" s="161">
        <v>18</v>
      </c>
      <c r="F2342" s="304">
        <f t="shared" si="223"/>
        <v>415.47660000000002</v>
      </c>
      <c r="G2342" s="9">
        <v>0.1</v>
      </c>
      <c r="H2342" s="18" t="s">
        <v>1063</v>
      </c>
      <c r="I2342" s="32">
        <f t="shared" si="224"/>
        <v>240.46242571758225</v>
      </c>
      <c r="J2342" s="32">
        <f t="shared" si="225"/>
        <v>1.2023121285879113</v>
      </c>
      <c r="K2342" s="33" t="str">
        <f t="shared" si="226"/>
        <v>DEJAR</v>
      </c>
      <c r="L2342" s="33" t="str">
        <f t="shared" si="227"/>
        <v>DEJAR</v>
      </c>
      <c r="M2342" s="33" t="str">
        <f t="shared" si="228"/>
        <v>DEJAR</v>
      </c>
    </row>
    <row r="2343" spans="1:13" x14ac:dyDescent="0.25">
      <c r="A2343" t="s">
        <v>738</v>
      </c>
      <c r="B2343" s="9">
        <v>18</v>
      </c>
      <c r="C2343" s="8" t="s">
        <v>827</v>
      </c>
      <c r="D2343" s="120">
        <v>16</v>
      </c>
      <c r="E2343" s="161">
        <v>19</v>
      </c>
      <c r="F2343" s="304">
        <f t="shared" si="223"/>
        <v>201.0624</v>
      </c>
      <c r="G2343" s="9">
        <v>0.1</v>
      </c>
      <c r="H2343" s="18" t="s">
        <v>1063</v>
      </c>
      <c r="I2343" s="32">
        <f t="shared" si="224"/>
        <v>101.24820425273758</v>
      </c>
      <c r="J2343" s="32">
        <f t="shared" si="225"/>
        <v>0.50624102126368786</v>
      </c>
      <c r="K2343" s="33" t="str">
        <f t="shared" si="226"/>
        <v>DEJAR</v>
      </c>
      <c r="L2343" s="33" t="str">
        <f t="shared" si="227"/>
        <v>DEJAR</v>
      </c>
      <c r="M2343" s="33" t="str">
        <f t="shared" si="228"/>
        <v>DEJAR</v>
      </c>
    </row>
    <row r="2344" spans="1:13" x14ac:dyDescent="0.25">
      <c r="A2344" t="s">
        <v>739</v>
      </c>
      <c r="B2344" s="9">
        <v>1</v>
      </c>
      <c r="C2344" s="8" t="s">
        <v>843</v>
      </c>
      <c r="D2344" s="120">
        <v>19.2</v>
      </c>
      <c r="E2344" s="161">
        <v>15</v>
      </c>
      <c r="F2344" s="304">
        <f t="shared" si="223"/>
        <v>289.529856</v>
      </c>
      <c r="G2344" s="9">
        <v>0.1</v>
      </c>
      <c r="H2344" s="18" t="s">
        <v>1063</v>
      </c>
      <c r="I2344" s="32">
        <f t="shared" si="224"/>
        <v>156.35674508199583</v>
      </c>
      <c r="J2344" s="32">
        <f t="shared" si="225"/>
        <v>0.78178372540997909</v>
      </c>
      <c r="K2344" s="33" t="str">
        <f t="shared" si="226"/>
        <v>DEJAR</v>
      </c>
      <c r="L2344" s="33" t="str">
        <f t="shared" si="227"/>
        <v>DEJAR</v>
      </c>
      <c r="M2344" s="33" t="str">
        <f t="shared" si="228"/>
        <v>DEJAR</v>
      </c>
    </row>
    <row r="2345" spans="1:13" x14ac:dyDescent="0.25">
      <c r="A2345" t="s">
        <v>739</v>
      </c>
      <c r="B2345" s="9">
        <v>2</v>
      </c>
      <c r="C2345" s="8" t="s">
        <v>771</v>
      </c>
      <c r="D2345" s="120">
        <v>15</v>
      </c>
      <c r="E2345" s="161">
        <v>17</v>
      </c>
      <c r="F2345" s="304">
        <f t="shared" si="223"/>
        <v>176.715</v>
      </c>
      <c r="G2345" s="9">
        <v>0.1</v>
      </c>
      <c r="H2345" s="18" t="s">
        <v>1063</v>
      </c>
      <c r="I2345" s="32">
        <f t="shared" si="224"/>
        <v>86.812164819560579</v>
      </c>
      <c r="J2345" s="32">
        <f t="shared" si="225"/>
        <v>0.43406082409780289</v>
      </c>
      <c r="K2345" s="33" t="str">
        <f t="shared" si="226"/>
        <v>DEJAR</v>
      </c>
      <c r="L2345" s="33" t="str">
        <f t="shared" si="227"/>
        <v>DEJAR</v>
      </c>
      <c r="M2345" s="33" t="str">
        <f t="shared" si="228"/>
        <v>DEJAR</v>
      </c>
    </row>
    <row r="2346" spans="1:13" x14ac:dyDescent="0.25">
      <c r="A2346" t="s">
        <v>739</v>
      </c>
      <c r="B2346" s="9">
        <v>3</v>
      </c>
      <c r="C2346" s="8" t="s">
        <v>260</v>
      </c>
      <c r="D2346" s="120">
        <v>67</v>
      </c>
      <c r="E2346" s="161">
        <v>38</v>
      </c>
      <c r="F2346" s="304">
        <f t="shared" si="223"/>
        <v>3525.6606000000002</v>
      </c>
      <c r="G2346" s="9">
        <v>0.1</v>
      </c>
      <c r="H2346" s="18" t="s">
        <v>1063</v>
      </c>
      <c r="I2346" s="32">
        <f t="shared" si="224"/>
        <v>3074.842409403137</v>
      </c>
      <c r="J2346" s="32">
        <f t="shared" si="225"/>
        <v>15.374212047015684</v>
      </c>
      <c r="K2346" s="33" t="str">
        <f t="shared" si="226"/>
        <v>DEJAR</v>
      </c>
      <c r="L2346" s="33" t="str">
        <f t="shared" si="227"/>
        <v>DEJAR</v>
      </c>
      <c r="M2346" s="33" t="str">
        <f t="shared" si="228"/>
        <v>DEJAR</v>
      </c>
    </row>
    <row r="2347" spans="1:13" x14ac:dyDescent="0.25">
      <c r="A2347" t="s">
        <v>739</v>
      </c>
      <c r="B2347" s="9">
        <v>4</v>
      </c>
      <c r="C2347" s="8" t="s">
        <v>150</v>
      </c>
      <c r="D2347" s="120">
        <v>10.1</v>
      </c>
      <c r="E2347" s="161">
        <v>16</v>
      </c>
      <c r="F2347" s="304">
        <f t="shared" si="223"/>
        <v>80.118653999999992</v>
      </c>
      <c r="G2347" s="9">
        <v>0.1</v>
      </c>
      <c r="H2347" s="18" t="s">
        <v>1063</v>
      </c>
      <c r="I2347" s="32">
        <f t="shared" si="224"/>
        <v>33.819357065313945</v>
      </c>
      <c r="J2347" s="32">
        <f t="shared" si="225"/>
        <v>0.16909678532656972</v>
      </c>
      <c r="K2347" s="33" t="str">
        <f t="shared" si="226"/>
        <v>DEJAR</v>
      </c>
      <c r="L2347" s="33" t="str">
        <f t="shared" si="227"/>
        <v>DEJAR</v>
      </c>
      <c r="M2347" s="33" t="str">
        <f t="shared" si="228"/>
        <v>DEJAR</v>
      </c>
    </row>
    <row r="2348" spans="1:13" x14ac:dyDescent="0.25">
      <c r="A2348" t="s">
        <v>739</v>
      </c>
      <c r="B2348" s="9">
        <v>5</v>
      </c>
      <c r="C2348" s="8" t="s">
        <v>711</v>
      </c>
      <c r="D2348" s="120">
        <v>12.2</v>
      </c>
      <c r="E2348" s="161">
        <v>10</v>
      </c>
      <c r="F2348" s="304">
        <f t="shared" si="223"/>
        <v>116.89893599999998</v>
      </c>
      <c r="G2348" s="9">
        <v>0.1</v>
      </c>
      <c r="H2348" s="18" t="s">
        <v>1063</v>
      </c>
      <c r="I2348" s="32">
        <f t="shared" si="224"/>
        <v>53.052374835244144</v>
      </c>
      <c r="J2348" s="32">
        <f t="shared" si="225"/>
        <v>0.26526187417622071</v>
      </c>
      <c r="K2348" s="33" t="str">
        <f t="shared" si="226"/>
        <v>DEJAR</v>
      </c>
      <c r="L2348" s="33" t="str">
        <f t="shared" si="227"/>
        <v>DEJAR</v>
      </c>
      <c r="M2348" s="33" t="str">
        <f t="shared" si="228"/>
        <v>DEJAR</v>
      </c>
    </row>
    <row r="2349" spans="1:13" x14ac:dyDescent="0.25">
      <c r="A2349" t="s">
        <v>739</v>
      </c>
      <c r="B2349" s="9">
        <v>6</v>
      </c>
      <c r="C2349" s="8" t="s">
        <v>260</v>
      </c>
      <c r="D2349" s="120">
        <v>62</v>
      </c>
      <c r="E2349" s="161">
        <v>30</v>
      </c>
      <c r="F2349" s="304">
        <f t="shared" si="223"/>
        <v>3019.0776000000001</v>
      </c>
      <c r="G2349" s="9">
        <v>0.1</v>
      </c>
      <c r="H2349" s="18" t="s">
        <v>1063</v>
      </c>
      <c r="I2349" s="32">
        <f t="shared" si="224"/>
        <v>2555.8703816500024</v>
      </c>
      <c r="J2349" s="32">
        <f t="shared" si="225"/>
        <v>12.77935190825001</v>
      </c>
      <c r="K2349" s="33" t="str">
        <f t="shared" si="226"/>
        <v>DEJAR</v>
      </c>
      <c r="L2349" s="33" t="str">
        <f t="shared" si="227"/>
        <v>DEJAR</v>
      </c>
      <c r="M2349" s="33" t="str">
        <f t="shared" si="228"/>
        <v>DEJAR</v>
      </c>
    </row>
    <row r="2350" spans="1:13" x14ac:dyDescent="0.25">
      <c r="A2350" t="s">
        <v>739</v>
      </c>
      <c r="B2350" s="9">
        <v>7</v>
      </c>
      <c r="C2350" s="8" t="s">
        <v>844</v>
      </c>
      <c r="D2350" s="120">
        <v>78.2</v>
      </c>
      <c r="E2350" s="161">
        <v>35</v>
      </c>
      <c r="F2350" s="304">
        <f t="shared" si="223"/>
        <v>4802.9094960000002</v>
      </c>
      <c r="G2350" s="9">
        <v>0.1</v>
      </c>
      <c r="H2350" s="18" t="s">
        <v>1063</v>
      </c>
      <c r="I2350" s="32">
        <f t="shared" si="224"/>
        <v>4444.5985208184493</v>
      </c>
      <c r="J2350" s="32">
        <f t="shared" si="225"/>
        <v>22.222992604092244</v>
      </c>
      <c r="K2350" s="33" t="str">
        <f t="shared" si="226"/>
        <v>DEJAR</v>
      </c>
      <c r="L2350" s="33" t="str">
        <f t="shared" si="227"/>
        <v>DEJAR</v>
      </c>
      <c r="M2350" s="33" t="str">
        <f t="shared" si="228"/>
        <v>DEJAR</v>
      </c>
    </row>
    <row r="2351" spans="1:13" x14ac:dyDescent="0.25">
      <c r="A2351" t="s">
        <v>739</v>
      </c>
      <c r="B2351" s="9">
        <v>8</v>
      </c>
      <c r="C2351" s="8" t="s">
        <v>845</v>
      </c>
      <c r="D2351" s="120">
        <v>13.7</v>
      </c>
      <c r="E2351" s="149">
        <v>18.05</v>
      </c>
      <c r="F2351" s="304">
        <f t="shared" si="223"/>
        <v>147.41172599999999</v>
      </c>
      <c r="G2351" s="9">
        <v>0.1</v>
      </c>
      <c r="H2351" s="18" t="s">
        <v>1063</v>
      </c>
      <c r="I2351" s="32">
        <f t="shared" si="224"/>
        <v>69.942338454409466</v>
      </c>
      <c r="J2351" s="32">
        <f t="shared" si="225"/>
        <v>0.34971169227204729</v>
      </c>
      <c r="K2351" s="33" t="str">
        <f t="shared" si="226"/>
        <v>DEJAR</v>
      </c>
      <c r="L2351" s="33" t="str">
        <f t="shared" si="227"/>
        <v>DEJAR</v>
      </c>
      <c r="M2351" s="33" t="str">
        <f t="shared" si="228"/>
        <v>DEJAR</v>
      </c>
    </row>
    <row r="2352" spans="1:13" x14ac:dyDescent="0.25">
      <c r="A2352" t="s">
        <v>739</v>
      </c>
      <c r="B2352" s="9">
        <v>9</v>
      </c>
      <c r="C2352" s="8" t="s">
        <v>771</v>
      </c>
      <c r="D2352" s="120">
        <v>20.3</v>
      </c>
      <c r="E2352" s="149">
        <v>18.05</v>
      </c>
      <c r="F2352" s="304">
        <f t="shared" si="223"/>
        <v>323.655486</v>
      </c>
      <c r="G2352" s="9">
        <v>0.1</v>
      </c>
      <c r="H2352" s="18" t="s">
        <v>1063</v>
      </c>
      <c r="I2352" s="32">
        <f t="shared" si="224"/>
        <v>178.56041669147731</v>
      </c>
      <c r="J2352" s="32">
        <f t="shared" si="225"/>
        <v>0.89280208345738654</v>
      </c>
      <c r="K2352" s="33" t="str">
        <f t="shared" si="226"/>
        <v>DEJAR</v>
      </c>
      <c r="L2352" s="33" t="str">
        <f t="shared" si="227"/>
        <v>DEJAR</v>
      </c>
      <c r="M2352" s="33" t="str">
        <f t="shared" si="228"/>
        <v>DEJAR</v>
      </c>
    </row>
    <row r="2353" spans="1:13" x14ac:dyDescent="0.25">
      <c r="A2353" t="s">
        <v>739</v>
      </c>
      <c r="B2353" s="9">
        <v>10</v>
      </c>
      <c r="C2353" s="8" t="s">
        <v>383</v>
      </c>
      <c r="D2353" s="120">
        <v>23</v>
      </c>
      <c r="E2353" s="149">
        <v>18.05</v>
      </c>
      <c r="F2353" s="304">
        <f t="shared" si="223"/>
        <v>415.47660000000002</v>
      </c>
      <c r="G2353" s="9">
        <v>0.1</v>
      </c>
      <c r="H2353" s="18" t="s">
        <v>1063</v>
      </c>
      <c r="I2353" s="32">
        <f t="shared" si="224"/>
        <v>240.46242571758225</v>
      </c>
      <c r="J2353" s="32">
        <f t="shared" si="225"/>
        <v>1.2023121285879113</v>
      </c>
      <c r="K2353" s="33" t="str">
        <f t="shared" si="226"/>
        <v>DEJAR</v>
      </c>
      <c r="L2353" s="33" t="str">
        <f t="shared" si="227"/>
        <v>DEJAR</v>
      </c>
      <c r="M2353" s="33" t="str">
        <f t="shared" si="228"/>
        <v>DEJAR</v>
      </c>
    </row>
    <row r="2354" spans="1:13" x14ac:dyDescent="0.25">
      <c r="A2354" t="s">
        <v>739</v>
      </c>
      <c r="B2354" s="9">
        <v>11</v>
      </c>
      <c r="C2354" s="8" t="s">
        <v>846</v>
      </c>
      <c r="D2354" s="120">
        <v>17.3</v>
      </c>
      <c r="E2354" s="149">
        <v>18.05</v>
      </c>
      <c r="F2354" s="304">
        <f t="shared" si="223"/>
        <v>235.06236600000003</v>
      </c>
      <c r="G2354" s="9">
        <v>0.1</v>
      </c>
      <c r="H2354" s="18" t="s">
        <v>1063</v>
      </c>
      <c r="I2354" s="32">
        <f t="shared" si="224"/>
        <v>121.96931273174864</v>
      </c>
      <c r="J2354" s="32">
        <f t="shared" si="225"/>
        <v>0.60984656365874323</v>
      </c>
      <c r="K2354" s="33" t="str">
        <f t="shared" si="226"/>
        <v>DEJAR</v>
      </c>
      <c r="L2354" s="33" t="str">
        <f t="shared" si="227"/>
        <v>DEJAR</v>
      </c>
      <c r="M2354" s="33" t="str">
        <f t="shared" si="228"/>
        <v>DEJAR</v>
      </c>
    </row>
    <row r="2355" spans="1:13" x14ac:dyDescent="0.25">
      <c r="A2355" t="s">
        <v>739</v>
      </c>
      <c r="B2355" s="9">
        <v>12</v>
      </c>
      <c r="C2355" s="8" t="s">
        <v>847</v>
      </c>
      <c r="D2355" s="120">
        <v>20.3</v>
      </c>
      <c r="E2355" s="161">
        <v>15</v>
      </c>
      <c r="F2355" s="304">
        <f t="shared" si="223"/>
        <v>323.655486</v>
      </c>
      <c r="G2355" s="9">
        <v>0.1</v>
      </c>
      <c r="H2355" s="18" t="s">
        <v>1063</v>
      </c>
      <c r="I2355" s="32">
        <f t="shared" si="224"/>
        <v>178.56041669147731</v>
      </c>
      <c r="J2355" s="32">
        <f t="shared" si="225"/>
        <v>0.89280208345738654</v>
      </c>
      <c r="K2355" s="33" t="str">
        <f t="shared" si="226"/>
        <v>DEJAR</v>
      </c>
      <c r="L2355" s="33" t="str">
        <f t="shared" si="227"/>
        <v>DEJAR</v>
      </c>
      <c r="M2355" s="33" t="str">
        <f t="shared" si="228"/>
        <v>DEJAR</v>
      </c>
    </row>
    <row r="2356" spans="1:13" x14ac:dyDescent="0.25">
      <c r="A2356" t="s">
        <v>739</v>
      </c>
      <c r="B2356" s="9">
        <v>13</v>
      </c>
      <c r="C2356" s="8" t="s">
        <v>383</v>
      </c>
      <c r="D2356" s="120">
        <v>15</v>
      </c>
      <c r="E2356" s="161">
        <v>20</v>
      </c>
      <c r="F2356" s="304">
        <f t="shared" si="223"/>
        <v>176.715</v>
      </c>
      <c r="G2356" s="9">
        <v>0.1</v>
      </c>
      <c r="H2356" s="18" t="s">
        <v>1063</v>
      </c>
      <c r="I2356" s="32">
        <f t="shared" si="224"/>
        <v>86.812164819560579</v>
      </c>
      <c r="J2356" s="32">
        <f t="shared" si="225"/>
        <v>0.43406082409780289</v>
      </c>
      <c r="K2356" s="33" t="str">
        <f t="shared" si="226"/>
        <v>DEJAR</v>
      </c>
      <c r="L2356" s="33" t="str">
        <f t="shared" si="227"/>
        <v>DEJAR</v>
      </c>
      <c r="M2356" s="33" t="str">
        <f t="shared" si="228"/>
        <v>DEJAR</v>
      </c>
    </row>
    <row r="2357" spans="1:13" x14ac:dyDescent="0.25">
      <c r="A2357" t="s">
        <v>739</v>
      </c>
      <c r="B2357" s="9">
        <v>14</v>
      </c>
      <c r="C2357" s="8" t="s">
        <v>310</v>
      </c>
      <c r="D2357" s="120">
        <v>41</v>
      </c>
      <c r="E2357" s="161">
        <v>25</v>
      </c>
      <c r="F2357" s="304">
        <f t="shared" si="223"/>
        <v>1320.2574</v>
      </c>
      <c r="G2357" s="9">
        <v>0.1</v>
      </c>
      <c r="H2357" s="18" t="s">
        <v>1063</v>
      </c>
      <c r="I2357" s="32">
        <f t="shared" si="224"/>
        <v>953.76583125588297</v>
      </c>
      <c r="J2357" s="32">
        <f t="shared" si="225"/>
        <v>4.7688291562794145</v>
      </c>
      <c r="K2357" s="33" t="str">
        <f t="shared" si="226"/>
        <v>DEJAR</v>
      </c>
      <c r="L2357" s="33" t="str">
        <f t="shared" si="227"/>
        <v>DEJAR</v>
      </c>
      <c r="M2357" s="33" t="str">
        <f t="shared" si="228"/>
        <v>DEJAR</v>
      </c>
    </row>
    <row r="2358" spans="1:13" x14ac:dyDescent="0.25">
      <c r="A2358" t="s">
        <v>739</v>
      </c>
      <c r="B2358" s="9">
        <v>15</v>
      </c>
      <c r="C2358" s="8" t="s">
        <v>769</v>
      </c>
      <c r="D2358" s="120">
        <v>19</v>
      </c>
      <c r="E2358" s="161">
        <v>11</v>
      </c>
      <c r="F2358" s="304">
        <f t="shared" si="223"/>
        <v>283.52940000000001</v>
      </c>
      <c r="G2358" s="9">
        <v>0.1</v>
      </c>
      <c r="H2358" s="18" t="s">
        <v>1063</v>
      </c>
      <c r="I2358" s="32">
        <f t="shared" si="224"/>
        <v>152.50261995629924</v>
      </c>
      <c r="J2358" s="32">
        <f t="shared" si="225"/>
        <v>0.76251309978149617</v>
      </c>
      <c r="K2358" s="33" t="str">
        <f t="shared" si="226"/>
        <v>DEJAR</v>
      </c>
      <c r="L2358" s="33" t="str">
        <f t="shared" si="227"/>
        <v>DEJAR</v>
      </c>
      <c r="M2358" s="33" t="str">
        <f t="shared" si="228"/>
        <v>DEJAR</v>
      </c>
    </row>
    <row r="2359" spans="1:13" x14ac:dyDescent="0.25">
      <c r="A2359" t="s">
        <v>739</v>
      </c>
      <c r="B2359" s="9">
        <v>16</v>
      </c>
      <c r="C2359" s="8" t="s">
        <v>769</v>
      </c>
      <c r="D2359" s="120">
        <v>19</v>
      </c>
      <c r="E2359" s="161">
        <v>8</v>
      </c>
      <c r="F2359" s="304">
        <f t="shared" si="223"/>
        <v>283.52940000000001</v>
      </c>
      <c r="G2359" s="9">
        <v>0.1</v>
      </c>
      <c r="H2359" s="18" t="s">
        <v>1063</v>
      </c>
      <c r="I2359" s="32">
        <f t="shared" si="224"/>
        <v>152.50261995629924</v>
      </c>
      <c r="J2359" s="32">
        <f t="shared" si="225"/>
        <v>0.76251309978149617</v>
      </c>
      <c r="K2359" s="33" t="str">
        <f t="shared" si="226"/>
        <v>DEJAR</v>
      </c>
      <c r="L2359" s="33" t="str">
        <f t="shared" si="227"/>
        <v>DEJAR</v>
      </c>
      <c r="M2359" s="33" t="str">
        <f t="shared" si="228"/>
        <v>DEJAR</v>
      </c>
    </row>
    <row r="2360" spans="1:13" x14ac:dyDescent="0.25">
      <c r="A2360" t="s">
        <v>739</v>
      </c>
      <c r="B2360" s="9">
        <v>17</v>
      </c>
      <c r="C2360" s="8" t="s">
        <v>150</v>
      </c>
      <c r="D2360" s="120">
        <v>12</v>
      </c>
      <c r="E2360" s="161">
        <v>4</v>
      </c>
      <c r="F2360" s="304">
        <f t="shared" si="223"/>
        <v>113.0976</v>
      </c>
      <c r="G2360" s="9">
        <v>0.1</v>
      </c>
      <c r="H2360" s="18" t="s">
        <v>1063</v>
      </c>
      <c r="I2360" s="32">
        <f t="shared" si="224"/>
        <v>51.002868362482175</v>
      </c>
      <c r="J2360" s="32">
        <f t="shared" si="225"/>
        <v>0.25501434181241084</v>
      </c>
      <c r="K2360" s="33" t="str">
        <f t="shared" si="226"/>
        <v>DEJAR</v>
      </c>
      <c r="L2360" s="33" t="str">
        <f t="shared" si="227"/>
        <v>DEPURAR</v>
      </c>
      <c r="M2360" s="33" t="str">
        <f t="shared" si="228"/>
        <v>DEPURAR</v>
      </c>
    </row>
    <row r="2361" spans="1:13" x14ac:dyDescent="0.25">
      <c r="A2361" t="s">
        <v>739</v>
      </c>
      <c r="B2361" s="9">
        <v>18</v>
      </c>
      <c r="C2361" s="8" t="s">
        <v>848</v>
      </c>
      <c r="D2361" s="120">
        <v>10.1</v>
      </c>
      <c r="E2361" s="161">
        <v>5</v>
      </c>
      <c r="F2361" s="304">
        <f t="shared" si="223"/>
        <v>80.118653999999992</v>
      </c>
      <c r="G2361" s="9">
        <v>0.1</v>
      </c>
      <c r="H2361" s="18" t="s">
        <v>1063</v>
      </c>
      <c r="I2361" s="32">
        <f t="shared" si="224"/>
        <v>33.819357065313945</v>
      </c>
      <c r="J2361" s="32">
        <f t="shared" si="225"/>
        <v>0.16909678532656972</v>
      </c>
      <c r="K2361" s="33" t="str">
        <f t="shared" si="226"/>
        <v>DEJAR</v>
      </c>
      <c r="L2361" s="33" t="str">
        <f t="shared" si="227"/>
        <v>DEJAR</v>
      </c>
      <c r="M2361" s="33" t="str">
        <f t="shared" si="228"/>
        <v>DEJAR</v>
      </c>
    </row>
    <row r="2362" spans="1:13" x14ac:dyDescent="0.25">
      <c r="A2362" t="s">
        <v>739</v>
      </c>
      <c r="B2362" s="9">
        <v>19</v>
      </c>
      <c r="C2362" s="8" t="s">
        <v>848</v>
      </c>
      <c r="D2362" s="120">
        <v>13</v>
      </c>
      <c r="E2362" s="161">
        <v>4</v>
      </c>
      <c r="F2362" s="304">
        <f t="shared" si="223"/>
        <v>132.73259999999999</v>
      </c>
      <c r="G2362" s="9">
        <v>0.1</v>
      </c>
      <c r="H2362" s="18" t="s">
        <v>1063</v>
      </c>
      <c r="I2362" s="32">
        <f t="shared" si="224"/>
        <v>61.723483588461484</v>
      </c>
      <c r="J2362" s="32">
        <f t="shared" si="225"/>
        <v>0.3086174179423074</v>
      </c>
      <c r="K2362" s="33" t="str">
        <f t="shared" si="226"/>
        <v>DEJAR</v>
      </c>
      <c r="L2362" s="33" t="str">
        <f t="shared" si="227"/>
        <v>DEPURAR</v>
      </c>
      <c r="M2362" s="33" t="str">
        <f t="shared" si="228"/>
        <v>DEPURAR</v>
      </c>
    </row>
    <row r="2363" spans="1:13" x14ac:dyDescent="0.25">
      <c r="A2363" t="s">
        <v>739</v>
      </c>
      <c r="B2363" s="9">
        <v>20</v>
      </c>
      <c r="C2363" s="8" t="s">
        <v>711</v>
      </c>
      <c r="D2363" s="120">
        <v>11</v>
      </c>
      <c r="E2363" s="161">
        <v>7</v>
      </c>
      <c r="F2363" s="304">
        <f t="shared" si="223"/>
        <v>95.0334</v>
      </c>
      <c r="G2363" s="9">
        <v>0.1</v>
      </c>
      <c r="H2363" s="18" t="s">
        <v>1063</v>
      </c>
      <c r="I2363" s="32">
        <f t="shared" si="224"/>
        <v>41.450062373780455</v>
      </c>
      <c r="J2363" s="32">
        <f t="shared" si="225"/>
        <v>0.20725031186890225</v>
      </c>
      <c r="K2363" s="33" t="str">
        <f t="shared" si="226"/>
        <v>DEJAR</v>
      </c>
      <c r="L2363" s="33" t="str">
        <f t="shared" si="227"/>
        <v>DEJAR</v>
      </c>
      <c r="M2363" s="33" t="str">
        <f t="shared" si="228"/>
        <v>DEJAR</v>
      </c>
    </row>
    <row r="2364" spans="1:13" x14ac:dyDescent="0.25">
      <c r="A2364" t="s">
        <v>739</v>
      </c>
      <c r="B2364" s="9">
        <v>21</v>
      </c>
      <c r="C2364" s="8" t="s">
        <v>260</v>
      </c>
      <c r="D2364" s="120">
        <v>67</v>
      </c>
      <c r="E2364" s="161">
        <v>35</v>
      </c>
      <c r="F2364" s="304">
        <f t="shared" si="223"/>
        <v>3525.6606000000002</v>
      </c>
      <c r="G2364" s="9">
        <v>0.1</v>
      </c>
      <c r="H2364" s="18" t="s">
        <v>1063</v>
      </c>
      <c r="I2364" s="32">
        <f t="shared" si="224"/>
        <v>3074.842409403137</v>
      </c>
      <c r="J2364" s="32">
        <f t="shared" si="225"/>
        <v>15.374212047015684</v>
      </c>
      <c r="K2364" s="33" t="str">
        <f t="shared" si="226"/>
        <v>DEJAR</v>
      </c>
      <c r="L2364" s="33" t="str">
        <f t="shared" si="227"/>
        <v>DEJAR</v>
      </c>
      <c r="M2364" s="33" t="str">
        <f t="shared" si="228"/>
        <v>DEJAR</v>
      </c>
    </row>
    <row r="2365" spans="1:13" x14ac:dyDescent="0.25">
      <c r="A2365" t="s">
        <v>739</v>
      </c>
      <c r="B2365" s="9">
        <v>22</v>
      </c>
      <c r="C2365" s="8" t="s">
        <v>844</v>
      </c>
      <c r="D2365" s="120">
        <v>63.7</v>
      </c>
      <c r="E2365" s="161">
        <v>28</v>
      </c>
      <c r="F2365" s="304">
        <f t="shared" si="223"/>
        <v>3186.9097260000003</v>
      </c>
      <c r="G2365" s="9">
        <v>0.1</v>
      </c>
      <c r="H2365" s="18" t="s">
        <v>1063</v>
      </c>
      <c r="I2365" s="32">
        <f t="shared" si="224"/>
        <v>2726.0868495689037</v>
      </c>
      <c r="J2365" s="32">
        <f t="shared" si="225"/>
        <v>13.630434247844518</v>
      </c>
      <c r="K2365" s="33" t="str">
        <f t="shared" si="226"/>
        <v>DEJAR</v>
      </c>
      <c r="L2365" s="33" t="str">
        <f t="shared" si="227"/>
        <v>DEJAR</v>
      </c>
      <c r="M2365" s="33" t="str">
        <f t="shared" si="228"/>
        <v>DEJAR</v>
      </c>
    </row>
    <row r="2366" spans="1:13" x14ac:dyDescent="0.25">
      <c r="A2366" t="s">
        <v>739</v>
      </c>
      <c r="B2366" s="9">
        <v>23</v>
      </c>
      <c r="C2366" s="8" t="s">
        <v>771</v>
      </c>
      <c r="D2366" s="120">
        <v>25</v>
      </c>
      <c r="E2366" s="149">
        <v>18.05</v>
      </c>
      <c r="F2366" s="304">
        <f t="shared" si="223"/>
        <v>490.875</v>
      </c>
      <c r="G2366" s="9">
        <v>0.1</v>
      </c>
      <c r="H2366" s="18" t="s">
        <v>1063</v>
      </c>
      <c r="I2366" s="32">
        <f t="shared" si="224"/>
        <v>293.3319028192812</v>
      </c>
      <c r="J2366" s="32">
        <f t="shared" si="225"/>
        <v>1.4666595140964058</v>
      </c>
      <c r="K2366" s="33" t="str">
        <f t="shared" si="226"/>
        <v>DEJAR</v>
      </c>
      <c r="L2366" s="33" t="str">
        <f t="shared" si="227"/>
        <v>DEJAR</v>
      </c>
      <c r="M2366" s="33" t="str">
        <f t="shared" si="228"/>
        <v>DEJAR</v>
      </c>
    </row>
    <row r="2367" spans="1:13" x14ac:dyDescent="0.25">
      <c r="A2367" t="s">
        <v>739</v>
      </c>
      <c r="B2367" s="9">
        <v>24</v>
      </c>
      <c r="C2367" s="8" t="s">
        <v>673</v>
      </c>
      <c r="D2367" s="120">
        <v>20</v>
      </c>
      <c r="E2367" s="149">
        <v>18.05</v>
      </c>
      <c r="F2367" s="304">
        <f t="shared" si="223"/>
        <v>314.15999999999997</v>
      </c>
      <c r="G2367" s="9">
        <v>0.1</v>
      </c>
      <c r="H2367" s="18" t="s">
        <v>1063</v>
      </c>
      <c r="I2367" s="32">
        <f t="shared" si="224"/>
        <v>172.33493090633354</v>
      </c>
      <c r="J2367" s="32">
        <f t="shared" si="225"/>
        <v>0.86167465453166758</v>
      </c>
      <c r="K2367" s="33" t="str">
        <f t="shared" si="226"/>
        <v>DEJAR</v>
      </c>
      <c r="L2367" s="33" t="str">
        <f t="shared" si="227"/>
        <v>DEJAR</v>
      </c>
      <c r="M2367" s="33" t="str">
        <f t="shared" si="228"/>
        <v>DEJAR</v>
      </c>
    </row>
    <row r="2368" spans="1:13" x14ac:dyDescent="0.25">
      <c r="A2368" t="s">
        <v>739</v>
      </c>
      <c r="B2368" s="9">
        <v>25</v>
      </c>
      <c r="C2368" s="8" t="s">
        <v>28</v>
      </c>
      <c r="D2368" s="120">
        <v>14</v>
      </c>
      <c r="E2368" s="161">
        <v>20</v>
      </c>
      <c r="F2368" s="304">
        <f t="shared" si="223"/>
        <v>153.9384</v>
      </c>
      <c r="G2368" s="9">
        <v>0.1</v>
      </c>
      <c r="H2368" s="18" t="s">
        <v>1063</v>
      </c>
      <c r="I2368" s="32">
        <f t="shared" si="224"/>
        <v>73.64833681845144</v>
      </c>
      <c r="J2368" s="32">
        <f t="shared" si="225"/>
        <v>0.36824168409225716</v>
      </c>
      <c r="K2368" s="33" t="str">
        <f t="shared" si="226"/>
        <v>DEJAR</v>
      </c>
      <c r="L2368" s="33" t="str">
        <f t="shared" si="227"/>
        <v>DEJAR</v>
      </c>
      <c r="M2368" s="33" t="str">
        <f t="shared" si="228"/>
        <v>DEJAR</v>
      </c>
    </row>
    <row r="2369" spans="1:13" x14ac:dyDescent="0.25">
      <c r="A2369" t="s">
        <v>739</v>
      </c>
      <c r="B2369" s="9">
        <v>26</v>
      </c>
      <c r="C2369" s="8" t="s">
        <v>849</v>
      </c>
      <c r="D2369" s="120">
        <v>74</v>
      </c>
      <c r="E2369" s="149">
        <v>18.05</v>
      </c>
      <c r="F2369" s="304">
        <f t="shared" si="223"/>
        <v>4300.8504000000003</v>
      </c>
      <c r="G2369" s="9">
        <v>0.1</v>
      </c>
      <c r="H2369" s="18" t="s">
        <v>1063</v>
      </c>
      <c r="I2369" s="32">
        <f t="shared" si="224"/>
        <v>3896.6177607412524</v>
      </c>
      <c r="J2369" s="32">
        <f t="shared" si="225"/>
        <v>19.483088803706259</v>
      </c>
      <c r="K2369" s="33" t="str">
        <f t="shared" si="226"/>
        <v>DEJAR</v>
      </c>
      <c r="L2369" s="33" t="str">
        <f t="shared" si="227"/>
        <v>DEJAR</v>
      </c>
      <c r="M2369" s="33" t="str">
        <f t="shared" si="228"/>
        <v>DEJAR</v>
      </c>
    </row>
    <row r="2370" spans="1:13" x14ac:dyDescent="0.25">
      <c r="A2370" t="s">
        <v>741</v>
      </c>
      <c r="B2370" s="9">
        <v>1</v>
      </c>
      <c r="C2370" s="8" t="s">
        <v>850</v>
      </c>
      <c r="D2370" s="120">
        <v>22</v>
      </c>
      <c r="E2370" s="149">
        <v>18.48</v>
      </c>
      <c r="F2370" s="304">
        <f t="shared" si="223"/>
        <v>380.1336</v>
      </c>
      <c r="G2370" s="9">
        <v>0.1</v>
      </c>
      <c r="H2370" s="18" t="s">
        <v>1063</v>
      </c>
      <c r="I2370" s="32">
        <f t="shared" si="224"/>
        <v>216.2883827856152</v>
      </c>
      <c r="J2370" s="32">
        <f t="shared" si="225"/>
        <v>1.0814419139280758</v>
      </c>
      <c r="K2370" s="33" t="str">
        <f t="shared" si="226"/>
        <v>DEJAR</v>
      </c>
      <c r="L2370" s="33" t="str">
        <f t="shared" si="227"/>
        <v>DEJAR</v>
      </c>
      <c r="M2370" s="33" t="str">
        <f t="shared" si="228"/>
        <v>DEJAR</v>
      </c>
    </row>
    <row r="2371" spans="1:13" x14ac:dyDescent="0.25">
      <c r="A2371" t="s">
        <v>741</v>
      </c>
      <c r="B2371" s="9">
        <v>2</v>
      </c>
      <c r="C2371" s="8" t="s">
        <v>807</v>
      </c>
      <c r="D2371" s="120">
        <v>34</v>
      </c>
      <c r="E2371" s="161">
        <v>28</v>
      </c>
      <c r="F2371" s="304">
        <f t="shared" ref="F2371:F2434" si="229">(3.1416/4)*D2371^2</f>
        <v>907.92240000000004</v>
      </c>
      <c r="G2371" s="9">
        <v>0.1</v>
      </c>
      <c r="H2371" s="18" t="s">
        <v>1063</v>
      </c>
      <c r="I2371" s="32">
        <f t="shared" ref="I2371:I2434" si="230">0.13657*D2371^2.38351</f>
        <v>610.45073780325674</v>
      </c>
      <c r="J2371" s="32">
        <f t="shared" ref="J2371:J2434" si="231">(I2371/1000)*0.5/G2371</f>
        <v>3.0522536890162835</v>
      </c>
      <c r="K2371" s="33" t="str">
        <f t="shared" ref="K2371:K2434" si="232">+IF(D2371&gt;=10,"DEJAR","DEPURAR")</f>
        <v>DEJAR</v>
      </c>
      <c r="L2371" s="33" t="str">
        <f t="shared" ref="L2371:L2434" si="233">+IF(E2371&gt;=5,"DEJAR","DEPURAR")</f>
        <v>DEJAR</v>
      </c>
      <c r="M2371" s="33" t="str">
        <f t="shared" ref="M2371:M2434" si="234">+IF(AND(K2371="DEJAR",L2371="DEJAR"),"DEJAR","DEPURAR")</f>
        <v>DEJAR</v>
      </c>
    </row>
    <row r="2372" spans="1:13" x14ac:dyDescent="0.25">
      <c r="A2372" t="s">
        <v>741</v>
      </c>
      <c r="B2372" s="9">
        <v>3</v>
      </c>
      <c r="C2372" s="8" t="s">
        <v>804</v>
      </c>
      <c r="D2372" s="120">
        <v>25</v>
      </c>
      <c r="E2372" s="149">
        <v>18.48</v>
      </c>
      <c r="F2372" s="304">
        <f t="shared" si="229"/>
        <v>490.875</v>
      </c>
      <c r="G2372" s="9">
        <v>0.1</v>
      </c>
      <c r="H2372" s="18" t="s">
        <v>1063</v>
      </c>
      <c r="I2372" s="32">
        <f t="shared" si="230"/>
        <v>293.3319028192812</v>
      </c>
      <c r="J2372" s="32">
        <f t="shared" si="231"/>
        <v>1.4666595140964058</v>
      </c>
      <c r="K2372" s="33" t="str">
        <f t="shared" si="232"/>
        <v>DEJAR</v>
      </c>
      <c r="L2372" s="33" t="str">
        <f t="shared" si="233"/>
        <v>DEJAR</v>
      </c>
      <c r="M2372" s="33" t="str">
        <f t="shared" si="234"/>
        <v>DEJAR</v>
      </c>
    </row>
    <row r="2373" spans="1:13" x14ac:dyDescent="0.25">
      <c r="A2373" s="151" t="s">
        <v>741</v>
      </c>
      <c r="B2373" s="152">
        <v>4</v>
      </c>
      <c r="C2373" s="153" t="s">
        <v>851</v>
      </c>
      <c r="D2373" s="154">
        <v>100</v>
      </c>
      <c r="E2373" s="163">
        <v>46</v>
      </c>
      <c r="F2373" s="304">
        <f t="shared" si="229"/>
        <v>7854</v>
      </c>
      <c r="G2373" s="9">
        <v>0.1</v>
      </c>
      <c r="H2373" s="18" t="s">
        <v>1063</v>
      </c>
      <c r="I2373" s="32">
        <f t="shared" si="230"/>
        <v>7986.8459785420209</v>
      </c>
      <c r="J2373" s="32">
        <f t="shared" si="231"/>
        <v>39.9342298927101</v>
      </c>
      <c r="K2373" s="33" t="str">
        <f t="shared" si="232"/>
        <v>DEJAR</v>
      </c>
      <c r="L2373" s="33" t="str">
        <f t="shared" si="233"/>
        <v>DEJAR</v>
      </c>
      <c r="M2373" s="33" t="str">
        <f t="shared" si="234"/>
        <v>DEJAR</v>
      </c>
    </row>
    <row r="2374" spans="1:13" x14ac:dyDescent="0.25">
      <c r="A2374" t="s">
        <v>741</v>
      </c>
      <c r="B2374" s="9">
        <v>5</v>
      </c>
      <c r="C2374" s="8" t="s">
        <v>852</v>
      </c>
      <c r="D2374" s="120">
        <v>29</v>
      </c>
      <c r="E2374" s="161">
        <v>12</v>
      </c>
      <c r="F2374" s="304">
        <f t="shared" si="229"/>
        <v>660.52139999999997</v>
      </c>
      <c r="G2374" s="9">
        <v>0.1</v>
      </c>
      <c r="H2374" s="18" t="s">
        <v>1063</v>
      </c>
      <c r="I2374" s="32">
        <f t="shared" si="230"/>
        <v>417.82609631752575</v>
      </c>
      <c r="J2374" s="32">
        <f t="shared" si="231"/>
        <v>2.0891304815876288</v>
      </c>
      <c r="K2374" s="33" t="str">
        <f t="shared" si="232"/>
        <v>DEJAR</v>
      </c>
      <c r="L2374" s="33" t="str">
        <f t="shared" si="233"/>
        <v>DEJAR</v>
      </c>
      <c r="M2374" s="33" t="str">
        <f t="shared" si="234"/>
        <v>DEJAR</v>
      </c>
    </row>
    <row r="2375" spans="1:13" x14ac:dyDescent="0.25">
      <c r="A2375" s="151" t="s">
        <v>741</v>
      </c>
      <c r="B2375" s="152">
        <v>6</v>
      </c>
      <c r="C2375" s="153" t="s">
        <v>835</v>
      </c>
      <c r="D2375" s="154">
        <v>27</v>
      </c>
      <c r="E2375" s="149">
        <v>18.48</v>
      </c>
      <c r="F2375" s="304">
        <f t="shared" si="229"/>
        <v>572.5566</v>
      </c>
      <c r="G2375" s="9">
        <v>0.1</v>
      </c>
      <c r="H2375" s="18" t="s">
        <v>1063</v>
      </c>
      <c r="I2375" s="32">
        <f t="shared" si="230"/>
        <v>352.39128142743209</v>
      </c>
      <c r="J2375" s="32">
        <f t="shared" si="231"/>
        <v>1.7619564071371603</v>
      </c>
      <c r="K2375" s="33" t="str">
        <f t="shared" si="232"/>
        <v>DEJAR</v>
      </c>
      <c r="L2375" s="33" t="str">
        <f t="shared" si="233"/>
        <v>DEJAR</v>
      </c>
      <c r="M2375" s="33" t="str">
        <f t="shared" si="234"/>
        <v>DEJAR</v>
      </c>
    </row>
    <row r="2376" spans="1:13" x14ac:dyDescent="0.25">
      <c r="A2376" s="151" t="s">
        <v>741</v>
      </c>
      <c r="B2376" s="152">
        <v>7</v>
      </c>
      <c r="C2376" s="153" t="s">
        <v>150</v>
      </c>
      <c r="D2376" s="154">
        <v>12</v>
      </c>
      <c r="E2376" s="149">
        <v>18.48</v>
      </c>
      <c r="F2376" s="304">
        <f t="shared" si="229"/>
        <v>113.0976</v>
      </c>
      <c r="G2376" s="9">
        <v>0.1</v>
      </c>
      <c r="H2376" s="18" t="s">
        <v>1063</v>
      </c>
      <c r="I2376" s="32">
        <f t="shared" si="230"/>
        <v>51.002868362482175</v>
      </c>
      <c r="J2376" s="32">
        <f t="shared" si="231"/>
        <v>0.25501434181241084</v>
      </c>
      <c r="K2376" s="33" t="str">
        <f t="shared" si="232"/>
        <v>DEJAR</v>
      </c>
      <c r="L2376" s="33" t="str">
        <f t="shared" si="233"/>
        <v>DEJAR</v>
      </c>
      <c r="M2376" s="33" t="str">
        <f t="shared" si="234"/>
        <v>DEJAR</v>
      </c>
    </row>
    <row r="2377" spans="1:13" x14ac:dyDescent="0.25">
      <c r="A2377" s="151" t="s">
        <v>741</v>
      </c>
      <c r="B2377" s="152">
        <v>8</v>
      </c>
      <c r="C2377" s="153" t="s">
        <v>152</v>
      </c>
      <c r="D2377" s="154">
        <v>19</v>
      </c>
      <c r="E2377" s="163">
        <v>20</v>
      </c>
      <c r="F2377" s="304">
        <f t="shared" si="229"/>
        <v>283.52940000000001</v>
      </c>
      <c r="G2377" s="9">
        <v>0.1</v>
      </c>
      <c r="H2377" s="18" t="s">
        <v>1063</v>
      </c>
      <c r="I2377" s="32">
        <f t="shared" si="230"/>
        <v>152.50261995629924</v>
      </c>
      <c r="J2377" s="32">
        <f t="shared" si="231"/>
        <v>0.76251309978149617</v>
      </c>
      <c r="K2377" s="33" t="str">
        <f t="shared" si="232"/>
        <v>DEJAR</v>
      </c>
      <c r="L2377" s="33" t="str">
        <f t="shared" si="233"/>
        <v>DEJAR</v>
      </c>
      <c r="M2377" s="33" t="str">
        <f t="shared" si="234"/>
        <v>DEJAR</v>
      </c>
    </row>
    <row r="2378" spans="1:13" x14ac:dyDescent="0.25">
      <c r="A2378" s="151" t="s">
        <v>741</v>
      </c>
      <c r="B2378" s="152">
        <v>9</v>
      </c>
      <c r="C2378" s="153" t="s">
        <v>853</v>
      </c>
      <c r="D2378" s="154">
        <v>14</v>
      </c>
      <c r="E2378" s="163">
        <v>13</v>
      </c>
      <c r="F2378" s="304">
        <f t="shared" si="229"/>
        <v>153.9384</v>
      </c>
      <c r="G2378" s="9">
        <v>0.1</v>
      </c>
      <c r="H2378" s="18" t="s">
        <v>1063</v>
      </c>
      <c r="I2378" s="32">
        <f t="shared" si="230"/>
        <v>73.64833681845144</v>
      </c>
      <c r="J2378" s="32">
        <f t="shared" si="231"/>
        <v>0.36824168409225716</v>
      </c>
      <c r="K2378" s="33" t="str">
        <f t="shared" si="232"/>
        <v>DEJAR</v>
      </c>
      <c r="L2378" s="33" t="str">
        <f t="shared" si="233"/>
        <v>DEJAR</v>
      </c>
      <c r="M2378" s="33" t="str">
        <f t="shared" si="234"/>
        <v>DEJAR</v>
      </c>
    </row>
    <row r="2379" spans="1:13" x14ac:dyDescent="0.25">
      <c r="A2379" s="151" t="s">
        <v>741</v>
      </c>
      <c r="B2379" s="152">
        <v>10</v>
      </c>
      <c r="C2379" s="153" t="s">
        <v>505</v>
      </c>
      <c r="D2379" s="154">
        <v>17</v>
      </c>
      <c r="E2379" s="163">
        <v>12</v>
      </c>
      <c r="F2379" s="304">
        <f t="shared" si="229"/>
        <v>226.98060000000001</v>
      </c>
      <c r="G2379" s="9">
        <v>0.1</v>
      </c>
      <c r="H2379" s="18" t="s">
        <v>1063</v>
      </c>
      <c r="I2379" s="32">
        <f t="shared" si="230"/>
        <v>116.98835060940742</v>
      </c>
      <c r="J2379" s="32">
        <f t="shared" si="231"/>
        <v>0.58494175304703711</v>
      </c>
      <c r="K2379" s="33" t="str">
        <f t="shared" si="232"/>
        <v>DEJAR</v>
      </c>
      <c r="L2379" s="33" t="str">
        <f t="shared" si="233"/>
        <v>DEJAR</v>
      </c>
      <c r="M2379" s="33" t="str">
        <f t="shared" si="234"/>
        <v>DEJAR</v>
      </c>
    </row>
    <row r="2380" spans="1:13" x14ac:dyDescent="0.25">
      <c r="A2380" s="151" t="s">
        <v>741</v>
      </c>
      <c r="B2380" s="152">
        <v>11</v>
      </c>
      <c r="C2380" s="153" t="s">
        <v>134</v>
      </c>
      <c r="D2380" s="154">
        <v>11</v>
      </c>
      <c r="E2380" s="163">
        <v>14</v>
      </c>
      <c r="F2380" s="304">
        <f t="shared" si="229"/>
        <v>95.0334</v>
      </c>
      <c r="G2380" s="9">
        <v>0.1</v>
      </c>
      <c r="H2380" s="18" t="s">
        <v>1063</v>
      </c>
      <c r="I2380" s="32">
        <f t="shared" si="230"/>
        <v>41.450062373780455</v>
      </c>
      <c r="J2380" s="32">
        <f t="shared" si="231"/>
        <v>0.20725031186890225</v>
      </c>
      <c r="K2380" s="33" t="str">
        <f t="shared" si="232"/>
        <v>DEJAR</v>
      </c>
      <c r="L2380" s="33" t="str">
        <f t="shared" si="233"/>
        <v>DEJAR</v>
      </c>
      <c r="M2380" s="33" t="str">
        <f t="shared" si="234"/>
        <v>DEJAR</v>
      </c>
    </row>
    <row r="2381" spans="1:13" x14ac:dyDescent="0.25">
      <c r="A2381" t="s">
        <v>741</v>
      </c>
      <c r="B2381" s="9">
        <v>12</v>
      </c>
      <c r="C2381" s="8" t="s">
        <v>505</v>
      </c>
      <c r="D2381" s="120">
        <v>27</v>
      </c>
      <c r="E2381" s="161">
        <v>12</v>
      </c>
      <c r="F2381" s="304">
        <f t="shared" si="229"/>
        <v>572.5566</v>
      </c>
      <c r="G2381" s="9">
        <v>0.1</v>
      </c>
      <c r="H2381" s="18" t="s">
        <v>1063</v>
      </c>
      <c r="I2381" s="32">
        <f t="shared" si="230"/>
        <v>352.39128142743209</v>
      </c>
      <c r="J2381" s="32">
        <f t="shared" si="231"/>
        <v>1.7619564071371603</v>
      </c>
      <c r="K2381" s="33" t="str">
        <f t="shared" si="232"/>
        <v>DEJAR</v>
      </c>
      <c r="L2381" s="33" t="str">
        <f t="shared" si="233"/>
        <v>DEJAR</v>
      </c>
      <c r="M2381" s="33" t="str">
        <f t="shared" si="234"/>
        <v>DEJAR</v>
      </c>
    </row>
    <row r="2382" spans="1:13" x14ac:dyDescent="0.25">
      <c r="A2382" t="s">
        <v>741</v>
      </c>
      <c r="B2382" s="9">
        <v>13</v>
      </c>
      <c r="C2382" s="8" t="s">
        <v>771</v>
      </c>
      <c r="D2382" s="120">
        <v>62</v>
      </c>
      <c r="E2382" s="161">
        <v>28</v>
      </c>
      <c r="F2382" s="304">
        <f t="shared" si="229"/>
        <v>3019.0776000000001</v>
      </c>
      <c r="G2382" s="9">
        <v>0.1</v>
      </c>
      <c r="H2382" s="18" t="s">
        <v>1063</v>
      </c>
      <c r="I2382" s="32">
        <f t="shared" si="230"/>
        <v>2555.8703816500024</v>
      </c>
      <c r="J2382" s="32">
        <f t="shared" si="231"/>
        <v>12.77935190825001</v>
      </c>
      <c r="K2382" s="33" t="str">
        <f t="shared" si="232"/>
        <v>DEJAR</v>
      </c>
      <c r="L2382" s="33" t="str">
        <f t="shared" si="233"/>
        <v>DEJAR</v>
      </c>
      <c r="M2382" s="33" t="str">
        <f t="shared" si="234"/>
        <v>DEJAR</v>
      </c>
    </row>
    <row r="2383" spans="1:13" x14ac:dyDescent="0.25">
      <c r="A2383" t="s">
        <v>741</v>
      </c>
      <c r="B2383" s="9">
        <v>14</v>
      </c>
      <c r="C2383" s="8" t="s">
        <v>505</v>
      </c>
      <c r="D2383" s="120">
        <v>12</v>
      </c>
      <c r="E2383" s="149">
        <v>18.48</v>
      </c>
      <c r="F2383" s="304">
        <f t="shared" si="229"/>
        <v>113.0976</v>
      </c>
      <c r="G2383" s="9">
        <v>0.1</v>
      </c>
      <c r="H2383" s="18" t="s">
        <v>1063</v>
      </c>
      <c r="I2383" s="32">
        <f t="shared" si="230"/>
        <v>51.002868362482175</v>
      </c>
      <c r="J2383" s="32">
        <f t="shared" si="231"/>
        <v>0.25501434181241084</v>
      </c>
      <c r="K2383" s="33" t="str">
        <f t="shared" si="232"/>
        <v>DEJAR</v>
      </c>
      <c r="L2383" s="33" t="str">
        <f t="shared" si="233"/>
        <v>DEJAR</v>
      </c>
      <c r="M2383" s="33" t="str">
        <f t="shared" si="234"/>
        <v>DEJAR</v>
      </c>
    </row>
    <row r="2384" spans="1:13" x14ac:dyDescent="0.25">
      <c r="A2384" t="s">
        <v>741</v>
      </c>
      <c r="B2384" s="9">
        <v>15</v>
      </c>
      <c r="C2384" s="8" t="s">
        <v>300</v>
      </c>
      <c r="D2384" s="120">
        <v>12</v>
      </c>
      <c r="E2384" s="161">
        <v>15</v>
      </c>
      <c r="F2384" s="304">
        <f t="shared" si="229"/>
        <v>113.0976</v>
      </c>
      <c r="G2384" s="9">
        <v>0.1</v>
      </c>
      <c r="H2384" s="18" t="s">
        <v>1063</v>
      </c>
      <c r="I2384" s="32">
        <f t="shared" si="230"/>
        <v>51.002868362482175</v>
      </c>
      <c r="J2384" s="32">
        <f t="shared" si="231"/>
        <v>0.25501434181241084</v>
      </c>
      <c r="K2384" s="33" t="str">
        <f t="shared" si="232"/>
        <v>DEJAR</v>
      </c>
      <c r="L2384" s="33" t="str">
        <f t="shared" si="233"/>
        <v>DEJAR</v>
      </c>
      <c r="M2384" s="33" t="str">
        <f t="shared" si="234"/>
        <v>DEJAR</v>
      </c>
    </row>
    <row r="2385" spans="1:13" x14ac:dyDescent="0.25">
      <c r="A2385" t="s">
        <v>741</v>
      </c>
      <c r="B2385" s="9">
        <v>16</v>
      </c>
      <c r="C2385" s="8" t="s">
        <v>505</v>
      </c>
      <c r="D2385" s="120">
        <v>13</v>
      </c>
      <c r="E2385" s="161">
        <v>9</v>
      </c>
      <c r="F2385" s="304">
        <f t="shared" si="229"/>
        <v>132.73259999999999</v>
      </c>
      <c r="G2385" s="9">
        <v>0.1</v>
      </c>
      <c r="H2385" s="18" t="s">
        <v>1063</v>
      </c>
      <c r="I2385" s="32">
        <f t="shared" si="230"/>
        <v>61.723483588461484</v>
      </c>
      <c r="J2385" s="32">
        <f t="shared" si="231"/>
        <v>0.3086174179423074</v>
      </c>
      <c r="K2385" s="33" t="str">
        <f t="shared" si="232"/>
        <v>DEJAR</v>
      </c>
      <c r="L2385" s="33" t="str">
        <f t="shared" si="233"/>
        <v>DEJAR</v>
      </c>
      <c r="M2385" s="33" t="str">
        <f t="shared" si="234"/>
        <v>DEJAR</v>
      </c>
    </row>
    <row r="2386" spans="1:13" x14ac:dyDescent="0.25">
      <c r="A2386" t="s">
        <v>741</v>
      </c>
      <c r="B2386" s="9">
        <v>17</v>
      </c>
      <c r="C2386" s="8" t="s">
        <v>835</v>
      </c>
      <c r="D2386" s="120">
        <v>28</v>
      </c>
      <c r="E2386" s="161">
        <v>14</v>
      </c>
      <c r="F2386" s="304">
        <f t="shared" si="229"/>
        <v>615.75360000000001</v>
      </c>
      <c r="G2386" s="9">
        <v>0.1</v>
      </c>
      <c r="H2386" s="18" t="s">
        <v>1063</v>
      </c>
      <c r="I2386" s="32">
        <f t="shared" si="230"/>
        <v>384.30049927715726</v>
      </c>
      <c r="J2386" s="32">
        <f t="shared" si="231"/>
        <v>1.9215024963857863</v>
      </c>
      <c r="K2386" s="33" t="str">
        <f t="shared" si="232"/>
        <v>DEJAR</v>
      </c>
      <c r="L2386" s="33" t="str">
        <f t="shared" si="233"/>
        <v>DEJAR</v>
      </c>
      <c r="M2386" s="33" t="str">
        <f t="shared" si="234"/>
        <v>DEJAR</v>
      </c>
    </row>
    <row r="2387" spans="1:13" x14ac:dyDescent="0.25">
      <c r="A2387" t="s">
        <v>741</v>
      </c>
      <c r="B2387" s="9">
        <v>18</v>
      </c>
      <c r="C2387" s="8" t="s">
        <v>599</v>
      </c>
      <c r="D2387" s="120">
        <v>32</v>
      </c>
      <c r="E2387" s="161">
        <v>20</v>
      </c>
      <c r="F2387" s="304">
        <f t="shared" si="229"/>
        <v>804.24959999999999</v>
      </c>
      <c r="G2387" s="9">
        <v>0.1</v>
      </c>
      <c r="H2387" s="18" t="s">
        <v>1063</v>
      </c>
      <c r="I2387" s="32">
        <f t="shared" si="230"/>
        <v>528.31791084648671</v>
      </c>
      <c r="J2387" s="32">
        <f t="shared" si="231"/>
        <v>2.6415895542324335</v>
      </c>
      <c r="K2387" s="33" t="str">
        <f t="shared" si="232"/>
        <v>DEJAR</v>
      </c>
      <c r="L2387" s="33" t="str">
        <f t="shared" si="233"/>
        <v>DEJAR</v>
      </c>
      <c r="M2387" s="33" t="str">
        <f t="shared" si="234"/>
        <v>DEJAR</v>
      </c>
    </row>
    <row r="2388" spans="1:13" x14ac:dyDescent="0.25">
      <c r="A2388" t="s">
        <v>741</v>
      </c>
      <c r="B2388" s="9">
        <v>19</v>
      </c>
      <c r="C2388" s="8" t="s">
        <v>854</v>
      </c>
      <c r="D2388" s="120">
        <v>22</v>
      </c>
      <c r="E2388" s="161">
        <v>13</v>
      </c>
      <c r="F2388" s="304">
        <f t="shared" si="229"/>
        <v>380.1336</v>
      </c>
      <c r="G2388" s="9">
        <v>0.1</v>
      </c>
      <c r="H2388" s="18" t="s">
        <v>1063</v>
      </c>
      <c r="I2388" s="32">
        <f t="shared" si="230"/>
        <v>216.2883827856152</v>
      </c>
      <c r="J2388" s="32">
        <f t="shared" si="231"/>
        <v>1.0814419139280758</v>
      </c>
      <c r="K2388" s="33" t="str">
        <f t="shared" si="232"/>
        <v>DEJAR</v>
      </c>
      <c r="L2388" s="33" t="str">
        <f t="shared" si="233"/>
        <v>DEJAR</v>
      </c>
      <c r="M2388" s="33" t="str">
        <f t="shared" si="234"/>
        <v>DEJAR</v>
      </c>
    </row>
    <row r="2389" spans="1:13" x14ac:dyDescent="0.25">
      <c r="A2389" t="s">
        <v>741</v>
      </c>
      <c r="B2389" s="9">
        <v>20</v>
      </c>
      <c r="C2389" s="8" t="s">
        <v>421</v>
      </c>
      <c r="D2389" s="120">
        <v>12.5</v>
      </c>
      <c r="E2389" s="161">
        <v>12</v>
      </c>
      <c r="F2389" s="304">
        <f t="shared" si="229"/>
        <v>122.71875</v>
      </c>
      <c r="G2389" s="9">
        <v>0.1</v>
      </c>
      <c r="H2389" s="18" t="s">
        <v>1063</v>
      </c>
      <c r="I2389" s="32">
        <f t="shared" si="230"/>
        <v>56.214880852526136</v>
      </c>
      <c r="J2389" s="32">
        <f t="shared" si="231"/>
        <v>0.28107440426263064</v>
      </c>
      <c r="K2389" s="33" t="str">
        <f t="shared" si="232"/>
        <v>DEJAR</v>
      </c>
      <c r="L2389" s="33" t="str">
        <f t="shared" si="233"/>
        <v>DEJAR</v>
      </c>
      <c r="M2389" s="33" t="str">
        <f t="shared" si="234"/>
        <v>DEJAR</v>
      </c>
    </row>
    <row r="2390" spans="1:13" x14ac:dyDescent="0.25">
      <c r="A2390" t="s">
        <v>741</v>
      </c>
      <c r="B2390" s="9">
        <v>21</v>
      </c>
      <c r="C2390" s="8" t="s">
        <v>122</v>
      </c>
      <c r="D2390" s="120">
        <v>23</v>
      </c>
      <c r="E2390" s="161">
        <v>7</v>
      </c>
      <c r="F2390" s="304">
        <f t="shared" si="229"/>
        <v>415.47660000000002</v>
      </c>
      <c r="G2390" s="9">
        <v>0.1</v>
      </c>
      <c r="H2390" s="18" t="s">
        <v>1063</v>
      </c>
      <c r="I2390" s="32">
        <f t="shared" si="230"/>
        <v>240.46242571758225</v>
      </c>
      <c r="J2390" s="32">
        <f t="shared" si="231"/>
        <v>1.2023121285879113</v>
      </c>
      <c r="K2390" s="33" t="str">
        <f t="shared" si="232"/>
        <v>DEJAR</v>
      </c>
      <c r="L2390" s="33" t="str">
        <f t="shared" si="233"/>
        <v>DEJAR</v>
      </c>
      <c r="M2390" s="33" t="str">
        <f t="shared" si="234"/>
        <v>DEJAR</v>
      </c>
    </row>
    <row r="2391" spans="1:13" x14ac:dyDescent="0.25">
      <c r="A2391" t="s">
        <v>741</v>
      </c>
      <c r="B2391" s="9">
        <v>22</v>
      </c>
      <c r="C2391" s="8" t="s">
        <v>855</v>
      </c>
      <c r="D2391" s="120">
        <v>16</v>
      </c>
      <c r="E2391" s="161">
        <v>15</v>
      </c>
      <c r="F2391" s="304">
        <f t="shared" si="229"/>
        <v>201.0624</v>
      </c>
      <c r="G2391" s="9">
        <v>0.1</v>
      </c>
      <c r="H2391" s="18" t="s">
        <v>1063</v>
      </c>
      <c r="I2391" s="32">
        <f t="shared" si="230"/>
        <v>101.24820425273758</v>
      </c>
      <c r="J2391" s="32">
        <f t="shared" si="231"/>
        <v>0.50624102126368786</v>
      </c>
      <c r="K2391" s="33" t="str">
        <f t="shared" si="232"/>
        <v>DEJAR</v>
      </c>
      <c r="L2391" s="33" t="str">
        <f t="shared" si="233"/>
        <v>DEJAR</v>
      </c>
      <c r="M2391" s="33" t="str">
        <f t="shared" si="234"/>
        <v>DEJAR</v>
      </c>
    </row>
    <row r="2392" spans="1:13" x14ac:dyDescent="0.25">
      <c r="A2392" t="s">
        <v>741</v>
      </c>
      <c r="B2392" s="9">
        <v>23</v>
      </c>
      <c r="C2392" s="8" t="s">
        <v>856</v>
      </c>
      <c r="D2392" s="120">
        <v>17</v>
      </c>
      <c r="E2392" s="161">
        <v>8</v>
      </c>
      <c r="F2392" s="304">
        <f t="shared" si="229"/>
        <v>226.98060000000001</v>
      </c>
      <c r="G2392" s="9">
        <v>0.1</v>
      </c>
      <c r="H2392" s="18" t="s">
        <v>1063</v>
      </c>
      <c r="I2392" s="32">
        <f t="shared" si="230"/>
        <v>116.98835060940742</v>
      </c>
      <c r="J2392" s="32">
        <f t="shared" si="231"/>
        <v>0.58494175304703711</v>
      </c>
      <c r="K2392" s="33" t="str">
        <f t="shared" si="232"/>
        <v>DEJAR</v>
      </c>
      <c r="L2392" s="33" t="str">
        <f t="shared" si="233"/>
        <v>DEJAR</v>
      </c>
      <c r="M2392" s="33" t="str">
        <f t="shared" si="234"/>
        <v>DEJAR</v>
      </c>
    </row>
    <row r="2393" spans="1:13" x14ac:dyDescent="0.25">
      <c r="A2393" t="s">
        <v>741</v>
      </c>
      <c r="B2393" s="9">
        <v>24</v>
      </c>
      <c r="C2393" s="8" t="s">
        <v>150</v>
      </c>
      <c r="D2393" s="120">
        <v>16.2</v>
      </c>
      <c r="E2393" s="161">
        <v>8</v>
      </c>
      <c r="F2393" s="304">
        <f t="shared" si="229"/>
        <v>206.12037599999999</v>
      </c>
      <c r="G2393" s="9">
        <v>0.1</v>
      </c>
      <c r="H2393" s="18" t="s">
        <v>1063</v>
      </c>
      <c r="I2393" s="32">
        <f t="shared" si="230"/>
        <v>104.29090634270933</v>
      </c>
      <c r="J2393" s="32">
        <f t="shared" si="231"/>
        <v>0.52145453171354661</v>
      </c>
      <c r="K2393" s="33" t="str">
        <f t="shared" si="232"/>
        <v>DEJAR</v>
      </c>
      <c r="L2393" s="33" t="str">
        <f t="shared" si="233"/>
        <v>DEJAR</v>
      </c>
      <c r="M2393" s="33" t="str">
        <f t="shared" si="234"/>
        <v>DEJAR</v>
      </c>
    </row>
    <row r="2394" spans="1:13" x14ac:dyDescent="0.25">
      <c r="A2394" t="s">
        <v>741</v>
      </c>
      <c r="B2394" s="9">
        <v>25</v>
      </c>
      <c r="C2394" s="8" t="s">
        <v>300</v>
      </c>
      <c r="D2394" s="120">
        <v>12.5</v>
      </c>
      <c r="E2394" s="161">
        <v>10</v>
      </c>
      <c r="F2394" s="304">
        <f t="shared" si="229"/>
        <v>122.71875</v>
      </c>
      <c r="G2394" s="9">
        <v>0.1</v>
      </c>
      <c r="H2394" s="18" t="s">
        <v>1063</v>
      </c>
      <c r="I2394" s="32">
        <f t="shared" si="230"/>
        <v>56.214880852526136</v>
      </c>
      <c r="J2394" s="32">
        <f t="shared" si="231"/>
        <v>0.28107440426263064</v>
      </c>
      <c r="K2394" s="33" t="str">
        <f t="shared" si="232"/>
        <v>DEJAR</v>
      </c>
      <c r="L2394" s="33" t="str">
        <f t="shared" si="233"/>
        <v>DEJAR</v>
      </c>
      <c r="M2394" s="33" t="str">
        <f t="shared" si="234"/>
        <v>DEJAR</v>
      </c>
    </row>
    <row r="2395" spans="1:13" x14ac:dyDescent="0.25">
      <c r="A2395" t="s">
        <v>741</v>
      </c>
      <c r="B2395" s="9">
        <v>27</v>
      </c>
      <c r="C2395" s="8" t="s">
        <v>505</v>
      </c>
      <c r="D2395" s="120">
        <v>13</v>
      </c>
      <c r="E2395" s="161">
        <v>10</v>
      </c>
      <c r="F2395" s="304">
        <f t="shared" si="229"/>
        <v>132.73259999999999</v>
      </c>
      <c r="G2395" s="9">
        <v>0.1</v>
      </c>
      <c r="H2395" s="18" t="s">
        <v>1063</v>
      </c>
      <c r="I2395" s="32">
        <f t="shared" si="230"/>
        <v>61.723483588461484</v>
      </c>
      <c r="J2395" s="32">
        <f t="shared" si="231"/>
        <v>0.3086174179423074</v>
      </c>
      <c r="K2395" s="33" t="str">
        <f t="shared" si="232"/>
        <v>DEJAR</v>
      </c>
      <c r="L2395" s="33" t="str">
        <f t="shared" si="233"/>
        <v>DEJAR</v>
      </c>
      <c r="M2395" s="33" t="str">
        <f t="shared" si="234"/>
        <v>DEJAR</v>
      </c>
    </row>
    <row r="2396" spans="1:13" x14ac:dyDescent="0.25">
      <c r="A2396" t="s">
        <v>741</v>
      </c>
      <c r="B2396" s="9">
        <v>28</v>
      </c>
      <c r="C2396" s="8" t="s">
        <v>857</v>
      </c>
      <c r="D2396" s="120">
        <v>29</v>
      </c>
      <c r="E2396" s="161">
        <v>20</v>
      </c>
      <c r="F2396" s="304">
        <f t="shared" si="229"/>
        <v>660.52139999999997</v>
      </c>
      <c r="G2396" s="9">
        <v>0.1</v>
      </c>
      <c r="H2396" s="18" t="s">
        <v>1063</v>
      </c>
      <c r="I2396" s="32">
        <f t="shared" si="230"/>
        <v>417.82609631752575</v>
      </c>
      <c r="J2396" s="32">
        <f t="shared" si="231"/>
        <v>2.0891304815876288</v>
      </c>
      <c r="K2396" s="33" t="str">
        <f t="shared" si="232"/>
        <v>DEJAR</v>
      </c>
      <c r="L2396" s="33" t="str">
        <f t="shared" si="233"/>
        <v>DEJAR</v>
      </c>
      <c r="M2396" s="33" t="str">
        <f t="shared" si="234"/>
        <v>DEJAR</v>
      </c>
    </row>
    <row r="2397" spans="1:13" x14ac:dyDescent="0.25">
      <c r="A2397" t="s">
        <v>741</v>
      </c>
      <c r="B2397" s="9">
        <v>29</v>
      </c>
      <c r="C2397" s="8" t="s">
        <v>858</v>
      </c>
      <c r="D2397" s="120">
        <v>30</v>
      </c>
      <c r="E2397" s="161">
        <v>20</v>
      </c>
      <c r="F2397" s="304">
        <f t="shared" si="229"/>
        <v>706.86</v>
      </c>
      <c r="G2397" s="9">
        <v>0.1</v>
      </c>
      <c r="H2397" s="18" t="s">
        <v>1063</v>
      </c>
      <c r="I2397" s="32">
        <f t="shared" si="230"/>
        <v>452.98997539791907</v>
      </c>
      <c r="J2397" s="32">
        <f t="shared" si="231"/>
        <v>2.2649498769895953</v>
      </c>
      <c r="K2397" s="33" t="str">
        <f t="shared" si="232"/>
        <v>DEJAR</v>
      </c>
      <c r="L2397" s="33" t="str">
        <f t="shared" si="233"/>
        <v>DEJAR</v>
      </c>
      <c r="M2397" s="33" t="str">
        <f t="shared" si="234"/>
        <v>DEJAR</v>
      </c>
    </row>
    <row r="2398" spans="1:13" x14ac:dyDescent="0.25">
      <c r="A2398" t="s">
        <v>741</v>
      </c>
      <c r="B2398" s="9">
        <v>30</v>
      </c>
      <c r="C2398" s="8" t="s">
        <v>835</v>
      </c>
      <c r="D2398" s="120">
        <v>29</v>
      </c>
      <c r="E2398" s="161">
        <v>19</v>
      </c>
      <c r="F2398" s="304">
        <f t="shared" si="229"/>
        <v>660.52139999999997</v>
      </c>
      <c r="G2398" s="9">
        <v>0.1</v>
      </c>
      <c r="H2398" s="18" t="s">
        <v>1063</v>
      </c>
      <c r="I2398" s="32">
        <f t="shared" si="230"/>
        <v>417.82609631752575</v>
      </c>
      <c r="J2398" s="32">
        <f t="shared" si="231"/>
        <v>2.0891304815876288</v>
      </c>
      <c r="K2398" s="33" t="str">
        <f t="shared" si="232"/>
        <v>DEJAR</v>
      </c>
      <c r="L2398" s="33" t="str">
        <f t="shared" si="233"/>
        <v>DEJAR</v>
      </c>
      <c r="M2398" s="33" t="str">
        <f t="shared" si="234"/>
        <v>DEJAR</v>
      </c>
    </row>
    <row r="2399" spans="1:13" x14ac:dyDescent="0.25">
      <c r="A2399" t="s">
        <v>741</v>
      </c>
      <c r="B2399" s="9">
        <v>31</v>
      </c>
      <c r="C2399" s="8" t="s">
        <v>310</v>
      </c>
      <c r="D2399" s="120">
        <v>26</v>
      </c>
      <c r="E2399" s="161">
        <v>28</v>
      </c>
      <c r="F2399" s="304">
        <f t="shared" si="229"/>
        <v>530.93039999999996</v>
      </c>
      <c r="G2399" s="9">
        <v>0.1</v>
      </c>
      <c r="H2399" s="18" t="s">
        <v>1063</v>
      </c>
      <c r="I2399" s="32">
        <f t="shared" si="230"/>
        <v>322.0760520178971</v>
      </c>
      <c r="J2399" s="32">
        <f t="shared" si="231"/>
        <v>1.6103802600894852</v>
      </c>
      <c r="K2399" s="33" t="str">
        <f t="shared" si="232"/>
        <v>DEJAR</v>
      </c>
      <c r="L2399" s="33" t="str">
        <f t="shared" si="233"/>
        <v>DEJAR</v>
      </c>
      <c r="M2399" s="33" t="str">
        <f t="shared" si="234"/>
        <v>DEJAR</v>
      </c>
    </row>
    <row r="2400" spans="1:13" x14ac:dyDescent="0.25">
      <c r="A2400" t="s">
        <v>741</v>
      </c>
      <c r="B2400" s="9">
        <v>32</v>
      </c>
      <c r="C2400" s="8" t="s">
        <v>589</v>
      </c>
      <c r="D2400" s="120">
        <v>37</v>
      </c>
      <c r="E2400" s="149">
        <v>18.48</v>
      </c>
      <c r="F2400" s="304">
        <f t="shared" si="229"/>
        <v>1075.2126000000001</v>
      </c>
      <c r="G2400" s="9">
        <v>0.1</v>
      </c>
      <c r="H2400" s="18" t="s">
        <v>1063</v>
      </c>
      <c r="I2400" s="32">
        <f t="shared" si="230"/>
        <v>746.75785703016243</v>
      </c>
      <c r="J2400" s="32">
        <f t="shared" si="231"/>
        <v>3.7337892851508117</v>
      </c>
      <c r="K2400" s="33" t="str">
        <f t="shared" si="232"/>
        <v>DEJAR</v>
      </c>
      <c r="L2400" s="33" t="str">
        <f t="shared" si="233"/>
        <v>DEJAR</v>
      </c>
      <c r="M2400" s="33" t="str">
        <f t="shared" si="234"/>
        <v>DEJAR</v>
      </c>
    </row>
    <row r="2401" spans="1:13" x14ac:dyDescent="0.25">
      <c r="A2401" t="s">
        <v>741</v>
      </c>
      <c r="B2401" s="9">
        <v>33</v>
      </c>
      <c r="C2401" s="8" t="s">
        <v>122</v>
      </c>
      <c r="D2401" s="120">
        <v>29</v>
      </c>
      <c r="E2401" s="161">
        <v>22</v>
      </c>
      <c r="F2401" s="304">
        <f t="shared" si="229"/>
        <v>660.52139999999997</v>
      </c>
      <c r="G2401" s="9">
        <v>0.1</v>
      </c>
      <c r="H2401" s="18" t="s">
        <v>1063</v>
      </c>
      <c r="I2401" s="32">
        <f t="shared" si="230"/>
        <v>417.82609631752575</v>
      </c>
      <c r="J2401" s="32">
        <f t="shared" si="231"/>
        <v>2.0891304815876288</v>
      </c>
      <c r="K2401" s="33" t="str">
        <f t="shared" si="232"/>
        <v>DEJAR</v>
      </c>
      <c r="L2401" s="33" t="str">
        <f t="shared" si="233"/>
        <v>DEJAR</v>
      </c>
      <c r="M2401" s="33" t="str">
        <f t="shared" si="234"/>
        <v>DEJAR</v>
      </c>
    </row>
    <row r="2402" spans="1:13" x14ac:dyDescent="0.25">
      <c r="A2402" t="s">
        <v>741</v>
      </c>
      <c r="B2402" s="9">
        <v>34</v>
      </c>
      <c r="C2402" s="8" t="s">
        <v>771</v>
      </c>
      <c r="D2402" s="120">
        <v>24</v>
      </c>
      <c r="E2402" s="161">
        <v>26</v>
      </c>
      <c r="F2402" s="304">
        <f t="shared" si="229"/>
        <v>452.3904</v>
      </c>
      <c r="G2402" s="9">
        <v>0.1</v>
      </c>
      <c r="H2402" s="18" t="s">
        <v>1063</v>
      </c>
      <c r="I2402" s="32">
        <f t="shared" si="230"/>
        <v>266.13537552905672</v>
      </c>
      <c r="J2402" s="32">
        <f t="shared" si="231"/>
        <v>1.3306768776452833</v>
      </c>
      <c r="K2402" s="33" t="str">
        <f t="shared" si="232"/>
        <v>DEJAR</v>
      </c>
      <c r="L2402" s="33" t="str">
        <f t="shared" si="233"/>
        <v>DEJAR</v>
      </c>
      <c r="M2402" s="33" t="str">
        <f t="shared" si="234"/>
        <v>DEJAR</v>
      </c>
    </row>
    <row r="2403" spans="1:13" x14ac:dyDescent="0.25">
      <c r="A2403" t="s">
        <v>741</v>
      </c>
      <c r="B2403" s="9">
        <v>35</v>
      </c>
      <c r="C2403" s="8" t="s">
        <v>859</v>
      </c>
      <c r="D2403" s="120">
        <v>17</v>
      </c>
      <c r="E2403" s="161">
        <v>16</v>
      </c>
      <c r="F2403" s="304">
        <f t="shared" si="229"/>
        <v>226.98060000000001</v>
      </c>
      <c r="G2403" s="9">
        <v>0.1</v>
      </c>
      <c r="H2403" s="18" t="s">
        <v>1063</v>
      </c>
      <c r="I2403" s="32">
        <f t="shared" si="230"/>
        <v>116.98835060940742</v>
      </c>
      <c r="J2403" s="32">
        <f t="shared" si="231"/>
        <v>0.58494175304703711</v>
      </c>
      <c r="K2403" s="33" t="str">
        <f t="shared" si="232"/>
        <v>DEJAR</v>
      </c>
      <c r="L2403" s="33" t="str">
        <f t="shared" si="233"/>
        <v>DEJAR</v>
      </c>
      <c r="M2403" s="33" t="str">
        <f t="shared" si="234"/>
        <v>DEJAR</v>
      </c>
    </row>
    <row r="2404" spans="1:13" x14ac:dyDescent="0.25">
      <c r="A2404" t="s">
        <v>741</v>
      </c>
      <c r="B2404" s="9">
        <v>36</v>
      </c>
      <c r="C2404" s="8" t="s">
        <v>505</v>
      </c>
      <c r="D2404" s="120">
        <v>21</v>
      </c>
      <c r="E2404" s="149">
        <v>18.48</v>
      </c>
      <c r="F2404" s="304">
        <f t="shared" si="229"/>
        <v>346.3614</v>
      </c>
      <c r="G2404" s="9">
        <v>0.1</v>
      </c>
      <c r="H2404" s="18" t="s">
        <v>1063</v>
      </c>
      <c r="I2404" s="32">
        <f t="shared" si="230"/>
        <v>193.587905296</v>
      </c>
      <c r="J2404" s="32">
        <f t="shared" si="231"/>
        <v>0.96793952648000003</v>
      </c>
      <c r="K2404" s="33" t="str">
        <f t="shared" si="232"/>
        <v>DEJAR</v>
      </c>
      <c r="L2404" s="33" t="str">
        <f t="shared" si="233"/>
        <v>DEJAR</v>
      </c>
      <c r="M2404" s="33" t="str">
        <f t="shared" si="234"/>
        <v>DEJAR</v>
      </c>
    </row>
    <row r="2405" spans="1:13" x14ac:dyDescent="0.25">
      <c r="A2405" t="s">
        <v>741</v>
      </c>
      <c r="B2405" s="9">
        <v>37</v>
      </c>
      <c r="C2405" s="8" t="s">
        <v>383</v>
      </c>
      <c r="D2405" s="120">
        <v>33</v>
      </c>
      <c r="E2405" s="161">
        <v>28</v>
      </c>
      <c r="F2405" s="304">
        <f t="shared" si="229"/>
        <v>855.30060000000003</v>
      </c>
      <c r="G2405" s="9">
        <v>0.1</v>
      </c>
      <c r="H2405" s="18" t="s">
        <v>1063</v>
      </c>
      <c r="I2405" s="32">
        <f t="shared" si="230"/>
        <v>568.52356444302654</v>
      </c>
      <c r="J2405" s="32">
        <f t="shared" si="231"/>
        <v>2.8426178222151326</v>
      </c>
      <c r="K2405" s="33" t="str">
        <f t="shared" si="232"/>
        <v>DEJAR</v>
      </c>
      <c r="L2405" s="33" t="str">
        <f t="shared" si="233"/>
        <v>DEJAR</v>
      </c>
      <c r="M2405" s="33" t="str">
        <f t="shared" si="234"/>
        <v>DEJAR</v>
      </c>
    </row>
    <row r="2406" spans="1:13" x14ac:dyDescent="0.25">
      <c r="A2406" t="s">
        <v>741</v>
      </c>
      <c r="B2406" s="9">
        <v>38</v>
      </c>
      <c r="C2406" s="8" t="s">
        <v>775</v>
      </c>
      <c r="D2406" s="120">
        <v>26</v>
      </c>
      <c r="E2406" s="161">
        <v>25</v>
      </c>
      <c r="F2406" s="304">
        <f t="shared" si="229"/>
        <v>530.93039999999996</v>
      </c>
      <c r="G2406" s="9">
        <v>0.1</v>
      </c>
      <c r="H2406" s="18" t="s">
        <v>1063</v>
      </c>
      <c r="I2406" s="32">
        <f t="shared" si="230"/>
        <v>322.0760520178971</v>
      </c>
      <c r="J2406" s="32">
        <f t="shared" si="231"/>
        <v>1.6103802600894852</v>
      </c>
      <c r="K2406" s="33" t="str">
        <f t="shared" si="232"/>
        <v>DEJAR</v>
      </c>
      <c r="L2406" s="33" t="str">
        <f t="shared" si="233"/>
        <v>DEJAR</v>
      </c>
      <c r="M2406" s="33" t="str">
        <f t="shared" si="234"/>
        <v>DEJAR</v>
      </c>
    </row>
    <row r="2407" spans="1:13" x14ac:dyDescent="0.25">
      <c r="A2407" t="s">
        <v>741</v>
      </c>
      <c r="B2407" s="9">
        <v>39</v>
      </c>
      <c r="C2407" s="8" t="s">
        <v>134</v>
      </c>
      <c r="D2407" s="120">
        <v>27</v>
      </c>
      <c r="E2407" s="161">
        <v>20</v>
      </c>
      <c r="F2407" s="304">
        <f t="shared" si="229"/>
        <v>572.5566</v>
      </c>
      <c r="G2407" s="9">
        <v>0.1</v>
      </c>
      <c r="H2407" s="18" t="s">
        <v>1063</v>
      </c>
      <c r="I2407" s="32">
        <f t="shared" si="230"/>
        <v>352.39128142743209</v>
      </c>
      <c r="J2407" s="32">
        <f t="shared" si="231"/>
        <v>1.7619564071371603</v>
      </c>
      <c r="K2407" s="33" t="str">
        <f t="shared" si="232"/>
        <v>DEJAR</v>
      </c>
      <c r="L2407" s="33" t="str">
        <f t="shared" si="233"/>
        <v>DEJAR</v>
      </c>
      <c r="M2407" s="33" t="str">
        <f t="shared" si="234"/>
        <v>DEJAR</v>
      </c>
    </row>
    <row r="2408" spans="1:13" x14ac:dyDescent="0.25">
      <c r="A2408" t="s">
        <v>741</v>
      </c>
      <c r="B2408" s="9">
        <v>40</v>
      </c>
      <c r="C2408" s="8" t="s">
        <v>300</v>
      </c>
      <c r="D2408" s="120">
        <v>49</v>
      </c>
      <c r="E2408" s="161">
        <v>25</v>
      </c>
      <c r="F2408" s="304">
        <f t="shared" si="229"/>
        <v>1885.7454</v>
      </c>
      <c r="G2408" s="9">
        <v>0.1</v>
      </c>
      <c r="H2408" s="18" t="s">
        <v>1063</v>
      </c>
      <c r="I2408" s="32">
        <f t="shared" si="230"/>
        <v>1458.6616605664788</v>
      </c>
      <c r="J2408" s="32">
        <f t="shared" si="231"/>
        <v>7.2933083028323935</v>
      </c>
      <c r="K2408" s="33" t="str">
        <f t="shared" si="232"/>
        <v>DEJAR</v>
      </c>
      <c r="L2408" s="33" t="str">
        <f t="shared" si="233"/>
        <v>DEJAR</v>
      </c>
      <c r="M2408" s="33" t="str">
        <f t="shared" si="234"/>
        <v>DEJAR</v>
      </c>
    </row>
    <row r="2409" spans="1:13" x14ac:dyDescent="0.25">
      <c r="A2409" t="s">
        <v>745</v>
      </c>
      <c r="B2409" s="9">
        <v>1</v>
      </c>
      <c r="C2409" s="8" t="s">
        <v>117</v>
      </c>
      <c r="D2409" s="120">
        <v>25</v>
      </c>
      <c r="E2409" s="149">
        <v>17.3</v>
      </c>
      <c r="F2409" s="304">
        <f t="shared" si="229"/>
        <v>490.875</v>
      </c>
      <c r="G2409" s="9">
        <v>0.1</v>
      </c>
      <c r="H2409" s="18" t="s">
        <v>1063</v>
      </c>
      <c r="I2409" s="32">
        <f t="shared" si="230"/>
        <v>293.3319028192812</v>
      </c>
      <c r="J2409" s="32">
        <f t="shared" si="231"/>
        <v>1.4666595140964058</v>
      </c>
      <c r="K2409" s="33" t="str">
        <f t="shared" si="232"/>
        <v>DEJAR</v>
      </c>
      <c r="L2409" s="33" t="str">
        <f t="shared" si="233"/>
        <v>DEJAR</v>
      </c>
      <c r="M2409" s="33" t="str">
        <f t="shared" si="234"/>
        <v>DEJAR</v>
      </c>
    </row>
    <row r="2410" spans="1:13" x14ac:dyDescent="0.25">
      <c r="A2410" t="s">
        <v>745</v>
      </c>
      <c r="B2410" s="9">
        <v>2</v>
      </c>
      <c r="C2410" s="8" t="s">
        <v>860</v>
      </c>
      <c r="D2410" s="120">
        <v>65</v>
      </c>
      <c r="E2410" s="161">
        <v>25</v>
      </c>
      <c r="F2410" s="304">
        <f t="shared" si="229"/>
        <v>3318.3150000000001</v>
      </c>
      <c r="G2410" s="9">
        <v>0.1</v>
      </c>
      <c r="H2410" s="18" t="s">
        <v>1063</v>
      </c>
      <c r="I2410" s="32">
        <f t="shared" si="230"/>
        <v>2860.5689751200016</v>
      </c>
      <c r="J2410" s="32">
        <f t="shared" si="231"/>
        <v>14.302844875600007</v>
      </c>
      <c r="K2410" s="33" t="str">
        <f t="shared" si="232"/>
        <v>DEJAR</v>
      </c>
      <c r="L2410" s="33" t="str">
        <f t="shared" si="233"/>
        <v>DEJAR</v>
      </c>
      <c r="M2410" s="33" t="str">
        <f t="shared" si="234"/>
        <v>DEJAR</v>
      </c>
    </row>
    <row r="2411" spans="1:13" x14ac:dyDescent="0.25">
      <c r="A2411" t="s">
        <v>745</v>
      </c>
      <c r="B2411" s="9">
        <v>3</v>
      </c>
      <c r="C2411" s="8" t="s">
        <v>505</v>
      </c>
      <c r="D2411" s="120">
        <v>22</v>
      </c>
      <c r="E2411" s="161">
        <v>18</v>
      </c>
      <c r="F2411" s="304">
        <f t="shared" si="229"/>
        <v>380.1336</v>
      </c>
      <c r="G2411" s="9">
        <v>0.1</v>
      </c>
      <c r="H2411" s="18" t="s">
        <v>1063</v>
      </c>
      <c r="I2411" s="32">
        <f t="shared" si="230"/>
        <v>216.2883827856152</v>
      </c>
      <c r="J2411" s="32">
        <f t="shared" si="231"/>
        <v>1.0814419139280758</v>
      </c>
      <c r="K2411" s="33" t="str">
        <f t="shared" si="232"/>
        <v>DEJAR</v>
      </c>
      <c r="L2411" s="33" t="str">
        <f t="shared" si="233"/>
        <v>DEJAR</v>
      </c>
      <c r="M2411" s="33" t="str">
        <f t="shared" si="234"/>
        <v>DEJAR</v>
      </c>
    </row>
    <row r="2412" spans="1:13" x14ac:dyDescent="0.25">
      <c r="A2412" t="s">
        <v>745</v>
      </c>
      <c r="B2412" s="9">
        <v>4</v>
      </c>
      <c r="C2412" s="8" t="s">
        <v>505</v>
      </c>
      <c r="D2412" s="120">
        <v>19</v>
      </c>
      <c r="E2412" s="161">
        <v>14</v>
      </c>
      <c r="F2412" s="304">
        <f t="shared" si="229"/>
        <v>283.52940000000001</v>
      </c>
      <c r="G2412" s="9">
        <v>0.1</v>
      </c>
      <c r="H2412" s="18" t="s">
        <v>1063</v>
      </c>
      <c r="I2412" s="32">
        <f t="shared" si="230"/>
        <v>152.50261995629924</v>
      </c>
      <c r="J2412" s="32">
        <f t="shared" si="231"/>
        <v>0.76251309978149617</v>
      </c>
      <c r="K2412" s="33" t="str">
        <f t="shared" si="232"/>
        <v>DEJAR</v>
      </c>
      <c r="L2412" s="33" t="str">
        <f t="shared" si="233"/>
        <v>DEJAR</v>
      </c>
      <c r="M2412" s="33" t="str">
        <f t="shared" si="234"/>
        <v>DEJAR</v>
      </c>
    </row>
    <row r="2413" spans="1:13" x14ac:dyDescent="0.25">
      <c r="A2413" t="s">
        <v>745</v>
      </c>
      <c r="B2413" s="9">
        <v>5</v>
      </c>
      <c r="C2413" s="8" t="s">
        <v>117</v>
      </c>
      <c r="D2413" s="120">
        <v>12</v>
      </c>
      <c r="E2413" s="161">
        <v>14</v>
      </c>
      <c r="F2413" s="304">
        <f t="shared" si="229"/>
        <v>113.0976</v>
      </c>
      <c r="G2413" s="9">
        <v>0.1</v>
      </c>
      <c r="H2413" s="18" t="s">
        <v>1063</v>
      </c>
      <c r="I2413" s="32">
        <f t="shared" si="230"/>
        <v>51.002868362482175</v>
      </c>
      <c r="J2413" s="32">
        <f t="shared" si="231"/>
        <v>0.25501434181241084</v>
      </c>
      <c r="K2413" s="33" t="str">
        <f t="shared" si="232"/>
        <v>DEJAR</v>
      </c>
      <c r="L2413" s="33" t="str">
        <f t="shared" si="233"/>
        <v>DEJAR</v>
      </c>
      <c r="M2413" s="33" t="str">
        <f t="shared" si="234"/>
        <v>DEJAR</v>
      </c>
    </row>
    <row r="2414" spans="1:13" x14ac:dyDescent="0.25">
      <c r="A2414" t="s">
        <v>745</v>
      </c>
      <c r="B2414" s="9">
        <v>6</v>
      </c>
      <c r="C2414" s="8" t="s">
        <v>593</v>
      </c>
      <c r="D2414" s="120">
        <v>78</v>
      </c>
      <c r="E2414" s="161">
        <v>30</v>
      </c>
      <c r="F2414" s="304">
        <f t="shared" si="229"/>
        <v>4778.3735999999999</v>
      </c>
      <c r="G2414" s="9">
        <v>0.1</v>
      </c>
      <c r="H2414" s="18" t="s">
        <v>1063</v>
      </c>
      <c r="I2414" s="32">
        <f t="shared" si="230"/>
        <v>4417.552462617733</v>
      </c>
      <c r="J2414" s="32">
        <f t="shared" si="231"/>
        <v>22.087762313088664</v>
      </c>
      <c r="K2414" s="33" t="str">
        <f t="shared" si="232"/>
        <v>DEJAR</v>
      </c>
      <c r="L2414" s="33" t="str">
        <f t="shared" si="233"/>
        <v>DEJAR</v>
      </c>
      <c r="M2414" s="33" t="str">
        <f t="shared" si="234"/>
        <v>DEJAR</v>
      </c>
    </row>
    <row r="2415" spans="1:13" x14ac:dyDescent="0.25">
      <c r="A2415" t="s">
        <v>745</v>
      </c>
      <c r="B2415" s="9">
        <v>7</v>
      </c>
      <c r="C2415" s="8" t="s">
        <v>117</v>
      </c>
      <c r="D2415" s="120">
        <v>30</v>
      </c>
      <c r="E2415" s="149">
        <v>17.3</v>
      </c>
      <c r="F2415" s="304">
        <f t="shared" si="229"/>
        <v>706.86</v>
      </c>
      <c r="G2415" s="9">
        <v>0.1</v>
      </c>
      <c r="H2415" s="18" t="s">
        <v>1063</v>
      </c>
      <c r="I2415" s="32">
        <f t="shared" si="230"/>
        <v>452.98997539791907</v>
      </c>
      <c r="J2415" s="32">
        <f t="shared" si="231"/>
        <v>2.2649498769895953</v>
      </c>
      <c r="K2415" s="33" t="str">
        <f t="shared" si="232"/>
        <v>DEJAR</v>
      </c>
      <c r="L2415" s="33" t="str">
        <f t="shared" si="233"/>
        <v>DEJAR</v>
      </c>
      <c r="M2415" s="33" t="str">
        <f t="shared" si="234"/>
        <v>DEJAR</v>
      </c>
    </row>
    <row r="2416" spans="1:13" x14ac:dyDescent="0.25">
      <c r="A2416" t="s">
        <v>745</v>
      </c>
      <c r="B2416" s="9">
        <v>8</v>
      </c>
      <c r="C2416" s="8" t="s">
        <v>122</v>
      </c>
      <c r="D2416" s="120">
        <v>12</v>
      </c>
      <c r="E2416" s="149">
        <v>17.3</v>
      </c>
      <c r="F2416" s="304">
        <f t="shared" si="229"/>
        <v>113.0976</v>
      </c>
      <c r="G2416" s="9">
        <v>0.1</v>
      </c>
      <c r="H2416" s="18" t="s">
        <v>1063</v>
      </c>
      <c r="I2416" s="32">
        <f t="shared" si="230"/>
        <v>51.002868362482175</v>
      </c>
      <c r="J2416" s="32">
        <f t="shared" si="231"/>
        <v>0.25501434181241084</v>
      </c>
      <c r="K2416" s="33" t="str">
        <f t="shared" si="232"/>
        <v>DEJAR</v>
      </c>
      <c r="L2416" s="33" t="str">
        <f t="shared" si="233"/>
        <v>DEJAR</v>
      </c>
      <c r="M2416" s="33" t="str">
        <f t="shared" si="234"/>
        <v>DEJAR</v>
      </c>
    </row>
    <row r="2417" spans="1:13" x14ac:dyDescent="0.25">
      <c r="A2417" t="s">
        <v>745</v>
      </c>
      <c r="B2417" s="9">
        <v>9</v>
      </c>
      <c r="C2417" s="8" t="s">
        <v>310</v>
      </c>
      <c r="D2417" s="120">
        <v>33</v>
      </c>
      <c r="E2417" s="161">
        <v>20</v>
      </c>
      <c r="F2417" s="304">
        <f t="shared" si="229"/>
        <v>855.30060000000003</v>
      </c>
      <c r="G2417" s="9">
        <v>0.1</v>
      </c>
      <c r="H2417" s="18" t="s">
        <v>1063</v>
      </c>
      <c r="I2417" s="32">
        <f t="shared" si="230"/>
        <v>568.52356444302654</v>
      </c>
      <c r="J2417" s="32">
        <f t="shared" si="231"/>
        <v>2.8426178222151326</v>
      </c>
      <c r="K2417" s="33" t="str">
        <f t="shared" si="232"/>
        <v>DEJAR</v>
      </c>
      <c r="L2417" s="33" t="str">
        <f t="shared" si="233"/>
        <v>DEJAR</v>
      </c>
      <c r="M2417" s="33" t="str">
        <f t="shared" si="234"/>
        <v>DEJAR</v>
      </c>
    </row>
    <row r="2418" spans="1:13" x14ac:dyDescent="0.25">
      <c r="A2418" s="151" t="s">
        <v>745</v>
      </c>
      <c r="B2418" s="152">
        <v>10</v>
      </c>
      <c r="C2418" s="153" t="s">
        <v>769</v>
      </c>
      <c r="D2418" s="154">
        <v>17</v>
      </c>
      <c r="E2418" s="163">
        <v>12</v>
      </c>
      <c r="F2418" s="304">
        <f t="shared" si="229"/>
        <v>226.98060000000001</v>
      </c>
      <c r="G2418" s="9">
        <v>0.1</v>
      </c>
      <c r="H2418" s="18" t="s">
        <v>1063</v>
      </c>
      <c r="I2418" s="32">
        <f t="shared" si="230"/>
        <v>116.98835060940742</v>
      </c>
      <c r="J2418" s="32">
        <f t="shared" si="231"/>
        <v>0.58494175304703711</v>
      </c>
      <c r="K2418" s="33" t="str">
        <f t="shared" si="232"/>
        <v>DEJAR</v>
      </c>
      <c r="L2418" s="33" t="str">
        <f t="shared" si="233"/>
        <v>DEJAR</v>
      </c>
      <c r="M2418" s="33" t="str">
        <f t="shared" si="234"/>
        <v>DEJAR</v>
      </c>
    </row>
    <row r="2419" spans="1:13" x14ac:dyDescent="0.25">
      <c r="A2419" t="s">
        <v>745</v>
      </c>
      <c r="B2419" s="9">
        <v>11</v>
      </c>
      <c r="C2419" s="8" t="s">
        <v>861</v>
      </c>
      <c r="D2419" s="120">
        <v>33</v>
      </c>
      <c r="E2419" s="161">
        <v>25</v>
      </c>
      <c r="F2419" s="304">
        <f t="shared" si="229"/>
        <v>855.30060000000003</v>
      </c>
      <c r="G2419" s="9">
        <v>0.1</v>
      </c>
      <c r="H2419" s="18" t="s">
        <v>1063</v>
      </c>
      <c r="I2419" s="32">
        <f t="shared" si="230"/>
        <v>568.52356444302654</v>
      </c>
      <c r="J2419" s="32">
        <f t="shared" si="231"/>
        <v>2.8426178222151326</v>
      </c>
      <c r="K2419" s="33" t="str">
        <f t="shared" si="232"/>
        <v>DEJAR</v>
      </c>
      <c r="L2419" s="33" t="str">
        <f t="shared" si="233"/>
        <v>DEJAR</v>
      </c>
      <c r="M2419" s="33" t="str">
        <f t="shared" si="234"/>
        <v>DEJAR</v>
      </c>
    </row>
    <row r="2420" spans="1:13" x14ac:dyDescent="0.25">
      <c r="A2420" s="151" t="s">
        <v>745</v>
      </c>
      <c r="B2420" s="152">
        <v>12</v>
      </c>
      <c r="C2420" s="153" t="s">
        <v>130</v>
      </c>
      <c r="D2420" s="154">
        <v>15</v>
      </c>
      <c r="E2420" s="163">
        <v>0.4</v>
      </c>
      <c r="F2420" s="304">
        <f t="shared" si="229"/>
        <v>176.715</v>
      </c>
      <c r="G2420" s="9">
        <v>0.1</v>
      </c>
      <c r="H2420" s="18" t="s">
        <v>1063</v>
      </c>
      <c r="I2420" s="32">
        <f t="shared" si="230"/>
        <v>86.812164819560579</v>
      </c>
      <c r="J2420" s="32">
        <f t="shared" si="231"/>
        <v>0.43406082409780289</v>
      </c>
      <c r="K2420" s="33" t="str">
        <f t="shared" si="232"/>
        <v>DEJAR</v>
      </c>
      <c r="L2420" s="33" t="str">
        <f t="shared" si="233"/>
        <v>DEPURAR</v>
      </c>
      <c r="M2420" s="33" t="str">
        <f t="shared" si="234"/>
        <v>DEPURAR</v>
      </c>
    </row>
    <row r="2421" spans="1:13" x14ac:dyDescent="0.25">
      <c r="A2421" t="s">
        <v>745</v>
      </c>
      <c r="B2421" s="9">
        <v>13</v>
      </c>
      <c r="C2421" s="8" t="s">
        <v>862</v>
      </c>
      <c r="D2421" s="120">
        <v>32</v>
      </c>
      <c r="E2421" s="161">
        <v>25</v>
      </c>
      <c r="F2421" s="304">
        <f t="shared" si="229"/>
        <v>804.24959999999999</v>
      </c>
      <c r="G2421" s="9">
        <v>0.1</v>
      </c>
      <c r="H2421" s="18" t="s">
        <v>1063</v>
      </c>
      <c r="I2421" s="32">
        <f t="shared" si="230"/>
        <v>528.31791084648671</v>
      </c>
      <c r="J2421" s="32">
        <f t="shared" si="231"/>
        <v>2.6415895542324335</v>
      </c>
      <c r="K2421" s="33" t="str">
        <f t="shared" si="232"/>
        <v>DEJAR</v>
      </c>
      <c r="L2421" s="33" t="str">
        <f t="shared" si="233"/>
        <v>DEJAR</v>
      </c>
      <c r="M2421" s="33" t="str">
        <f t="shared" si="234"/>
        <v>DEJAR</v>
      </c>
    </row>
    <row r="2422" spans="1:13" x14ac:dyDescent="0.25">
      <c r="A2422" t="s">
        <v>745</v>
      </c>
      <c r="B2422" s="9">
        <v>14</v>
      </c>
      <c r="C2422" s="8" t="s">
        <v>771</v>
      </c>
      <c r="D2422" s="120">
        <v>30</v>
      </c>
      <c r="E2422" s="149">
        <v>17.3</v>
      </c>
      <c r="F2422" s="304">
        <f t="shared" si="229"/>
        <v>706.86</v>
      </c>
      <c r="G2422" s="9">
        <v>0.1</v>
      </c>
      <c r="H2422" s="18" t="s">
        <v>1063</v>
      </c>
      <c r="I2422" s="32">
        <f t="shared" si="230"/>
        <v>452.98997539791907</v>
      </c>
      <c r="J2422" s="32">
        <f t="shared" si="231"/>
        <v>2.2649498769895953</v>
      </c>
      <c r="K2422" s="33" t="str">
        <f t="shared" si="232"/>
        <v>DEJAR</v>
      </c>
      <c r="L2422" s="33" t="str">
        <f t="shared" si="233"/>
        <v>DEJAR</v>
      </c>
      <c r="M2422" s="33" t="str">
        <f t="shared" si="234"/>
        <v>DEJAR</v>
      </c>
    </row>
    <row r="2423" spans="1:13" x14ac:dyDescent="0.25">
      <c r="A2423" t="s">
        <v>745</v>
      </c>
      <c r="B2423" s="9">
        <v>15</v>
      </c>
      <c r="C2423" s="8" t="s">
        <v>863</v>
      </c>
      <c r="D2423" s="120">
        <v>27</v>
      </c>
      <c r="E2423" s="161">
        <v>24</v>
      </c>
      <c r="F2423" s="304">
        <f t="shared" si="229"/>
        <v>572.5566</v>
      </c>
      <c r="G2423" s="9">
        <v>0.1</v>
      </c>
      <c r="H2423" s="18" t="s">
        <v>1063</v>
      </c>
      <c r="I2423" s="32">
        <f t="shared" si="230"/>
        <v>352.39128142743209</v>
      </c>
      <c r="J2423" s="32">
        <f t="shared" si="231"/>
        <v>1.7619564071371603</v>
      </c>
      <c r="K2423" s="33" t="str">
        <f t="shared" si="232"/>
        <v>DEJAR</v>
      </c>
      <c r="L2423" s="33" t="str">
        <f t="shared" si="233"/>
        <v>DEJAR</v>
      </c>
      <c r="M2423" s="33" t="str">
        <f t="shared" si="234"/>
        <v>DEJAR</v>
      </c>
    </row>
    <row r="2424" spans="1:13" x14ac:dyDescent="0.25">
      <c r="A2424" t="s">
        <v>745</v>
      </c>
      <c r="B2424" s="9">
        <v>16</v>
      </c>
      <c r="C2424" s="8" t="s">
        <v>310</v>
      </c>
      <c r="D2424" s="120">
        <v>17</v>
      </c>
      <c r="E2424" s="149">
        <v>17.3</v>
      </c>
      <c r="F2424" s="304">
        <f t="shared" si="229"/>
        <v>226.98060000000001</v>
      </c>
      <c r="G2424" s="9">
        <v>0.1</v>
      </c>
      <c r="H2424" s="18" t="s">
        <v>1063</v>
      </c>
      <c r="I2424" s="32">
        <f t="shared" si="230"/>
        <v>116.98835060940742</v>
      </c>
      <c r="J2424" s="32">
        <f t="shared" si="231"/>
        <v>0.58494175304703711</v>
      </c>
      <c r="K2424" s="33" t="str">
        <f t="shared" si="232"/>
        <v>DEJAR</v>
      </c>
      <c r="L2424" s="33" t="str">
        <f t="shared" si="233"/>
        <v>DEJAR</v>
      </c>
      <c r="M2424" s="33" t="str">
        <f t="shared" si="234"/>
        <v>DEJAR</v>
      </c>
    </row>
    <row r="2425" spans="1:13" x14ac:dyDescent="0.25">
      <c r="A2425" t="s">
        <v>745</v>
      </c>
      <c r="B2425" s="9">
        <v>17</v>
      </c>
      <c r="C2425" s="8" t="s">
        <v>505</v>
      </c>
      <c r="D2425" s="120">
        <v>20</v>
      </c>
      <c r="E2425" s="161">
        <v>20</v>
      </c>
      <c r="F2425" s="304">
        <f t="shared" si="229"/>
        <v>314.15999999999997</v>
      </c>
      <c r="G2425" s="9">
        <v>0.1</v>
      </c>
      <c r="H2425" s="18" t="s">
        <v>1063</v>
      </c>
      <c r="I2425" s="32">
        <f t="shared" si="230"/>
        <v>172.33493090633354</v>
      </c>
      <c r="J2425" s="32">
        <f t="shared" si="231"/>
        <v>0.86167465453166758</v>
      </c>
      <c r="K2425" s="33" t="str">
        <f t="shared" si="232"/>
        <v>DEJAR</v>
      </c>
      <c r="L2425" s="33" t="str">
        <f t="shared" si="233"/>
        <v>DEJAR</v>
      </c>
      <c r="M2425" s="33" t="str">
        <f t="shared" si="234"/>
        <v>DEJAR</v>
      </c>
    </row>
    <row r="2426" spans="1:13" x14ac:dyDescent="0.25">
      <c r="A2426" t="s">
        <v>745</v>
      </c>
      <c r="B2426" s="9">
        <v>18</v>
      </c>
      <c r="C2426" s="8" t="s">
        <v>421</v>
      </c>
      <c r="D2426" s="120">
        <v>12</v>
      </c>
      <c r="E2426" s="161">
        <v>12</v>
      </c>
      <c r="F2426" s="304">
        <f t="shared" si="229"/>
        <v>113.0976</v>
      </c>
      <c r="G2426" s="9">
        <v>0.1</v>
      </c>
      <c r="H2426" s="18" t="s">
        <v>1063</v>
      </c>
      <c r="I2426" s="32">
        <f t="shared" si="230"/>
        <v>51.002868362482175</v>
      </c>
      <c r="J2426" s="32">
        <f t="shared" si="231"/>
        <v>0.25501434181241084</v>
      </c>
      <c r="K2426" s="33" t="str">
        <f t="shared" si="232"/>
        <v>DEJAR</v>
      </c>
      <c r="L2426" s="33" t="str">
        <f t="shared" si="233"/>
        <v>DEJAR</v>
      </c>
      <c r="M2426" s="33" t="str">
        <f t="shared" si="234"/>
        <v>DEJAR</v>
      </c>
    </row>
    <row r="2427" spans="1:13" x14ac:dyDescent="0.25">
      <c r="A2427" t="s">
        <v>745</v>
      </c>
      <c r="B2427" s="9">
        <v>19</v>
      </c>
      <c r="C2427" s="8" t="s">
        <v>864</v>
      </c>
      <c r="D2427" s="120">
        <v>16</v>
      </c>
      <c r="E2427" s="161">
        <v>10</v>
      </c>
      <c r="F2427" s="304">
        <f t="shared" si="229"/>
        <v>201.0624</v>
      </c>
      <c r="G2427" s="9">
        <v>0.1</v>
      </c>
      <c r="H2427" s="18" t="s">
        <v>1063</v>
      </c>
      <c r="I2427" s="32">
        <f t="shared" si="230"/>
        <v>101.24820425273758</v>
      </c>
      <c r="J2427" s="32">
        <f t="shared" si="231"/>
        <v>0.50624102126368786</v>
      </c>
      <c r="K2427" s="33" t="str">
        <f t="shared" si="232"/>
        <v>DEJAR</v>
      </c>
      <c r="L2427" s="33" t="str">
        <f t="shared" si="233"/>
        <v>DEJAR</v>
      </c>
      <c r="M2427" s="33" t="str">
        <f t="shared" si="234"/>
        <v>DEJAR</v>
      </c>
    </row>
    <row r="2428" spans="1:13" x14ac:dyDescent="0.25">
      <c r="A2428" t="s">
        <v>745</v>
      </c>
      <c r="B2428" s="9">
        <v>20</v>
      </c>
      <c r="C2428" s="8" t="s">
        <v>134</v>
      </c>
      <c r="D2428" s="120">
        <v>18</v>
      </c>
      <c r="E2428" s="161">
        <v>12</v>
      </c>
      <c r="F2428" s="304">
        <f t="shared" si="229"/>
        <v>254.46959999999999</v>
      </c>
      <c r="G2428" s="9">
        <v>0.1</v>
      </c>
      <c r="H2428" s="18" t="s">
        <v>1063</v>
      </c>
      <c r="I2428" s="32">
        <f t="shared" si="230"/>
        <v>134.06329154071116</v>
      </c>
      <c r="J2428" s="32">
        <f t="shared" si="231"/>
        <v>0.67031645770355586</v>
      </c>
      <c r="K2428" s="33" t="str">
        <f t="shared" si="232"/>
        <v>DEJAR</v>
      </c>
      <c r="L2428" s="33" t="str">
        <f t="shared" si="233"/>
        <v>DEJAR</v>
      </c>
      <c r="M2428" s="33" t="str">
        <f t="shared" si="234"/>
        <v>DEJAR</v>
      </c>
    </row>
    <row r="2429" spans="1:13" x14ac:dyDescent="0.25">
      <c r="A2429" t="s">
        <v>745</v>
      </c>
      <c r="B2429" s="9">
        <v>21</v>
      </c>
      <c r="C2429" s="8" t="s">
        <v>402</v>
      </c>
      <c r="D2429" s="120">
        <v>16</v>
      </c>
      <c r="E2429" s="161">
        <v>10</v>
      </c>
      <c r="F2429" s="304">
        <f t="shared" si="229"/>
        <v>201.0624</v>
      </c>
      <c r="G2429" s="9">
        <v>0.1</v>
      </c>
      <c r="H2429" s="18" t="s">
        <v>1063</v>
      </c>
      <c r="I2429" s="32">
        <f t="shared" si="230"/>
        <v>101.24820425273758</v>
      </c>
      <c r="J2429" s="32">
        <f t="shared" si="231"/>
        <v>0.50624102126368786</v>
      </c>
      <c r="K2429" s="33" t="str">
        <f t="shared" si="232"/>
        <v>DEJAR</v>
      </c>
      <c r="L2429" s="33" t="str">
        <f t="shared" si="233"/>
        <v>DEJAR</v>
      </c>
      <c r="M2429" s="33" t="str">
        <f t="shared" si="234"/>
        <v>DEJAR</v>
      </c>
    </row>
    <row r="2430" spans="1:13" x14ac:dyDescent="0.25">
      <c r="A2430" t="s">
        <v>745</v>
      </c>
      <c r="B2430" s="9">
        <v>22</v>
      </c>
      <c r="C2430" s="8" t="s">
        <v>117</v>
      </c>
      <c r="D2430" s="120">
        <v>13</v>
      </c>
      <c r="E2430" s="161">
        <v>20</v>
      </c>
      <c r="F2430" s="304">
        <f t="shared" si="229"/>
        <v>132.73259999999999</v>
      </c>
      <c r="G2430" s="9">
        <v>0.1</v>
      </c>
      <c r="H2430" s="18" t="s">
        <v>1063</v>
      </c>
      <c r="I2430" s="32">
        <f t="shared" si="230"/>
        <v>61.723483588461484</v>
      </c>
      <c r="J2430" s="32">
        <f t="shared" si="231"/>
        <v>0.3086174179423074</v>
      </c>
      <c r="K2430" s="33" t="str">
        <f t="shared" si="232"/>
        <v>DEJAR</v>
      </c>
      <c r="L2430" s="33" t="str">
        <f t="shared" si="233"/>
        <v>DEJAR</v>
      </c>
      <c r="M2430" s="33" t="str">
        <f t="shared" si="234"/>
        <v>DEJAR</v>
      </c>
    </row>
    <row r="2431" spans="1:13" x14ac:dyDescent="0.25">
      <c r="A2431" t="s">
        <v>745</v>
      </c>
      <c r="B2431" s="9">
        <v>23</v>
      </c>
      <c r="C2431" s="8" t="s">
        <v>505</v>
      </c>
      <c r="D2431" s="120">
        <v>21</v>
      </c>
      <c r="E2431" s="161">
        <v>13</v>
      </c>
      <c r="F2431" s="304">
        <f t="shared" si="229"/>
        <v>346.3614</v>
      </c>
      <c r="G2431" s="9">
        <v>0.1</v>
      </c>
      <c r="H2431" s="18" t="s">
        <v>1063</v>
      </c>
      <c r="I2431" s="32">
        <f t="shared" si="230"/>
        <v>193.587905296</v>
      </c>
      <c r="J2431" s="32">
        <f t="shared" si="231"/>
        <v>0.96793952648000003</v>
      </c>
      <c r="K2431" s="33" t="str">
        <f t="shared" si="232"/>
        <v>DEJAR</v>
      </c>
      <c r="L2431" s="33" t="str">
        <f t="shared" si="233"/>
        <v>DEJAR</v>
      </c>
      <c r="M2431" s="33" t="str">
        <f t="shared" si="234"/>
        <v>DEJAR</v>
      </c>
    </row>
    <row r="2432" spans="1:13" x14ac:dyDescent="0.25">
      <c r="A2432" t="s">
        <v>745</v>
      </c>
      <c r="B2432" s="9">
        <v>24</v>
      </c>
      <c r="C2432" s="8" t="s">
        <v>117</v>
      </c>
      <c r="D2432" s="120">
        <v>17</v>
      </c>
      <c r="E2432" s="161">
        <v>18</v>
      </c>
      <c r="F2432" s="304">
        <f t="shared" si="229"/>
        <v>226.98060000000001</v>
      </c>
      <c r="G2432" s="9">
        <v>0.1</v>
      </c>
      <c r="H2432" s="18" t="s">
        <v>1063</v>
      </c>
      <c r="I2432" s="32">
        <f t="shared" si="230"/>
        <v>116.98835060940742</v>
      </c>
      <c r="J2432" s="32">
        <f t="shared" si="231"/>
        <v>0.58494175304703711</v>
      </c>
      <c r="K2432" s="33" t="str">
        <f t="shared" si="232"/>
        <v>DEJAR</v>
      </c>
      <c r="L2432" s="33" t="str">
        <f t="shared" si="233"/>
        <v>DEJAR</v>
      </c>
      <c r="M2432" s="33" t="str">
        <f t="shared" si="234"/>
        <v>DEJAR</v>
      </c>
    </row>
    <row r="2433" spans="1:13" x14ac:dyDescent="0.25">
      <c r="A2433" t="s">
        <v>745</v>
      </c>
      <c r="B2433" s="9">
        <v>25</v>
      </c>
      <c r="C2433" s="8" t="s">
        <v>421</v>
      </c>
      <c r="D2433" s="120">
        <v>15</v>
      </c>
      <c r="E2433" s="161">
        <v>15</v>
      </c>
      <c r="F2433" s="304">
        <f t="shared" si="229"/>
        <v>176.715</v>
      </c>
      <c r="G2433" s="9">
        <v>0.1</v>
      </c>
      <c r="H2433" s="18" t="s">
        <v>1063</v>
      </c>
      <c r="I2433" s="32">
        <f t="shared" si="230"/>
        <v>86.812164819560579</v>
      </c>
      <c r="J2433" s="32">
        <f t="shared" si="231"/>
        <v>0.43406082409780289</v>
      </c>
      <c r="K2433" s="33" t="str">
        <f t="shared" si="232"/>
        <v>DEJAR</v>
      </c>
      <c r="L2433" s="33" t="str">
        <f t="shared" si="233"/>
        <v>DEJAR</v>
      </c>
      <c r="M2433" s="33" t="str">
        <f t="shared" si="234"/>
        <v>DEJAR</v>
      </c>
    </row>
    <row r="2434" spans="1:13" x14ac:dyDescent="0.25">
      <c r="A2434" t="s">
        <v>745</v>
      </c>
      <c r="B2434" s="9">
        <v>26</v>
      </c>
      <c r="C2434" s="8" t="s">
        <v>865</v>
      </c>
      <c r="D2434" s="120">
        <v>17</v>
      </c>
      <c r="E2434" s="161">
        <v>8</v>
      </c>
      <c r="F2434" s="304">
        <f t="shared" si="229"/>
        <v>226.98060000000001</v>
      </c>
      <c r="G2434" s="9">
        <v>0.1</v>
      </c>
      <c r="H2434" s="18" t="s">
        <v>1063</v>
      </c>
      <c r="I2434" s="32">
        <f t="shared" si="230"/>
        <v>116.98835060940742</v>
      </c>
      <c r="J2434" s="32">
        <f t="shared" si="231"/>
        <v>0.58494175304703711</v>
      </c>
      <c r="K2434" s="33" t="str">
        <f t="shared" si="232"/>
        <v>DEJAR</v>
      </c>
      <c r="L2434" s="33" t="str">
        <f t="shared" si="233"/>
        <v>DEJAR</v>
      </c>
      <c r="M2434" s="33" t="str">
        <f t="shared" si="234"/>
        <v>DEJAR</v>
      </c>
    </row>
    <row r="2435" spans="1:13" x14ac:dyDescent="0.25">
      <c r="A2435" t="s">
        <v>745</v>
      </c>
      <c r="B2435" s="9">
        <v>27</v>
      </c>
      <c r="C2435" s="8" t="s">
        <v>771</v>
      </c>
      <c r="D2435" s="120">
        <v>23</v>
      </c>
      <c r="E2435" s="161">
        <v>15</v>
      </c>
      <c r="F2435" s="304">
        <f t="shared" ref="F2435:F2498" si="235">(3.1416/4)*D2435^2</f>
        <v>415.47660000000002</v>
      </c>
      <c r="G2435" s="9">
        <v>0.1</v>
      </c>
      <c r="H2435" s="18" t="s">
        <v>1063</v>
      </c>
      <c r="I2435" s="32">
        <f t="shared" ref="I2435:I2498" si="236">0.13657*D2435^2.38351</f>
        <v>240.46242571758225</v>
      </c>
      <c r="J2435" s="32">
        <f t="shared" ref="J2435:J2498" si="237">(I2435/1000)*0.5/G2435</f>
        <v>1.2023121285879113</v>
      </c>
      <c r="K2435" s="33" t="str">
        <f t="shared" ref="K2435:K2498" si="238">+IF(D2435&gt;=10,"DEJAR","DEPURAR")</f>
        <v>DEJAR</v>
      </c>
      <c r="L2435" s="33" t="str">
        <f t="shared" ref="L2435:L2498" si="239">+IF(E2435&gt;=5,"DEJAR","DEPURAR")</f>
        <v>DEJAR</v>
      </c>
      <c r="M2435" s="33" t="str">
        <f t="shared" ref="M2435:M2498" si="240">+IF(AND(K2435="DEJAR",L2435="DEJAR"),"DEJAR","DEPURAR")</f>
        <v>DEJAR</v>
      </c>
    </row>
    <row r="2436" spans="1:13" x14ac:dyDescent="0.25">
      <c r="A2436" t="s">
        <v>745</v>
      </c>
      <c r="B2436" s="9">
        <v>28</v>
      </c>
      <c r="C2436" s="8" t="s">
        <v>130</v>
      </c>
      <c r="D2436" s="120">
        <v>12</v>
      </c>
      <c r="E2436" s="161">
        <v>7</v>
      </c>
      <c r="F2436" s="304">
        <f t="shared" si="235"/>
        <v>113.0976</v>
      </c>
      <c r="G2436" s="9">
        <v>0.1</v>
      </c>
      <c r="H2436" s="18" t="s">
        <v>1063</v>
      </c>
      <c r="I2436" s="32">
        <f t="shared" si="236"/>
        <v>51.002868362482175</v>
      </c>
      <c r="J2436" s="32">
        <f t="shared" si="237"/>
        <v>0.25501434181241084</v>
      </c>
      <c r="K2436" s="33" t="str">
        <f t="shared" si="238"/>
        <v>DEJAR</v>
      </c>
      <c r="L2436" s="33" t="str">
        <f t="shared" si="239"/>
        <v>DEJAR</v>
      </c>
      <c r="M2436" s="33" t="str">
        <f t="shared" si="240"/>
        <v>DEJAR</v>
      </c>
    </row>
    <row r="2437" spans="1:13" x14ac:dyDescent="0.25">
      <c r="A2437" t="s">
        <v>745</v>
      </c>
      <c r="B2437" s="9">
        <v>29</v>
      </c>
      <c r="C2437" s="8" t="s">
        <v>866</v>
      </c>
      <c r="D2437" s="120">
        <v>12</v>
      </c>
      <c r="E2437" s="161">
        <v>13</v>
      </c>
      <c r="F2437" s="304">
        <f t="shared" si="235"/>
        <v>113.0976</v>
      </c>
      <c r="G2437" s="9">
        <v>0.1</v>
      </c>
      <c r="H2437" s="18" t="s">
        <v>1063</v>
      </c>
      <c r="I2437" s="32">
        <f t="shared" si="236"/>
        <v>51.002868362482175</v>
      </c>
      <c r="J2437" s="32">
        <f t="shared" si="237"/>
        <v>0.25501434181241084</v>
      </c>
      <c r="K2437" s="33" t="str">
        <f t="shared" si="238"/>
        <v>DEJAR</v>
      </c>
      <c r="L2437" s="33" t="str">
        <f t="shared" si="239"/>
        <v>DEJAR</v>
      </c>
      <c r="M2437" s="33" t="str">
        <f t="shared" si="240"/>
        <v>DEJAR</v>
      </c>
    </row>
    <row r="2438" spans="1:13" x14ac:dyDescent="0.25">
      <c r="A2438" t="s">
        <v>745</v>
      </c>
      <c r="B2438" s="9">
        <v>30</v>
      </c>
      <c r="C2438" s="8" t="s">
        <v>300</v>
      </c>
      <c r="D2438" s="120">
        <v>33</v>
      </c>
      <c r="E2438" s="161">
        <v>19</v>
      </c>
      <c r="F2438" s="304">
        <f t="shared" si="235"/>
        <v>855.30060000000003</v>
      </c>
      <c r="G2438" s="9">
        <v>0.1</v>
      </c>
      <c r="H2438" s="18" t="s">
        <v>1063</v>
      </c>
      <c r="I2438" s="32">
        <f t="shared" si="236"/>
        <v>568.52356444302654</v>
      </c>
      <c r="J2438" s="32">
        <f t="shared" si="237"/>
        <v>2.8426178222151326</v>
      </c>
      <c r="K2438" s="33" t="str">
        <f t="shared" si="238"/>
        <v>DEJAR</v>
      </c>
      <c r="L2438" s="33" t="str">
        <f t="shared" si="239"/>
        <v>DEJAR</v>
      </c>
      <c r="M2438" s="33" t="str">
        <f t="shared" si="240"/>
        <v>DEJAR</v>
      </c>
    </row>
    <row r="2439" spans="1:13" x14ac:dyDescent="0.25">
      <c r="A2439" t="s">
        <v>745</v>
      </c>
      <c r="B2439" s="9">
        <v>31</v>
      </c>
      <c r="C2439" s="8" t="s">
        <v>867</v>
      </c>
      <c r="D2439" s="120">
        <v>35</v>
      </c>
      <c r="E2439" s="161">
        <v>30</v>
      </c>
      <c r="F2439" s="304">
        <f t="shared" si="235"/>
        <v>962.11500000000001</v>
      </c>
      <c r="G2439" s="9">
        <v>0.1</v>
      </c>
      <c r="H2439" s="18" t="s">
        <v>1063</v>
      </c>
      <c r="I2439" s="32">
        <f t="shared" si="236"/>
        <v>654.11925553640299</v>
      </c>
      <c r="J2439" s="32">
        <f t="shared" si="237"/>
        <v>3.270596277682015</v>
      </c>
      <c r="K2439" s="33" t="str">
        <f t="shared" si="238"/>
        <v>DEJAR</v>
      </c>
      <c r="L2439" s="33" t="str">
        <f t="shared" si="239"/>
        <v>DEJAR</v>
      </c>
      <c r="M2439" s="33" t="str">
        <f t="shared" si="240"/>
        <v>DEJAR</v>
      </c>
    </row>
    <row r="2440" spans="1:13" x14ac:dyDescent="0.25">
      <c r="A2440" t="s">
        <v>745</v>
      </c>
      <c r="B2440" s="9">
        <v>32</v>
      </c>
      <c r="C2440" s="8" t="s">
        <v>505</v>
      </c>
      <c r="D2440" s="120">
        <v>23</v>
      </c>
      <c r="E2440" s="161">
        <v>25</v>
      </c>
      <c r="F2440" s="304">
        <f t="shared" si="235"/>
        <v>415.47660000000002</v>
      </c>
      <c r="G2440" s="9">
        <v>0.1</v>
      </c>
      <c r="H2440" s="18" t="s">
        <v>1063</v>
      </c>
      <c r="I2440" s="32">
        <f t="shared" si="236"/>
        <v>240.46242571758225</v>
      </c>
      <c r="J2440" s="32">
        <f t="shared" si="237"/>
        <v>1.2023121285879113</v>
      </c>
      <c r="K2440" s="33" t="str">
        <f t="shared" si="238"/>
        <v>DEJAR</v>
      </c>
      <c r="L2440" s="33" t="str">
        <f t="shared" si="239"/>
        <v>DEJAR</v>
      </c>
      <c r="M2440" s="33" t="str">
        <f t="shared" si="240"/>
        <v>DEJAR</v>
      </c>
    </row>
    <row r="2441" spans="1:13" x14ac:dyDescent="0.25">
      <c r="A2441" t="s">
        <v>745</v>
      </c>
      <c r="B2441" s="9">
        <v>33</v>
      </c>
      <c r="C2441" s="8" t="s">
        <v>615</v>
      </c>
      <c r="D2441" s="120">
        <v>33</v>
      </c>
      <c r="E2441" s="161">
        <v>20</v>
      </c>
      <c r="F2441" s="304">
        <f t="shared" si="235"/>
        <v>855.30060000000003</v>
      </c>
      <c r="G2441" s="9">
        <v>0.1</v>
      </c>
      <c r="H2441" s="18" t="s">
        <v>1063</v>
      </c>
      <c r="I2441" s="32">
        <f t="shared" si="236"/>
        <v>568.52356444302654</v>
      </c>
      <c r="J2441" s="32">
        <f t="shared" si="237"/>
        <v>2.8426178222151326</v>
      </c>
      <c r="K2441" s="33" t="str">
        <f t="shared" si="238"/>
        <v>DEJAR</v>
      </c>
      <c r="L2441" s="33" t="str">
        <f t="shared" si="239"/>
        <v>DEJAR</v>
      </c>
      <c r="M2441" s="33" t="str">
        <f t="shared" si="240"/>
        <v>DEJAR</v>
      </c>
    </row>
    <row r="2442" spans="1:13" x14ac:dyDescent="0.25">
      <c r="A2442" t="s">
        <v>745</v>
      </c>
      <c r="B2442" s="9">
        <v>34</v>
      </c>
      <c r="C2442" s="8" t="s">
        <v>421</v>
      </c>
      <c r="D2442" s="120">
        <v>13</v>
      </c>
      <c r="E2442" s="161">
        <v>18</v>
      </c>
      <c r="F2442" s="304">
        <f t="shared" si="235"/>
        <v>132.73259999999999</v>
      </c>
      <c r="G2442" s="9">
        <v>0.1</v>
      </c>
      <c r="H2442" s="18" t="s">
        <v>1063</v>
      </c>
      <c r="I2442" s="32">
        <f t="shared" si="236"/>
        <v>61.723483588461484</v>
      </c>
      <c r="J2442" s="32">
        <f t="shared" si="237"/>
        <v>0.3086174179423074</v>
      </c>
      <c r="K2442" s="33" t="str">
        <f t="shared" si="238"/>
        <v>DEJAR</v>
      </c>
      <c r="L2442" s="33" t="str">
        <f t="shared" si="239"/>
        <v>DEJAR</v>
      </c>
      <c r="M2442" s="33" t="str">
        <f t="shared" si="240"/>
        <v>DEJAR</v>
      </c>
    </row>
    <row r="2443" spans="1:13" x14ac:dyDescent="0.25">
      <c r="A2443" t="s">
        <v>745</v>
      </c>
      <c r="B2443" s="9">
        <v>35</v>
      </c>
      <c r="C2443" s="8" t="s">
        <v>769</v>
      </c>
      <c r="D2443" s="120">
        <v>14</v>
      </c>
      <c r="E2443" s="161">
        <v>26</v>
      </c>
      <c r="F2443" s="304">
        <f t="shared" si="235"/>
        <v>153.9384</v>
      </c>
      <c r="G2443" s="9">
        <v>0.1</v>
      </c>
      <c r="H2443" s="18" t="s">
        <v>1063</v>
      </c>
      <c r="I2443" s="32">
        <f t="shared" si="236"/>
        <v>73.64833681845144</v>
      </c>
      <c r="J2443" s="32">
        <f t="shared" si="237"/>
        <v>0.36824168409225716</v>
      </c>
      <c r="K2443" s="33" t="str">
        <f t="shared" si="238"/>
        <v>DEJAR</v>
      </c>
      <c r="L2443" s="33" t="str">
        <f t="shared" si="239"/>
        <v>DEJAR</v>
      </c>
      <c r="M2443" s="33" t="str">
        <f t="shared" si="240"/>
        <v>DEJAR</v>
      </c>
    </row>
    <row r="2444" spans="1:13" x14ac:dyDescent="0.25">
      <c r="A2444" t="s">
        <v>745</v>
      </c>
      <c r="B2444" s="9">
        <v>36</v>
      </c>
      <c r="C2444" s="8" t="s">
        <v>244</v>
      </c>
      <c r="D2444" s="120">
        <v>26</v>
      </c>
      <c r="E2444" s="161">
        <v>25</v>
      </c>
      <c r="F2444" s="304">
        <f t="shared" si="235"/>
        <v>530.93039999999996</v>
      </c>
      <c r="G2444" s="9">
        <v>0.1</v>
      </c>
      <c r="H2444" s="18" t="s">
        <v>1063</v>
      </c>
      <c r="I2444" s="32">
        <f t="shared" si="236"/>
        <v>322.0760520178971</v>
      </c>
      <c r="J2444" s="32">
        <f t="shared" si="237"/>
        <v>1.6103802600894852</v>
      </c>
      <c r="K2444" s="33" t="str">
        <f t="shared" si="238"/>
        <v>DEJAR</v>
      </c>
      <c r="L2444" s="33" t="str">
        <f t="shared" si="239"/>
        <v>DEJAR</v>
      </c>
      <c r="M2444" s="33" t="str">
        <f t="shared" si="240"/>
        <v>DEJAR</v>
      </c>
    </row>
    <row r="2445" spans="1:13" x14ac:dyDescent="0.25">
      <c r="A2445" t="s">
        <v>745</v>
      </c>
      <c r="B2445" s="9">
        <v>37</v>
      </c>
      <c r="C2445" s="8" t="s">
        <v>310</v>
      </c>
      <c r="D2445" s="120">
        <v>36</v>
      </c>
      <c r="E2445" s="161">
        <v>20</v>
      </c>
      <c r="F2445" s="304">
        <f t="shared" si="235"/>
        <v>1017.8783999999999</v>
      </c>
      <c r="G2445" s="9">
        <v>0.1</v>
      </c>
      <c r="H2445" s="18" t="s">
        <v>1063</v>
      </c>
      <c r="I2445" s="32">
        <f t="shared" si="236"/>
        <v>699.54858588098784</v>
      </c>
      <c r="J2445" s="32">
        <f t="shared" si="237"/>
        <v>3.4977429294049394</v>
      </c>
      <c r="K2445" s="33" t="str">
        <f t="shared" si="238"/>
        <v>DEJAR</v>
      </c>
      <c r="L2445" s="33" t="str">
        <f t="shared" si="239"/>
        <v>DEJAR</v>
      </c>
      <c r="M2445" s="33" t="str">
        <f t="shared" si="240"/>
        <v>DEJAR</v>
      </c>
    </row>
    <row r="2446" spans="1:13" x14ac:dyDescent="0.25">
      <c r="A2446" t="s">
        <v>745</v>
      </c>
      <c r="B2446" s="9">
        <v>38</v>
      </c>
      <c r="C2446" s="8" t="s">
        <v>855</v>
      </c>
      <c r="D2446" s="120">
        <v>23</v>
      </c>
      <c r="E2446" s="161">
        <v>19</v>
      </c>
      <c r="F2446" s="304">
        <f t="shared" si="235"/>
        <v>415.47660000000002</v>
      </c>
      <c r="G2446" s="9">
        <v>0.1</v>
      </c>
      <c r="H2446" s="18" t="s">
        <v>1063</v>
      </c>
      <c r="I2446" s="32">
        <f t="shared" si="236"/>
        <v>240.46242571758225</v>
      </c>
      <c r="J2446" s="32">
        <f t="shared" si="237"/>
        <v>1.2023121285879113</v>
      </c>
      <c r="K2446" s="33" t="str">
        <f t="shared" si="238"/>
        <v>DEJAR</v>
      </c>
      <c r="L2446" s="33" t="str">
        <f t="shared" si="239"/>
        <v>DEJAR</v>
      </c>
      <c r="M2446" s="33" t="str">
        <f t="shared" si="240"/>
        <v>DEJAR</v>
      </c>
    </row>
    <row r="2447" spans="1:13" x14ac:dyDescent="0.25">
      <c r="A2447" t="s">
        <v>745</v>
      </c>
      <c r="B2447" s="9">
        <v>39</v>
      </c>
      <c r="C2447" s="8" t="s">
        <v>383</v>
      </c>
      <c r="D2447" s="120">
        <v>26</v>
      </c>
      <c r="E2447" s="161">
        <v>18</v>
      </c>
      <c r="F2447" s="304">
        <f t="shared" si="235"/>
        <v>530.93039999999996</v>
      </c>
      <c r="G2447" s="9">
        <v>0.1</v>
      </c>
      <c r="H2447" s="18" t="s">
        <v>1063</v>
      </c>
      <c r="I2447" s="32">
        <f t="shared" si="236"/>
        <v>322.0760520178971</v>
      </c>
      <c r="J2447" s="32">
        <f t="shared" si="237"/>
        <v>1.6103802600894852</v>
      </c>
      <c r="K2447" s="33" t="str">
        <f t="shared" si="238"/>
        <v>DEJAR</v>
      </c>
      <c r="L2447" s="33" t="str">
        <f t="shared" si="239"/>
        <v>DEJAR</v>
      </c>
      <c r="M2447" s="33" t="str">
        <f t="shared" si="240"/>
        <v>DEJAR</v>
      </c>
    </row>
    <row r="2448" spans="1:13" x14ac:dyDescent="0.25">
      <c r="A2448" t="s">
        <v>745</v>
      </c>
      <c r="B2448" s="9">
        <v>40</v>
      </c>
      <c r="C2448" s="8" t="s">
        <v>117</v>
      </c>
      <c r="D2448" s="120">
        <v>11</v>
      </c>
      <c r="E2448" s="161">
        <v>10</v>
      </c>
      <c r="F2448" s="304">
        <f t="shared" si="235"/>
        <v>95.0334</v>
      </c>
      <c r="G2448" s="9">
        <v>0.1</v>
      </c>
      <c r="H2448" s="18" t="s">
        <v>1063</v>
      </c>
      <c r="I2448" s="32">
        <f t="shared" si="236"/>
        <v>41.450062373780455</v>
      </c>
      <c r="J2448" s="32">
        <f t="shared" si="237"/>
        <v>0.20725031186890225</v>
      </c>
      <c r="K2448" s="33" t="str">
        <f t="shared" si="238"/>
        <v>DEJAR</v>
      </c>
      <c r="L2448" s="33" t="str">
        <f t="shared" si="239"/>
        <v>DEJAR</v>
      </c>
      <c r="M2448" s="33" t="str">
        <f t="shared" si="240"/>
        <v>DEJAR</v>
      </c>
    </row>
    <row r="2449" spans="1:13" x14ac:dyDescent="0.25">
      <c r="A2449" t="s">
        <v>745</v>
      </c>
      <c r="B2449" s="9">
        <v>41</v>
      </c>
      <c r="C2449" s="8" t="s">
        <v>117</v>
      </c>
      <c r="D2449" s="120">
        <v>13</v>
      </c>
      <c r="E2449" s="161">
        <v>12</v>
      </c>
      <c r="F2449" s="304">
        <f t="shared" si="235"/>
        <v>132.73259999999999</v>
      </c>
      <c r="G2449" s="9">
        <v>0.1</v>
      </c>
      <c r="H2449" s="18" t="s">
        <v>1063</v>
      </c>
      <c r="I2449" s="32">
        <f t="shared" si="236"/>
        <v>61.723483588461484</v>
      </c>
      <c r="J2449" s="32">
        <f t="shared" si="237"/>
        <v>0.3086174179423074</v>
      </c>
      <c r="K2449" s="33" t="str">
        <f t="shared" si="238"/>
        <v>DEJAR</v>
      </c>
      <c r="L2449" s="33" t="str">
        <f t="shared" si="239"/>
        <v>DEJAR</v>
      </c>
      <c r="M2449" s="33" t="str">
        <f t="shared" si="240"/>
        <v>DEJAR</v>
      </c>
    </row>
    <row r="2450" spans="1:13" x14ac:dyDescent="0.25">
      <c r="A2450" t="s">
        <v>749</v>
      </c>
      <c r="B2450" s="9">
        <v>1</v>
      </c>
      <c r="C2450" s="8" t="s">
        <v>310</v>
      </c>
      <c r="D2450" s="120">
        <v>13</v>
      </c>
      <c r="E2450" s="161">
        <v>12</v>
      </c>
      <c r="F2450" s="304">
        <f t="shared" si="235"/>
        <v>132.73259999999999</v>
      </c>
      <c r="G2450" s="9">
        <v>0.1</v>
      </c>
      <c r="H2450" s="18" t="s">
        <v>1063</v>
      </c>
      <c r="I2450" s="32">
        <f t="shared" si="236"/>
        <v>61.723483588461484</v>
      </c>
      <c r="J2450" s="32">
        <f t="shared" si="237"/>
        <v>0.3086174179423074</v>
      </c>
      <c r="K2450" s="33" t="str">
        <f t="shared" si="238"/>
        <v>DEJAR</v>
      </c>
      <c r="L2450" s="33" t="str">
        <f t="shared" si="239"/>
        <v>DEJAR</v>
      </c>
      <c r="M2450" s="33" t="str">
        <f t="shared" si="240"/>
        <v>DEJAR</v>
      </c>
    </row>
    <row r="2451" spans="1:13" x14ac:dyDescent="0.25">
      <c r="A2451" t="s">
        <v>749</v>
      </c>
      <c r="B2451" s="9">
        <v>2</v>
      </c>
      <c r="C2451" s="8" t="s">
        <v>771</v>
      </c>
      <c r="D2451" s="120">
        <v>37</v>
      </c>
      <c r="E2451" s="161">
        <v>32</v>
      </c>
      <c r="F2451" s="304">
        <f t="shared" si="235"/>
        <v>1075.2126000000001</v>
      </c>
      <c r="G2451" s="9">
        <v>0.1</v>
      </c>
      <c r="H2451" s="18" t="s">
        <v>1063</v>
      </c>
      <c r="I2451" s="32">
        <f t="shared" si="236"/>
        <v>746.75785703016243</v>
      </c>
      <c r="J2451" s="32">
        <f t="shared" si="237"/>
        <v>3.7337892851508117</v>
      </c>
      <c r="K2451" s="33" t="str">
        <f t="shared" si="238"/>
        <v>DEJAR</v>
      </c>
      <c r="L2451" s="33" t="str">
        <f t="shared" si="239"/>
        <v>DEJAR</v>
      </c>
      <c r="M2451" s="33" t="str">
        <f t="shared" si="240"/>
        <v>DEJAR</v>
      </c>
    </row>
    <row r="2452" spans="1:13" x14ac:dyDescent="0.25">
      <c r="A2452" t="s">
        <v>749</v>
      </c>
      <c r="B2452" s="9">
        <v>3</v>
      </c>
      <c r="C2452" s="8" t="s">
        <v>868</v>
      </c>
      <c r="D2452" s="120">
        <v>17</v>
      </c>
      <c r="E2452" s="161">
        <v>15</v>
      </c>
      <c r="F2452" s="304">
        <f t="shared" si="235"/>
        <v>226.98060000000001</v>
      </c>
      <c r="G2452" s="9">
        <v>0.1</v>
      </c>
      <c r="H2452" s="18" t="s">
        <v>1063</v>
      </c>
      <c r="I2452" s="32">
        <f t="shared" si="236"/>
        <v>116.98835060940742</v>
      </c>
      <c r="J2452" s="32">
        <f t="shared" si="237"/>
        <v>0.58494175304703711</v>
      </c>
      <c r="K2452" s="33" t="str">
        <f t="shared" si="238"/>
        <v>DEJAR</v>
      </c>
      <c r="L2452" s="33" t="str">
        <f t="shared" si="239"/>
        <v>DEJAR</v>
      </c>
      <c r="M2452" s="33" t="str">
        <f t="shared" si="240"/>
        <v>DEJAR</v>
      </c>
    </row>
    <row r="2453" spans="1:13" x14ac:dyDescent="0.25">
      <c r="A2453" t="s">
        <v>749</v>
      </c>
      <c r="B2453" s="9">
        <v>4</v>
      </c>
      <c r="C2453" s="8" t="s">
        <v>869</v>
      </c>
      <c r="D2453" s="120">
        <v>41</v>
      </c>
      <c r="E2453" s="161">
        <v>15</v>
      </c>
      <c r="F2453" s="304">
        <f t="shared" si="235"/>
        <v>1320.2574</v>
      </c>
      <c r="G2453" s="9">
        <v>0.1</v>
      </c>
      <c r="H2453" s="18" t="s">
        <v>1063</v>
      </c>
      <c r="I2453" s="32">
        <f t="shared" si="236"/>
        <v>953.76583125588297</v>
      </c>
      <c r="J2453" s="32">
        <f t="shared" si="237"/>
        <v>4.7688291562794145</v>
      </c>
      <c r="K2453" s="33" t="str">
        <f t="shared" si="238"/>
        <v>DEJAR</v>
      </c>
      <c r="L2453" s="33" t="str">
        <f t="shared" si="239"/>
        <v>DEJAR</v>
      </c>
      <c r="M2453" s="33" t="str">
        <f t="shared" si="240"/>
        <v>DEJAR</v>
      </c>
    </row>
    <row r="2454" spans="1:13" x14ac:dyDescent="0.25">
      <c r="A2454" t="s">
        <v>749</v>
      </c>
      <c r="B2454" s="9">
        <v>5</v>
      </c>
      <c r="C2454" s="8" t="s">
        <v>604</v>
      </c>
      <c r="D2454" s="120">
        <v>38</v>
      </c>
      <c r="E2454" s="149">
        <v>16.05</v>
      </c>
      <c r="F2454" s="304">
        <f t="shared" si="235"/>
        <v>1134.1176</v>
      </c>
      <c r="G2454" s="9">
        <v>0.1</v>
      </c>
      <c r="H2454" s="18" t="s">
        <v>1063</v>
      </c>
      <c r="I2454" s="32">
        <f t="shared" si="236"/>
        <v>795.76587227964853</v>
      </c>
      <c r="J2454" s="32">
        <f t="shared" si="237"/>
        <v>3.9788293613982426</v>
      </c>
      <c r="K2454" s="33" t="str">
        <f t="shared" si="238"/>
        <v>DEJAR</v>
      </c>
      <c r="L2454" s="33" t="str">
        <f t="shared" si="239"/>
        <v>DEJAR</v>
      </c>
      <c r="M2454" s="33" t="str">
        <f t="shared" si="240"/>
        <v>DEJAR</v>
      </c>
    </row>
    <row r="2455" spans="1:13" x14ac:dyDescent="0.25">
      <c r="A2455" t="s">
        <v>749</v>
      </c>
      <c r="B2455" s="9">
        <v>6</v>
      </c>
      <c r="C2455" s="8" t="s">
        <v>310</v>
      </c>
      <c r="D2455" s="120">
        <v>11</v>
      </c>
      <c r="E2455" s="161">
        <v>8</v>
      </c>
      <c r="F2455" s="304">
        <f t="shared" si="235"/>
        <v>95.0334</v>
      </c>
      <c r="G2455" s="9">
        <v>0.1</v>
      </c>
      <c r="H2455" s="18" t="s">
        <v>1063</v>
      </c>
      <c r="I2455" s="32">
        <f t="shared" si="236"/>
        <v>41.450062373780455</v>
      </c>
      <c r="J2455" s="32">
        <f t="shared" si="237"/>
        <v>0.20725031186890225</v>
      </c>
      <c r="K2455" s="33" t="str">
        <f t="shared" si="238"/>
        <v>DEJAR</v>
      </c>
      <c r="L2455" s="33" t="str">
        <f t="shared" si="239"/>
        <v>DEJAR</v>
      </c>
      <c r="M2455" s="33" t="str">
        <f t="shared" si="240"/>
        <v>DEJAR</v>
      </c>
    </row>
    <row r="2456" spans="1:13" x14ac:dyDescent="0.25">
      <c r="A2456" t="s">
        <v>749</v>
      </c>
      <c r="B2456" s="9">
        <v>7</v>
      </c>
      <c r="C2456" s="8" t="s">
        <v>835</v>
      </c>
      <c r="D2456" s="120">
        <v>15.5</v>
      </c>
      <c r="E2456" s="161">
        <v>11</v>
      </c>
      <c r="F2456" s="304">
        <f t="shared" si="235"/>
        <v>188.69235</v>
      </c>
      <c r="G2456" s="9">
        <v>0.1</v>
      </c>
      <c r="H2456" s="18" t="s">
        <v>1063</v>
      </c>
      <c r="I2456" s="32">
        <f t="shared" si="236"/>
        <v>93.869134877908024</v>
      </c>
      <c r="J2456" s="32">
        <f t="shared" si="237"/>
        <v>0.46934567438954011</v>
      </c>
      <c r="K2456" s="33" t="str">
        <f t="shared" si="238"/>
        <v>DEJAR</v>
      </c>
      <c r="L2456" s="33" t="str">
        <f t="shared" si="239"/>
        <v>DEJAR</v>
      </c>
      <c r="M2456" s="33" t="str">
        <f t="shared" si="240"/>
        <v>DEJAR</v>
      </c>
    </row>
    <row r="2457" spans="1:13" x14ac:dyDescent="0.25">
      <c r="A2457" t="s">
        <v>749</v>
      </c>
      <c r="B2457" s="9">
        <v>8</v>
      </c>
      <c r="C2457" s="8" t="s">
        <v>771</v>
      </c>
      <c r="D2457" s="120">
        <v>12.5</v>
      </c>
      <c r="E2457" s="149">
        <v>16.05</v>
      </c>
      <c r="F2457" s="304">
        <f t="shared" si="235"/>
        <v>122.71875</v>
      </c>
      <c r="G2457" s="9">
        <v>0.1</v>
      </c>
      <c r="H2457" s="18" t="s">
        <v>1063</v>
      </c>
      <c r="I2457" s="32">
        <f t="shared" si="236"/>
        <v>56.214880852526136</v>
      </c>
      <c r="J2457" s="32">
        <f t="shared" si="237"/>
        <v>0.28107440426263064</v>
      </c>
      <c r="K2457" s="33" t="str">
        <f t="shared" si="238"/>
        <v>DEJAR</v>
      </c>
      <c r="L2457" s="33" t="str">
        <f t="shared" si="239"/>
        <v>DEJAR</v>
      </c>
      <c r="M2457" s="33" t="str">
        <f t="shared" si="240"/>
        <v>DEJAR</v>
      </c>
    </row>
    <row r="2458" spans="1:13" x14ac:dyDescent="0.25">
      <c r="A2458" t="s">
        <v>749</v>
      </c>
      <c r="B2458" s="9">
        <v>9</v>
      </c>
      <c r="C2458" s="8" t="s">
        <v>150</v>
      </c>
      <c r="D2458" s="120">
        <v>38.1</v>
      </c>
      <c r="E2458" s="161">
        <v>15</v>
      </c>
      <c r="F2458" s="304">
        <f t="shared" si="235"/>
        <v>1140.0944940000002</v>
      </c>
      <c r="G2458" s="9">
        <v>0.1</v>
      </c>
      <c r="H2458" s="18" t="s">
        <v>1063</v>
      </c>
      <c r="I2458" s="32">
        <f t="shared" si="236"/>
        <v>800.76631931110751</v>
      </c>
      <c r="J2458" s="32">
        <f t="shared" si="237"/>
        <v>4.0038315965555373</v>
      </c>
      <c r="K2458" s="33" t="str">
        <f t="shared" si="238"/>
        <v>DEJAR</v>
      </c>
      <c r="L2458" s="33" t="str">
        <f t="shared" si="239"/>
        <v>DEJAR</v>
      </c>
      <c r="M2458" s="33" t="str">
        <f t="shared" si="240"/>
        <v>DEJAR</v>
      </c>
    </row>
    <row r="2459" spans="1:13" x14ac:dyDescent="0.25">
      <c r="A2459" t="s">
        <v>749</v>
      </c>
      <c r="B2459" s="9">
        <v>10</v>
      </c>
      <c r="C2459" s="8" t="s">
        <v>383</v>
      </c>
      <c r="D2459" s="120">
        <v>21</v>
      </c>
      <c r="E2459" s="161">
        <v>13</v>
      </c>
      <c r="F2459" s="304">
        <f t="shared" si="235"/>
        <v>346.3614</v>
      </c>
      <c r="G2459" s="9">
        <v>0.1</v>
      </c>
      <c r="H2459" s="18" t="s">
        <v>1063</v>
      </c>
      <c r="I2459" s="32">
        <f t="shared" si="236"/>
        <v>193.587905296</v>
      </c>
      <c r="J2459" s="32">
        <f t="shared" si="237"/>
        <v>0.96793952648000003</v>
      </c>
      <c r="K2459" s="33" t="str">
        <f t="shared" si="238"/>
        <v>DEJAR</v>
      </c>
      <c r="L2459" s="33" t="str">
        <f t="shared" si="239"/>
        <v>DEJAR</v>
      </c>
      <c r="M2459" s="33" t="str">
        <f t="shared" si="240"/>
        <v>DEJAR</v>
      </c>
    </row>
    <row r="2460" spans="1:13" x14ac:dyDescent="0.25">
      <c r="A2460" t="s">
        <v>749</v>
      </c>
      <c r="B2460" s="9">
        <v>11</v>
      </c>
      <c r="C2460" s="8" t="s">
        <v>122</v>
      </c>
      <c r="D2460" s="120">
        <v>25.5</v>
      </c>
      <c r="E2460" s="161">
        <v>18</v>
      </c>
      <c r="F2460" s="304">
        <f t="shared" si="235"/>
        <v>510.70634999999999</v>
      </c>
      <c r="G2460" s="9">
        <v>0.1</v>
      </c>
      <c r="H2460" s="18" t="s">
        <v>1063</v>
      </c>
      <c r="I2460" s="32">
        <f t="shared" si="236"/>
        <v>307.50904523936521</v>
      </c>
      <c r="J2460" s="32">
        <f t="shared" si="237"/>
        <v>1.5375452261968261</v>
      </c>
      <c r="K2460" s="33" t="str">
        <f t="shared" si="238"/>
        <v>DEJAR</v>
      </c>
      <c r="L2460" s="33" t="str">
        <f t="shared" si="239"/>
        <v>DEJAR</v>
      </c>
      <c r="M2460" s="33" t="str">
        <f t="shared" si="240"/>
        <v>DEJAR</v>
      </c>
    </row>
    <row r="2461" spans="1:13" x14ac:dyDescent="0.25">
      <c r="A2461" s="151" t="s">
        <v>749</v>
      </c>
      <c r="B2461" s="152">
        <v>12</v>
      </c>
      <c r="C2461" s="153" t="s">
        <v>870</v>
      </c>
      <c r="D2461" s="154">
        <v>45.5</v>
      </c>
      <c r="E2461" s="163">
        <v>25</v>
      </c>
      <c r="F2461" s="304">
        <f t="shared" si="235"/>
        <v>1625.97435</v>
      </c>
      <c r="G2461" s="9">
        <v>0.1</v>
      </c>
      <c r="H2461" s="18" t="s">
        <v>1063</v>
      </c>
      <c r="I2461" s="32">
        <f t="shared" si="236"/>
        <v>1222.4808183928546</v>
      </c>
      <c r="J2461" s="32">
        <f t="shared" si="237"/>
        <v>6.1124040919642724</v>
      </c>
      <c r="K2461" s="33" t="str">
        <f t="shared" si="238"/>
        <v>DEJAR</v>
      </c>
      <c r="L2461" s="33" t="str">
        <f t="shared" si="239"/>
        <v>DEJAR</v>
      </c>
      <c r="M2461" s="33" t="str">
        <f t="shared" si="240"/>
        <v>DEJAR</v>
      </c>
    </row>
    <row r="2462" spans="1:13" x14ac:dyDescent="0.25">
      <c r="A2462" t="s">
        <v>749</v>
      </c>
      <c r="B2462" s="9">
        <v>13</v>
      </c>
      <c r="C2462" s="8" t="s">
        <v>117</v>
      </c>
      <c r="D2462" s="120">
        <v>16.3</v>
      </c>
      <c r="E2462" s="161">
        <v>20</v>
      </c>
      <c r="F2462" s="304">
        <f t="shared" si="235"/>
        <v>208.67292599999999</v>
      </c>
      <c r="G2462" s="9">
        <v>0.1</v>
      </c>
      <c r="H2462" s="18" t="s">
        <v>1063</v>
      </c>
      <c r="I2462" s="32">
        <f t="shared" si="236"/>
        <v>105.83189836648944</v>
      </c>
      <c r="J2462" s="32">
        <f t="shared" si="237"/>
        <v>0.52915949183244715</v>
      </c>
      <c r="K2462" s="33" t="str">
        <f t="shared" si="238"/>
        <v>DEJAR</v>
      </c>
      <c r="L2462" s="33" t="str">
        <f t="shared" si="239"/>
        <v>DEJAR</v>
      </c>
      <c r="M2462" s="33" t="str">
        <f t="shared" si="240"/>
        <v>DEJAR</v>
      </c>
    </row>
    <row r="2463" spans="1:13" x14ac:dyDescent="0.25">
      <c r="A2463" s="151" t="s">
        <v>749</v>
      </c>
      <c r="B2463" s="152">
        <v>14</v>
      </c>
      <c r="C2463" s="153" t="s">
        <v>421</v>
      </c>
      <c r="D2463" s="154">
        <v>22</v>
      </c>
      <c r="E2463" s="149">
        <v>16.05</v>
      </c>
      <c r="F2463" s="304">
        <f t="shared" si="235"/>
        <v>380.1336</v>
      </c>
      <c r="G2463" s="9">
        <v>0.1</v>
      </c>
      <c r="H2463" s="18" t="s">
        <v>1063</v>
      </c>
      <c r="I2463" s="32">
        <f t="shared" si="236"/>
        <v>216.2883827856152</v>
      </c>
      <c r="J2463" s="32">
        <f t="shared" si="237"/>
        <v>1.0814419139280758</v>
      </c>
      <c r="K2463" s="33" t="str">
        <f t="shared" si="238"/>
        <v>DEJAR</v>
      </c>
      <c r="L2463" s="33" t="str">
        <f t="shared" si="239"/>
        <v>DEJAR</v>
      </c>
      <c r="M2463" s="33" t="str">
        <f t="shared" si="240"/>
        <v>DEJAR</v>
      </c>
    </row>
    <row r="2464" spans="1:13" x14ac:dyDescent="0.25">
      <c r="A2464" s="151" t="s">
        <v>749</v>
      </c>
      <c r="B2464" s="152">
        <v>15</v>
      </c>
      <c r="C2464" s="153" t="s">
        <v>165</v>
      </c>
      <c r="D2464" s="154">
        <v>25</v>
      </c>
      <c r="E2464" s="163">
        <v>25</v>
      </c>
      <c r="F2464" s="304">
        <f t="shared" si="235"/>
        <v>490.875</v>
      </c>
      <c r="G2464" s="9">
        <v>0.1</v>
      </c>
      <c r="H2464" s="18" t="s">
        <v>1063</v>
      </c>
      <c r="I2464" s="32">
        <f t="shared" si="236"/>
        <v>293.3319028192812</v>
      </c>
      <c r="J2464" s="32">
        <f t="shared" si="237"/>
        <v>1.4666595140964058</v>
      </c>
      <c r="K2464" s="33" t="str">
        <f t="shared" si="238"/>
        <v>DEJAR</v>
      </c>
      <c r="L2464" s="33" t="str">
        <f t="shared" si="239"/>
        <v>DEJAR</v>
      </c>
      <c r="M2464" s="33" t="str">
        <f t="shared" si="240"/>
        <v>DEJAR</v>
      </c>
    </row>
    <row r="2465" spans="1:13" x14ac:dyDescent="0.25">
      <c r="A2465" t="s">
        <v>749</v>
      </c>
      <c r="B2465" s="9">
        <v>16</v>
      </c>
      <c r="C2465" s="8" t="s">
        <v>607</v>
      </c>
      <c r="D2465" s="120">
        <v>17</v>
      </c>
      <c r="E2465" s="149">
        <v>16.05</v>
      </c>
      <c r="F2465" s="304">
        <f t="shared" si="235"/>
        <v>226.98060000000001</v>
      </c>
      <c r="G2465" s="9">
        <v>0.1</v>
      </c>
      <c r="H2465" s="18" t="s">
        <v>1063</v>
      </c>
      <c r="I2465" s="32">
        <f t="shared" si="236"/>
        <v>116.98835060940742</v>
      </c>
      <c r="J2465" s="32">
        <f t="shared" si="237"/>
        <v>0.58494175304703711</v>
      </c>
      <c r="K2465" s="33" t="str">
        <f t="shared" si="238"/>
        <v>DEJAR</v>
      </c>
      <c r="L2465" s="33" t="str">
        <f t="shared" si="239"/>
        <v>DEJAR</v>
      </c>
      <c r="M2465" s="33" t="str">
        <f t="shared" si="240"/>
        <v>DEJAR</v>
      </c>
    </row>
    <row r="2466" spans="1:13" x14ac:dyDescent="0.25">
      <c r="A2466" t="s">
        <v>749</v>
      </c>
      <c r="B2466" s="9">
        <v>17</v>
      </c>
      <c r="C2466" s="8" t="s">
        <v>849</v>
      </c>
      <c r="D2466" s="120">
        <v>13</v>
      </c>
      <c r="E2466" s="161">
        <v>15</v>
      </c>
      <c r="F2466" s="304">
        <f t="shared" si="235"/>
        <v>132.73259999999999</v>
      </c>
      <c r="G2466" s="9">
        <v>0.1</v>
      </c>
      <c r="H2466" s="18" t="s">
        <v>1063</v>
      </c>
      <c r="I2466" s="32">
        <f t="shared" si="236"/>
        <v>61.723483588461484</v>
      </c>
      <c r="J2466" s="32">
        <f t="shared" si="237"/>
        <v>0.3086174179423074</v>
      </c>
      <c r="K2466" s="33" t="str">
        <f t="shared" si="238"/>
        <v>DEJAR</v>
      </c>
      <c r="L2466" s="33" t="str">
        <f t="shared" si="239"/>
        <v>DEJAR</v>
      </c>
      <c r="M2466" s="33" t="str">
        <f t="shared" si="240"/>
        <v>DEJAR</v>
      </c>
    </row>
    <row r="2467" spans="1:13" x14ac:dyDescent="0.25">
      <c r="A2467" t="s">
        <v>749</v>
      </c>
      <c r="B2467" s="9">
        <v>18</v>
      </c>
      <c r="C2467" s="8" t="s">
        <v>421</v>
      </c>
      <c r="D2467" s="120">
        <v>17.5</v>
      </c>
      <c r="E2467" s="161">
        <v>18</v>
      </c>
      <c r="F2467" s="304">
        <f t="shared" si="235"/>
        <v>240.52875</v>
      </c>
      <c r="G2467" s="9">
        <v>0.1</v>
      </c>
      <c r="H2467" s="18" t="s">
        <v>1063</v>
      </c>
      <c r="I2467" s="32">
        <f t="shared" si="236"/>
        <v>125.35709774458586</v>
      </c>
      <c r="J2467" s="32">
        <f t="shared" si="237"/>
        <v>0.62678548872292927</v>
      </c>
      <c r="K2467" s="33" t="str">
        <f t="shared" si="238"/>
        <v>DEJAR</v>
      </c>
      <c r="L2467" s="33" t="str">
        <f t="shared" si="239"/>
        <v>DEJAR</v>
      </c>
      <c r="M2467" s="33" t="str">
        <f t="shared" si="240"/>
        <v>DEJAR</v>
      </c>
    </row>
    <row r="2468" spans="1:13" x14ac:dyDescent="0.25">
      <c r="A2468" t="s">
        <v>749</v>
      </c>
      <c r="B2468" s="9">
        <v>19</v>
      </c>
      <c r="C2468" s="8" t="s">
        <v>396</v>
      </c>
      <c r="D2468" s="120">
        <v>11</v>
      </c>
      <c r="E2468" s="161">
        <v>9</v>
      </c>
      <c r="F2468" s="304">
        <f t="shared" si="235"/>
        <v>95.0334</v>
      </c>
      <c r="G2468" s="9">
        <v>0.1</v>
      </c>
      <c r="H2468" s="18" t="s">
        <v>1063</v>
      </c>
      <c r="I2468" s="32">
        <f t="shared" si="236"/>
        <v>41.450062373780455</v>
      </c>
      <c r="J2468" s="32">
        <f t="shared" si="237"/>
        <v>0.20725031186890225</v>
      </c>
      <c r="K2468" s="33" t="str">
        <f t="shared" si="238"/>
        <v>DEJAR</v>
      </c>
      <c r="L2468" s="33" t="str">
        <f t="shared" si="239"/>
        <v>DEJAR</v>
      </c>
      <c r="M2468" s="33" t="str">
        <f t="shared" si="240"/>
        <v>DEJAR</v>
      </c>
    </row>
    <row r="2469" spans="1:13" x14ac:dyDescent="0.25">
      <c r="A2469" t="s">
        <v>749</v>
      </c>
      <c r="B2469" s="9">
        <v>20</v>
      </c>
      <c r="C2469" s="8" t="s">
        <v>769</v>
      </c>
      <c r="D2469" s="120">
        <v>14</v>
      </c>
      <c r="E2469" s="161">
        <v>13</v>
      </c>
      <c r="F2469" s="304">
        <f t="shared" si="235"/>
        <v>153.9384</v>
      </c>
      <c r="G2469" s="9">
        <v>0.1</v>
      </c>
      <c r="H2469" s="18" t="s">
        <v>1063</v>
      </c>
      <c r="I2469" s="32">
        <f t="shared" si="236"/>
        <v>73.64833681845144</v>
      </c>
      <c r="J2469" s="32">
        <f t="shared" si="237"/>
        <v>0.36824168409225716</v>
      </c>
      <c r="K2469" s="33" t="str">
        <f t="shared" si="238"/>
        <v>DEJAR</v>
      </c>
      <c r="L2469" s="33" t="str">
        <f t="shared" si="239"/>
        <v>DEJAR</v>
      </c>
      <c r="M2469" s="33" t="str">
        <f t="shared" si="240"/>
        <v>DEJAR</v>
      </c>
    </row>
    <row r="2470" spans="1:13" x14ac:dyDescent="0.25">
      <c r="A2470" t="s">
        <v>749</v>
      </c>
      <c r="B2470" s="9">
        <v>21</v>
      </c>
      <c r="C2470" s="8" t="s">
        <v>226</v>
      </c>
      <c r="D2470" s="120">
        <v>71</v>
      </c>
      <c r="E2470" s="161">
        <v>30</v>
      </c>
      <c r="F2470" s="304">
        <f t="shared" si="235"/>
        <v>3959.2013999999999</v>
      </c>
      <c r="G2470" s="9">
        <v>0.1</v>
      </c>
      <c r="H2470" s="18" t="s">
        <v>1063</v>
      </c>
      <c r="I2470" s="32">
        <f t="shared" si="236"/>
        <v>3530.5965798379734</v>
      </c>
      <c r="J2470" s="32">
        <f t="shared" si="237"/>
        <v>17.652982899189865</v>
      </c>
      <c r="K2470" s="33" t="str">
        <f t="shared" si="238"/>
        <v>DEJAR</v>
      </c>
      <c r="L2470" s="33" t="str">
        <f t="shared" si="239"/>
        <v>DEJAR</v>
      </c>
      <c r="M2470" s="33" t="str">
        <f t="shared" si="240"/>
        <v>DEJAR</v>
      </c>
    </row>
    <row r="2471" spans="1:13" x14ac:dyDescent="0.25">
      <c r="A2471" t="s">
        <v>749</v>
      </c>
      <c r="B2471" s="9">
        <v>22</v>
      </c>
      <c r="C2471" s="8" t="s">
        <v>211</v>
      </c>
      <c r="D2471" s="120">
        <v>20</v>
      </c>
      <c r="E2471" s="161">
        <v>12</v>
      </c>
      <c r="F2471" s="304">
        <f t="shared" si="235"/>
        <v>314.15999999999997</v>
      </c>
      <c r="G2471" s="9">
        <v>0.1</v>
      </c>
      <c r="H2471" s="18" t="s">
        <v>1063</v>
      </c>
      <c r="I2471" s="32">
        <f t="shared" si="236"/>
        <v>172.33493090633354</v>
      </c>
      <c r="J2471" s="32">
        <f t="shared" si="237"/>
        <v>0.86167465453166758</v>
      </c>
      <c r="K2471" s="33" t="str">
        <f t="shared" si="238"/>
        <v>DEJAR</v>
      </c>
      <c r="L2471" s="33" t="str">
        <f t="shared" si="239"/>
        <v>DEJAR</v>
      </c>
      <c r="M2471" s="33" t="str">
        <f t="shared" si="240"/>
        <v>DEJAR</v>
      </c>
    </row>
    <row r="2472" spans="1:13" x14ac:dyDescent="0.25">
      <c r="A2472" t="s">
        <v>749</v>
      </c>
      <c r="B2472" s="9">
        <v>23</v>
      </c>
      <c r="C2472" s="8" t="s">
        <v>871</v>
      </c>
      <c r="D2472" s="120">
        <v>49</v>
      </c>
      <c r="E2472" s="161">
        <v>22</v>
      </c>
      <c r="F2472" s="304">
        <f t="shared" si="235"/>
        <v>1885.7454</v>
      </c>
      <c r="G2472" s="9">
        <v>0.1</v>
      </c>
      <c r="H2472" s="311" t="s">
        <v>1080</v>
      </c>
      <c r="I2472" s="32">
        <f t="shared" si="236"/>
        <v>1458.6616605664788</v>
      </c>
      <c r="J2472" s="32">
        <f t="shared" si="237"/>
        <v>7.2933083028323935</v>
      </c>
      <c r="K2472" s="33" t="str">
        <f t="shared" si="238"/>
        <v>DEJAR</v>
      </c>
      <c r="L2472" s="33" t="str">
        <f t="shared" si="239"/>
        <v>DEJAR</v>
      </c>
      <c r="M2472" s="33" t="str">
        <f t="shared" si="240"/>
        <v>DEJAR</v>
      </c>
    </row>
    <row r="2473" spans="1:13" x14ac:dyDescent="0.25">
      <c r="A2473" t="s">
        <v>749</v>
      </c>
      <c r="B2473" s="9">
        <v>24</v>
      </c>
      <c r="C2473" s="8" t="s">
        <v>227</v>
      </c>
      <c r="D2473" s="120">
        <v>30</v>
      </c>
      <c r="E2473" s="161">
        <v>6</v>
      </c>
      <c r="F2473" s="304">
        <f t="shared" si="235"/>
        <v>706.86</v>
      </c>
      <c r="G2473" s="9">
        <v>0.1</v>
      </c>
      <c r="H2473" s="18" t="s">
        <v>1063</v>
      </c>
      <c r="I2473" s="32">
        <f t="shared" si="236"/>
        <v>452.98997539791907</v>
      </c>
      <c r="J2473" s="32">
        <f t="shared" si="237"/>
        <v>2.2649498769895953</v>
      </c>
      <c r="K2473" s="33" t="str">
        <f t="shared" si="238"/>
        <v>DEJAR</v>
      </c>
      <c r="L2473" s="33" t="str">
        <f t="shared" si="239"/>
        <v>DEJAR</v>
      </c>
      <c r="M2473" s="33" t="str">
        <f t="shared" si="240"/>
        <v>DEJAR</v>
      </c>
    </row>
    <row r="2474" spans="1:13" x14ac:dyDescent="0.25">
      <c r="A2474" t="s">
        <v>749</v>
      </c>
      <c r="B2474" s="9">
        <v>25</v>
      </c>
      <c r="C2474" s="8" t="s">
        <v>505</v>
      </c>
      <c r="D2474" s="120">
        <v>40</v>
      </c>
      <c r="E2474" s="149">
        <v>16.05</v>
      </c>
      <c r="F2474" s="304">
        <f t="shared" si="235"/>
        <v>1256.6399999999999</v>
      </c>
      <c r="G2474" s="9">
        <v>0.1</v>
      </c>
      <c r="H2474" s="18" t="s">
        <v>1063</v>
      </c>
      <c r="I2474" s="32">
        <f t="shared" si="236"/>
        <v>899.25180732127308</v>
      </c>
      <c r="J2474" s="32">
        <f t="shared" si="237"/>
        <v>4.4962590366063653</v>
      </c>
      <c r="K2474" s="33" t="str">
        <f t="shared" si="238"/>
        <v>DEJAR</v>
      </c>
      <c r="L2474" s="33" t="str">
        <f t="shared" si="239"/>
        <v>DEJAR</v>
      </c>
      <c r="M2474" s="33" t="str">
        <f t="shared" si="240"/>
        <v>DEJAR</v>
      </c>
    </row>
    <row r="2475" spans="1:13" x14ac:dyDescent="0.25">
      <c r="A2475" t="s">
        <v>749</v>
      </c>
      <c r="B2475" s="9">
        <v>26</v>
      </c>
      <c r="C2475" s="8" t="s">
        <v>421</v>
      </c>
      <c r="D2475" s="120">
        <v>11</v>
      </c>
      <c r="E2475" s="149">
        <v>16.05</v>
      </c>
      <c r="F2475" s="304">
        <f t="shared" si="235"/>
        <v>95.0334</v>
      </c>
      <c r="G2475" s="9">
        <v>0.1</v>
      </c>
      <c r="H2475" s="18" t="s">
        <v>1063</v>
      </c>
      <c r="I2475" s="32">
        <f t="shared" si="236"/>
        <v>41.450062373780455</v>
      </c>
      <c r="J2475" s="32">
        <f t="shared" si="237"/>
        <v>0.20725031186890225</v>
      </c>
      <c r="K2475" s="33" t="str">
        <f t="shared" si="238"/>
        <v>DEJAR</v>
      </c>
      <c r="L2475" s="33" t="str">
        <f t="shared" si="239"/>
        <v>DEJAR</v>
      </c>
      <c r="M2475" s="33" t="str">
        <f t="shared" si="240"/>
        <v>DEJAR</v>
      </c>
    </row>
    <row r="2476" spans="1:13" x14ac:dyDescent="0.25">
      <c r="A2476" t="s">
        <v>749</v>
      </c>
      <c r="B2476" s="9">
        <v>27</v>
      </c>
      <c r="C2476" s="8" t="s">
        <v>122</v>
      </c>
      <c r="D2476" s="120">
        <v>29</v>
      </c>
      <c r="E2476" s="161">
        <v>14</v>
      </c>
      <c r="F2476" s="304">
        <f t="shared" si="235"/>
        <v>660.52139999999997</v>
      </c>
      <c r="G2476" s="9">
        <v>0.1</v>
      </c>
      <c r="H2476" s="18" t="s">
        <v>1063</v>
      </c>
      <c r="I2476" s="32">
        <f t="shared" si="236"/>
        <v>417.82609631752575</v>
      </c>
      <c r="J2476" s="32">
        <f t="shared" si="237"/>
        <v>2.0891304815876288</v>
      </c>
      <c r="K2476" s="33" t="str">
        <f t="shared" si="238"/>
        <v>DEJAR</v>
      </c>
      <c r="L2476" s="33" t="str">
        <f t="shared" si="239"/>
        <v>DEJAR</v>
      </c>
      <c r="M2476" s="33" t="str">
        <f t="shared" si="240"/>
        <v>DEJAR</v>
      </c>
    </row>
    <row r="2477" spans="1:13" x14ac:dyDescent="0.25">
      <c r="A2477" t="s">
        <v>749</v>
      </c>
      <c r="B2477" s="9">
        <v>28</v>
      </c>
      <c r="C2477" s="8" t="s">
        <v>870</v>
      </c>
      <c r="D2477" s="120">
        <v>10</v>
      </c>
      <c r="E2477" s="161">
        <v>10</v>
      </c>
      <c r="F2477" s="304">
        <f t="shared" si="235"/>
        <v>78.539999999999992</v>
      </c>
      <c r="G2477" s="9">
        <v>0.1</v>
      </c>
      <c r="H2477" s="18" t="s">
        <v>1063</v>
      </c>
      <c r="I2477" s="32">
        <f t="shared" si="236"/>
        <v>33.026709725455305</v>
      </c>
      <c r="J2477" s="32">
        <f t="shared" si="237"/>
        <v>0.16513354862727653</v>
      </c>
      <c r="K2477" s="33" t="str">
        <f t="shared" si="238"/>
        <v>DEJAR</v>
      </c>
      <c r="L2477" s="33" t="str">
        <f t="shared" si="239"/>
        <v>DEJAR</v>
      </c>
      <c r="M2477" s="33" t="str">
        <f t="shared" si="240"/>
        <v>DEJAR</v>
      </c>
    </row>
    <row r="2478" spans="1:13" x14ac:dyDescent="0.25">
      <c r="A2478" t="s">
        <v>749</v>
      </c>
      <c r="B2478" s="9">
        <v>29</v>
      </c>
      <c r="C2478" s="8" t="s">
        <v>402</v>
      </c>
      <c r="D2478" s="120">
        <v>11</v>
      </c>
      <c r="E2478" s="161">
        <v>6</v>
      </c>
      <c r="F2478" s="304">
        <f t="shared" si="235"/>
        <v>95.0334</v>
      </c>
      <c r="G2478" s="9">
        <v>0.1</v>
      </c>
      <c r="H2478" s="18" t="s">
        <v>1063</v>
      </c>
      <c r="I2478" s="32">
        <f t="shared" si="236"/>
        <v>41.450062373780455</v>
      </c>
      <c r="J2478" s="32">
        <f t="shared" si="237"/>
        <v>0.20725031186890225</v>
      </c>
      <c r="K2478" s="33" t="str">
        <f t="shared" si="238"/>
        <v>DEJAR</v>
      </c>
      <c r="L2478" s="33" t="str">
        <f t="shared" si="239"/>
        <v>DEJAR</v>
      </c>
      <c r="M2478" s="33" t="str">
        <f t="shared" si="240"/>
        <v>DEJAR</v>
      </c>
    </row>
    <row r="2479" spans="1:13" x14ac:dyDescent="0.25">
      <c r="A2479" t="s">
        <v>749</v>
      </c>
      <c r="B2479" s="9">
        <v>30</v>
      </c>
      <c r="C2479" s="8" t="s">
        <v>872</v>
      </c>
      <c r="D2479" s="120">
        <v>11</v>
      </c>
      <c r="E2479" s="161">
        <v>5</v>
      </c>
      <c r="F2479" s="304">
        <f t="shared" si="235"/>
        <v>95.0334</v>
      </c>
      <c r="G2479" s="9">
        <v>0.1</v>
      </c>
      <c r="H2479" s="18" t="s">
        <v>1063</v>
      </c>
      <c r="I2479" s="32">
        <f t="shared" si="236"/>
        <v>41.450062373780455</v>
      </c>
      <c r="J2479" s="32">
        <f t="shared" si="237"/>
        <v>0.20725031186890225</v>
      </c>
      <c r="K2479" s="33" t="str">
        <f t="shared" si="238"/>
        <v>DEJAR</v>
      </c>
      <c r="L2479" s="33" t="str">
        <f t="shared" si="239"/>
        <v>DEJAR</v>
      </c>
      <c r="M2479" s="33" t="str">
        <f t="shared" si="240"/>
        <v>DEJAR</v>
      </c>
    </row>
    <row r="2480" spans="1:13" x14ac:dyDescent="0.25">
      <c r="A2480" t="s">
        <v>749</v>
      </c>
      <c r="B2480" s="9">
        <v>31</v>
      </c>
      <c r="C2480" s="8" t="s">
        <v>844</v>
      </c>
      <c r="D2480" s="120">
        <v>110</v>
      </c>
      <c r="E2480" s="161">
        <v>35</v>
      </c>
      <c r="F2480" s="304">
        <f t="shared" si="235"/>
        <v>9503.34</v>
      </c>
      <c r="G2480" s="9">
        <v>0.1</v>
      </c>
      <c r="H2480" s="18" t="s">
        <v>1063</v>
      </c>
      <c r="I2480" s="32">
        <f t="shared" si="236"/>
        <v>10023.864524572484</v>
      </c>
      <c r="J2480" s="32">
        <f t="shared" si="237"/>
        <v>50.11932262286242</v>
      </c>
      <c r="K2480" s="33" t="str">
        <f t="shared" si="238"/>
        <v>DEJAR</v>
      </c>
      <c r="L2480" s="33" t="str">
        <f t="shared" si="239"/>
        <v>DEJAR</v>
      </c>
      <c r="M2480" s="33" t="str">
        <f t="shared" si="240"/>
        <v>DEJAR</v>
      </c>
    </row>
    <row r="2481" spans="1:13" x14ac:dyDescent="0.25">
      <c r="A2481" t="s">
        <v>749</v>
      </c>
      <c r="B2481" s="9">
        <v>32</v>
      </c>
      <c r="C2481" s="8" t="s">
        <v>130</v>
      </c>
      <c r="D2481" s="120">
        <v>26</v>
      </c>
      <c r="E2481" s="161">
        <v>8</v>
      </c>
      <c r="F2481" s="304">
        <f t="shared" si="235"/>
        <v>530.93039999999996</v>
      </c>
      <c r="G2481" s="9">
        <v>0.1</v>
      </c>
      <c r="H2481" s="18" t="s">
        <v>1063</v>
      </c>
      <c r="I2481" s="32">
        <f t="shared" si="236"/>
        <v>322.0760520178971</v>
      </c>
      <c r="J2481" s="32">
        <f t="shared" si="237"/>
        <v>1.6103802600894852</v>
      </c>
      <c r="K2481" s="33" t="str">
        <f t="shared" si="238"/>
        <v>DEJAR</v>
      </c>
      <c r="L2481" s="33" t="str">
        <f t="shared" si="239"/>
        <v>DEJAR</v>
      </c>
      <c r="M2481" s="33" t="str">
        <f t="shared" si="240"/>
        <v>DEJAR</v>
      </c>
    </row>
    <row r="2482" spans="1:13" x14ac:dyDescent="0.25">
      <c r="A2482" t="s">
        <v>749</v>
      </c>
      <c r="B2482" s="9">
        <v>33</v>
      </c>
      <c r="C2482" s="8" t="s">
        <v>383</v>
      </c>
      <c r="D2482" s="120">
        <v>10</v>
      </c>
      <c r="E2482" s="161">
        <v>7</v>
      </c>
      <c r="F2482" s="304">
        <f t="shared" si="235"/>
        <v>78.539999999999992</v>
      </c>
      <c r="G2482" s="9">
        <v>0.1</v>
      </c>
      <c r="H2482" s="18" t="s">
        <v>1063</v>
      </c>
      <c r="I2482" s="32">
        <f t="shared" si="236"/>
        <v>33.026709725455305</v>
      </c>
      <c r="J2482" s="32">
        <f t="shared" si="237"/>
        <v>0.16513354862727653</v>
      </c>
      <c r="K2482" s="33" t="str">
        <f t="shared" si="238"/>
        <v>DEJAR</v>
      </c>
      <c r="L2482" s="33" t="str">
        <f t="shared" si="239"/>
        <v>DEJAR</v>
      </c>
      <c r="M2482" s="33" t="str">
        <f t="shared" si="240"/>
        <v>DEJAR</v>
      </c>
    </row>
    <row r="2483" spans="1:13" x14ac:dyDescent="0.25">
      <c r="A2483" t="s">
        <v>749</v>
      </c>
      <c r="B2483" s="9">
        <v>34</v>
      </c>
      <c r="C2483" s="8" t="s">
        <v>873</v>
      </c>
      <c r="D2483" s="120">
        <v>62.3</v>
      </c>
      <c r="E2483" s="161">
        <v>40</v>
      </c>
      <c r="F2483" s="304">
        <f t="shared" si="235"/>
        <v>3048.3651659999996</v>
      </c>
      <c r="G2483" s="9">
        <v>0.1</v>
      </c>
      <c r="H2483" s="18" t="s">
        <v>1063</v>
      </c>
      <c r="I2483" s="32">
        <f t="shared" si="236"/>
        <v>2585.4462502495539</v>
      </c>
      <c r="J2483" s="32">
        <f t="shared" si="237"/>
        <v>12.92723125124777</v>
      </c>
      <c r="K2483" s="33" t="str">
        <f t="shared" si="238"/>
        <v>DEJAR</v>
      </c>
      <c r="L2483" s="33" t="str">
        <f t="shared" si="239"/>
        <v>DEJAR</v>
      </c>
      <c r="M2483" s="33" t="str">
        <f t="shared" si="240"/>
        <v>DEJAR</v>
      </c>
    </row>
    <row r="2484" spans="1:13" x14ac:dyDescent="0.25">
      <c r="A2484" t="s">
        <v>749</v>
      </c>
      <c r="B2484" s="9">
        <v>35</v>
      </c>
      <c r="C2484" s="8" t="s">
        <v>859</v>
      </c>
      <c r="D2484" s="120">
        <v>21</v>
      </c>
      <c r="E2484" s="149">
        <v>16.05</v>
      </c>
      <c r="F2484" s="304">
        <f t="shared" si="235"/>
        <v>346.3614</v>
      </c>
      <c r="G2484" s="9">
        <v>0.1</v>
      </c>
      <c r="H2484" s="18" t="s">
        <v>1063</v>
      </c>
      <c r="I2484" s="32">
        <f t="shared" si="236"/>
        <v>193.587905296</v>
      </c>
      <c r="J2484" s="32">
        <f t="shared" si="237"/>
        <v>0.96793952648000003</v>
      </c>
      <c r="K2484" s="33" t="str">
        <f t="shared" si="238"/>
        <v>DEJAR</v>
      </c>
      <c r="L2484" s="33" t="str">
        <f t="shared" si="239"/>
        <v>DEJAR</v>
      </c>
      <c r="M2484" s="33" t="str">
        <f t="shared" si="240"/>
        <v>DEJAR</v>
      </c>
    </row>
    <row r="2485" spans="1:13" x14ac:dyDescent="0.25">
      <c r="A2485" t="s">
        <v>749</v>
      </c>
      <c r="B2485" s="9">
        <v>36</v>
      </c>
      <c r="C2485" s="8" t="s">
        <v>173</v>
      </c>
      <c r="D2485" s="120">
        <v>16</v>
      </c>
      <c r="E2485" s="161">
        <v>15</v>
      </c>
      <c r="F2485" s="304">
        <f t="shared" si="235"/>
        <v>201.0624</v>
      </c>
      <c r="G2485" s="9">
        <v>0.1</v>
      </c>
      <c r="H2485" s="18" t="s">
        <v>1063</v>
      </c>
      <c r="I2485" s="32">
        <f t="shared" si="236"/>
        <v>101.24820425273758</v>
      </c>
      <c r="J2485" s="32">
        <f t="shared" si="237"/>
        <v>0.50624102126368786</v>
      </c>
      <c r="K2485" s="33" t="str">
        <f t="shared" si="238"/>
        <v>DEJAR</v>
      </c>
      <c r="L2485" s="33" t="str">
        <f t="shared" si="239"/>
        <v>DEJAR</v>
      </c>
      <c r="M2485" s="33" t="str">
        <f t="shared" si="240"/>
        <v>DEJAR</v>
      </c>
    </row>
    <row r="2486" spans="1:13" x14ac:dyDescent="0.25">
      <c r="A2486" t="s">
        <v>749</v>
      </c>
      <c r="B2486" s="9">
        <v>37</v>
      </c>
      <c r="C2486" s="8" t="s">
        <v>874</v>
      </c>
      <c r="D2486" s="120">
        <v>35</v>
      </c>
      <c r="E2486" s="161">
        <v>28</v>
      </c>
      <c r="F2486" s="304">
        <f t="shared" si="235"/>
        <v>962.11500000000001</v>
      </c>
      <c r="G2486" s="9">
        <v>0.1</v>
      </c>
      <c r="H2486" s="18" t="s">
        <v>1063</v>
      </c>
      <c r="I2486" s="32">
        <f t="shared" si="236"/>
        <v>654.11925553640299</v>
      </c>
      <c r="J2486" s="32">
        <f t="shared" si="237"/>
        <v>3.270596277682015</v>
      </c>
      <c r="K2486" s="33" t="str">
        <f t="shared" si="238"/>
        <v>DEJAR</v>
      </c>
      <c r="L2486" s="33" t="str">
        <f t="shared" si="239"/>
        <v>DEJAR</v>
      </c>
      <c r="M2486" s="33" t="str">
        <f t="shared" si="240"/>
        <v>DEJAR</v>
      </c>
    </row>
    <row r="2487" spans="1:13" x14ac:dyDescent="0.25">
      <c r="A2487" t="s">
        <v>749</v>
      </c>
      <c r="B2487" s="9">
        <v>38</v>
      </c>
      <c r="C2487" s="8" t="s">
        <v>875</v>
      </c>
      <c r="D2487" s="120">
        <v>16</v>
      </c>
      <c r="E2487" s="161">
        <v>5</v>
      </c>
      <c r="F2487" s="304">
        <f t="shared" si="235"/>
        <v>201.0624</v>
      </c>
      <c r="G2487" s="9">
        <v>0.1</v>
      </c>
      <c r="H2487" s="18" t="s">
        <v>1063</v>
      </c>
      <c r="I2487" s="32">
        <f t="shared" si="236"/>
        <v>101.24820425273758</v>
      </c>
      <c r="J2487" s="32">
        <f t="shared" si="237"/>
        <v>0.50624102126368786</v>
      </c>
      <c r="K2487" s="33" t="str">
        <f t="shared" si="238"/>
        <v>DEJAR</v>
      </c>
      <c r="L2487" s="33" t="str">
        <f t="shared" si="239"/>
        <v>DEJAR</v>
      </c>
      <c r="M2487" s="33" t="str">
        <f t="shared" si="240"/>
        <v>DEJAR</v>
      </c>
    </row>
    <row r="2488" spans="1:13" x14ac:dyDescent="0.25">
      <c r="A2488" t="s">
        <v>749</v>
      </c>
      <c r="B2488" s="9">
        <v>39</v>
      </c>
      <c r="C2488" s="8" t="s">
        <v>844</v>
      </c>
      <c r="D2488" s="120">
        <v>18</v>
      </c>
      <c r="E2488" s="161">
        <v>15</v>
      </c>
      <c r="F2488" s="304">
        <f t="shared" si="235"/>
        <v>254.46959999999999</v>
      </c>
      <c r="G2488" s="9">
        <v>0.1</v>
      </c>
      <c r="H2488" s="18" t="s">
        <v>1063</v>
      </c>
      <c r="I2488" s="32">
        <f t="shared" si="236"/>
        <v>134.06329154071116</v>
      </c>
      <c r="J2488" s="32">
        <f t="shared" si="237"/>
        <v>0.67031645770355586</v>
      </c>
      <c r="K2488" s="33" t="str">
        <f t="shared" si="238"/>
        <v>DEJAR</v>
      </c>
      <c r="L2488" s="33" t="str">
        <f t="shared" si="239"/>
        <v>DEJAR</v>
      </c>
      <c r="M2488" s="33" t="str">
        <f t="shared" si="240"/>
        <v>DEJAR</v>
      </c>
    </row>
    <row r="2489" spans="1:13" x14ac:dyDescent="0.25">
      <c r="A2489" t="s">
        <v>749</v>
      </c>
      <c r="B2489" s="9">
        <v>40</v>
      </c>
      <c r="C2489" s="8" t="s">
        <v>876</v>
      </c>
      <c r="D2489" s="120">
        <v>11.3</v>
      </c>
      <c r="E2489" s="161">
        <v>12</v>
      </c>
      <c r="F2489" s="304">
        <f t="shared" si="235"/>
        <v>100.28772600000001</v>
      </c>
      <c r="G2489" s="9">
        <v>0.1</v>
      </c>
      <c r="H2489" s="18" t="s">
        <v>1063</v>
      </c>
      <c r="I2489" s="32">
        <f t="shared" si="236"/>
        <v>44.195526320155821</v>
      </c>
      <c r="J2489" s="32">
        <f t="shared" si="237"/>
        <v>0.2209776316007791</v>
      </c>
      <c r="K2489" s="33" t="str">
        <f t="shared" si="238"/>
        <v>DEJAR</v>
      </c>
      <c r="L2489" s="33" t="str">
        <f t="shared" si="239"/>
        <v>DEJAR</v>
      </c>
      <c r="M2489" s="33" t="str">
        <f t="shared" si="240"/>
        <v>DEJAR</v>
      </c>
    </row>
    <row r="2490" spans="1:13" x14ac:dyDescent="0.25">
      <c r="A2490" t="s">
        <v>749</v>
      </c>
      <c r="B2490" s="9">
        <v>41</v>
      </c>
      <c r="C2490" s="8" t="s">
        <v>661</v>
      </c>
      <c r="D2490" s="120">
        <v>21</v>
      </c>
      <c r="E2490" s="161">
        <v>20</v>
      </c>
      <c r="F2490" s="304">
        <f t="shared" si="235"/>
        <v>346.3614</v>
      </c>
      <c r="G2490" s="9">
        <v>0.1</v>
      </c>
      <c r="H2490" s="18" t="s">
        <v>1063</v>
      </c>
      <c r="I2490" s="32">
        <f t="shared" si="236"/>
        <v>193.587905296</v>
      </c>
      <c r="J2490" s="32">
        <f t="shared" si="237"/>
        <v>0.96793952648000003</v>
      </c>
      <c r="K2490" s="33" t="str">
        <f t="shared" si="238"/>
        <v>DEJAR</v>
      </c>
      <c r="L2490" s="33" t="str">
        <f t="shared" si="239"/>
        <v>DEJAR</v>
      </c>
      <c r="M2490" s="33" t="str">
        <f t="shared" si="240"/>
        <v>DEJAR</v>
      </c>
    </row>
    <row r="2491" spans="1:13" x14ac:dyDescent="0.25">
      <c r="A2491" t="s">
        <v>749</v>
      </c>
      <c r="B2491" s="9">
        <v>42</v>
      </c>
      <c r="C2491" s="8" t="s">
        <v>150</v>
      </c>
      <c r="D2491" s="120">
        <v>13.5</v>
      </c>
      <c r="E2491" s="161">
        <v>8</v>
      </c>
      <c r="F2491" s="304">
        <f t="shared" si="235"/>
        <v>143.13915</v>
      </c>
      <c r="G2491" s="9">
        <v>0.1</v>
      </c>
      <c r="H2491" s="18" t="s">
        <v>1063</v>
      </c>
      <c r="I2491" s="32">
        <f t="shared" si="236"/>
        <v>67.533172179763213</v>
      </c>
      <c r="J2491" s="32">
        <f t="shared" si="237"/>
        <v>0.33766586089881601</v>
      </c>
      <c r="K2491" s="33" t="str">
        <f t="shared" si="238"/>
        <v>DEJAR</v>
      </c>
      <c r="L2491" s="33" t="str">
        <f t="shared" si="239"/>
        <v>DEJAR</v>
      </c>
      <c r="M2491" s="33" t="str">
        <f t="shared" si="240"/>
        <v>DEJAR</v>
      </c>
    </row>
    <row r="2492" spans="1:13" x14ac:dyDescent="0.25">
      <c r="A2492" t="s">
        <v>749</v>
      </c>
      <c r="B2492" s="9">
        <v>43</v>
      </c>
      <c r="C2492" s="8" t="s">
        <v>421</v>
      </c>
      <c r="D2492" s="120">
        <v>15</v>
      </c>
      <c r="E2492" s="161">
        <v>16</v>
      </c>
      <c r="F2492" s="304">
        <f t="shared" si="235"/>
        <v>176.715</v>
      </c>
      <c r="G2492" s="9">
        <v>0.1</v>
      </c>
      <c r="H2492" s="18" t="s">
        <v>1063</v>
      </c>
      <c r="I2492" s="32">
        <f t="shared" si="236"/>
        <v>86.812164819560579</v>
      </c>
      <c r="J2492" s="32">
        <f t="shared" si="237"/>
        <v>0.43406082409780289</v>
      </c>
      <c r="K2492" s="33" t="str">
        <f t="shared" si="238"/>
        <v>DEJAR</v>
      </c>
      <c r="L2492" s="33" t="str">
        <f t="shared" si="239"/>
        <v>DEJAR</v>
      </c>
      <c r="M2492" s="33" t="str">
        <f t="shared" si="240"/>
        <v>DEJAR</v>
      </c>
    </row>
    <row r="2493" spans="1:13" x14ac:dyDescent="0.25">
      <c r="A2493" t="s">
        <v>752</v>
      </c>
      <c r="B2493" s="9">
        <v>1</v>
      </c>
      <c r="C2493" s="8" t="s">
        <v>592</v>
      </c>
      <c r="D2493" s="120">
        <v>23</v>
      </c>
      <c r="E2493" s="161">
        <v>24</v>
      </c>
      <c r="F2493" s="304">
        <f t="shared" si="235"/>
        <v>415.47660000000002</v>
      </c>
      <c r="G2493" s="9">
        <v>0.1</v>
      </c>
      <c r="H2493" s="18" t="s">
        <v>1063</v>
      </c>
      <c r="I2493" s="32">
        <f t="shared" si="236"/>
        <v>240.46242571758225</v>
      </c>
      <c r="J2493" s="32">
        <f t="shared" si="237"/>
        <v>1.2023121285879113</v>
      </c>
      <c r="K2493" s="33" t="str">
        <f t="shared" si="238"/>
        <v>DEJAR</v>
      </c>
      <c r="L2493" s="33" t="str">
        <f t="shared" si="239"/>
        <v>DEJAR</v>
      </c>
      <c r="M2493" s="33" t="str">
        <f t="shared" si="240"/>
        <v>DEJAR</v>
      </c>
    </row>
    <row r="2494" spans="1:13" x14ac:dyDescent="0.25">
      <c r="A2494" t="s">
        <v>752</v>
      </c>
      <c r="B2494" s="9">
        <v>2</v>
      </c>
      <c r="C2494" s="8" t="s">
        <v>825</v>
      </c>
      <c r="D2494" s="120">
        <v>15.2</v>
      </c>
      <c r="E2494" s="161">
        <v>12</v>
      </c>
      <c r="F2494" s="304">
        <f t="shared" si="235"/>
        <v>181.45881599999998</v>
      </c>
      <c r="G2494" s="9">
        <v>0.1</v>
      </c>
      <c r="H2494" s="18" t="s">
        <v>1063</v>
      </c>
      <c r="I2494" s="32">
        <f t="shared" si="236"/>
        <v>89.596556735240128</v>
      </c>
      <c r="J2494" s="32">
        <f t="shared" si="237"/>
        <v>0.44798278367620059</v>
      </c>
      <c r="K2494" s="33" t="str">
        <f t="shared" si="238"/>
        <v>DEJAR</v>
      </c>
      <c r="L2494" s="33" t="str">
        <f t="shared" si="239"/>
        <v>DEJAR</v>
      </c>
      <c r="M2494" s="33" t="str">
        <f t="shared" si="240"/>
        <v>DEJAR</v>
      </c>
    </row>
    <row r="2495" spans="1:13" x14ac:dyDescent="0.25">
      <c r="A2495" t="s">
        <v>752</v>
      </c>
      <c r="B2495" s="9">
        <v>3</v>
      </c>
      <c r="C2495" s="8" t="s">
        <v>877</v>
      </c>
      <c r="D2495" s="120">
        <v>17.2</v>
      </c>
      <c r="E2495" s="161">
        <v>19</v>
      </c>
      <c r="F2495" s="304">
        <f t="shared" si="235"/>
        <v>232.35273599999996</v>
      </c>
      <c r="G2495" s="9">
        <v>0.1</v>
      </c>
      <c r="H2495" s="18" t="s">
        <v>1063</v>
      </c>
      <c r="I2495" s="32">
        <f t="shared" si="236"/>
        <v>120.29559314945965</v>
      </c>
      <c r="J2495" s="32">
        <f t="shared" si="237"/>
        <v>0.60147796574729817</v>
      </c>
      <c r="K2495" s="33" t="str">
        <f t="shared" si="238"/>
        <v>DEJAR</v>
      </c>
      <c r="L2495" s="33" t="str">
        <f t="shared" si="239"/>
        <v>DEJAR</v>
      </c>
      <c r="M2495" s="33" t="str">
        <f t="shared" si="240"/>
        <v>DEJAR</v>
      </c>
    </row>
    <row r="2496" spans="1:13" x14ac:dyDescent="0.25">
      <c r="A2496" t="s">
        <v>752</v>
      </c>
      <c r="B2496" s="9">
        <v>4</v>
      </c>
      <c r="C2496" s="8" t="s">
        <v>825</v>
      </c>
      <c r="D2496" s="120">
        <v>14</v>
      </c>
      <c r="E2496" s="161">
        <v>12</v>
      </c>
      <c r="F2496" s="304">
        <f t="shared" si="235"/>
        <v>153.9384</v>
      </c>
      <c r="G2496" s="9">
        <v>0.1</v>
      </c>
      <c r="H2496" s="18" t="s">
        <v>1063</v>
      </c>
      <c r="I2496" s="32">
        <f t="shared" si="236"/>
        <v>73.64833681845144</v>
      </c>
      <c r="J2496" s="32">
        <f t="shared" si="237"/>
        <v>0.36824168409225716</v>
      </c>
      <c r="K2496" s="33" t="str">
        <f t="shared" si="238"/>
        <v>DEJAR</v>
      </c>
      <c r="L2496" s="33" t="str">
        <f t="shared" si="239"/>
        <v>DEJAR</v>
      </c>
      <c r="M2496" s="33" t="str">
        <f t="shared" si="240"/>
        <v>DEJAR</v>
      </c>
    </row>
    <row r="2497" spans="1:13" x14ac:dyDescent="0.25">
      <c r="A2497" t="s">
        <v>752</v>
      </c>
      <c r="B2497" s="9">
        <v>5</v>
      </c>
      <c r="C2497" s="8" t="s">
        <v>877</v>
      </c>
      <c r="D2497" s="120">
        <v>13</v>
      </c>
      <c r="E2497" s="161">
        <v>19</v>
      </c>
      <c r="F2497" s="304">
        <f t="shared" si="235"/>
        <v>132.73259999999999</v>
      </c>
      <c r="G2497" s="9">
        <v>0.1</v>
      </c>
      <c r="H2497" s="18" t="s">
        <v>1063</v>
      </c>
      <c r="I2497" s="32">
        <f t="shared" si="236"/>
        <v>61.723483588461484</v>
      </c>
      <c r="J2497" s="32">
        <f t="shared" si="237"/>
        <v>0.3086174179423074</v>
      </c>
      <c r="K2497" s="33" t="str">
        <f t="shared" si="238"/>
        <v>DEJAR</v>
      </c>
      <c r="L2497" s="33" t="str">
        <f t="shared" si="239"/>
        <v>DEJAR</v>
      </c>
      <c r="M2497" s="33" t="str">
        <f t="shared" si="240"/>
        <v>DEJAR</v>
      </c>
    </row>
    <row r="2498" spans="1:13" x14ac:dyDescent="0.25">
      <c r="A2498" t="s">
        <v>752</v>
      </c>
      <c r="B2498" s="9">
        <v>6</v>
      </c>
      <c r="C2498" s="8" t="s">
        <v>28</v>
      </c>
      <c r="D2498" s="120">
        <v>14.2</v>
      </c>
      <c r="E2498" s="161">
        <v>15</v>
      </c>
      <c r="F2498" s="304">
        <f t="shared" si="235"/>
        <v>158.368056</v>
      </c>
      <c r="G2498" s="9">
        <v>0.1</v>
      </c>
      <c r="H2498" s="18" t="s">
        <v>1063</v>
      </c>
      <c r="I2498" s="32">
        <f t="shared" si="236"/>
        <v>76.180900355309561</v>
      </c>
      <c r="J2498" s="32">
        <f t="shared" si="237"/>
        <v>0.38090450177654778</v>
      </c>
      <c r="K2498" s="33" t="str">
        <f t="shared" si="238"/>
        <v>DEJAR</v>
      </c>
      <c r="L2498" s="33" t="str">
        <f t="shared" si="239"/>
        <v>DEJAR</v>
      </c>
      <c r="M2498" s="33" t="str">
        <f t="shared" si="240"/>
        <v>DEJAR</v>
      </c>
    </row>
    <row r="2499" spans="1:13" x14ac:dyDescent="0.25">
      <c r="A2499" t="s">
        <v>752</v>
      </c>
      <c r="B2499" s="9">
        <v>7</v>
      </c>
      <c r="C2499" s="8" t="s">
        <v>28</v>
      </c>
      <c r="D2499" s="120">
        <v>36.299999999999997</v>
      </c>
      <c r="E2499" s="161">
        <v>19</v>
      </c>
      <c r="F2499" s="304">
        <f t="shared" ref="F2499:F2562" si="241">(3.1416/4)*D2499^2</f>
        <v>1034.9137259999998</v>
      </c>
      <c r="G2499" s="9">
        <v>0.1</v>
      </c>
      <c r="H2499" s="18" t="s">
        <v>1063</v>
      </c>
      <c r="I2499" s="32">
        <f t="shared" ref="I2499:I2562" si="242">0.13657*D2499^2.38351</f>
        <v>713.52361173794088</v>
      </c>
      <c r="J2499" s="32">
        <f t="shared" ref="J2499:J2562" si="243">(I2499/1000)*0.5/G2499</f>
        <v>3.5676180586897042</v>
      </c>
      <c r="K2499" s="33" t="str">
        <f t="shared" ref="K2499:K2562" si="244">+IF(D2499&gt;=10,"DEJAR","DEPURAR")</f>
        <v>DEJAR</v>
      </c>
      <c r="L2499" s="33" t="str">
        <f t="shared" ref="L2499:L2562" si="245">+IF(E2499&gt;=5,"DEJAR","DEPURAR")</f>
        <v>DEJAR</v>
      </c>
      <c r="M2499" s="33" t="str">
        <f t="shared" ref="M2499:M2562" si="246">+IF(AND(K2499="DEJAR",L2499="DEJAR"),"DEJAR","DEPURAR")</f>
        <v>DEJAR</v>
      </c>
    </row>
    <row r="2500" spans="1:13" x14ac:dyDescent="0.25">
      <c r="A2500" t="s">
        <v>752</v>
      </c>
      <c r="B2500" s="9">
        <v>8</v>
      </c>
      <c r="C2500" s="8" t="s">
        <v>877</v>
      </c>
      <c r="D2500" s="120">
        <v>27</v>
      </c>
      <c r="E2500" s="161">
        <v>18</v>
      </c>
      <c r="F2500" s="304">
        <f t="shared" si="241"/>
        <v>572.5566</v>
      </c>
      <c r="G2500" s="9">
        <v>0.1</v>
      </c>
      <c r="H2500" s="18" t="s">
        <v>1063</v>
      </c>
      <c r="I2500" s="32">
        <f t="shared" si="242"/>
        <v>352.39128142743209</v>
      </c>
      <c r="J2500" s="32">
        <f t="shared" si="243"/>
        <v>1.7619564071371603</v>
      </c>
      <c r="K2500" s="33" t="str">
        <f t="shared" si="244"/>
        <v>DEJAR</v>
      </c>
      <c r="L2500" s="33" t="str">
        <f t="shared" si="245"/>
        <v>DEJAR</v>
      </c>
      <c r="M2500" s="33" t="str">
        <f t="shared" si="246"/>
        <v>DEJAR</v>
      </c>
    </row>
    <row r="2501" spans="1:13" x14ac:dyDescent="0.25">
      <c r="A2501" t="s">
        <v>752</v>
      </c>
      <c r="B2501" s="9">
        <v>9</v>
      </c>
      <c r="C2501" s="8" t="s">
        <v>878</v>
      </c>
      <c r="D2501" s="120">
        <v>21.2</v>
      </c>
      <c r="E2501" s="161">
        <v>16</v>
      </c>
      <c r="F2501" s="304">
        <f t="shared" si="241"/>
        <v>352.99017600000002</v>
      </c>
      <c r="G2501" s="9">
        <v>0.1</v>
      </c>
      <c r="H2501" s="18" t="s">
        <v>1063</v>
      </c>
      <c r="I2501" s="32">
        <f t="shared" si="242"/>
        <v>198.01135573549809</v>
      </c>
      <c r="J2501" s="32">
        <f t="shared" si="243"/>
        <v>0.99005677867749031</v>
      </c>
      <c r="K2501" s="33" t="str">
        <f t="shared" si="244"/>
        <v>DEJAR</v>
      </c>
      <c r="L2501" s="33" t="str">
        <f t="shared" si="245"/>
        <v>DEJAR</v>
      </c>
      <c r="M2501" s="33" t="str">
        <f t="shared" si="246"/>
        <v>DEJAR</v>
      </c>
    </row>
    <row r="2502" spans="1:13" x14ac:dyDescent="0.25">
      <c r="A2502" t="s">
        <v>752</v>
      </c>
      <c r="B2502" s="9">
        <v>10</v>
      </c>
      <c r="C2502" s="8" t="s">
        <v>301</v>
      </c>
      <c r="D2502" s="120">
        <v>25.3</v>
      </c>
      <c r="E2502" s="161">
        <v>18</v>
      </c>
      <c r="F2502" s="304">
        <f t="shared" si="241"/>
        <v>502.72668600000003</v>
      </c>
      <c r="G2502" s="9">
        <v>0.1</v>
      </c>
      <c r="H2502" s="18" t="s">
        <v>1063</v>
      </c>
      <c r="I2502" s="32">
        <f t="shared" si="242"/>
        <v>301.79156892707778</v>
      </c>
      <c r="J2502" s="32">
        <f t="shared" si="243"/>
        <v>1.5089578446353886</v>
      </c>
      <c r="K2502" s="33" t="str">
        <f t="shared" si="244"/>
        <v>DEJAR</v>
      </c>
      <c r="L2502" s="33" t="str">
        <f t="shared" si="245"/>
        <v>DEJAR</v>
      </c>
      <c r="M2502" s="33" t="str">
        <f t="shared" si="246"/>
        <v>DEJAR</v>
      </c>
    </row>
    <row r="2503" spans="1:13" x14ac:dyDescent="0.25">
      <c r="A2503" t="s">
        <v>752</v>
      </c>
      <c r="B2503" s="9">
        <v>11</v>
      </c>
      <c r="C2503" s="8" t="s">
        <v>592</v>
      </c>
      <c r="D2503" s="120">
        <v>12.2</v>
      </c>
      <c r="E2503" s="161">
        <v>11</v>
      </c>
      <c r="F2503" s="304">
        <f t="shared" si="241"/>
        <v>116.89893599999998</v>
      </c>
      <c r="G2503" s="9">
        <v>0.1</v>
      </c>
      <c r="H2503" s="18" t="s">
        <v>1063</v>
      </c>
      <c r="I2503" s="32">
        <f t="shared" si="242"/>
        <v>53.052374835244144</v>
      </c>
      <c r="J2503" s="32">
        <f t="shared" si="243"/>
        <v>0.26526187417622071</v>
      </c>
      <c r="K2503" s="33" t="str">
        <f t="shared" si="244"/>
        <v>DEJAR</v>
      </c>
      <c r="L2503" s="33" t="str">
        <f t="shared" si="245"/>
        <v>DEJAR</v>
      </c>
      <c r="M2503" s="33" t="str">
        <f t="shared" si="246"/>
        <v>DEJAR</v>
      </c>
    </row>
    <row r="2504" spans="1:13" x14ac:dyDescent="0.25">
      <c r="A2504" t="s">
        <v>752</v>
      </c>
      <c r="B2504" s="9">
        <v>12</v>
      </c>
      <c r="C2504" s="8" t="s">
        <v>879</v>
      </c>
      <c r="D2504" s="120">
        <v>11.2</v>
      </c>
      <c r="E2504" s="161">
        <v>15</v>
      </c>
      <c r="F2504" s="304">
        <f t="shared" si="241"/>
        <v>98.520575999999991</v>
      </c>
      <c r="G2504" s="9">
        <v>0.1</v>
      </c>
      <c r="H2504" s="18" t="s">
        <v>1063</v>
      </c>
      <c r="I2504" s="32">
        <f t="shared" si="242"/>
        <v>43.269010001935349</v>
      </c>
      <c r="J2504" s="32">
        <f t="shared" si="243"/>
        <v>0.21634505000967674</v>
      </c>
      <c r="K2504" s="33" t="str">
        <f t="shared" si="244"/>
        <v>DEJAR</v>
      </c>
      <c r="L2504" s="33" t="str">
        <f t="shared" si="245"/>
        <v>DEJAR</v>
      </c>
      <c r="M2504" s="33" t="str">
        <f t="shared" si="246"/>
        <v>DEJAR</v>
      </c>
    </row>
    <row r="2505" spans="1:13" x14ac:dyDescent="0.25">
      <c r="A2505" t="s">
        <v>752</v>
      </c>
      <c r="B2505" s="9">
        <v>13</v>
      </c>
      <c r="C2505" s="8" t="s">
        <v>880</v>
      </c>
      <c r="D2505" s="120">
        <v>28.3</v>
      </c>
      <c r="E2505" s="161">
        <v>18</v>
      </c>
      <c r="F2505" s="304">
        <f t="shared" si="241"/>
        <v>629.01900599999999</v>
      </c>
      <c r="G2505" s="9">
        <v>0.1</v>
      </c>
      <c r="H2505" s="18" t="s">
        <v>1063</v>
      </c>
      <c r="I2505" s="32">
        <f t="shared" si="242"/>
        <v>394.18745280934183</v>
      </c>
      <c r="J2505" s="32">
        <f t="shared" si="243"/>
        <v>1.9709372640467089</v>
      </c>
      <c r="K2505" s="33" t="str">
        <f t="shared" si="244"/>
        <v>DEJAR</v>
      </c>
      <c r="L2505" s="33" t="str">
        <f t="shared" si="245"/>
        <v>DEJAR</v>
      </c>
      <c r="M2505" s="33" t="str">
        <f t="shared" si="246"/>
        <v>DEJAR</v>
      </c>
    </row>
    <row r="2506" spans="1:13" x14ac:dyDescent="0.25">
      <c r="A2506" s="151" t="s">
        <v>752</v>
      </c>
      <c r="B2506" s="152">
        <v>14</v>
      </c>
      <c r="C2506" s="153" t="s">
        <v>881</v>
      </c>
      <c r="D2506" s="154">
        <v>43.2</v>
      </c>
      <c r="E2506" s="163">
        <v>22</v>
      </c>
      <c r="F2506" s="304">
        <f t="shared" si="241"/>
        <v>1465.7448960000002</v>
      </c>
      <c r="G2506" s="9">
        <v>0.1</v>
      </c>
      <c r="H2506" s="18" t="s">
        <v>1063</v>
      </c>
      <c r="I2506" s="32">
        <f t="shared" si="242"/>
        <v>1080.3069617119343</v>
      </c>
      <c r="J2506" s="32">
        <f t="shared" si="243"/>
        <v>5.4015348085596715</v>
      </c>
      <c r="K2506" s="33" t="str">
        <f t="shared" si="244"/>
        <v>DEJAR</v>
      </c>
      <c r="L2506" s="33" t="str">
        <f t="shared" si="245"/>
        <v>DEJAR</v>
      </c>
      <c r="M2506" s="33" t="str">
        <f t="shared" si="246"/>
        <v>DEJAR</v>
      </c>
    </row>
    <row r="2507" spans="1:13" x14ac:dyDescent="0.25">
      <c r="A2507" t="s">
        <v>752</v>
      </c>
      <c r="B2507" s="9">
        <v>15</v>
      </c>
      <c r="C2507" s="8" t="s">
        <v>877</v>
      </c>
      <c r="D2507" s="120">
        <v>44</v>
      </c>
      <c r="E2507" s="161">
        <v>24</v>
      </c>
      <c r="F2507" s="304">
        <f t="shared" si="241"/>
        <v>1520.5344</v>
      </c>
      <c r="G2507" s="9">
        <v>0.1</v>
      </c>
      <c r="H2507" s="18" t="s">
        <v>1063</v>
      </c>
      <c r="I2507" s="32">
        <f t="shared" si="242"/>
        <v>1128.6029947595007</v>
      </c>
      <c r="J2507" s="32">
        <f t="shared" si="243"/>
        <v>5.6430149737975031</v>
      </c>
      <c r="K2507" s="33" t="str">
        <f t="shared" si="244"/>
        <v>DEJAR</v>
      </c>
      <c r="L2507" s="33" t="str">
        <f t="shared" si="245"/>
        <v>DEJAR</v>
      </c>
      <c r="M2507" s="33" t="str">
        <f t="shared" si="246"/>
        <v>DEJAR</v>
      </c>
    </row>
    <row r="2508" spans="1:13" x14ac:dyDescent="0.25">
      <c r="A2508" s="151" t="s">
        <v>752</v>
      </c>
      <c r="B2508" s="152">
        <v>16</v>
      </c>
      <c r="C2508" s="153" t="s">
        <v>877</v>
      </c>
      <c r="D2508" s="154">
        <v>13</v>
      </c>
      <c r="E2508" s="163">
        <v>11</v>
      </c>
      <c r="F2508" s="304">
        <f t="shared" si="241"/>
        <v>132.73259999999999</v>
      </c>
      <c r="G2508" s="9">
        <v>0.1</v>
      </c>
      <c r="H2508" s="18" t="s">
        <v>1063</v>
      </c>
      <c r="I2508" s="32">
        <f t="shared" si="242"/>
        <v>61.723483588461484</v>
      </c>
      <c r="J2508" s="32">
        <f t="shared" si="243"/>
        <v>0.3086174179423074</v>
      </c>
      <c r="K2508" s="33" t="str">
        <f t="shared" si="244"/>
        <v>DEJAR</v>
      </c>
      <c r="L2508" s="33" t="str">
        <f t="shared" si="245"/>
        <v>DEJAR</v>
      </c>
      <c r="M2508" s="33" t="str">
        <f t="shared" si="246"/>
        <v>DEJAR</v>
      </c>
    </row>
    <row r="2509" spans="1:13" x14ac:dyDescent="0.25">
      <c r="A2509" s="151" t="s">
        <v>752</v>
      </c>
      <c r="B2509" s="152">
        <v>17</v>
      </c>
      <c r="C2509" s="153" t="s">
        <v>877</v>
      </c>
      <c r="D2509" s="154">
        <v>49.1</v>
      </c>
      <c r="E2509" s="163">
        <v>21</v>
      </c>
      <c r="F2509" s="304">
        <f t="shared" si="241"/>
        <v>1893.4501739999998</v>
      </c>
      <c r="G2509" s="9">
        <v>0.1</v>
      </c>
      <c r="H2509" s="18" t="s">
        <v>1063</v>
      </c>
      <c r="I2509" s="32">
        <f t="shared" si="242"/>
        <v>1465.7670568871054</v>
      </c>
      <c r="J2509" s="32">
        <f t="shared" si="243"/>
        <v>7.3288352844355265</v>
      </c>
      <c r="K2509" s="33" t="str">
        <f t="shared" si="244"/>
        <v>DEJAR</v>
      </c>
      <c r="L2509" s="33" t="str">
        <f t="shared" si="245"/>
        <v>DEJAR</v>
      </c>
      <c r="M2509" s="33" t="str">
        <f t="shared" si="246"/>
        <v>DEJAR</v>
      </c>
    </row>
    <row r="2510" spans="1:13" x14ac:dyDescent="0.25">
      <c r="A2510" t="s">
        <v>752</v>
      </c>
      <c r="B2510" s="9">
        <v>18</v>
      </c>
      <c r="C2510" s="8" t="s">
        <v>882</v>
      </c>
      <c r="D2510" s="120">
        <v>37.200000000000003</v>
      </c>
      <c r="E2510" s="161">
        <v>22</v>
      </c>
      <c r="F2510" s="304">
        <f t="shared" si="241"/>
        <v>1086.8679360000001</v>
      </c>
      <c r="G2510" s="9">
        <v>0.1</v>
      </c>
      <c r="H2510" s="18" t="s">
        <v>1063</v>
      </c>
      <c r="I2510" s="32">
        <f t="shared" si="242"/>
        <v>756.41496440273613</v>
      </c>
      <c r="J2510" s="32">
        <f t="shared" si="243"/>
        <v>3.7820748220136804</v>
      </c>
      <c r="K2510" s="33" t="str">
        <f t="shared" si="244"/>
        <v>DEJAR</v>
      </c>
      <c r="L2510" s="33" t="str">
        <f t="shared" si="245"/>
        <v>DEJAR</v>
      </c>
      <c r="M2510" s="33" t="str">
        <f t="shared" si="246"/>
        <v>DEJAR</v>
      </c>
    </row>
    <row r="2511" spans="1:13" x14ac:dyDescent="0.25">
      <c r="A2511" t="s">
        <v>752</v>
      </c>
      <c r="B2511" s="9">
        <v>19</v>
      </c>
      <c r="C2511" s="8" t="s">
        <v>882</v>
      </c>
      <c r="D2511" s="120">
        <v>23</v>
      </c>
      <c r="E2511" s="161">
        <v>7</v>
      </c>
      <c r="F2511" s="304">
        <f t="shared" si="241"/>
        <v>415.47660000000002</v>
      </c>
      <c r="G2511" s="9">
        <v>0.1</v>
      </c>
      <c r="H2511" s="18" t="s">
        <v>1063</v>
      </c>
      <c r="I2511" s="32">
        <f t="shared" si="242"/>
        <v>240.46242571758225</v>
      </c>
      <c r="J2511" s="32">
        <f t="shared" si="243"/>
        <v>1.2023121285879113</v>
      </c>
      <c r="K2511" s="33" t="str">
        <f t="shared" si="244"/>
        <v>DEJAR</v>
      </c>
      <c r="L2511" s="33" t="str">
        <f t="shared" si="245"/>
        <v>DEJAR</v>
      </c>
      <c r="M2511" s="33" t="str">
        <f t="shared" si="246"/>
        <v>DEJAR</v>
      </c>
    </row>
    <row r="2512" spans="1:13" x14ac:dyDescent="0.25">
      <c r="A2512" t="s">
        <v>752</v>
      </c>
      <c r="B2512" s="9">
        <v>20</v>
      </c>
      <c r="C2512" s="8" t="s">
        <v>825</v>
      </c>
      <c r="D2512" s="120">
        <v>10.1</v>
      </c>
      <c r="E2512" s="161">
        <v>12</v>
      </c>
      <c r="F2512" s="304">
        <f t="shared" si="241"/>
        <v>80.118653999999992</v>
      </c>
      <c r="G2512" s="9">
        <v>0.1</v>
      </c>
      <c r="H2512" s="18" t="s">
        <v>1063</v>
      </c>
      <c r="I2512" s="32">
        <f t="shared" si="242"/>
        <v>33.819357065313945</v>
      </c>
      <c r="J2512" s="32">
        <f t="shared" si="243"/>
        <v>0.16909678532656972</v>
      </c>
      <c r="K2512" s="33" t="str">
        <f t="shared" si="244"/>
        <v>DEJAR</v>
      </c>
      <c r="L2512" s="33" t="str">
        <f t="shared" si="245"/>
        <v>DEJAR</v>
      </c>
      <c r="M2512" s="33" t="str">
        <f t="shared" si="246"/>
        <v>DEJAR</v>
      </c>
    </row>
    <row r="2513" spans="1:13" x14ac:dyDescent="0.25">
      <c r="A2513" t="s">
        <v>752</v>
      </c>
      <c r="B2513" s="9">
        <v>21</v>
      </c>
      <c r="C2513" s="8" t="s">
        <v>842</v>
      </c>
      <c r="D2513" s="120">
        <v>42.5</v>
      </c>
      <c r="E2513" s="161">
        <v>26</v>
      </c>
      <c r="F2513" s="304">
        <f t="shared" si="241"/>
        <v>1418.6287500000001</v>
      </c>
      <c r="G2513" s="9">
        <v>0.1</v>
      </c>
      <c r="H2513" s="18" t="s">
        <v>1063</v>
      </c>
      <c r="I2513" s="32">
        <f t="shared" si="242"/>
        <v>1039.0503861030206</v>
      </c>
      <c r="J2513" s="32">
        <f t="shared" si="243"/>
        <v>5.195251930515103</v>
      </c>
      <c r="K2513" s="33" t="str">
        <f t="shared" si="244"/>
        <v>DEJAR</v>
      </c>
      <c r="L2513" s="33" t="str">
        <f t="shared" si="245"/>
        <v>DEJAR</v>
      </c>
      <c r="M2513" s="33" t="str">
        <f t="shared" si="246"/>
        <v>DEJAR</v>
      </c>
    </row>
    <row r="2514" spans="1:13" x14ac:dyDescent="0.25">
      <c r="A2514" t="s">
        <v>752</v>
      </c>
      <c r="B2514" s="9">
        <v>22</v>
      </c>
      <c r="C2514" s="8" t="s">
        <v>830</v>
      </c>
      <c r="D2514" s="120">
        <v>43.2</v>
      </c>
      <c r="E2514" s="161">
        <v>19</v>
      </c>
      <c r="F2514" s="304">
        <f t="shared" si="241"/>
        <v>1465.7448960000002</v>
      </c>
      <c r="G2514" s="9">
        <v>0.1</v>
      </c>
      <c r="H2514" s="18" t="s">
        <v>1063</v>
      </c>
      <c r="I2514" s="32">
        <f t="shared" si="242"/>
        <v>1080.3069617119343</v>
      </c>
      <c r="J2514" s="32">
        <f t="shared" si="243"/>
        <v>5.4015348085596715</v>
      </c>
      <c r="K2514" s="33" t="str">
        <f t="shared" si="244"/>
        <v>DEJAR</v>
      </c>
      <c r="L2514" s="33" t="str">
        <f t="shared" si="245"/>
        <v>DEJAR</v>
      </c>
      <c r="M2514" s="33" t="str">
        <f t="shared" si="246"/>
        <v>DEJAR</v>
      </c>
    </row>
    <row r="2515" spans="1:13" x14ac:dyDescent="0.25">
      <c r="A2515" t="s">
        <v>752</v>
      </c>
      <c r="B2515" s="9">
        <v>23</v>
      </c>
      <c r="C2515" s="8" t="s">
        <v>211</v>
      </c>
      <c r="D2515" s="120">
        <v>38.6</v>
      </c>
      <c r="E2515" s="161">
        <v>27</v>
      </c>
      <c r="F2515" s="304">
        <f t="shared" si="241"/>
        <v>1170.2145840000001</v>
      </c>
      <c r="G2515" s="9">
        <v>0.1</v>
      </c>
      <c r="H2515" s="18" t="s">
        <v>1063</v>
      </c>
      <c r="I2515" s="32">
        <f t="shared" si="242"/>
        <v>826.04178400091496</v>
      </c>
      <c r="J2515" s="32">
        <f t="shared" si="243"/>
        <v>4.1302089200045744</v>
      </c>
      <c r="K2515" s="33" t="str">
        <f t="shared" si="244"/>
        <v>DEJAR</v>
      </c>
      <c r="L2515" s="33" t="str">
        <f t="shared" si="245"/>
        <v>DEJAR</v>
      </c>
      <c r="M2515" s="33" t="str">
        <f t="shared" si="246"/>
        <v>DEJAR</v>
      </c>
    </row>
    <row r="2516" spans="1:13" x14ac:dyDescent="0.25">
      <c r="A2516" t="s">
        <v>752</v>
      </c>
      <c r="B2516" s="9">
        <v>24</v>
      </c>
      <c r="C2516" s="8" t="s">
        <v>842</v>
      </c>
      <c r="D2516" s="120">
        <v>23.2</v>
      </c>
      <c r="E2516" s="161">
        <v>18</v>
      </c>
      <c r="F2516" s="304">
        <f t="shared" si="241"/>
        <v>422.73369600000001</v>
      </c>
      <c r="G2516" s="9">
        <v>0.1</v>
      </c>
      <c r="H2516" s="18" t="s">
        <v>1063</v>
      </c>
      <c r="I2516" s="32">
        <f t="shared" si="242"/>
        <v>245.47630430811358</v>
      </c>
      <c r="J2516" s="32">
        <f t="shared" si="243"/>
        <v>1.2273815215405679</v>
      </c>
      <c r="K2516" s="33" t="str">
        <f t="shared" si="244"/>
        <v>DEJAR</v>
      </c>
      <c r="L2516" s="33" t="str">
        <f t="shared" si="245"/>
        <v>DEJAR</v>
      </c>
      <c r="M2516" s="33" t="str">
        <f t="shared" si="246"/>
        <v>DEJAR</v>
      </c>
    </row>
    <row r="2517" spans="1:13" x14ac:dyDescent="0.25">
      <c r="A2517" t="s">
        <v>752</v>
      </c>
      <c r="B2517" s="9">
        <v>25</v>
      </c>
      <c r="C2517" s="8" t="s">
        <v>835</v>
      </c>
      <c r="D2517" s="120">
        <v>14.2</v>
      </c>
      <c r="E2517" s="161">
        <v>13</v>
      </c>
      <c r="F2517" s="304">
        <f t="shared" si="241"/>
        <v>158.368056</v>
      </c>
      <c r="G2517" s="9">
        <v>0.1</v>
      </c>
      <c r="H2517" s="18" t="s">
        <v>1063</v>
      </c>
      <c r="I2517" s="32">
        <f t="shared" si="242"/>
        <v>76.180900355309561</v>
      </c>
      <c r="J2517" s="32">
        <f t="shared" si="243"/>
        <v>0.38090450177654778</v>
      </c>
      <c r="K2517" s="33" t="str">
        <f t="shared" si="244"/>
        <v>DEJAR</v>
      </c>
      <c r="L2517" s="33" t="str">
        <f t="shared" si="245"/>
        <v>DEJAR</v>
      </c>
      <c r="M2517" s="33" t="str">
        <f t="shared" si="246"/>
        <v>DEJAR</v>
      </c>
    </row>
    <row r="2518" spans="1:13" x14ac:dyDescent="0.25">
      <c r="A2518" t="s">
        <v>752</v>
      </c>
      <c r="B2518" s="9">
        <v>26</v>
      </c>
      <c r="C2518" s="8" t="s">
        <v>592</v>
      </c>
      <c r="D2518" s="120">
        <v>28</v>
      </c>
      <c r="E2518" s="161">
        <v>24</v>
      </c>
      <c r="F2518" s="304">
        <f t="shared" si="241"/>
        <v>615.75360000000001</v>
      </c>
      <c r="G2518" s="9">
        <v>0.1</v>
      </c>
      <c r="H2518" s="18" t="s">
        <v>1063</v>
      </c>
      <c r="I2518" s="32">
        <f t="shared" si="242"/>
        <v>384.30049927715726</v>
      </c>
      <c r="J2518" s="32">
        <f t="shared" si="243"/>
        <v>1.9215024963857863</v>
      </c>
      <c r="K2518" s="33" t="str">
        <f t="shared" si="244"/>
        <v>DEJAR</v>
      </c>
      <c r="L2518" s="33" t="str">
        <f t="shared" si="245"/>
        <v>DEJAR</v>
      </c>
      <c r="M2518" s="33" t="str">
        <f t="shared" si="246"/>
        <v>DEJAR</v>
      </c>
    </row>
    <row r="2519" spans="1:13" x14ac:dyDescent="0.25">
      <c r="A2519" t="s">
        <v>752</v>
      </c>
      <c r="B2519" s="9">
        <v>27</v>
      </c>
      <c r="C2519" s="8" t="s">
        <v>211</v>
      </c>
      <c r="D2519" s="120">
        <v>30.8</v>
      </c>
      <c r="E2519" s="161">
        <v>30</v>
      </c>
      <c r="F2519" s="304">
        <f t="shared" si="241"/>
        <v>745.06185600000003</v>
      </c>
      <c r="G2519" s="9">
        <v>0.1</v>
      </c>
      <c r="H2519" s="18" t="s">
        <v>1063</v>
      </c>
      <c r="I2519" s="32">
        <f t="shared" si="242"/>
        <v>482.31506552515214</v>
      </c>
      <c r="J2519" s="32">
        <f t="shared" si="243"/>
        <v>2.4115753276257603</v>
      </c>
      <c r="K2519" s="33" t="str">
        <f t="shared" si="244"/>
        <v>DEJAR</v>
      </c>
      <c r="L2519" s="33" t="str">
        <f t="shared" si="245"/>
        <v>DEJAR</v>
      </c>
      <c r="M2519" s="33" t="str">
        <f t="shared" si="246"/>
        <v>DEJAR</v>
      </c>
    </row>
    <row r="2520" spans="1:13" x14ac:dyDescent="0.25">
      <c r="A2520" t="s">
        <v>752</v>
      </c>
      <c r="B2520" s="9">
        <v>28</v>
      </c>
      <c r="C2520" s="8" t="s">
        <v>835</v>
      </c>
      <c r="D2520" s="120">
        <v>28</v>
      </c>
      <c r="E2520" s="161">
        <v>21</v>
      </c>
      <c r="F2520" s="304">
        <f t="shared" si="241"/>
        <v>615.75360000000001</v>
      </c>
      <c r="G2520" s="9">
        <v>0.1</v>
      </c>
      <c r="H2520" s="18" t="s">
        <v>1063</v>
      </c>
      <c r="I2520" s="32">
        <f t="shared" si="242"/>
        <v>384.30049927715726</v>
      </c>
      <c r="J2520" s="32">
        <f t="shared" si="243"/>
        <v>1.9215024963857863</v>
      </c>
      <c r="K2520" s="33" t="str">
        <f t="shared" si="244"/>
        <v>DEJAR</v>
      </c>
      <c r="L2520" s="33" t="str">
        <f t="shared" si="245"/>
        <v>DEJAR</v>
      </c>
      <c r="M2520" s="33" t="str">
        <f t="shared" si="246"/>
        <v>DEJAR</v>
      </c>
    </row>
    <row r="2521" spans="1:13" x14ac:dyDescent="0.25">
      <c r="A2521" t="s">
        <v>752</v>
      </c>
      <c r="B2521" s="9">
        <v>29</v>
      </c>
      <c r="C2521" s="8" t="s">
        <v>125</v>
      </c>
      <c r="D2521" s="120">
        <v>76</v>
      </c>
      <c r="E2521" s="161">
        <v>75</v>
      </c>
      <c r="F2521" s="304">
        <f t="shared" si="241"/>
        <v>4536.4704000000002</v>
      </c>
      <c r="G2521" s="9">
        <v>0.1</v>
      </c>
      <c r="H2521" s="18" t="s">
        <v>1063</v>
      </c>
      <c r="I2521" s="32">
        <f t="shared" si="242"/>
        <v>4152.3438985274488</v>
      </c>
      <c r="J2521" s="32">
        <f t="shared" si="243"/>
        <v>20.761719492637244</v>
      </c>
      <c r="K2521" s="33" t="str">
        <f t="shared" si="244"/>
        <v>DEJAR</v>
      </c>
      <c r="L2521" s="33" t="str">
        <f t="shared" si="245"/>
        <v>DEJAR</v>
      </c>
      <c r="M2521" s="33" t="str">
        <f t="shared" si="246"/>
        <v>DEJAR</v>
      </c>
    </row>
    <row r="2522" spans="1:13" x14ac:dyDescent="0.25">
      <c r="A2522" t="s">
        <v>752</v>
      </c>
      <c r="B2522" s="9">
        <v>30</v>
      </c>
      <c r="C2522" s="8" t="s">
        <v>879</v>
      </c>
      <c r="D2522" s="120">
        <v>27.2</v>
      </c>
      <c r="E2522" s="161">
        <v>19</v>
      </c>
      <c r="F2522" s="304">
        <f t="shared" si="241"/>
        <v>581.07033599999988</v>
      </c>
      <c r="G2522" s="9">
        <v>0.1</v>
      </c>
      <c r="H2522" s="18" t="s">
        <v>1063</v>
      </c>
      <c r="I2522" s="32">
        <f t="shared" si="242"/>
        <v>358.64488216223202</v>
      </c>
      <c r="J2522" s="32">
        <f t="shared" si="243"/>
        <v>1.7932244108111599</v>
      </c>
      <c r="K2522" s="33" t="str">
        <f t="shared" si="244"/>
        <v>DEJAR</v>
      </c>
      <c r="L2522" s="33" t="str">
        <f t="shared" si="245"/>
        <v>DEJAR</v>
      </c>
      <c r="M2522" s="33" t="str">
        <f t="shared" si="246"/>
        <v>DEJAR</v>
      </c>
    </row>
    <row r="2523" spans="1:13" x14ac:dyDescent="0.25">
      <c r="A2523" t="s">
        <v>754</v>
      </c>
      <c r="B2523" s="9">
        <v>1</v>
      </c>
      <c r="C2523" s="8" t="s">
        <v>883</v>
      </c>
      <c r="D2523" s="120">
        <v>21</v>
      </c>
      <c r="E2523" s="161">
        <v>17</v>
      </c>
      <c r="F2523" s="304">
        <f t="shared" si="241"/>
        <v>346.3614</v>
      </c>
      <c r="G2523" s="9">
        <v>0.1</v>
      </c>
      <c r="H2523" s="18" t="s">
        <v>1063</v>
      </c>
      <c r="I2523" s="32">
        <f t="shared" si="242"/>
        <v>193.587905296</v>
      </c>
      <c r="J2523" s="32">
        <f t="shared" si="243"/>
        <v>0.96793952648000003</v>
      </c>
      <c r="K2523" s="33" t="str">
        <f t="shared" si="244"/>
        <v>DEJAR</v>
      </c>
      <c r="L2523" s="33" t="str">
        <f t="shared" si="245"/>
        <v>DEJAR</v>
      </c>
      <c r="M2523" s="33" t="str">
        <f t="shared" si="246"/>
        <v>DEJAR</v>
      </c>
    </row>
    <row r="2524" spans="1:13" x14ac:dyDescent="0.25">
      <c r="A2524" t="s">
        <v>754</v>
      </c>
      <c r="B2524" s="9">
        <v>2</v>
      </c>
      <c r="C2524" s="8" t="s">
        <v>884</v>
      </c>
      <c r="D2524" s="120">
        <v>12.2</v>
      </c>
      <c r="E2524" s="161">
        <v>13</v>
      </c>
      <c r="F2524" s="304">
        <f t="shared" si="241"/>
        <v>116.89893599999998</v>
      </c>
      <c r="G2524" s="9">
        <v>0.1</v>
      </c>
      <c r="H2524" s="18" t="s">
        <v>1063</v>
      </c>
      <c r="I2524" s="32">
        <f t="shared" si="242"/>
        <v>53.052374835244144</v>
      </c>
      <c r="J2524" s="32">
        <f t="shared" si="243"/>
        <v>0.26526187417622071</v>
      </c>
      <c r="K2524" s="33" t="str">
        <f t="shared" si="244"/>
        <v>DEJAR</v>
      </c>
      <c r="L2524" s="33" t="str">
        <f t="shared" si="245"/>
        <v>DEJAR</v>
      </c>
      <c r="M2524" s="33" t="str">
        <f t="shared" si="246"/>
        <v>DEJAR</v>
      </c>
    </row>
    <row r="2525" spans="1:13" x14ac:dyDescent="0.25">
      <c r="A2525" t="s">
        <v>754</v>
      </c>
      <c r="B2525" s="9">
        <v>3</v>
      </c>
      <c r="C2525" s="8" t="s">
        <v>842</v>
      </c>
      <c r="D2525" s="120">
        <v>21</v>
      </c>
      <c r="E2525" s="161">
        <v>19</v>
      </c>
      <c r="F2525" s="304">
        <f t="shared" si="241"/>
        <v>346.3614</v>
      </c>
      <c r="G2525" s="9">
        <v>0.1</v>
      </c>
      <c r="H2525" s="18" t="s">
        <v>1063</v>
      </c>
      <c r="I2525" s="32">
        <f t="shared" si="242"/>
        <v>193.587905296</v>
      </c>
      <c r="J2525" s="32">
        <f t="shared" si="243"/>
        <v>0.96793952648000003</v>
      </c>
      <c r="K2525" s="33" t="str">
        <f t="shared" si="244"/>
        <v>DEJAR</v>
      </c>
      <c r="L2525" s="33" t="str">
        <f t="shared" si="245"/>
        <v>DEJAR</v>
      </c>
      <c r="M2525" s="33" t="str">
        <f t="shared" si="246"/>
        <v>DEJAR</v>
      </c>
    </row>
    <row r="2526" spans="1:13" x14ac:dyDescent="0.25">
      <c r="A2526" t="s">
        <v>754</v>
      </c>
      <c r="B2526" s="9">
        <v>4</v>
      </c>
      <c r="C2526" s="8" t="s">
        <v>842</v>
      </c>
      <c r="D2526" s="120">
        <v>49.5</v>
      </c>
      <c r="E2526" s="161">
        <v>27</v>
      </c>
      <c r="F2526" s="304">
        <f t="shared" si="241"/>
        <v>1924.42635</v>
      </c>
      <c r="G2526" s="9">
        <v>0.1</v>
      </c>
      <c r="H2526" s="18" t="s">
        <v>1063</v>
      </c>
      <c r="I2526" s="32">
        <f t="shared" si="242"/>
        <v>1494.3892925001865</v>
      </c>
      <c r="J2526" s="32">
        <f t="shared" si="243"/>
        <v>7.4719464625009318</v>
      </c>
      <c r="K2526" s="33" t="str">
        <f t="shared" si="244"/>
        <v>DEJAR</v>
      </c>
      <c r="L2526" s="33" t="str">
        <f t="shared" si="245"/>
        <v>DEJAR</v>
      </c>
      <c r="M2526" s="33" t="str">
        <f t="shared" si="246"/>
        <v>DEJAR</v>
      </c>
    </row>
    <row r="2527" spans="1:13" x14ac:dyDescent="0.25">
      <c r="A2527" t="s">
        <v>754</v>
      </c>
      <c r="B2527" s="9">
        <v>5</v>
      </c>
      <c r="C2527" s="8" t="s">
        <v>842</v>
      </c>
      <c r="D2527" s="120">
        <v>22</v>
      </c>
      <c r="E2527" s="161">
        <v>15</v>
      </c>
      <c r="F2527" s="304">
        <f t="shared" si="241"/>
        <v>380.1336</v>
      </c>
      <c r="G2527" s="9">
        <v>0.1</v>
      </c>
      <c r="H2527" s="18" t="s">
        <v>1063</v>
      </c>
      <c r="I2527" s="32">
        <f t="shared" si="242"/>
        <v>216.2883827856152</v>
      </c>
      <c r="J2527" s="32">
        <f t="shared" si="243"/>
        <v>1.0814419139280758</v>
      </c>
      <c r="K2527" s="33" t="str">
        <f t="shared" si="244"/>
        <v>DEJAR</v>
      </c>
      <c r="L2527" s="33" t="str">
        <f t="shared" si="245"/>
        <v>DEJAR</v>
      </c>
      <c r="M2527" s="33" t="str">
        <f t="shared" si="246"/>
        <v>DEJAR</v>
      </c>
    </row>
    <row r="2528" spans="1:13" x14ac:dyDescent="0.25">
      <c r="A2528" t="s">
        <v>754</v>
      </c>
      <c r="B2528" s="9">
        <v>6</v>
      </c>
      <c r="C2528" s="8" t="s">
        <v>122</v>
      </c>
      <c r="D2528" s="120">
        <v>92.2</v>
      </c>
      <c r="E2528" s="161">
        <v>33</v>
      </c>
      <c r="F2528" s="304">
        <f t="shared" si="241"/>
        <v>6676.5597360000002</v>
      </c>
      <c r="G2528" s="9">
        <v>0.1</v>
      </c>
      <c r="H2528" s="18" t="s">
        <v>1063</v>
      </c>
      <c r="I2528" s="32">
        <f t="shared" si="242"/>
        <v>6581.291196273125</v>
      </c>
      <c r="J2528" s="32">
        <f t="shared" si="243"/>
        <v>32.906455981365625</v>
      </c>
      <c r="K2528" s="33" t="str">
        <f t="shared" si="244"/>
        <v>DEJAR</v>
      </c>
      <c r="L2528" s="33" t="str">
        <f t="shared" si="245"/>
        <v>DEJAR</v>
      </c>
      <c r="M2528" s="33" t="str">
        <f t="shared" si="246"/>
        <v>DEJAR</v>
      </c>
    </row>
    <row r="2529" spans="1:13" x14ac:dyDescent="0.25">
      <c r="A2529" t="s">
        <v>754</v>
      </c>
      <c r="B2529" s="9">
        <v>7</v>
      </c>
      <c r="C2529" s="8" t="s">
        <v>130</v>
      </c>
      <c r="D2529" s="120">
        <v>33</v>
      </c>
      <c r="E2529" s="161">
        <v>27</v>
      </c>
      <c r="F2529" s="304">
        <f t="shared" si="241"/>
        <v>855.30060000000003</v>
      </c>
      <c r="G2529" s="9">
        <v>0.1</v>
      </c>
      <c r="H2529" s="18" t="s">
        <v>1063</v>
      </c>
      <c r="I2529" s="32">
        <f t="shared" si="242"/>
        <v>568.52356444302654</v>
      </c>
      <c r="J2529" s="32">
        <f t="shared" si="243"/>
        <v>2.8426178222151326</v>
      </c>
      <c r="K2529" s="33" t="str">
        <f t="shared" si="244"/>
        <v>DEJAR</v>
      </c>
      <c r="L2529" s="33" t="str">
        <f t="shared" si="245"/>
        <v>DEJAR</v>
      </c>
      <c r="M2529" s="33" t="str">
        <f t="shared" si="246"/>
        <v>DEJAR</v>
      </c>
    </row>
    <row r="2530" spans="1:13" x14ac:dyDescent="0.25">
      <c r="A2530" t="s">
        <v>754</v>
      </c>
      <c r="B2530" s="9">
        <v>8</v>
      </c>
      <c r="C2530" s="8" t="s">
        <v>252</v>
      </c>
      <c r="D2530" s="120">
        <v>17.2</v>
      </c>
      <c r="E2530" s="161">
        <v>18</v>
      </c>
      <c r="F2530" s="304">
        <f t="shared" si="241"/>
        <v>232.35273599999996</v>
      </c>
      <c r="G2530" s="9">
        <v>0.1</v>
      </c>
      <c r="H2530" s="18" t="s">
        <v>1063</v>
      </c>
      <c r="I2530" s="32">
        <f t="shared" si="242"/>
        <v>120.29559314945965</v>
      </c>
      <c r="J2530" s="32">
        <f t="shared" si="243"/>
        <v>0.60147796574729817</v>
      </c>
      <c r="K2530" s="33" t="str">
        <f t="shared" si="244"/>
        <v>DEJAR</v>
      </c>
      <c r="L2530" s="33" t="str">
        <f t="shared" si="245"/>
        <v>DEJAR</v>
      </c>
      <c r="M2530" s="33" t="str">
        <f t="shared" si="246"/>
        <v>DEJAR</v>
      </c>
    </row>
    <row r="2531" spans="1:13" x14ac:dyDescent="0.25">
      <c r="A2531" t="s">
        <v>754</v>
      </c>
      <c r="B2531" s="9">
        <v>9</v>
      </c>
      <c r="C2531" s="8" t="s">
        <v>310</v>
      </c>
      <c r="D2531" s="120">
        <v>122</v>
      </c>
      <c r="E2531" s="161">
        <v>18</v>
      </c>
      <c r="F2531" s="304">
        <f t="shared" si="241"/>
        <v>11689.893599999999</v>
      </c>
      <c r="G2531" s="9">
        <v>0.1</v>
      </c>
      <c r="H2531" s="18" t="s">
        <v>1063</v>
      </c>
      <c r="I2531" s="32">
        <f t="shared" si="242"/>
        <v>12829.650610893006</v>
      </c>
      <c r="J2531" s="32">
        <f t="shared" si="243"/>
        <v>64.14825305446503</v>
      </c>
      <c r="K2531" s="33" t="str">
        <f t="shared" si="244"/>
        <v>DEJAR</v>
      </c>
      <c r="L2531" s="33" t="str">
        <f t="shared" si="245"/>
        <v>DEJAR</v>
      </c>
      <c r="M2531" s="33" t="str">
        <f t="shared" si="246"/>
        <v>DEJAR</v>
      </c>
    </row>
    <row r="2532" spans="1:13" x14ac:dyDescent="0.25">
      <c r="A2532" t="s">
        <v>754</v>
      </c>
      <c r="B2532" s="9">
        <v>10</v>
      </c>
      <c r="C2532" s="8" t="s">
        <v>55</v>
      </c>
      <c r="D2532" s="120">
        <v>122</v>
      </c>
      <c r="E2532" s="161">
        <v>15</v>
      </c>
      <c r="F2532" s="304">
        <f t="shared" si="241"/>
        <v>11689.893599999999</v>
      </c>
      <c r="G2532" s="9">
        <v>0.1</v>
      </c>
      <c r="H2532" s="18" t="s">
        <v>1063</v>
      </c>
      <c r="I2532" s="32">
        <f t="shared" si="242"/>
        <v>12829.650610893006</v>
      </c>
      <c r="J2532" s="32">
        <f t="shared" si="243"/>
        <v>64.14825305446503</v>
      </c>
      <c r="K2532" s="33" t="str">
        <f t="shared" si="244"/>
        <v>DEJAR</v>
      </c>
      <c r="L2532" s="33" t="str">
        <f t="shared" si="245"/>
        <v>DEJAR</v>
      </c>
      <c r="M2532" s="33" t="str">
        <f t="shared" si="246"/>
        <v>DEJAR</v>
      </c>
    </row>
    <row r="2533" spans="1:13" x14ac:dyDescent="0.25">
      <c r="A2533" t="s">
        <v>754</v>
      </c>
      <c r="B2533" s="9">
        <v>11</v>
      </c>
      <c r="C2533" s="8" t="s">
        <v>125</v>
      </c>
      <c r="D2533" s="120">
        <v>126</v>
      </c>
      <c r="E2533" s="161">
        <v>45</v>
      </c>
      <c r="F2533" s="304">
        <f t="shared" si="241"/>
        <v>12469.010399999999</v>
      </c>
      <c r="G2533" s="9">
        <v>0.1</v>
      </c>
      <c r="H2533" s="18" t="s">
        <v>1063</v>
      </c>
      <c r="I2533" s="32">
        <f t="shared" si="242"/>
        <v>13855.094982571925</v>
      </c>
      <c r="J2533" s="32">
        <f t="shared" si="243"/>
        <v>69.275474912859622</v>
      </c>
      <c r="K2533" s="33" t="str">
        <f t="shared" si="244"/>
        <v>DEJAR</v>
      </c>
      <c r="L2533" s="33" t="str">
        <f t="shared" si="245"/>
        <v>DEJAR</v>
      </c>
      <c r="M2533" s="33" t="str">
        <f t="shared" si="246"/>
        <v>DEJAR</v>
      </c>
    </row>
    <row r="2534" spans="1:13" x14ac:dyDescent="0.25">
      <c r="A2534" t="s">
        <v>754</v>
      </c>
      <c r="B2534" s="9">
        <v>12</v>
      </c>
      <c r="C2534" s="8" t="s">
        <v>885</v>
      </c>
      <c r="D2534" s="120">
        <v>20.5</v>
      </c>
      <c r="E2534" s="161">
        <v>22</v>
      </c>
      <c r="F2534" s="304">
        <f t="shared" si="241"/>
        <v>330.06434999999999</v>
      </c>
      <c r="G2534" s="9">
        <v>0.1</v>
      </c>
      <c r="H2534" s="18" t="s">
        <v>1063</v>
      </c>
      <c r="I2534" s="32">
        <f t="shared" si="242"/>
        <v>182.78213876481104</v>
      </c>
      <c r="J2534" s="32">
        <f t="shared" si="243"/>
        <v>0.9139106938240551</v>
      </c>
      <c r="K2534" s="33" t="str">
        <f t="shared" si="244"/>
        <v>DEJAR</v>
      </c>
      <c r="L2534" s="33" t="str">
        <f t="shared" si="245"/>
        <v>DEJAR</v>
      </c>
      <c r="M2534" s="33" t="str">
        <f t="shared" si="246"/>
        <v>DEJAR</v>
      </c>
    </row>
    <row r="2535" spans="1:13" x14ac:dyDescent="0.25">
      <c r="A2535" s="151" t="s">
        <v>754</v>
      </c>
      <c r="B2535" s="152">
        <v>13</v>
      </c>
      <c r="C2535" s="153" t="s">
        <v>592</v>
      </c>
      <c r="D2535" s="154">
        <v>21</v>
      </c>
      <c r="E2535" s="163">
        <v>18</v>
      </c>
      <c r="F2535" s="304">
        <f t="shared" si="241"/>
        <v>346.3614</v>
      </c>
      <c r="G2535" s="9">
        <v>0.1</v>
      </c>
      <c r="H2535" s="18" t="s">
        <v>1063</v>
      </c>
      <c r="I2535" s="32">
        <f t="shared" si="242"/>
        <v>193.587905296</v>
      </c>
      <c r="J2535" s="32">
        <f t="shared" si="243"/>
        <v>0.96793952648000003</v>
      </c>
      <c r="K2535" s="33" t="str">
        <f t="shared" si="244"/>
        <v>DEJAR</v>
      </c>
      <c r="L2535" s="33" t="str">
        <f t="shared" si="245"/>
        <v>DEJAR</v>
      </c>
      <c r="M2535" s="33" t="str">
        <f t="shared" si="246"/>
        <v>DEJAR</v>
      </c>
    </row>
    <row r="2536" spans="1:13" x14ac:dyDescent="0.25">
      <c r="A2536" s="151" t="s">
        <v>754</v>
      </c>
      <c r="B2536" s="152">
        <v>14</v>
      </c>
      <c r="C2536" s="153" t="s">
        <v>300</v>
      </c>
      <c r="D2536" s="154">
        <v>53.2</v>
      </c>
      <c r="E2536" s="163">
        <v>19</v>
      </c>
      <c r="F2536" s="304">
        <f t="shared" si="241"/>
        <v>2222.870496</v>
      </c>
      <c r="G2536" s="9">
        <v>0.1</v>
      </c>
      <c r="H2536" s="18" t="s">
        <v>1063</v>
      </c>
      <c r="I2536" s="32">
        <f t="shared" si="242"/>
        <v>1774.5283583338401</v>
      </c>
      <c r="J2536" s="32">
        <f t="shared" si="243"/>
        <v>8.8726417916691993</v>
      </c>
      <c r="K2536" s="33" t="str">
        <f t="shared" si="244"/>
        <v>DEJAR</v>
      </c>
      <c r="L2536" s="33" t="str">
        <f t="shared" si="245"/>
        <v>DEJAR</v>
      </c>
      <c r="M2536" s="33" t="str">
        <f t="shared" si="246"/>
        <v>DEJAR</v>
      </c>
    </row>
    <row r="2537" spans="1:13" x14ac:dyDescent="0.25">
      <c r="A2537" s="151" t="s">
        <v>754</v>
      </c>
      <c r="B2537" s="152">
        <v>15</v>
      </c>
      <c r="C2537" s="153" t="s">
        <v>130</v>
      </c>
      <c r="D2537" s="154">
        <v>16</v>
      </c>
      <c r="E2537" s="163">
        <v>21</v>
      </c>
      <c r="F2537" s="304">
        <f t="shared" si="241"/>
        <v>201.0624</v>
      </c>
      <c r="G2537" s="9">
        <v>0.1</v>
      </c>
      <c r="H2537" s="18" t="s">
        <v>1063</v>
      </c>
      <c r="I2537" s="32">
        <f t="shared" si="242"/>
        <v>101.24820425273758</v>
      </c>
      <c r="J2537" s="32">
        <f t="shared" si="243"/>
        <v>0.50624102126368786</v>
      </c>
      <c r="K2537" s="33" t="str">
        <f t="shared" si="244"/>
        <v>DEJAR</v>
      </c>
      <c r="L2537" s="33" t="str">
        <f t="shared" si="245"/>
        <v>DEJAR</v>
      </c>
      <c r="M2537" s="33" t="str">
        <f t="shared" si="246"/>
        <v>DEJAR</v>
      </c>
    </row>
    <row r="2538" spans="1:13" x14ac:dyDescent="0.25">
      <c r="A2538" s="151" t="s">
        <v>754</v>
      </c>
      <c r="B2538" s="152">
        <v>16</v>
      </c>
      <c r="C2538" s="153" t="s">
        <v>310</v>
      </c>
      <c r="D2538" s="154">
        <v>29</v>
      </c>
      <c r="E2538" s="163">
        <v>18</v>
      </c>
      <c r="F2538" s="304">
        <f t="shared" si="241"/>
        <v>660.52139999999997</v>
      </c>
      <c r="G2538" s="9">
        <v>0.1</v>
      </c>
      <c r="H2538" s="18" t="s">
        <v>1063</v>
      </c>
      <c r="I2538" s="32">
        <f t="shared" si="242"/>
        <v>417.82609631752575</v>
      </c>
      <c r="J2538" s="32">
        <f t="shared" si="243"/>
        <v>2.0891304815876288</v>
      </c>
      <c r="K2538" s="33" t="str">
        <f t="shared" si="244"/>
        <v>DEJAR</v>
      </c>
      <c r="L2538" s="33" t="str">
        <f t="shared" si="245"/>
        <v>DEJAR</v>
      </c>
      <c r="M2538" s="33" t="str">
        <f t="shared" si="246"/>
        <v>DEJAR</v>
      </c>
    </row>
    <row r="2539" spans="1:13" x14ac:dyDescent="0.25">
      <c r="A2539" s="151" t="s">
        <v>754</v>
      </c>
      <c r="B2539" s="152">
        <v>17</v>
      </c>
      <c r="C2539" s="153" t="s">
        <v>130</v>
      </c>
      <c r="D2539" s="154">
        <v>30.3</v>
      </c>
      <c r="E2539" s="163">
        <v>18</v>
      </c>
      <c r="F2539" s="304">
        <f t="shared" si="241"/>
        <v>721.06788600000004</v>
      </c>
      <c r="G2539" s="9">
        <v>0.1</v>
      </c>
      <c r="H2539" s="18" t="s">
        <v>1063</v>
      </c>
      <c r="I2539" s="32">
        <f t="shared" si="242"/>
        <v>463.86182130587088</v>
      </c>
      <c r="J2539" s="32">
        <f t="shared" si="243"/>
        <v>2.3193091065293543</v>
      </c>
      <c r="K2539" s="33" t="str">
        <f t="shared" si="244"/>
        <v>DEJAR</v>
      </c>
      <c r="L2539" s="33" t="str">
        <f t="shared" si="245"/>
        <v>DEJAR</v>
      </c>
      <c r="M2539" s="33" t="str">
        <f t="shared" si="246"/>
        <v>DEJAR</v>
      </c>
    </row>
    <row r="2540" spans="1:13" x14ac:dyDescent="0.25">
      <c r="A2540" s="151" t="s">
        <v>754</v>
      </c>
      <c r="B2540" s="152">
        <v>18</v>
      </c>
      <c r="C2540" s="153" t="s">
        <v>130</v>
      </c>
      <c r="D2540" s="154">
        <v>22.3</v>
      </c>
      <c r="E2540" s="163">
        <v>18</v>
      </c>
      <c r="F2540" s="304">
        <f t="shared" si="241"/>
        <v>390.57156600000002</v>
      </c>
      <c r="G2540" s="9">
        <v>0.1</v>
      </c>
      <c r="H2540" s="18" t="s">
        <v>1063</v>
      </c>
      <c r="I2540" s="32">
        <f t="shared" si="242"/>
        <v>223.38470478666676</v>
      </c>
      <c r="J2540" s="32">
        <f t="shared" si="243"/>
        <v>1.1169235239333337</v>
      </c>
      <c r="K2540" s="33" t="str">
        <f t="shared" si="244"/>
        <v>DEJAR</v>
      </c>
      <c r="L2540" s="33" t="str">
        <f t="shared" si="245"/>
        <v>DEJAR</v>
      </c>
      <c r="M2540" s="33" t="str">
        <f t="shared" si="246"/>
        <v>DEJAR</v>
      </c>
    </row>
    <row r="2541" spans="1:13" x14ac:dyDescent="0.25">
      <c r="A2541" s="151" t="s">
        <v>754</v>
      </c>
      <c r="B2541" s="152">
        <v>19</v>
      </c>
      <c r="C2541" s="153" t="s">
        <v>301</v>
      </c>
      <c r="D2541" s="154">
        <v>51</v>
      </c>
      <c r="E2541" s="163">
        <v>38</v>
      </c>
      <c r="F2541" s="304">
        <f t="shared" si="241"/>
        <v>2042.8253999999999</v>
      </c>
      <c r="G2541" s="9">
        <v>0.1</v>
      </c>
      <c r="H2541" s="18" t="s">
        <v>1063</v>
      </c>
      <c r="I2541" s="32">
        <f t="shared" si="242"/>
        <v>1604.5967189869084</v>
      </c>
      <c r="J2541" s="32">
        <f t="shared" si="243"/>
        <v>8.0229835949345407</v>
      </c>
      <c r="K2541" s="33" t="str">
        <f t="shared" si="244"/>
        <v>DEJAR</v>
      </c>
      <c r="L2541" s="33" t="str">
        <f t="shared" si="245"/>
        <v>DEJAR</v>
      </c>
      <c r="M2541" s="33" t="str">
        <f t="shared" si="246"/>
        <v>DEJAR</v>
      </c>
    </row>
    <row r="2542" spans="1:13" x14ac:dyDescent="0.25">
      <c r="A2542" s="151" t="s">
        <v>754</v>
      </c>
      <c r="B2542" s="152">
        <v>20</v>
      </c>
      <c r="C2542" s="153" t="s">
        <v>252</v>
      </c>
      <c r="D2542" s="154">
        <v>11.2</v>
      </c>
      <c r="E2542" s="163">
        <v>14</v>
      </c>
      <c r="F2542" s="304">
        <f t="shared" si="241"/>
        <v>98.520575999999991</v>
      </c>
      <c r="G2542" s="9">
        <v>0.1</v>
      </c>
      <c r="H2542" s="18" t="s">
        <v>1063</v>
      </c>
      <c r="I2542" s="32">
        <f t="shared" si="242"/>
        <v>43.269010001935349</v>
      </c>
      <c r="J2542" s="32">
        <f t="shared" si="243"/>
        <v>0.21634505000967674</v>
      </c>
      <c r="K2542" s="33" t="str">
        <f t="shared" si="244"/>
        <v>DEJAR</v>
      </c>
      <c r="L2542" s="33" t="str">
        <f t="shared" si="245"/>
        <v>DEJAR</v>
      </c>
      <c r="M2542" s="33" t="str">
        <f t="shared" si="246"/>
        <v>DEJAR</v>
      </c>
    </row>
    <row r="2543" spans="1:13" x14ac:dyDescent="0.25">
      <c r="A2543" s="151" t="s">
        <v>754</v>
      </c>
      <c r="B2543" s="152">
        <v>21</v>
      </c>
      <c r="C2543" s="153" t="s">
        <v>599</v>
      </c>
      <c r="D2543" s="154">
        <v>24.2</v>
      </c>
      <c r="E2543" s="163">
        <v>20</v>
      </c>
      <c r="F2543" s="304">
        <f t="shared" si="241"/>
        <v>459.961656</v>
      </c>
      <c r="G2543" s="9">
        <v>0.1</v>
      </c>
      <c r="H2543" s="18" t="s">
        <v>1063</v>
      </c>
      <c r="I2543" s="32">
        <f t="shared" si="242"/>
        <v>271.45201661665863</v>
      </c>
      <c r="J2543" s="32">
        <f t="shared" si="243"/>
        <v>1.357260083083293</v>
      </c>
      <c r="K2543" s="33" t="str">
        <f t="shared" si="244"/>
        <v>DEJAR</v>
      </c>
      <c r="L2543" s="33" t="str">
        <f t="shared" si="245"/>
        <v>DEJAR</v>
      </c>
      <c r="M2543" s="33" t="str">
        <f t="shared" si="246"/>
        <v>DEJAR</v>
      </c>
    </row>
    <row r="2544" spans="1:13" x14ac:dyDescent="0.25">
      <c r="A2544" s="151" t="s">
        <v>754</v>
      </c>
      <c r="B2544" s="152">
        <v>22</v>
      </c>
      <c r="C2544" s="153" t="s">
        <v>130</v>
      </c>
      <c r="D2544" s="154">
        <v>28</v>
      </c>
      <c r="E2544" s="163">
        <v>17</v>
      </c>
      <c r="F2544" s="304">
        <f t="shared" si="241"/>
        <v>615.75360000000001</v>
      </c>
      <c r="G2544" s="9">
        <v>0.1</v>
      </c>
      <c r="H2544" s="18" t="s">
        <v>1063</v>
      </c>
      <c r="I2544" s="32">
        <f t="shared" si="242"/>
        <v>384.30049927715726</v>
      </c>
      <c r="J2544" s="32">
        <f t="shared" si="243"/>
        <v>1.9215024963857863</v>
      </c>
      <c r="K2544" s="33" t="str">
        <f t="shared" si="244"/>
        <v>DEJAR</v>
      </c>
      <c r="L2544" s="33" t="str">
        <f t="shared" si="245"/>
        <v>DEJAR</v>
      </c>
      <c r="M2544" s="33" t="str">
        <f t="shared" si="246"/>
        <v>DEJAR</v>
      </c>
    </row>
    <row r="2545" spans="1:13" x14ac:dyDescent="0.25">
      <c r="A2545" s="151" t="s">
        <v>754</v>
      </c>
      <c r="B2545" s="152">
        <v>23</v>
      </c>
      <c r="C2545" s="153" t="s">
        <v>886</v>
      </c>
      <c r="D2545" s="154">
        <v>23</v>
      </c>
      <c r="E2545" s="163">
        <v>18</v>
      </c>
      <c r="F2545" s="304">
        <f t="shared" si="241"/>
        <v>415.47660000000002</v>
      </c>
      <c r="G2545" s="9">
        <v>0.1</v>
      </c>
      <c r="H2545" s="18" t="s">
        <v>1063</v>
      </c>
      <c r="I2545" s="32">
        <f t="shared" si="242"/>
        <v>240.46242571758225</v>
      </c>
      <c r="J2545" s="32">
        <f t="shared" si="243"/>
        <v>1.2023121285879113</v>
      </c>
      <c r="K2545" s="33" t="str">
        <f t="shared" si="244"/>
        <v>DEJAR</v>
      </c>
      <c r="L2545" s="33" t="str">
        <f t="shared" si="245"/>
        <v>DEJAR</v>
      </c>
      <c r="M2545" s="33" t="str">
        <f t="shared" si="246"/>
        <v>DEJAR</v>
      </c>
    </row>
    <row r="2546" spans="1:13" x14ac:dyDescent="0.25">
      <c r="A2546" s="151" t="s">
        <v>754</v>
      </c>
      <c r="B2546" s="152">
        <v>24</v>
      </c>
      <c r="C2546" s="153" t="s">
        <v>883</v>
      </c>
      <c r="D2546" s="154">
        <v>34.200000000000003</v>
      </c>
      <c r="E2546" s="163">
        <v>19</v>
      </c>
      <c r="F2546" s="304">
        <f t="shared" si="241"/>
        <v>918.63525600000003</v>
      </c>
      <c r="G2546" s="9">
        <v>0.1</v>
      </c>
      <c r="H2546" s="18" t="s">
        <v>1063</v>
      </c>
      <c r="I2546" s="32">
        <f t="shared" si="242"/>
        <v>619.04450579179831</v>
      </c>
      <c r="J2546" s="32">
        <f t="shared" si="243"/>
        <v>3.095222528958991</v>
      </c>
      <c r="K2546" s="33" t="str">
        <f t="shared" si="244"/>
        <v>DEJAR</v>
      </c>
      <c r="L2546" s="33" t="str">
        <f t="shared" si="245"/>
        <v>DEJAR</v>
      </c>
      <c r="M2546" s="33" t="str">
        <f t="shared" si="246"/>
        <v>DEJAR</v>
      </c>
    </row>
    <row r="2547" spans="1:13" x14ac:dyDescent="0.25">
      <c r="A2547" s="151" t="s">
        <v>754</v>
      </c>
      <c r="B2547" s="152">
        <v>25</v>
      </c>
      <c r="C2547" s="153" t="s">
        <v>396</v>
      </c>
      <c r="D2547" s="154">
        <v>33</v>
      </c>
      <c r="E2547" s="163">
        <v>18</v>
      </c>
      <c r="F2547" s="304">
        <f t="shared" si="241"/>
        <v>855.30060000000003</v>
      </c>
      <c r="G2547" s="9">
        <v>0.1</v>
      </c>
      <c r="H2547" s="18" t="s">
        <v>1063</v>
      </c>
      <c r="I2547" s="32">
        <f t="shared" si="242"/>
        <v>568.52356444302654</v>
      </c>
      <c r="J2547" s="32">
        <f t="shared" si="243"/>
        <v>2.8426178222151326</v>
      </c>
      <c r="K2547" s="33" t="str">
        <f t="shared" si="244"/>
        <v>DEJAR</v>
      </c>
      <c r="L2547" s="33" t="str">
        <f t="shared" si="245"/>
        <v>DEJAR</v>
      </c>
      <c r="M2547" s="33" t="str">
        <f t="shared" si="246"/>
        <v>DEJAR</v>
      </c>
    </row>
    <row r="2548" spans="1:13" x14ac:dyDescent="0.25">
      <c r="A2548" s="151" t="s">
        <v>755</v>
      </c>
      <c r="B2548" s="152">
        <v>1</v>
      </c>
      <c r="C2548" s="153" t="s">
        <v>887</v>
      </c>
      <c r="D2548" s="154">
        <v>10</v>
      </c>
      <c r="E2548" s="163">
        <v>12</v>
      </c>
      <c r="F2548" s="304">
        <f t="shared" si="241"/>
        <v>78.539999999999992</v>
      </c>
      <c r="G2548" s="9">
        <v>0.1</v>
      </c>
      <c r="H2548" s="18" t="s">
        <v>1063</v>
      </c>
      <c r="I2548" s="32">
        <f t="shared" si="242"/>
        <v>33.026709725455305</v>
      </c>
      <c r="J2548" s="32">
        <f t="shared" si="243"/>
        <v>0.16513354862727653</v>
      </c>
      <c r="K2548" s="33" t="str">
        <f t="shared" si="244"/>
        <v>DEJAR</v>
      </c>
      <c r="L2548" s="33" t="str">
        <f t="shared" si="245"/>
        <v>DEJAR</v>
      </c>
      <c r="M2548" s="33" t="str">
        <f t="shared" si="246"/>
        <v>DEJAR</v>
      </c>
    </row>
    <row r="2549" spans="1:13" x14ac:dyDescent="0.25">
      <c r="A2549" s="151" t="s">
        <v>755</v>
      </c>
      <c r="B2549" s="152">
        <v>2</v>
      </c>
      <c r="C2549" s="153" t="s">
        <v>888</v>
      </c>
      <c r="D2549" s="154">
        <v>25</v>
      </c>
      <c r="E2549" s="163">
        <v>30</v>
      </c>
      <c r="F2549" s="304">
        <f t="shared" si="241"/>
        <v>490.875</v>
      </c>
      <c r="G2549" s="9">
        <v>0.1</v>
      </c>
      <c r="H2549" s="18" t="s">
        <v>1063</v>
      </c>
      <c r="I2549" s="32">
        <f t="shared" si="242"/>
        <v>293.3319028192812</v>
      </c>
      <c r="J2549" s="32">
        <f t="shared" si="243"/>
        <v>1.4666595140964058</v>
      </c>
      <c r="K2549" s="33" t="str">
        <f t="shared" si="244"/>
        <v>DEJAR</v>
      </c>
      <c r="L2549" s="33" t="str">
        <f t="shared" si="245"/>
        <v>DEJAR</v>
      </c>
      <c r="M2549" s="33" t="str">
        <f t="shared" si="246"/>
        <v>DEJAR</v>
      </c>
    </row>
    <row r="2550" spans="1:13" x14ac:dyDescent="0.25">
      <c r="A2550" s="151" t="s">
        <v>755</v>
      </c>
      <c r="B2550" s="152">
        <v>3</v>
      </c>
      <c r="C2550" s="153" t="s">
        <v>130</v>
      </c>
      <c r="D2550" s="154">
        <v>12</v>
      </c>
      <c r="E2550" s="163">
        <v>14</v>
      </c>
      <c r="F2550" s="304">
        <f t="shared" si="241"/>
        <v>113.0976</v>
      </c>
      <c r="G2550" s="9">
        <v>0.1</v>
      </c>
      <c r="H2550" s="18" t="s">
        <v>1063</v>
      </c>
      <c r="I2550" s="32">
        <f t="shared" si="242"/>
        <v>51.002868362482175</v>
      </c>
      <c r="J2550" s="32">
        <f t="shared" si="243"/>
        <v>0.25501434181241084</v>
      </c>
      <c r="K2550" s="33" t="str">
        <f t="shared" si="244"/>
        <v>DEJAR</v>
      </c>
      <c r="L2550" s="33" t="str">
        <f t="shared" si="245"/>
        <v>DEJAR</v>
      </c>
      <c r="M2550" s="33" t="str">
        <f t="shared" si="246"/>
        <v>DEJAR</v>
      </c>
    </row>
    <row r="2551" spans="1:13" x14ac:dyDescent="0.25">
      <c r="A2551" s="151" t="s">
        <v>755</v>
      </c>
      <c r="B2551" s="152">
        <v>4</v>
      </c>
      <c r="C2551" s="153" t="s">
        <v>889</v>
      </c>
      <c r="D2551" s="154">
        <v>81</v>
      </c>
      <c r="E2551" s="163">
        <v>42</v>
      </c>
      <c r="F2551" s="304">
        <f t="shared" si="241"/>
        <v>5153.0093999999999</v>
      </c>
      <c r="G2551" s="9">
        <v>0.1</v>
      </c>
      <c r="H2551" s="18" t="s">
        <v>1063</v>
      </c>
      <c r="I2551" s="32">
        <f t="shared" si="242"/>
        <v>4833.3521332044611</v>
      </c>
      <c r="J2551" s="32">
        <f t="shared" si="243"/>
        <v>24.166760666022306</v>
      </c>
      <c r="K2551" s="33" t="str">
        <f t="shared" si="244"/>
        <v>DEJAR</v>
      </c>
      <c r="L2551" s="33" t="str">
        <f t="shared" si="245"/>
        <v>DEJAR</v>
      </c>
      <c r="M2551" s="33" t="str">
        <f t="shared" si="246"/>
        <v>DEJAR</v>
      </c>
    </row>
    <row r="2552" spans="1:13" x14ac:dyDescent="0.25">
      <c r="A2552" s="151" t="s">
        <v>755</v>
      </c>
      <c r="B2552" s="152">
        <v>5</v>
      </c>
      <c r="C2552" s="153" t="s">
        <v>842</v>
      </c>
      <c r="D2552" s="154">
        <v>17.2</v>
      </c>
      <c r="E2552" s="163">
        <v>17</v>
      </c>
      <c r="F2552" s="304">
        <f t="shared" si="241"/>
        <v>232.35273599999996</v>
      </c>
      <c r="G2552" s="9">
        <v>0.1</v>
      </c>
      <c r="H2552" s="18" t="s">
        <v>1063</v>
      </c>
      <c r="I2552" s="32">
        <f t="shared" si="242"/>
        <v>120.29559314945965</v>
      </c>
      <c r="J2552" s="32">
        <f t="shared" si="243"/>
        <v>0.60147796574729817</v>
      </c>
      <c r="K2552" s="33" t="str">
        <f t="shared" si="244"/>
        <v>DEJAR</v>
      </c>
      <c r="L2552" s="33" t="str">
        <f t="shared" si="245"/>
        <v>DEJAR</v>
      </c>
      <c r="M2552" s="33" t="str">
        <f t="shared" si="246"/>
        <v>DEJAR</v>
      </c>
    </row>
    <row r="2553" spans="1:13" x14ac:dyDescent="0.25">
      <c r="A2553" s="151" t="s">
        <v>755</v>
      </c>
      <c r="B2553" s="152">
        <v>6</v>
      </c>
      <c r="C2553" s="153" t="s">
        <v>890</v>
      </c>
      <c r="D2553" s="154">
        <v>21</v>
      </c>
      <c r="E2553" s="163">
        <v>28</v>
      </c>
      <c r="F2553" s="304">
        <f t="shared" si="241"/>
        <v>346.3614</v>
      </c>
      <c r="G2553" s="9">
        <v>0.1</v>
      </c>
      <c r="H2553" s="18" t="s">
        <v>1063</v>
      </c>
      <c r="I2553" s="32">
        <f t="shared" si="242"/>
        <v>193.587905296</v>
      </c>
      <c r="J2553" s="32">
        <f t="shared" si="243"/>
        <v>0.96793952648000003</v>
      </c>
      <c r="K2553" s="33" t="str">
        <f t="shared" si="244"/>
        <v>DEJAR</v>
      </c>
      <c r="L2553" s="33" t="str">
        <f t="shared" si="245"/>
        <v>DEJAR</v>
      </c>
      <c r="M2553" s="33" t="str">
        <f t="shared" si="246"/>
        <v>DEJAR</v>
      </c>
    </row>
    <row r="2554" spans="1:13" x14ac:dyDescent="0.25">
      <c r="A2554" s="151" t="s">
        <v>755</v>
      </c>
      <c r="B2554" s="152">
        <v>7</v>
      </c>
      <c r="C2554" s="153" t="s">
        <v>842</v>
      </c>
      <c r="D2554" s="154">
        <v>13.1</v>
      </c>
      <c r="E2554" s="163">
        <v>16</v>
      </c>
      <c r="F2554" s="304">
        <f t="shared" si="241"/>
        <v>134.78249399999999</v>
      </c>
      <c r="G2554" s="9">
        <v>0.1</v>
      </c>
      <c r="H2554" s="18" t="s">
        <v>1063</v>
      </c>
      <c r="I2554" s="32">
        <f t="shared" si="242"/>
        <v>62.861192475550233</v>
      </c>
      <c r="J2554" s="32">
        <f t="shared" si="243"/>
        <v>0.31430596237775116</v>
      </c>
      <c r="K2554" s="33" t="str">
        <f t="shared" si="244"/>
        <v>DEJAR</v>
      </c>
      <c r="L2554" s="33" t="str">
        <f t="shared" si="245"/>
        <v>DEJAR</v>
      </c>
      <c r="M2554" s="33" t="str">
        <f t="shared" si="246"/>
        <v>DEJAR</v>
      </c>
    </row>
    <row r="2555" spans="1:13" x14ac:dyDescent="0.25">
      <c r="A2555" s="151" t="s">
        <v>755</v>
      </c>
      <c r="B2555" s="152">
        <v>8</v>
      </c>
      <c r="C2555" s="153" t="s">
        <v>130</v>
      </c>
      <c r="D2555" s="154">
        <v>14</v>
      </c>
      <c r="E2555" s="163">
        <v>11</v>
      </c>
      <c r="F2555" s="304">
        <f t="shared" si="241"/>
        <v>153.9384</v>
      </c>
      <c r="G2555" s="9">
        <v>0.1</v>
      </c>
      <c r="H2555" s="18" t="s">
        <v>1063</v>
      </c>
      <c r="I2555" s="32">
        <f t="shared" si="242"/>
        <v>73.64833681845144</v>
      </c>
      <c r="J2555" s="32">
        <f t="shared" si="243"/>
        <v>0.36824168409225716</v>
      </c>
      <c r="K2555" s="33" t="str">
        <f t="shared" si="244"/>
        <v>DEJAR</v>
      </c>
      <c r="L2555" s="33" t="str">
        <f t="shared" si="245"/>
        <v>DEJAR</v>
      </c>
      <c r="M2555" s="33" t="str">
        <f t="shared" si="246"/>
        <v>DEJAR</v>
      </c>
    </row>
    <row r="2556" spans="1:13" x14ac:dyDescent="0.25">
      <c r="A2556" s="151" t="s">
        <v>755</v>
      </c>
      <c r="B2556" s="152">
        <v>9</v>
      </c>
      <c r="C2556" s="153" t="s">
        <v>130</v>
      </c>
      <c r="D2556" s="154">
        <v>15</v>
      </c>
      <c r="E2556" s="163">
        <v>17</v>
      </c>
      <c r="F2556" s="304">
        <f t="shared" si="241"/>
        <v>176.715</v>
      </c>
      <c r="G2556" s="9">
        <v>0.1</v>
      </c>
      <c r="H2556" s="18" t="s">
        <v>1063</v>
      </c>
      <c r="I2556" s="32">
        <f t="shared" si="242"/>
        <v>86.812164819560579</v>
      </c>
      <c r="J2556" s="32">
        <f t="shared" si="243"/>
        <v>0.43406082409780289</v>
      </c>
      <c r="K2556" s="33" t="str">
        <f t="shared" si="244"/>
        <v>DEJAR</v>
      </c>
      <c r="L2556" s="33" t="str">
        <f t="shared" si="245"/>
        <v>DEJAR</v>
      </c>
      <c r="M2556" s="33" t="str">
        <f t="shared" si="246"/>
        <v>DEJAR</v>
      </c>
    </row>
    <row r="2557" spans="1:13" ht="30" x14ac:dyDescent="0.25">
      <c r="A2557" s="151" t="s">
        <v>755</v>
      </c>
      <c r="B2557" s="152">
        <v>10</v>
      </c>
      <c r="C2557" s="153" t="s">
        <v>891</v>
      </c>
      <c r="D2557" s="154">
        <v>11.5</v>
      </c>
      <c r="E2557" s="163">
        <v>18</v>
      </c>
      <c r="F2557" s="304">
        <f t="shared" si="241"/>
        <v>103.86915</v>
      </c>
      <c r="G2557" s="9">
        <v>0.1</v>
      </c>
      <c r="H2557" s="18" t="s">
        <v>1063</v>
      </c>
      <c r="I2557" s="32">
        <f t="shared" si="242"/>
        <v>46.082838181946165</v>
      </c>
      <c r="J2557" s="32">
        <f t="shared" si="243"/>
        <v>0.23041419090973084</v>
      </c>
      <c r="K2557" s="33" t="str">
        <f t="shared" si="244"/>
        <v>DEJAR</v>
      </c>
      <c r="L2557" s="33" t="str">
        <f t="shared" si="245"/>
        <v>DEJAR</v>
      </c>
      <c r="M2557" s="33" t="str">
        <f t="shared" si="246"/>
        <v>DEJAR</v>
      </c>
    </row>
    <row r="2558" spans="1:13" x14ac:dyDescent="0.25">
      <c r="A2558" s="151" t="s">
        <v>755</v>
      </c>
      <c r="B2558" s="152">
        <v>11</v>
      </c>
      <c r="C2558" s="153" t="s">
        <v>829</v>
      </c>
      <c r="D2558" s="154">
        <v>58.2</v>
      </c>
      <c r="E2558" s="163">
        <v>29</v>
      </c>
      <c r="F2558" s="304">
        <f t="shared" si="241"/>
        <v>2660.3382960000004</v>
      </c>
      <c r="G2558" s="9">
        <v>0.1</v>
      </c>
      <c r="H2558" s="18" t="s">
        <v>1063</v>
      </c>
      <c r="I2558" s="32">
        <f t="shared" si="242"/>
        <v>2198.1984259652031</v>
      </c>
      <c r="J2558" s="32">
        <f t="shared" si="243"/>
        <v>10.990992129826015</v>
      </c>
      <c r="K2558" s="33" t="str">
        <f t="shared" si="244"/>
        <v>DEJAR</v>
      </c>
      <c r="L2558" s="33" t="str">
        <f t="shared" si="245"/>
        <v>DEJAR</v>
      </c>
      <c r="M2558" s="33" t="str">
        <f t="shared" si="246"/>
        <v>DEJAR</v>
      </c>
    </row>
    <row r="2559" spans="1:13" x14ac:dyDescent="0.25">
      <c r="A2559" s="151" t="s">
        <v>755</v>
      </c>
      <c r="B2559" s="152">
        <v>12</v>
      </c>
      <c r="C2559" s="153" t="s">
        <v>130</v>
      </c>
      <c r="D2559" s="154">
        <v>20.2</v>
      </c>
      <c r="E2559" s="163">
        <v>17</v>
      </c>
      <c r="F2559" s="304">
        <f t="shared" si="241"/>
        <v>320.47461599999997</v>
      </c>
      <c r="G2559" s="9">
        <v>0.1</v>
      </c>
      <c r="H2559" s="18" t="s">
        <v>1063</v>
      </c>
      <c r="I2559" s="32">
        <f t="shared" si="242"/>
        <v>176.47100215542764</v>
      </c>
      <c r="J2559" s="32">
        <f t="shared" si="243"/>
        <v>0.88235501077713807</v>
      </c>
      <c r="K2559" s="33" t="str">
        <f t="shared" si="244"/>
        <v>DEJAR</v>
      </c>
      <c r="L2559" s="33" t="str">
        <f t="shared" si="245"/>
        <v>DEJAR</v>
      </c>
      <c r="M2559" s="33" t="str">
        <f t="shared" si="246"/>
        <v>DEJAR</v>
      </c>
    </row>
    <row r="2560" spans="1:13" x14ac:dyDescent="0.25">
      <c r="A2560" s="151" t="s">
        <v>755</v>
      </c>
      <c r="B2560" s="152">
        <v>13</v>
      </c>
      <c r="C2560" s="153" t="s">
        <v>252</v>
      </c>
      <c r="D2560" s="154">
        <v>22.2</v>
      </c>
      <c r="E2560" s="163">
        <v>18</v>
      </c>
      <c r="F2560" s="304">
        <f t="shared" si="241"/>
        <v>387.07653599999998</v>
      </c>
      <c r="G2560" s="9">
        <v>0.1</v>
      </c>
      <c r="H2560" s="18" t="s">
        <v>1063</v>
      </c>
      <c r="I2560" s="32">
        <f t="shared" si="242"/>
        <v>221.00448516417933</v>
      </c>
      <c r="J2560" s="32">
        <f t="shared" si="243"/>
        <v>1.1050224258208967</v>
      </c>
      <c r="K2560" s="33" t="str">
        <f t="shared" si="244"/>
        <v>DEJAR</v>
      </c>
      <c r="L2560" s="33" t="str">
        <f t="shared" si="245"/>
        <v>DEJAR</v>
      </c>
      <c r="M2560" s="33" t="str">
        <f t="shared" si="246"/>
        <v>DEJAR</v>
      </c>
    </row>
    <row r="2561" spans="1:13" x14ac:dyDescent="0.25">
      <c r="A2561" s="151" t="s">
        <v>755</v>
      </c>
      <c r="B2561" s="152">
        <v>14</v>
      </c>
      <c r="C2561" s="153" t="s">
        <v>134</v>
      </c>
      <c r="D2561" s="154">
        <v>52</v>
      </c>
      <c r="E2561" s="163">
        <v>38</v>
      </c>
      <c r="F2561" s="304">
        <f t="shared" si="241"/>
        <v>2123.7215999999999</v>
      </c>
      <c r="G2561" s="9">
        <v>0.1</v>
      </c>
      <c r="H2561" s="18" t="s">
        <v>1063</v>
      </c>
      <c r="I2561" s="32">
        <f t="shared" si="242"/>
        <v>1680.6080482279649</v>
      </c>
      <c r="J2561" s="32">
        <f t="shared" si="243"/>
        <v>8.4030402411398235</v>
      </c>
      <c r="K2561" s="33" t="str">
        <f t="shared" si="244"/>
        <v>DEJAR</v>
      </c>
      <c r="L2561" s="33" t="str">
        <f t="shared" si="245"/>
        <v>DEJAR</v>
      </c>
      <c r="M2561" s="33" t="str">
        <f t="shared" si="246"/>
        <v>DEJAR</v>
      </c>
    </row>
    <row r="2562" spans="1:13" x14ac:dyDescent="0.25">
      <c r="A2562" s="151" t="s">
        <v>755</v>
      </c>
      <c r="B2562" s="152">
        <v>15</v>
      </c>
      <c r="C2562" s="153" t="s">
        <v>130</v>
      </c>
      <c r="D2562" s="154">
        <v>23.5</v>
      </c>
      <c r="E2562" s="163">
        <v>18</v>
      </c>
      <c r="F2562" s="304">
        <f t="shared" si="241"/>
        <v>433.73714999999999</v>
      </c>
      <c r="G2562" s="9">
        <v>0.1</v>
      </c>
      <c r="H2562" s="18" t="s">
        <v>1063</v>
      </c>
      <c r="I2562" s="32">
        <f t="shared" si="242"/>
        <v>253.10998017593391</v>
      </c>
      <c r="J2562" s="32">
        <f t="shared" si="243"/>
        <v>1.2655499008796693</v>
      </c>
      <c r="K2562" s="33" t="str">
        <f t="shared" si="244"/>
        <v>DEJAR</v>
      </c>
      <c r="L2562" s="33" t="str">
        <f t="shared" si="245"/>
        <v>DEJAR</v>
      </c>
      <c r="M2562" s="33" t="str">
        <f t="shared" si="246"/>
        <v>DEJAR</v>
      </c>
    </row>
    <row r="2563" spans="1:13" x14ac:dyDescent="0.25">
      <c r="A2563" s="151" t="s">
        <v>755</v>
      </c>
      <c r="B2563" s="152">
        <v>16</v>
      </c>
      <c r="C2563" s="153" t="s">
        <v>130</v>
      </c>
      <c r="D2563" s="154">
        <v>34.200000000000003</v>
      </c>
      <c r="E2563" s="163">
        <v>20</v>
      </c>
      <c r="F2563" s="304">
        <f t="shared" ref="F2563:F2626" si="247">(3.1416/4)*D2563^2</f>
        <v>918.63525600000003</v>
      </c>
      <c r="G2563" s="9">
        <v>0.1</v>
      </c>
      <c r="H2563" s="18" t="s">
        <v>1063</v>
      </c>
      <c r="I2563" s="32">
        <f t="shared" ref="I2563:I2626" si="248">0.13657*D2563^2.38351</f>
        <v>619.04450579179831</v>
      </c>
      <c r="J2563" s="32">
        <f t="shared" ref="J2563:J2626" si="249">(I2563/1000)*0.5/G2563</f>
        <v>3.095222528958991</v>
      </c>
      <c r="K2563" s="33" t="str">
        <f t="shared" ref="K2563:K2626" si="250">+IF(D2563&gt;=10,"DEJAR","DEPURAR")</f>
        <v>DEJAR</v>
      </c>
      <c r="L2563" s="33" t="str">
        <f t="shared" ref="L2563:L2626" si="251">+IF(E2563&gt;=5,"DEJAR","DEPURAR")</f>
        <v>DEJAR</v>
      </c>
      <c r="M2563" s="33" t="str">
        <f t="shared" ref="M2563:M2626" si="252">+IF(AND(K2563="DEJAR",L2563="DEJAR"),"DEJAR","DEPURAR")</f>
        <v>DEJAR</v>
      </c>
    </row>
    <row r="2564" spans="1:13" x14ac:dyDescent="0.25">
      <c r="A2564" s="151" t="s">
        <v>755</v>
      </c>
      <c r="B2564" s="152">
        <v>17</v>
      </c>
      <c r="C2564" s="153" t="s">
        <v>829</v>
      </c>
      <c r="D2564" s="154">
        <v>15</v>
      </c>
      <c r="E2564" s="163">
        <v>17</v>
      </c>
      <c r="F2564" s="304">
        <f t="shared" si="247"/>
        <v>176.715</v>
      </c>
      <c r="G2564" s="9">
        <v>0.1</v>
      </c>
      <c r="H2564" s="18" t="s">
        <v>1063</v>
      </c>
      <c r="I2564" s="32">
        <f t="shared" si="248"/>
        <v>86.812164819560579</v>
      </c>
      <c r="J2564" s="32">
        <f t="shared" si="249"/>
        <v>0.43406082409780289</v>
      </c>
      <c r="K2564" s="33" t="str">
        <f t="shared" si="250"/>
        <v>DEJAR</v>
      </c>
      <c r="L2564" s="33" t="str">
        <f t="shared" si="251"/>
        <v>DEJAR</v>
      </c>
      <c r="M2564" s="33" t="str">
        <f t="shared" si="252"/>
        <v>DEJAR</v>
      </c>
    </row>
    <row r="2565" spans="1:13" x14ac:dyDescent="0.25">
      <c r="A2565" s="151" t="s">
        <v>755</v>
      </c>
      <c r="B2565" s="152">
        <v>18</v>
      </c>
      <c r="C2565" s="153" t="s">
        <v>134</v>
      </c>
      <c r="D2565" s="154">
        <v>11</v>
      </c>
      <c r="E2565" s="163">
        <v>14</v>
      </c>
      <c r="F2565" s="304">
        <f t="shared" si="247"/>
        <v>95.0334</v>
      </c>
      <c r="G2565" s="9">
        <v>0.1</v>
      </c>
      <c r="H2565" s="18" t="s">
        <v>1063</v>
      </c>
      <c r="I2565" s="32">
        <f t="shared" si="248"/>
        <v>41.450062373780455</v>
      </c>
      <c r="J2565" s="32">
        <f t="shared" si="249"/>
        <v>0.20725031186890225</v>
      </c>
      <c r="K2565" s="33" t="str">
        <f t="shared" si="250"/>
        <v>DEJAR</v>
      </c>
      <c r="L2565" s="33" t="str">
        <f t="shared" si="251"/>
        <v>DEJAR</v>
      </c>
      <c r="M2565" s="33" t="str">
        <f t="shared" si="252"/>
        <v>DEJAR</v>
      </c>
    </row>
    <row r="2566" spans="1:13" x14ac:dyDescent="0.25">
      <c r="A2566" s="151" t="s">
        <v>755</v>
      </c>
      <c r="B2566" s="152">
        <v>19</v>
      </c>
      <c r="C2566" s="153" t="s">
        <v>879</v>
      </c>
      <c r="D2566" s="154">
        <v>26.3</v>
      </c>
      <c r="E2566" s="163">
        <v>17</v>
      </c>
      <c r="F2566" s="304">
        <f t="shared" si="247"/>
        <v>543.25332600000002</v>
      </c>
      <c r="G2566" s="9">
        <v>0.1</v>
      </c>
      <c r="H2566" s="18" t="s">
        <v>1063</v>
      </c>
      <c r="I2566" s="32">
        <f t="shared" si="248"/>
        <v>331.00460476001751</v>
      </c>
      <c r="J2566" s="32">
        <f t="shared" si="249"/>
        <v>1.6550230238000876</v>
      </c>
      <c r="K2566" s="33" t="str">
        <f t="shared" si="250"/>
        <v>DEJAR</v>
      </c>
      <c r="L2566" s="33" t="str">
        <f t="shared" si="251"/>
        <v>DEJAR</v>
      </c>
      <c r="M2566" s="33" t="str">
        <f t="shared" si="252"/>
        <v>DEJAR</v>
      </c>
    </row>
    <row r="2567" spans="1:13" x14ac:dyDescent="0.25">
      <c r="A2567" s="151" t="s">
        <v>755</v>
      </c>
      <c r="B2567" s="152">
        <v>20</v>
      </c>
      <c r="C2567" s="153" t="s">
        <v>592</v>
      </c>
      <c r="D2567" s="154">
        <v>52</v>
      </c>
      <c r="E2567" s="163">
        <v>37</v>
      </c>
      <c r="F2567" s="304">
        <f t="shared" si="247"/>
        <v>2123.7215999999999</v>
      </c>
      <c r="G2567" s="9">
        <v>0.1</v>
      </c>
      <c r="H2567" s="18" t="s">
        <v>1063</v>
      </c>
      <c r="I2567" s="32">
        <f t="shared" si="248"/>
        <v>1680.6080482279649</v>
      </c>
      <c r="J2567" s="32">
        <f t="shared" si="249"/>
        <v>8.4030402411398235</v>
      </c>
      <c r="K2567" s="33" t="str">
        <f t="shared" si="250"/>
        <v>DEJAR</v>
      </c>
      <c r="L2567" s="33" t="str">
        <f t="shared" si="251"/>
        <v>DEJAR</v>
      </c>
      <c r="M2567" s="33" t="str">
        <f t="shared" si="252"/>
        <v>DEJAR</v>
      </c>
    </row>
    <row r="2568" spans="1:13" x14ac:dyDescent="0.25">
      <c r="A2568" s="151" t="s">
        <v>755</v>
      </c>
      <c r="B2568" s="152">
        <v>21</v>
      </c>
      <c r="C2568" s="153" t="s">
        <v>872</v>
      </c>
      <c r="D2568" s="154">
        <v>17</v>
      </c>
      <c r="E2568" s="163">
        <v>17</v>
      </c>
      <c r="F2568" s="304">
        <f t="shared" si="247"/>
        <v>226.98060000000001</v>
      </c>
      <c r="G2568" s="9">
        <v>0.1</v>
      </c>
      <c r="H2568" s="18" t="s">
        <v>1063</v>
      </c>
      <c r="I2568" s="32">
        <f t="shared" si="248"/>
        <v>116.98835060940742</v>
      </c>
      <c r="J2568" s="32">
        <f t="shared" si="249"/>
        <v>0.58494175304703711</v>
      </c>
      <c r="K2568" s="33" t="str">
        <f t="shared" si="250"/>
        <v>DEJAR</v>
      </c>
      <c r="L2568" s="33" t="str">
        <f t="shared" si="251"/>
        <v>DEJAR</v>
      </c>
      <c r="M2568" s="33" t="str">
        <f t="shared" si="252"/>
        <v>DEJAR</v>
      </c>
    </row>
    <row r="2569" spans="1:13" x14ac:dyDescent="0.25">
      <c r="A2569" s="151" t="s">
        <v>755</v>
      </c>
      <c r="B2569" s="152">
        <v>22</v>
      </c>
      <c r="C2569" s="153" t="s">
        <v>892</v>
      </c>
      <c r="D2569" s="154">
        <v>70.2</v>
      </c>
      <c r="E2569" s="163">
        <v>20</v>
      </c>
      <c r="F2569" s="304">
        <f t="shared" si="247"/>
        <v>3870.4826159999998</v>
      </c>
      <c r="G2569" s="9">
        <v>0.1</v>
      </c>
      <c r="H2569" s="18" t="s">
        <v>1063</v>
      </c>
      <c r="I2569" s="32">
        <f t="shared" si="248"/>
        <v>3436.515282059645</v>
      </c>
      <c r="J2569" s="32">
        <f t="shared" si="249"/>
        <v>17.182576410298225</v>
      </c>
      <c r="K2569" s="33" t="str">
        <f t="shared" si="250"/>
        <v>DEJAR</v>
      </c>
      <c r="L2569" s="33" t="str">
        <f t="shared" si="251"/>
        <v>DEJAR</v>
      </c>
      <c r="M2569" s="33" t="str">
        <f t="shared" si="252"/>
        <v>DEJAR</v>
      </c>
    </row>
    <row r="2570" spans="1:13" x14ac:dyDescent="0.25">
      <c r="A2570" s="151" t="s">
        <v>755</v>
      </c>
      <c r="B2570" s="152">
        <v>23</v>
      </c>
      <c r="C2570" s="153" t="s">
        <v>301</v>
      </c>
      <c r="D2570" s="154">
        <v>42</v>
      </c>
      <c r="E2570" s="163">
        <v>34</v>
      </c>
      <c r="F2570" s="304">
        <f t="shared" si="247"/>
        <v>1385.4456</v>
      </c>
      <c r="G2570" s="9">
        <v>0.1</v>
      </c>
      <c r="H2570" s="18" t="s">
        <v>1063</v>
      </c>
      <c r="I2570" s="32">
        <f t="shared" si="248"/>
        <v>1010.1508312762483</v>
      </c>
      <c r="J2570" s="32">
        <f t="shared" si="249"/>
        <v>5.0507541563812408</v>
      </c>
      <c r="K2570" s="33" t="str">
        <f t="shared" si="250"/>
        <v>DEJAR</v>
      </c>
      <c r="L2570" s="33" t="str">
        <f t="shared" si="251"/>
        <v>DEJAR</v>
      </c>
      <c r="M2570" s="33" t="str">
        <f t="shared" si="252"/>
        <v>DEJAR</v>
      </c>
    </row>
    <row r="2571" spans="1:13" x14ac:dyDescent="0.25">
      <c r="A2571" s="151" t="s">
        <v>755</v>
      </c>
      <c r="B2571" s="152">
        <v>24</v>
      </c>
      <c r="C2571" s="153" t="s">
        <v>130</v>
      </c>
      <c r="D2571" s="154">
        <v>12.1</v>
      </c>
      <c r="E2571" s="163">
        <v>15</v>
      </c>
      <c r="F2571" s="304">
        <f t="shared" si="247"/>
        <v>114.990414</v>
      </c>
      <c r="G2571" s="9">
        <v>0.1</v>
      </c>
      <c r="H2571" s="18" t="s">
        <v>1063</v>
      </c>
      <c r="I2571" s="32">
        <f t="shared" si="248"/>
        <v>52.021763144817932</v>
      </c>
      <c r="J2571" s="32">
        <f t="shared" si="249"/>
        <v>0.26010881572408967</v>
      </c>
      <c r="K2571" s="33" t="str">
        <f t="shared" si="250"/>
        <v>DEJAR</v>
      </c>
      <c r="L2571" s="33" t="str">
        <f t="shared" si="251"/>
        <v>DEJAR</v>
      </c>
      <c r="M2571" s="33" t="str">
        <f t="shared" si="252"/>
        <v>DEJAR</v>
      </c>
    </row>
    <row r="2572" spans="1:13" x14ac:dyDescent="0.25">
      <c r="A2572" s="151" t="s">
        <v>755</v>
      </c>
      <c r="B2572" s="152">
        <v>25</v>
      </c>
      <c r="C2572" s="153" t="s">
        <v>252</v>
      </c>
      <c r="D2572" s="154">
        <v>22.2</v>
      </c>
      <c r="E2572" s="163">
        <v>19</v>
      </c>
      <c r="F2572" s="304">
        <f t="shared" si="247"/>
        <v>387.07653599999998</v>
      </c>
      <c r="G2572" s="9">
        <v>0.1</v>
      </c>
      <c r="H2572" s="18" t="s">
        <v>1063</v>
      </c>
      <c r="I2572" s="32">
        <f t="shared" si="248"/>
        <v>221.00448516417933</v>
      </c>
      <c r="J2572" s="32">
        <f t="shared" si="249"/>
        <v>1.1050224258208967</v>
      </c>
      <c r="K2572" s="33" t="str">
        <f t="shared" si="250"/>
        <v>DEJAR</v>
      </c>
      <c r="L2572" s="33" t="str">
        <f t="shared" si="251"/>
        <v>DEJAR</v>
      </c>
      <c r="M2572" s="33" t="str">
        <f t="shared" si="252"/>
        <v>DEJAR</v>
      </c>
    </row>
    <row r="2573" spans="1:13" x14ac:dyDescent="0.25">
      <c r="A2573" s="151" t="s">
        <v>755</v>
      </c>
      <c r="B2573" s="152">
        <v>26</v>
      </c>
      <c r="C2573" s="153" t="s">
        <v>130</v>
      </c>
      <c r="D2573" s="154">
        <v>22.3</v>
      </c>
      <c r="E2573" s="163">
        <v>19</v>
      </c>
      <c r="F2573" s="304">
        <f t="shared" si="247"/>
        <v>390.57156600000002</v>
      </c>
      <c r="G2573" s="9">
        <v>0.1</v>
      </c>
      <c r="H2573" s="18" t="s">
        <v>1063</v>
      </c>
      <c r="I2573" s="32">
        <f t="shared" si="248"/>
        <v>223.38470478666676</v>
      </c>
      <c r="J2573" s="32">
        <f t="shared" si="249"/>
        <v>1.1169235239333337</v>
      </c>
      <c r="K2573" s="33" t="str">
        <f t="shared" si="250"/>
        <v>DEJAR</v>
      </c>
      <c r="L2573" s="33" t="str">
        <f t="shared" si="251"/>
        <v>DEJAR</v>
      </c>
      <c r="M2573" s="33" t="str">
        <f t="shared" si="252"/>
        <v>DEJAR</v>
      </c>
    </row>
    <row r="2574" spans="1:13" x14ac:dyDescent="0.25">
      <c r="A2574" s="151" t="s">
        <v>755</v>
      </c>
      <c r="B2574" s="152">
        <v>27</v>
      </c>
      <c r="C2574" s="153" t="s">
        <v>169</v>
      </c>
      <c r="D2574" s="154">
        <v>15</v>
      </c>
      <c r="E2574" s="163">
        <v>16</v>
      </c>
      <c r="F2574" s="304">
        <f t="shared" si="247"/>
        <v>176.715</v>
      </c>
      <c r="G2574" s="9">
        <v>0.1</v>
      </c>
      <c r="H2574" s="18" t="s">
        <v>1063</v>
      </c>
      <c r="I2574" s="32">
        <f t="shared" si="248"/>
        <v>86.812164819560579</v>
      </c>
      <c r="J2574" s="32">
        <f t="shared" si="249"/>
        <v>0.43406082409780289</v>
      </c>
      <c r="K2574" s="33" t="str">
        <f t="shared" si="250"/>
        <v>DEJAR</v>
      </c>
      <c r="L2574" s="33" t="str">
        <f t="shared" si="251"/>
        <v>DEJAR</v>
      </c>
      <c r="M2574" s="33" t="str">
        <f t="shared" si="252"/>
        <v>DEJAR</v>
      </c>
    </row>
    <row r="2575" spans="1:13" x14ac:dyDescent="0.25">
      <c r="A2575" s="151" t="s">
        <v>756</v>
      </c>
      <c r="B2575" s="152">
        <v>1</v>
      </c>
      <c r="C2575" s="153" t="s">
        <v>130</v>
      </c>
      <c r="D2575" s="154">
        <v>30.8</v>
      </c>
      <c r="E2575" s="163">
        <v>19</v>
      </c>
      <c r="F2575" s="304">
        <f t="shared" si="247"/>
        <v>745.06185600000003</v>
      </c>
      <c r="G2575" s="9">
        <v>0.1</v>
      </c>
      <c r="H2575" s="18" t="s">
        <v>1063</v>
      </c>
      <c r="I2575" s="32">
        <f t="shared" si="248"/>
        <v>482.31506552515214</v>
      </c>
      <c r="J2575" s="32">
        <f t="shared" si="249"/>
        <v>2.4115753276257603</v>
      </c>
      <c r="K2575" s="33" t="str">
        <f t="shared" si="250"/>
        <v>DEJAR</v>
      </c>
      <c r="L2575" s="33" t="str">
        <f t="shared" si="251"/>
        <v>DEJAR</v>
      </c>
      <c r="M2575" s="33" t="str">
        <f t="shared" si="252"/>
        <v>DEJAR</v>
      </c>
    </row>
    <row r="2576" spans="1:13" x14ac:dyDescent="0.25">
      <c r="A2576" s="151" t="s">
        <v>756</v>
      </c>
      <c r="B2576" s="152">
        <v>2</v>
      </c>
      <c r="C2576" s="153" t="s">
        <v>130</v>
      </c>
      <c r="D2576" s="154">
        <v>15.5</v>
      </c>
      <c r="E2576" s="163">
        <v>17</v>
      </c>
      <c r="F2576" s="304">
        <f t="shared" si="247"/>
        <v>188.69235</v>
      </c>
      <c r="G2576" s="9">
        <v>0.1</v>
      </c>
      <c r="H2576" s="18" t="s">
        <v>1063</v>
      </c>
      <c r="I2576" s="32">
        <f t="shared" si="248"/>
        <v>93.869134877908024</v>
      </c>
      <c r="J2576" s="32">
        <f t="shared" si="249"/>
        <v>0.46934567438954011</v>
      </c>
      <c r="K2576" s="33" t="str">
        <f t="shared" si="250"/>
        <v>DEJAR</v>
      </c>
      <c r="L2576" s="33" t="str">
        <f t="shared" si="251"/>
        <v>DEJAR</v>
      </c>
      <c r="M2576" s="33" t="str">
        <f t="shared" si="252"/>
        <v>DEJAR</v>
      </c>
    </row>
    <row r="2577" spans="1:13" x14ac:dyDescent="0.25">
      <c r="A2577" s="151" t="s">
        <v>756</v>
      </c>
      <c r="B2577" s="152">
        <v>3</v>
      </c>
      <c r="C2577" s="153" t="s">
        <v>418</v>
      </c>
      <c r="D2577" s="154">
        <v>11</v>
      </c>
      <c r="E2577" s="163">
        <v>20</v>
      </c>
      <c r="F2577" s="304">
        <f t="shared" si="247"/>
        <v>95.0334</v>
      </c>
      <c r="G2577" s="9">
        <v>0.1</v>
      </c>
      <c r="H2577" s="18" t="s">
        <v>1063</v>
      </c>
      <c r="I2577" s="32">
        <f t="shared" si="248"/>
        <v>41.450062373780455</v>
      </c>
      <c r="J2577" s="32">
        <f t="shared" si="249"/>
        <v>0.20725031186890225</v>
      </c>
      <c r="K2577" s="33" t="str">
        <f t="shared" si="250"/>
        <v>DEJAR</v>
      </c>
      <c r="L2577" s="33" t="str">
        <f t="shared" si="251"/>
        <v>DEJAR</v>
      </c>
      <c r="M2577" s="33" t="str">
        <f t="shared" si="252"/>
        <v>DEJAR</v>
      </c>
    </row>
    <row r="2578" spans="1:13" x14ac:dyDescent="0.25">
      <c r="A2578" s="151" t="s">
        <v>756</v>
      </c>
      <c r="B2578" s="152">
        <v>4</v>
      </c>
      <c r="C2578" s="153" t="s">
        <v>893</v>
      </c>
      <c r="D2578" s="154">
        <v>45.2</v>
      </c>
      <c r="E2578" s="163">
        <v>19</v>
      </c>
      <c r="F2578" s="304">
        <f t="shared" si="247"/>
        <v>1604.6036160000001</v>
      </c>
      <c r="G2578" s="9">
        <v>0.1</v>
      </c>
      <c r="H2578" s="18" t="s">
        <v>1063</v>
      </c>
      <c r="I2578" s="32">
        <f t="shared" si="248"/>
        <v>1203.356533220845</v>
      </c>
      <c r="J2578" s="32">
        <f t="shared" si="249"/>
        <v>6.0167826661042243</v>
      </c>
      <c r="K2578" s="33" t="str">
        <f t="shared" si="250"/>
        <v>DEJAR</v>
      </c>
      <c r="L2578" s="33" t="str">
        <f t="shared" si="251"/>
        <v>DEJAR</v>
      </c>
      <c r="M2578" s="33" t="str">
        <f t="shared" si="252"/>
        <v>DEJAR</v>
      </c>
    </row>
    <row r="2579" spans="1:13" x14ac:dyDescent="0.25">
      <c r="A2579" s="151" t="s">
        <v>756</v>
      </c>
      <c r="B2579" s="152">
        <v>5</v>
      </c>
      <c r="C2579" s="153" t="s">
        <v>169</v>
      </c>
      <c r="D2579" s="154">
        <v>23.3</v>
      </c>
      <c r="E2579" s="163">
        <v>17</v>
      </c>
      <c r="F2579" s="304">
        <f t="shared" si="247"/>
        <v>426.385806</v>
      </c>
      <c r="G2579" s="9">
        <v>0.1</v>
      </c>
      <c r="H2579" s="18" t="s">
        <v>1063</v>
      </c>
      <c r="I2579" s="32">
        <f t="shared" si="248"/>
        <v>248.0057903714372</v>
      </c>
      <c r="J2579" s="32">
        <f t="shared" si="249"/>
        <v>1.2400289518571859</v>
      </c>
      <c r="K2579" s="33" t="str">
        <f t="shared" si="250"/>
        <v>DEJAR</v>
      </c>
      <c r="L2579" s="33" t="str">
        <f t="shared" si="251"/>
        <v>DEJAR</v>
      </c>
      <c r="M2579" s="33" t="str">
        <f t="shared" si="252"/>
        <v>DEJAR</v>
      </c>
    </row>
    <row r="2580" spans="1:13" x14ac:dyDescent="0.25">
      <c r="A2580" s="151" t="s">
        <v>756</v>
      </c>
      <c r="B2580" s="152">
        <v>6</v>
      </c>
      <c r="C2580" s="153" t="s">
        <v>300</v>
      </c>
      <c r="D2580" s="154">
        <v>21.2</v>
      </c>
      <c r="E2580" s="163">
        <v>17</v>
      </c>
      <c r="F2580" s="304">
        <f t="shared" si="247"/>
        <v>352.99017600000002</v>
      </c>
      <c r="G2580" s="9">
        <v>0.1</v>
      </c>
      <c r="H2580" s="18" t="s">
        <v>1063</v>
      </c>
      <c r="I2580" s="32">
        <f t="shared" si="248"/>
        <v>198.01135573549809</v>
      </c>
      <c r="J2580" s="32">
        <f t="shared" si="249"/>
        <v>0.99005677867749031</v>
      </c>
      <c r="K2580" s="33" t="str">
        <f t="shared" si="250"/>
        <v>DEJAR</v>
      </c>
      <c r="L2580" s="33" t="str">
        <f t="shared" si="251"/>
        <v>DEJAR</v>
      </c>
      <c r="M2580" s="33" t="str">
        <f t="shared" si="252"/>
        <v>DEJAR</v>
      </c>
    </row>
    <row r="2581" spans="1:13" x14ac:dyDescent="0.25">
      <c r="A2581" s="151" t="s">
        <v>756</v>
      </c>
      <c r="B2581" s="152">
        <v>7</v>
      </c>
      <c r="C2581" s="153" t="s">
        <v>888</v>
      </c>
      <c r="D2581" s="154">
        <v>55</v>
      </c>
      <c r="E2581" s="163">
        <v>20</v>
      </c>
      <c r="F2581" s="304">
        <f t="shared" si="247"/>
        <v>2375.835</v>
      </c>
      <c r="G2581" s="9">
        <v>0.1</v>
      </c>
      <c r="H2581" s="18" t="s">
        <v>1063</v>
      </c>
      <c r="I2581" s="32">
        <f t="shared" si="248"/>
        <v>1920.9991975467647</v>
      </c>
      <c r="J2581" s="32">
        <f t="shared" si="249"/>
        <v>9.6049959877338225</v>
      </c>
      <c r="K2581" s="33" t="str">
        <f t="shared" si="250"/>
        <v>DEJAR</v>
      </c>
      <c r="L2581" s="33" t="str">
        <f t="shared" si="251"/>
        <v>DEJAR</v>
      </c>
      <c r="M2581" s="33" t="str">
        <f t="shared" si="252"/>
        <v>DEJAR</v>
      </c>
    </row>
    <row r="2582" spans="1:13" x14ac:dyDescent="0.25">
      <c r="A2582" s="151" t="s">
        <v>756</v>
      </c>
      <c r="B2582" s="152">
        <v>8</v>
      </c>
      <c r="C2582" s="153" t="s">
        <v>300</v>
      </c>
      <c r="D2582" s="154">
        <v>32</v>
      </c>
      <c r="E2582" s="163">
        <v>15</v>
      </c>
      <c r="F2582" s="304">
        <f t="shared" si="247"/>
        <v>804.24959999999999</v>
      </c>
      <c r="G2582" s="9">
        <v>0.1</v>
      </c>
      <c r="H2582" s="18" t="s">
        <v>1063</v>
      </c>
      <c r="I2582" s="32">
        <f t="shared" si="248"/>
        <v>528.31791084648671</v>
      </c>
      <c r="J2582" s="32">
        <f t="shared" si="249"/>
        <v>2.6415895542324335</v>
      </c>
      <c r="K2582" s="33" t="str">
        <f t="shared" si="250"/>
        <v>DEJAR</v>
      </c>
      <c r="L2582" s="33" t="str">
        <f t="shared" si="251"/>
        <v>DEJAR</v>
      </c>
      <c r="M2582" s="33" t="str">
        <f t="shared" si="252"/>
        <v>DEJAR</v>
      </c>
    </row>
    <row r="2583" spans="1:13" x14ac:dyDescent="0.25">
      <c r="A2583" s="151" t="s">
        <v>756</v>
      </c>
      <c r="B2583" s="152">
        <v>9</v>
      </c>
      <c r="C2583" s="153" t="s">
        <v>894</v>
      </c>
      <c r="D2583" s="154">
        <v>42.2</v>
      </c>
      <c r="E2583" s="163">
        <v>19</v>
      </c>
      <c r="F2583" s="304">
        <f t="shared" si="247"/>
        <v>1398.671736</v>
      </c>
      <c r="G2583" s="9">
        <v>0.1</v>
      </c>
      <c r="H2583" s="18" t="s">
        <v>1063</v>
      </c>
      <c r="I2583" s="32">
        <f t="shared" si="248"/>
        <v>1021.6538816730628</v>
      </c>
      <c r="J2583" s="32">
        <f t="shared" si="249"/>
        <v>5.1082694083653131</v>
      </c>
      <c r="K2583" s="33" t="str">
        <f t="shared" si="250"/>
        <v>DEJAR</v>
      </c>
      <c r="L2583" s="33" t="str">
        <f t="shared" si="251"/>
        <v>DEJAR</v>
      </c>
      <c r="M2583" s="33" t="str">
        <f t="shared" si="252"/>
        <v>DEJAR</v>
      </c>
    </row>
    <row r="2584" spans="1:13" x14ac:dyDescent="0.25">
      <c r="A2584" s="151" t="s">
        <v>756</v>
      </c>
      <c r="B2584" s="152">
        <v>10</v>
      </c>
      <c r="C2584" s="153" t="s">
        <v>130</v>
      </c>
      <c r="D2584" s="154">
        <v>29</v>
      </c>
      <c r="E2584" s="163">
        <v>23</v>
      </c>
      <c r="F2584" s="304">
        <f t="shared" si="247"/>
        <v>660.52139999999997</v>
      </c>
      <c r="G2584" s="9">
        <v>0.1</v>
      </c>
      <c r="H2584" s="18" t="s">
        <v>1063</v>
      </c>
      <c r="I2584" s="32">
        <f t="shared" si="248"/>
        <v>417.82609631752575</v>
      </c>
      <c r="J2584" s="32">
        <f t="shared" si="249"/>
        <v>2.0891304815876288</v>
      </c>
      <c r="K2584" s="33" t="str">
        <f t="shared" si="250"/>
        <v>DEJAR</v>
      </c>
      <c r="L2584" s="33" t="str">
        <f t="shared" si="251"/>
        <v>DEJAR</v>
      </c>
      <c r="M2584" s="33" t="str">
        <f t="shared" si="252"/>
        <v>DEJAR</v>
      </c>
    </row>
    <row r="2585" spans="1:13" x14ac:dyDescent="0.25">
      <c r="A2585" s="151" t="s">
        <v>756</v>
      </c>
      <c r="B2585" s="152">
        <v>11</v>
      </c>
      <c r="C2585" s="153" t="s">
        <v>888</v>
      </c>
      <c r="D2585" s="154">
        <v>12.3</v>
      </c>
      <c r="E2585" s="163">
        <v>18</v>
      </c>
      <c r="F2585" s="304">
        <f t="shared" si="247"/>
        <v>118.82316600000001</v>
      </c>
      <c r="G2585" s="9">
        <v>0.1</v>
      </c>
      <c r="H2585" s="18" t="s">
        <v>1063</v>
      </c>
      <c r="I2585" s="32">
        <f t="shared" si="248"/>
        <v>54.094740476621482</v>
      </c>
      <c r="J2585" s="32">
        <f t="shared" si="249"/>
        <v>0.27047370238310736</v>
      </c>
      <c r="K2585" s="33" t="str">
        <f t="shared" si="250"/>
        <v>DEJAR</v>
      </c>
      <c r="L2585" s="33" t="str">
        <f t="shared" si="251"/>
        <v>DEJAR</v>
      </c>
      <c r="M2585" s="33" t="str">
        <f t="shared" si="252"/>
        <v>DEJAR</v>
      </c>
    </row>
    <row r="2586" spans="1:13" x14ac:dyDescent="0.25">
      <c r="A2586" s="151" t="s">
        <v>756</v>
      </c>
      <c r="B2586" s="152">
        <v>12</v>
      </c>
      <c r="C2586" s="153" t="s">
        <v>301</v>
      </c>
      <c r="D2586" s="154">
        <v>35</v>
      </c>
      <c r="E2586" s="163">
        <v>27</v>
      </c>
      <c r="F2586" s="304">
        <f t="shared" si="247"/>
        <v>962.11500000000001</v>
      </c>
      <c r="G2586" s="9">
        <v>0.1</v>
      </c>
      <c r="H2586" s="18" t="s">
        <v>1063</v>
      </c>
      <c r="I2586" s="32">
        <f t="shared" si="248"/>
        <v>654.11925553640299</v>
      </c>
      <c r="J2586" s="32">
        <f t="shared" si="249"/>
        <v>3.270596277682015</v>
      </c>
      <c r="K2586" s="33" t="str">
        <f t="shared" si="250"/>
        <v>DEJAR</v>
      </c>
      <c r="L2586" s="33" t="str">
        <f t="shared" si="251"/>
        <v>DEJAR</v>
      </c>
      <c r="M2586" s="33" t="str">
        <f t="shared" si="252"/>
        <v>DEJAR</v>
      </c>
    </row>
    <row r="2587" spans="1:13" x14ac:dyDescent="0.25">
      <c r="A2587" s="151" t="s">
        <v>756</v>
      </c>
      <c r="B2587" s="152">
        <v>13</v>
      </c>
      <c r="C2587" s="153" t="s">
        <v>599</v>
      </c>
      <c r="D2587" s="154">
        <v>15.3</v>
      </c>
      <c r="E2587" s="163">
        <v>24</v>
      </c>
      <c r="F2587" s="304">
        <f t="shared" si="247"/>
        <v>183.85428600000003</v>
      </c>
      <c r="G2587" s="9">
        <v>0.1</v>
      </c>
      <c r="H2587" s="18" t="s">
        <v>1063</v>
      </c>
      <c r="I2587" s="32">
        <f t="shared" si="248"/>
        <v>91.007918546358496</v>
      </c>
      <c r="J2587" s="32">
        <f t="shared" si="249"/>
        <v>0.45503959273179245</v>
      </c>
      <c r="K2587" s="33" t="str">
        <f t="shared" si="250"/>
        <v>DEJAR</v>
      </c>
      <c r="L2587" s="33" t="str">
        <f t="shared" si="251"/>
        <v>DEJAR</v>
      </c>
      <c r="M2587" s="33" t="str">
        <f t="shared" si="252"/>
        <v>DEJAR</v>
      </c>
    </row>
    <row r="2588" spans="1:13" x14ac:dyDescent="0.25">
      <c r="A2588" s="151" t="s">
        <v>756</v>
      </c>
      <c r="B2588" s="152">
        <v>14</v>
      </c>
      <c r="C2588" s="153" t="s">
        <v>505</v>
      </c>
      <c r="D2588" s="154">
        <v>36</v>
      </c>
      <c r="E2588" s="163">
        <v>20</v>
      </c>
      <c r="F2588" s="304">
        <f t="shared" si="247"/>
        <v>1017.8783999999999</v>
      </c>
      <c r="G2588" s="9">
        <v>0.1</v>
      </c>
      <c r="H2588" s="18" t="s">
        <v>1063</v>
      </c>
      <c r="I2588" s="32">
        <f t="shared" si="248"/>
        <v>699.54858588098784</v>
      </c>
      <c r="J2588" s="32">
        <f t="shared" si="249"/>
        <v>3.4977429294049394</v>
      </c>
      <c r="K2588" s="33" t="str">
        <f t="shared" si="250"/>
        <v>DEJAR</v>
      </c>
      <c r="L2588" s="33" t="str">
        <f t="shared" si="251"/>
        <v>DEJAR</v>
      </c>
      <c r="M2588" s="33" t="str">
        <f t="shared" si="252"/>
        <v>DEJAR</v>
      </c>
    </row>
    <row r="2589" spans="1:13" x14ac:dyDescent="0.25">
      <c r="A2589" s="151" t="s">
        <v>756</v>
      </c>
      <c r="B2589" s="152">
        <v>15</v>
      </c>
      <c r="C2589" s="153" t="s">
        <v>300</v>
      </c>
      <c r="D2589" s="154">
        <v>27.2</v>
      </c>
      <c r="E2589" s="163">
        <v>19</v>
      </c>
      <c r="F2589" s="304">
        <f t="shared" si="247"/>
        <v>581.07033599999988</v>
      </c>
      <c r="G2589" s="9">
        <v>0.1</v>
      </c>
      <c r="H2589" s="18" t="s">
        <v>1063</v>
      </c>
      <c r="I2589" s="32">
        <f t="shared" si="248"/>
        <v>358.64488216223202</v>
      </c>
      <c r="J2589" s="32">
        <f t="shared" si="249"/>
        <v>1.7932244108111599</v>
      </c>
      <c r="K2589" s="33" t="str">
        <f t="shared" si="250"/>
        <v>DEJAR</v>
      </c>
      <c r="L2589" s="33" t="str">
        <f t="shared" si="251"/>
        <v>DEJAR</v>
      </c>
      <c r="M2589" s="33" t="str">
        <f t="shared" si="252"/>
        <v>DEJAR</v>
      </c>
    </row>
    <row r="2590" spans="1:13" x14ac:dyDescent="0.25">
      <c r="A2590" s="151" t="s">
        <v>756</v>
      </c>
      <c r="B2590" s="152">
        <v>16</v>
      </c>
      <c r="C2590" s="153" t="s">
        <v>827</v>
      </c>
      <c r="D2590" s="154">
        <v>37.299999999999997</v>
      </c>
      <c r="E2590" s="163">
        <v>32</v>
      </c>
      <c r="F2590" s="304">
        <f t="shared" si="247"/>
        <v>1092.7191659999999</v>
      </c>
      <c r="G2590" s="9">
        <v>0.1</v>
      </c>
      <c r="H2590" s="18" t="s">
        <v>1063</v>
      </c>
      <c r="I2590" s="32">
        <f t="shared" si="248"/>
        <v>761.27054617655608</v>
      </c>
      <c r="J2590" s="32">
        <f t="shared" si="249"/>
        <v>3.8063527308827805</v>
      </c>
      <c r="K2590" s="33" t="str">
        <f t="shared" si="250"/>
        <v>DEJAR</v>
      </c>
      <c r="L2590" s="33" t="str">
        <f t="shared" si="251"/>
        <v>DEJAR</v>
      </c>
      <c r="M2590" s="33" t="str">
        <f t="shared" si="252"/>
        <v>DEJAR</v>
      </c>
    </row>
    <row r="2591" spans="1:13" x14ac:dyDescent="0.25">
      <c r="A2591" s="151" t="s">
        <v>756</v>
      </c>
      <c r="B2591" s="152">
        <v>17</v>
      </c>
      <c r="C2591" s="153" t="s">
        <v>130</v>
      </c>
      <c r="D2591" s="154">
        <v>31.3</v>
      </c>
      <c r="E2591" s="163">
        <v>18</v>
      </c>
      <c r="F2591" s="304">
        <f t="shared" si="247"/>
        <v>769.44852600000002</v>
      </c>
      <c r="G2591" s="9">
        <v>0.1</v>
      </c>
      <c r="H2591" s="18" t="s">
        <v>1063</v>
      </c>
      <c r="I2591" s="32">
        <f t="shared" si="248"/>
        <v>501.18745680920165</v>
      </c>
      <c r="J2591" s="32">
        <f t="shared" si="249"/>
        <v>2.5059372840460079</v>
      </c>
      <c r="K2591" s="33" t="str">
        <f t="shared" si="250"/>
        <v>DEJAR</v>
      </c>
      <c r="L2591" s="33" t="str">
        <f t="shared" si="251"/>
        <v>DEJAR</v>
      </c>
      <c r="M2591" s="33" t="str">
        <f t="shared" si="252"/>
        <v>DEJAR</v>
      </c>
    </row>
    <row r="2592" spans="1:13" x14ac:dyDescent="0.25">
      <c r="A2592" s="151" t="s">
        <v>756</v>
      </c>
      <c r="B2592" s="152">
        <v>18</v>
      </c>
      <c r="C2592" s="153" t="s">
        <v>169</v>
      </c>
      <c r="D2592" s="154">
        <v>24.3</v>
      </c>
      <c r="E2592" s="163">
        <v>19</v>
      </c>
      <c r="F2592" s="304">
        <f t="shared" si="247"/>
        <v>463.77084600000001</v>
      </c>
      <c r="G2592" s="9">
        <v>0.1</v>
      </c>
      <c r="H2592" s="18" t="s">
        <v>1063</v>
      </c>
      <c r="I2592" s="32">
        <f t="shared" si="248"/>
        <v>274.13325232414849</v>
      </c>
      <c r="J2592" s="32">
        <f t="shared" si="249"/>
        <v>1.3706662616207423</v>
      </c>
      <c r="K2592" s="33" t="str">
        <f t="shared" si="250"/>
        <v>DEJAR</v>
      </c>
      <c r="L2592" s="33" t="str">
        <f t="shared" si="251"/>
        <v>DEJAR</v>
      </c>
      <c r="M2592" s="33" t="str">
        <f t="shared" si="252"/>
        <v>DEJAR</v>
      </c>
    </row>
    <row r="2593" spans="1:13" x14ac:dyDescent="0.25">
      <c r="A2593" s="151" t="s">
        <v>756</v>
      </c>
      <c r="B2593" s="152">
        <v>19</v>
      </c>
      <c r="C2593" s="153" t="s">
        <v>418</v>
      </c>
      <c r="D2593" s="154">
        <v>33.200000000000003</v>
      </c>
      <c r="E2593" s="163">
        <v>28</v>
      </c>
      <c r="F2593" s="304">
        <f t="shared" si="247"/>
        <v>865.69929600000012</v>
      </c>
      <c r="G2593" s="9">
        <v>0.1</v>
      </c>
      <c r="H2593" s="18" t="s">
        <v>1063</v>
      </c>
      <c r="I2593" s="32">
        <f t="shared" si="248"/>
        <v>576.77063787664395</v>
      </c>
      <c r="J2593" s="32">
        <f t="shared" si="249"/>
        <v>2.8838531893832196</v>
      </c>
      <c r="K2593" s="33" t="str">
        <f t="shared" si="250"/>
        <v>DEJAR</v>
      </c>
      <c r="L2593" s="33" t="str">
        <f t="shared" si="251"/>
        <v>DEJAR</v>
      </c>
      <c r="M2593" s="33" t="str">
        <f t="shared" si="252"/>
        <v>DEJAR</v>
      </c>
    </row>
    <row r="2594" spans="1:13" x14ac:dyDescent="0.25">
      <c r="A2594" s="151" t="s">
        <v>756</v>
      </c>
      <c r="B2594" s="152">
        <v>20</v>
      </c>
      <c r="C2594" s="153" t="s">
        <v>835</v>
      </c>
      <c r="D2594" s="154">
        <v>36</v>
      </c>
      <c r="E2594" s="163">
        <v>20</v>
      </c>
      <c r="F2594" s="304">
        <f t="shared" si="247"/>
        <v>1017.8783999999999</v>
      </c>
      <c r="G2594" s="9">
        <v>0.1</v>
      </c>
      <c r="H2594" s="18" t="s">
        <v>1063</v>
      </c>
      <c r="I2594" s="32">
        <f t="shared" si="248"/>
        <v>699.54858588098784</v>
      </c>
      <c r="J2594" s="32">
        <f t="shared" si="249"/>
        <v>3.4977429294049394</v>
      </c>
      <c r="K2594" s="33" t="str">
        <f t="shared" si="250"/>
        <v>DEJAR</v>
      </c>
      <c r="L2594" s="33" t="str">
        <f t="shared" si="251"/>
        <v>DEJAR</v>
      </c>
      <c r="M2594" s="33" t="str">
        <f t="shared" si="252"/>
        <v>DEJAR</v>
      </c>
    </row>
    <row r="2595" spans="1:13" x14ac:dyDescent="0.25">
      <c r="A2595" s="151" t="s">
        <v>756</v>
      </c>
      <c r="B2595" s="152">
        <v>21</v>
      </c>
      <c r="C2595" s="153" t="s">
        <v>835</v>
      </c>
      <c r="D2595" s="154">
        <v>57.2</v>
      </c>
      <c r="E2595" s="163">
        <v>30</v>
      </c>
      <c r="F2595" s="304">
        <f t="shared" si="247"/>
        <v>2569.7031360000001</v>
      </c>
      <c r="G2595" s="9">
        <v>0.1</v>
      </c>
      <c r="H2595" s="18" t="s">
        <v>1063</v>
      </c>
      <c r="I2595" s="32">
        <f t="shared" si="248"/>
        <v>2109.2415503696147</v>
      </c>
      <c r="J2595" s="32">
        <f t="shared" si="249"/>
        <v>10.546207751848073</v>
      </c>
      <c r="K2595" s="33" t="str">
        <f t="shared" si="250"/>
        <v>DEJAR</v>
      </c>
      <c r="L2595" s="33" t="str">
        <f t="shared" si="251"/>
        <v>DEJAR</v>
      </c>
      <c r="M2595" s="33" t="str">
        <f t="shared" si="252"/>
        <v>DEJAR</v>
      </c>
    </row>
    <row r="2596" spans="1:13" x14ac:dyDescent="0.25">
      <c r="A2596" s="151" t="s">
        <v>756</v>
      </c>
      <c r="B2596" s="152">
        <v>22</v>
      </c>
      <c r="C2596" s="153" t="s">
        <v>418</v>
      </c>
      <c r="D2596" s="154">
        <v>20.8</v>
      </c>
      <c r="E2596" s="163">
        <v>27</v>
      </c>
      <c r="F2596" s="304">
        <f t="shared" si="247"/>
        <v>339.795456</v>
      </c>
      <c r="G2596" s="9">
        <v>0.1</v>
      </c>
      <c r="H2596" s="18" t="s">
        <v>1063</v>
      </c>
      <c r="I2596" s="32">
        <f t="shared" si="248"/>
        <v>189.22235746476244</v>
      </c>
      <c r="J2596" s="32">
        <f t="shared" si="249"/>
        <v>0.94611178732381207</v>
      </c>
      <c r="K2596" s="33" t="str">
        <f t="shared" si="250"/>
        <v>DEJAR</v>
      </c>
      <c r="L2596" s="33" t="str">
        <f t="shared" si="251"/>
        <v>DEJAR</v>
      </c>
      <c r="M2596" s="33" t="str">
        <f t="shared" si="252"/>
        <v>DEJAR</v>
      </c>
    </row>
    <row r="2597" spans="1:13" x14ac:dyDescent="0.25">
      <c r="A2597" s="151" t="s">
        <v>757</v>
      </c>
      <c r="B2597" s="152">
        <v>1</v>
      </c>
      <c r="C2597" s="153" t="s">
        <v>842</v>
      </c>
      <c r="D2597" s="154">
        <v>39.5</v>
      </c>
      <c r="E2597" s="163">
        <v>32</v>
      </c>
      <c r="F2597" s="304">
        <f t="shared" si="247"/>
        <v>1225.4203499999999</v>
      </c>
      <c r="G2597" s="9">
        <v>0.1</v>
      </c>
      <c r="H2597" s="18" t="s">
        <v>1063</v>
      </c>
      <c r="I2597" s="32">
        <f t="shared" si="248"/>
        <v>872.69091090839277</v>
      </c>
      <c r="J2597" s="32">
        <f t="shared" si="249"/>
        <v>4.3634545545419634</v>
      </c>
      <c r="K2597" s="33" t="str">
        <f t="shared" si="250"/>
        <v>DEJAR</v>
      </c>
      <c r="L2597" s="33" t="str">
        <f t="shared" si="251"/>
        <v>DEJAR</v>
      </c>
      <c r="M2597" s="33" t="str">
        <f t="shared" si="252"/>
        <v>DEJAR</v>
      </c>
    </row>
    <row r="2598" spans="1:13" x14ac:dyDescent="0.25">
      <c r="A2598" s="151" t="s">
        <v>757</v>
      </c>
      <c r="B2598" s="152">
        <v>2</v>
      </c>
      <c r="C2598" s="153" t="s">
        <v>130</v>
      </c>
      <c r="D2598" s="154">
        <v>21.6</v>
      </c>
      <c r="E2598" s="163">
        <v>17</v>
      </c>
      <c r="F2598" s="304">
        <f t="shared" si="247"/>
        <v>366.43622400000004</v>
      </c>
      <c r="G2598" s="9">
        <v>0.1</v>
      </c>
      <c r="H2598" s="18" t="s">
        <v>1063</v>
      </c>
      <c r="I2598" s="32">
        <f t="shared" si="248"/>
        <v>207.03280670498896</v>
      </c>
      <c r="J2598" s="32">
        <f t="shared" si="249"/>
        <v>1.0351640335249448</v>
      </c>
      <c r="K2598" s="33" t="str">
        <f t="shared" si="250"/>
        <v>DEJAR</v>
      </c>
      <c r="L2598" s="33" t="str">
        <f t="shared" si="251"/>
        <v>DEJAR</v>
      </c>
      <c r="M2598" s="33" t="str">
        <f t="shared" si="252"/>
        <v>DEJAR</v>
      </c>
    </row>
    <row r="2599" spans="1:13" x14ac:dyDescent="0.25">
      <c r="A2599" s="151" t="s">
        <v>757</v>
      </c>
      <c r="B2599" s="152">
        <v>3</v>
      </c>
      <c r="C2599" s="153" t="s">
        <v>895</v>
      </c>
      <c r="D2599" s="154">
        <v>51.2</v>
      </c>
      <c r="E2599" s="163">
        <v>20</v>
      </c>
      <c r="F2599" s="304">
        <f t="shared" si="247"/>
        <v>2058.8789760000004</v>
      </c>
      <c r="G2599" s="9">
        <v>0.1</v>
      </c>
      <c r="H2599" s="18" t="s">
        <v>1063</v>
      </c>
      <c r="I2599" s="32">
        <f t="shared" si="248"/>
        <v>1619.6357491384138</v>
      </c>
      <c r="J2599" s="32">
        <f t="shared" si="249"/>
        <v>8.0981787456920671</v>
      </c>
      <c r="K2599" s="33" t="str">
        <f t="shared" si="250"/>
        <v>DEJAR</v>
      </c>
      <c r="L2599" s="33" t="str">
        <f t="shared" si="251"/>
        <v>DEJAR</v>
      </c>
      <c r="M2599" s="33" t="str">
        <f t="shared" si="252"/>
        <v>DEJAR</v>
      </c>
    </row>
    <row r="2600" spans="1:13" x14ac:dyDescent="0.25">
      <c r="A2600" s="151" t="s">
        <v>757</v>
      </c>
      <c r="B2600" s="152">
        <v>4</v>
      </c>
      <c r="C2600" s="153" t="s">
        <v>130</v>
      </c>
      <c r="D2600" s="154">
        <v>16</v>
      </c>
      <c r="E2600" s="163">
        <v>14</v>
      </c>
      <c r="F2600" s="304">
        <f t="shared" si="247"/>
        <v>201.0624</v>
      </c>
      <c r="G2600" s="9">
        <v>0.1</v>
      </c>
      <c r="H2600" s="18" t="s">
        <v>1063</v>
      </c>
      <c r="I2600" s="32">
        <f t="shared" si="248"/>
        <v>101.24820425273758</v>
      </c>
      <c r="J2600" s="32">
        <f t="shared" si="249"/>
        <v>0.50624102126368786</v>
      </c>
      <c r="K2600" s="33" t="str">
        <f t="shared" si="250"/>
        <v>DEJAR</v>
      </c>
      <c r="L2600" s="33" t="str">
        <f t="shared" si="251"/>
        <v>DEJAR</v>
      </c>
      <c r="M2600" s="33" t="str">
        <f t="shared" si="252"/>
        <v>DEJAR</v>
      </c>
    </row>
    <row r="2601" spans="1:13" x14ac:dyDescent="0.25">
      <c r="A2601" s="151" t="s">
        <v>757</v>
      </c>
      <c r="B2601" s="152">
        <v>5</v>
      </c>
      <c r="C2601" s="153" t="s">
        <v>130</v>
      </c>
      <c r="D2601" s="154">
        <v>17.2</v>
      </c>
      <c r="E2601" s="163">
        <v>17</v>
      </c>
      <c r="F2601" s="304">
        <f t="shared" si="247"/>
        <v>232.35273599999996</v>
      </c>
      <c r="G2601" s="9">
        <v>0.1</v>
      </c>
      <c r="H2601" s="18" t="s">
        <v>1063</v>
      </c>
      <c r="I2601" s="32">
        <f t="shared" si="248"/>
        <v>120.29559314945965</v>
      </c>
      <c r="J2601" s="32">
        <f t="shared" si="249"/>
        <v>0.60147796574729817</v>
      </c>
      <c r="K2601" s="33" t="str">
        <f t="shared" si="250"/>
        <v>DEJAR</v>
      </c>
      <c r="L2601" s="33" t="str">
        <f t="shared" si="251"/>
        <v>DEJAR</v>
      </c>
      <c r="M2601" s="33" t="str">
        <f t="shared" si="252"/>
        <v>DEJAR</v>
      </c>
    </row>
    <row r="2602" spans="1:13" x14ac:dyDescent="0.25">
      <c r="A2602" s="151" t="s">
        <v>757</v>
      </c>
      <c r="B2602" s="152">
        <v>6</v>
      </c>
      <c r="C2602" s="153" t="s">
        <v>896</v>
      </c>
      <c r="D2602" s="154">
        <v>18.3</v>
      </c>
      <c r="E2602" s="163">
        <v>18</v>
      </c>
      <c r="F2602" s="304">
        <f t="shared" si="247"/>
        <v>263.02260600000005</v>
      </c>
      <c r="G2602" s="9">
        <v>0.1</v>
      </c>
      <c r="H2602" s="18" t="s">
        <v>1063</v>
      </c>
      <c r="I2602" s="32">
        <f t="shared" si="248"/>
        <v>139.45050980105873</v>
      </c>
      <c r="J2602" s="32">
        <f t="shared" si="249"/>
        <v>0.69725254900529354</v>
      </c>
      <c r="K2602" s="33" t="str">
        <f t="shared" si="250"/>
        <v>DEJAR</v>
      </c>
      <c r="L2602" s="33" t="str">
        <f t="shared" si="251"/>
        <v>DEJAR</v>
      </c>
      <c r="M2602" s="33" t="str">
        <f t="shared" si="252"/>
        <v>DEJAR</v>
      </c>
    </row>
    <row r="2603" spans="1:13" x14ac:dyDescent="0.25">
      <c r="A2603" s="151" t="s">
        <v>757</v>
      </c>
      <c r="B2603" s="152">
        <v>7</v>
      </c>
      <c r="C2603" s="153" t="s">
        <v>130</v>
      </c>
      <c r="D2603" s="154">
        <v>42.8</v>
      </c>
      <c r="E2603" s="163">
        <v>30</v>
      </c>
      <c r="F2603" s="304">
        <f t="shared" si="247"/>
        <v>1438.7271359999997</v>
      </c>
      <c r="G2603" s="9">
        <v>0.1</v>
      </c>
      <c r="H2603" s="18" t="s">
        <v>1063</v>
      </c>
      <c r="I2603" s="32">
        <f t="shared" si="248"/>
        <v>1056.6176167086039</v>
      </c>
      <c r="J2603" s="32">
        <f t="shared" si="249"/>
        <v>5.283088083543019</v>
      </c>
      <c r="K2603" s="33" t="str">
        <f t="shared" si="250"/>
        <v>DEJAR</v>
      </c>
      <c r="L2603" s="33" t="str">
        <f t="shared" si="251"/>
        <v>DEJAR</v>
      </c>
      <c r="M2603" s="33" t="str">
        <f t="shared" si="252"/>
        <v>DEJAR</v>
      </c>
    </row>
    <row r="2604" spans="1:13" x14ac:dyDescent="0.25">
      <c r="A2604" s="151" t="s">
        <v>757</v>
      </c>
      <c r="B2604" s="152">
        <v>8</v>
      </c>
      <c r="C2604" s="153" t="s">
        <v>842</v>
      </c>
      <c r="D2604" s="154">
        <v>78.3</v>
      </c>
      <c r="E2604" s="163">
        <v>22</v>
      </c>
      <c r="F2604" s="304">
        <f t="shared" si="247"/>
        <v>4815.2010059999993</v>
      </c>
      <c r="G2604" s="9">
        <v>0.1</v>
      </c>
      <c r="H2604" s="18" t="s">
        <v>1063</v>
      </c>
      <c r="I2604" s="32">
        <f t="shared" si="248"/>
        <v>4458.1574949220903</v>
      </c>
      <c r="J2604" s="32">
        <f t="shared" si="249"/>
        <v>22.290787474610447</v>
      </c>
      <c r="K2604" s="33" t="str">
        <f t="shared" si="250"/>
        <v>DEJAR</v>
      </c>
      <c r="L2604" s="33" t="str">
        <f t="shared" si="251"/>
        <v>DEJAR</v>
      </c>
      <c r="M2604" s="33" t="str">
        <f t="shared" si="252"/>
        <v>DEJAR</v>
      </c>
    </row>
    <row r="2605" spans="1:13" x14ac:dyDescent="0.25">
      <c r="A2605" s="151" t="s">
        <v>757</v>
      </c>
      <c r="B2605" s="152">
        <v>9</v>
      </c>
      <c r="C2605" s="153" t="s">
        <v>130</v>
      </c>
      <c r="D2605" s="154">
        <v>20.5</v>
      </c>
      <c r="E2605" s="163">
        <v>17</v>
      </c>
      <c r="F2605" s="304">
        <f t="shared" si="247"/>
        <v>330.06434999999999</v>
      </c>
      <c r="G2605" s="9">
        <v>0.1</v>
      </c>
      <c r="H2605" s="18" t="s">
        <v>1063</v>
      </c>
      <c r="I2605" s="32">
        <f t="shared" si="248"/>
        <v>182.78213876481104</v>
      </c>
      <c r="J2605" s="32">
        <f t="shared" si="249"/>
        <v>0.9139106938240551</v>
      </c>
      <c r="K2605" s="33" t="str">
        <f t="shared" si="250"/>
        <v>DEJAR</v>
      </c>
      <c r="L2605" s="33" t="str">
        <f t="shared" si="251"/>
        <v>DEJAR</v>
      </c>
      <c r="M2605" s="33" t="str">
        <f t="shared" si="252"/>
        <v>DEJAR</v>
      </c>
    </row>
    <row r="2606" spans="1:13" x14ac:dyDescent="0.25">
      <c r="A2606" s="151" t="s">
        <v>757</v>
      </c>
      <c r="B2606" s="152">
        <v>10</v>
      </c>
      <c r="C2606" s="153" t="s">
        <v>130</v>
      </c>
      <c r="D2606" s="154">
        <v>14.2</v>
      </c>
      <c r="E2606" s="163">
        <v>17</v>
      </c>
      <c r="F2606" s="304">
        <f t="shared" si="247"/>
        <v>158.368056</v>
      </c>
      <c r="G2606" s="9">
        <v>0.1</v>
      </c>
      <c r="H2606" s="18" t="s">
        <v>1063</v>
      </c>
      <c r="I2606" s="32">
        <f t="shared" si="248"/>
        <v>76.180900355309561</v>
      </c>
      <c r="J2606" s="32">
        <f t="shared" si="249"/>
        <v>0.38090450177654778</v>
      </c>
      <c r="K2606" s="33" t="str">
        <f t="shared" si="250"/>
        <v>DEJAR</v>
      </c>
      <c r="L2606" s="33" t="str">
        <f t="shared" si="251"/>
        <v>DEJAR</v>
      </c>
      <c r="M2606" s="33" t="str">
        <f t="shared" si="252"/>
        <v>DEJAR</v>
      </c>
    </row>
    <row r="2607" spans="1:13" x14ac:dyDescent="0.25">
      <c r="A2607" s="151" t="s">
        <v>757</v>
      </c>
      <c r="B2607" s="152">
        <v>11</v>
      </c>
      <c r="C2607" s="153" t="s">
        <v>125</v>
      </c>
      <c r="D2607" s="154">
        <v>48</v>
      </c>
      <c r="E2607" s="163">
        <v>36</v>
      </c>
      <c r="F2607" s="304">
        <f t="shared" si="247"/>
        <v>1809.5616</v>
      </c>
      <c r="G2607" s="9">
        <v>0.1</v>
      </c>
      <c r="H2607" s="18" t="s">
        <v>1063</v>
      </c>
      <c r="I2607" s="32">
        <f t="shared" si="248"/>
        <v>1388.7069567266387</v>
      </c>
      <c r="J2607" s="32">
        <f t="shared" si="249"/>
        <v>6.9435347836331935</v>
      </c>
      <c r="K2607" s="33" t="str">
        <f t="shared" si="250"/>
        <v>DEJAR</v>
      </c>
      <c r="L2607" s="33" t="str">
        <f t="shared" si="251"/>
        <v>DEJAR</v>
      </c>
      <c r="M2607" s="33" t="str">
        <f t="shared" si="252"/>
        <v>DEJAR</v>
      </c>
    </row>
    <row r="2608" spans="1:13" x14ac:dyDescent="0.25">
      <c r="A2608" s="151" t="s">
        <v>757</v>
      </c>
      <c r="B2608" s="152">
        <v>12</v>
      </c>
      <c r="C2608" s="153" t="s">
        <v>872</v>
      </c>
      <c r="D2608" s="154">
        <v>46</v>
      </c>
      <c r="E2608" s="163">
        <v>20</v>
      </c>
      <c r="F2608" s="304">
        <f t="shared" si="247"/>
        <v>1661.9064000000001</v>
      </c>
      <c r="G2608" s="9">
        <v>0.1</v>
      </c>
      <c r="H2608" s="18" t="s">
        <v>1063</v>
      </c>
      <c r="I2608" s="32">
        <f t="shared" si="248"/>
        <v>1254.7442923043911</v>
      </c>
      <c r="J2608" s="32">
        <f t="shared" si="249"/>
        <v>6.2737214615219559</v>
      </c>
      <c r="K2608" s="33" t="str">
        <f t="shared" si="250"/>
        <v>DEJAR</v>
      </c>
      <c r="L2608" s="33" t="str">
        <f t="shared" si="251"/>
        <v>DEJAR</v>
      </c>
      <c r="M2608" s="33" t="str">
        <f t="shared" si="252"/>
        <v>DEJAR</v>
      </c>
    </row>
    <row r="2609" spans="1:13" x14ac:dyDescent="0.25">
      <c r="A2609" s="151" t="s">
        <v>757</v>
      </c>
      <c r="B2609" s="152">
        <v>13</v>
      </c>
      <c r="C2609" s="153" t="s">
        <v>130</v>
      </c>
      <c r="D2609" s="154">
        <v>20</v>
      </c>
      <c r="E2609" s="163">
        <v>18</v>
      </c>
      <c r="F2609" s="304">
        <f t="shared" si="247"/>
        <v>314.15999999999997</v>
      </c>
      <c r="G2609" s="9">
        <v>0.1</v>
      </c>
      <c r="H2609" s="18" t="s">
        <v>1063</v>
      </c>
      <c r="I2609" s="32">
        <f t="shared" si="248"/>
        <v>172.33493090633354</v>
      </c>
      <c r="J2609" s="32">
        <f t="shared" si="249"/>
        <v>0.86167465453166758</v>
      </c>
      <c r="K2609" s="33" t="str">
        <f t="shared" si="250"/>
        <v>DEJAR</v>
      </c>
      <c r="L2609" s="33" t="str">
        <f t="shared" si="251"/>
        <v>DEJAR</v>
      </c>
      <c r="M2609" s="33" t="str">
        <f t="shared" si="252"/>
        <v>DEJAR</v>
      </c>
    </row>
    <row r="2610" spans="1:13" x14ac:dyDescent="0.25">
      <c r="A2610" s="151" t="s">
        <v>757</v>
      </c>
      <c r="B2610" s="152">
        <v>14</v>
      </c>
      <c r="C2610" s="153" t="s">
        <v>836</v>
      </c>
      <c r="D2610" s="154">
        <v>24.2</v>
      </c>
      <c r="E2610" s="163">
        <v>19</v>
      </c>
      <c r="F2610" s="304">
        <f t="shared" si="247"/>
        <v>459.961656</v>
      </c>
      <c r="G2610" s="9">
        <v>0.1</v>
      </c>
      <c r="H2610" s="18" t="s">
        <v>1063</v>
      </c>
      <c r="I2610" s="32">
        <f t="shared" si="248"/>
        <v>271.45201661665863</v>
      </c>
      <c r="J2610" s="32">
        <f t="shared" si="249"/>
        <v>1.357260083083293</v>
      </c>
      <c r="K2610" s="33" t="str">
        <f t="shared" si="250"/>
        <v>DEJAR</v>
      </c>
      <c r="L2610" s="33" t="str">
        <f t="shared" si="251"/>
        <v>DEJAR</v>
      </c>
      <c r="M2610" s="33" t="str">
        <f t="shared" si="252"/>
        <v>DEJAR</v>
      </c>
    </row>
    <row r="2611" spans="1:13" x14ac:dyDescent="0.25">
      <c r="A2611" s="151" t="s">
        <v>757</v>
      </c>
      <c r="B2611" s="152">
        <v>15</v>
      </c>
      <c r="C2611" s="153" t="s">
        <v>897</v>
      </c>
      <c r="D2611" s="154">
        <v>31</v>
      </c>
      <c r="E2611" s="163">
        <v>32</v>
      </c>
      <c r="F2611" s="304">
        <f t="shared" si="247"/>
        <v>754.76940000000002</v>
      </c>
      <c r="G2611" s="9">
        <v>0.1</v>
      </c>
      <c r="H2611" s="18" t="s">
        <v>1063</v>
      </c>
      <c r="I2611" s="32">
        <f t="shared" si="248"/>
        <v>489.81357840055307</v>
      </c>
      <c r="J2611" s="32">
        <f t="shared" si="249"/>
        <v>2.4490678920027653</v>
      </c>
      <c r="K2611" s="33" t="str">
        <f t="shared" si="250"/>
        <v>DEJAR</v>
      </c>
      <c r="L2611" s="33" t="str">
        <f t="shared" si="251"/>
        <v>DEJAR</v>
      </c>
      <c r="M2611" s="33" t="str">
        <f t="shared" si="252"/>
        <v>DEJAR</v>
      </c>
    </row>
    <row r="2612" spans="1:13" x14ac:dyDescent="0.25">
      <c r="A2612" s="151" t="s">
        <v>757</v>
      </c>
      <c r="B2612" s="152">
        <v>16</v>
      </c>
      <c r="C2612" s="153" t="s">
        <v>169</v>
      </c>
      <c r="D2612" s="154">
        <v>20.2</v>
      </c>
      <c r="E2612" s="163">
        <v>17</v>
      </c>
      <c r="F2612" s="304">
        <f t="shared" si="247"/>
        <v>320.47461599999997</v>
      </c>
      <c r="G2612" s="9">
        <v>0.1</v>
      </c>
      <c r="H2612" s="18" t="s">
        <v>1063</v>
      </c>
      <c r="I2612" s="32">
        <f t="shared" si="248"/>
        <v>176.47100215542764</v>
      </c>
      <c r="J2612" s="32">
        <f t="shared" si="249"/>
        <v>0.88235501077713807</v>
      </c>
      <c r="K2612" s="33" t="str">
        <f t="shared" si="250"/>
        <v>DEJAR</v>
      </c>
      <c r="L2612" s="33" t="str">
        <f t="shared" si="251"/>
        <v>DEJAR</v>
      </c>
      <c r="M2612" s="33" t="str">
        <f t="shared" si="252"/>
        <v>DEJAR</v>
      </c>
    </row>
    <row r="2613" spans="1:13" x14ac:dyDescent="0.25">
      <c r="A2613" s="151" t="s">
        <v>757</v>
      </c>
      <c r="B2613" s="152">
        <v>17</v>
      </c>
      <c r="C2613" s="153" t="s">
        <v>169</v>
      </c>
      <c r="D2613" s="154">
        <v>12.3</v>
      </c>
      <c r="E2613" s="163">
        <v>17</v>
      </c>
      <c r="F2613" s="304">
        <f t="shared" si="247"/>
        <v>118.82316600000001</v>
      </c>
      <c r="G2613" s="9">
        <v>0.1</v>
      </c>
      <c r="H2613" s="18" t="s">
        <v>1063</v>
      </c>
      <c r="I2613" s="32">
        <f t="shared" si="248"/>
        <v>54.094740476621482</v>
      </c>
      <c r="J2613" s="32">
        <f t="shared" si="249"/>
        <v>0.27047370238310736</v>
      </c>
      <c r="K2613" s="33" t="str">
        <f t="shared" si="250"/>
        <v>DEJAR</v>
      </c>
      <c r="L2613" s="33" t="str">
        <f t="shared" si="251"/>
        <v>DEJAR</v>
      </c>
      <c r="M2613" s="33" t="str">
        <f t="shared" si="252"/>
        <v>DEJAR</v>
      </c>
    </row>
    <row r="2614" spans="1:13" x14ac:dyDescent="0.25">
      <c r="A2614" s="151" t="s">
        <v>757</v>
      </c>
      <c r="B2614" s="152">
        <v>18</v>
      </c>
      <c r="C2614" s="153" t="s">
        <v>898</v>
      </c>
      <c r="D2614" s="154">
        <v>78</v>
      </c>
      <c r="E2614" s="163">
        <v>42</v>
      </c>
      <c r="F2614" s="304">
        <f t="shared" si="247"/>
        <v>4778.3735999999999</v>
      </c>
      <c r="G2614" s="9">
        <v>0.1</v>
      </c>
      <c r="H2614" s="18" t="s">
        <v>1063</v>
      </c>
      <c r="I2614" s="32">
        <f t="shared" si="248"/>
        <v>4417.552462617733</v>
      </c>
      <c r="J2614" s="32">
        <f t="shared" si="249"/>
        <v>22.087762313088664</v>
      </c>
      <c r="K2614" s="33" t="str">
        <f t="shared" si="250"/>
        <v>DEJAR</v>
      </c>
      <c r="L2614" s="33" t="str">
        <f t="shared" si="251"/>
        <v>DEJAR</v>
      </c>
      <c r="M2614" s="33" t="str">
        <f t="shared" si="252"/>
        <v>DEJAR</v>
      </c>
    </row>
    <row r="2615" spans="1:13" x14ac:dyDescent="0.25">
      <c r="A2615" s="151" t="s">
        <v>757</v>
      </c>
      <c r="B2615" s="152">
        <v>19</v>
      </c>
      <c r="C2615" s="153" t="s">
        <v>227</v>
      </c>
      <c r="D2615" s="154">
        <v>30.5</v>
      </c>
      <c r="E2615" s="163">
        <v>10</v>
      </c>
      <c r="F2615" s="304">
        <f t="shared" si="247"/>
        <v>730.61834999999996</v>
      </c>
      <c r="G2615" s="9">
        <v>0.1</v>
      </c>
      <c r="H2615" s="18" t="s">
        <v>1063</v>
      </c>
      <c r="I2615" s="32">
        <f t="shared" si="248"/>
        <v>471.19298861035389</v>
      </c>
      <c r="J2615" s="32">
        <f t="shared" si="249"/>
        <v>2.3559649430517693</v>
      </c>
      <c r="K2615" s="33" t="str">
        <f t="shared" si="250"/>
        <v>DEJAR</v>
      </c>
      <c r="L2615" s="33" t="str">
        <f t="shared" si="251"/>
        <v>DEJAR</v>
      </c>
      <c r="M2615" s="33" t="str">
        <f t="shared" si="252"/>
        <v>DEJAR</v>
      </c>
    </row>
    <row r="2616" spans="1:13" x14ac:dyDescent="0.25">
      <c r="A2616" s="151" t="s">
        <v>757</v>
      </c>
      <c r="B2616" s="152">
        <v>20</v>
      </c>
      <c r="C2616" s="153" t="s">
        <v>899</v>
      </c>
      <c r="D2616" s="154">
        <v>12</v>
      </c>
      <c r="E2616" s="163">
        <v>16</v>
      </c>
      <c r="F2616" s="304">
        <f t="shared" si="247"/>
        <v>113.0976</v>
      </c>
      <c r="G2616" s="9">
        <v>0.1</v>
      </c>
      <c r="H2616" s="18" t="s">
        <v>1063</v>
      </c>
      <c r="I2616" s="32">
        <f t="shared" si="248"/>
        <v>51.002868362482175</v>
      </c>
      <c r="J2616" s="32">
        <f t="shared" si="249"/>
        <v>0.25501434181241084</v>
      </c>
      <c r="K2616" s="33" t="str">
        <f t="shared" si="250"/>
        <v>DEJAR</v>
      </c>
      <c r="L2616" s="33" t="str">
        <f t="shared" si="251"/>
        <v>DEJAR</v>
      </c>
      <c r="M2616" s="33" t="str">
        <f t="shared" si="252"/>
        <v>DEJAR</v>
      </c>
    </row>
    <row r="2617" spans="1:13" x14ac:dyDescent="0.25">
      <c r="A2617" s="151" t="s">
        <v>757</v>
      </c>
      <c r="B2617" s="152">
        <v>21</v>
      </c>
      <c r="C2617" s="153" t="s">
        <v>169</v>
      </c>
      <c r="D2617" s="154">
        <v>28.3</v>
      </c>
      <c r="E2617" s="163">
        <v>19</v>
      </c>
      <c r="F2617" s="304">
        <f t="shared" si="247"/>
        <v>629.01900599999999</v>
      </c>
      <c r="G2617" s="9">
        <v>0.1</v>
      </c>
      <c r="H2617" s="18" t="s">
        <v>1063</v>
      </c>
      <c r="I2617" s="32">
        <f t="shared" si="248"/>
        <v>394.18745280934183</v>
      </c>
      <c r="J2617" s="32">
        <f t="shared" si="249"/>
        <v>1.9709372640467089</v>
      </c>
      <c r="K2617" s="33" t="str">
        <f t="shared" si="250"/>
        <v>DEJAR</v>
      </c>
      <c r="L2617" s="33" t="str">
        <f t="shared" si="251"/>
        <v>DEJAR</v>
      </c>
      <c r="M2617" s="33" t="str">
        <f t="shared" si="252"/>
        <v>DEJAR</v>
      </c>
    </row>
    <row r="2618" spans="1:13" x14ac:dyDescent="0.25">
      <c r="A2618" s="151" t="s">
        <v>757</v>
      </c>
      <c r="B2618" s="152">
        <v>22</v>
      </c>
      <c r="C2618" s="153" t="s">
        <v>888</v>
      </c>
      <c r="D2618" s="154">
        <v>33</v>
      </c>
      <c r="E2618" s="163">
        <v>24</v>
      </c>
      <c r="F2618" s="304">
        <f t="shared" si="247"/>
        <v>855.30060000000003</v>
      </c>
      <c r="G2618" s="9">
        <v>0.1</v>
      </c>
      <c r="H2618" s="18" t="s">
        <v>1063</v>
      </c>
      <c r="I2618" s="32">
        <f t="shared" si="248"/>
        <v>568.52356444302654</v>
      </c>
      <c r="J2618" s="32">
        <f t="shared" si="249"/>
        <v>2.8426178222151326</v>
      </c>
      <c r="K2618" s="33" t="str">
        <f t="shared" si="250"/>
        <v>DEJAR</v>
      </c>
      <c r="L2618" s="33" t="str">
        <f t="shared" si="251"/>
        <v>DEJAR</v>
      </c>
      <c r="M2618" s="33" t="str">
        <f t="shared" si="252"/>
        <v>DEJAR</v>
      </c>
    </row>
    <row r="2619" spans="1:13" x14ac:dyDescent="0.25">
      <c r="A2619" s="151" t="s">
        <v>757</v>
      </c>
      <c r="B2619" s="152">
        <v>23</v>
      </c>
      <c r="C2619" s="153" t="s">
        <v>130</v>
      </c>
      <c r="D2619" s="154">
        <v>20</v>
      </c>
      <c r="E2619" s="163">
        <v>23</v>
      </c>
      <c r="F2619" s="304">
        <f t="shared" si="247"/>
        <v>314.15999999999997</v>
      </c>
      <c r="G2619" s="9">
        <v>0.1</v>
      </c>
      <c r="H2619" s="18" t="s">
        <v>1063</v>
      </c>
      <c r="I2619" s="32">
        <f t="shared" si="248"/>
        <v>172.33493090633354</v>
      </c>
      <c r="J2619" s="32">
        <f t="shared" si="249"/>
        <v>0.86167465453166758</v>
      </c>
      <c r="K2619" s="33" t="str">
        <f t="shared" si="250"/>
        <v>DEJAR</v>
      </c>
      <c r="L2619" s="33" t="str">
        <f t="shared" si="251"/>
        <v>DEJAR</v>
      </c>
      <c r="M2619" s="33" t="str">
        <f t="shared" si="252"/>
        <v>DEJAR</v>
      </c>
    </row>
    <row r="2620" spans="1:13" x14ac:dyDescent="0.25">
      <c r="A2620" s="151" t="s">
        <v>757</v>
      </c>
      <c r="B2620" s="152">
        <v>24</v>
      </c>
      <c r="C2620" s="153" t="s">
        <v>130</v>
      </c>
      <c r="D2620" s="154">
        <v>19.8</v>
      </c>
      <c r="E2620" s="163">
        <v>19</v>
      </c>
      <c r="F2620" s="304">
        <f t="shared" si="247"/>
        <v>307.90821600000004</v>
      </c>
      <c r="G2620" s="9">
        <v>0.1</v>
      </c>
      <c r="H2620" s="18" t="s">
        <v>1063</v>
      </c>
      <c r="I2620" s="32">
        <f t="shared" si="248"/>
        <v>168.25568888304355</v>
      </c>
      <c r="J2620" s="32">
        <f t="shared" si="249"/>
        <v>0.84127844441521771</v>
      </c>
      <c r="K2620" s="33" t="str">
        <f t="shared" si="250"/>
        <v>DEJAR</v>
      </c>
      <c r="L2620" s="33" t="str">
        <f t="shared" si="251"/>
        <v>DEJAR</v>
      </c>
      <c r="M2620" s="33" t="str">
        <f t="shared" si="252"/>
        <v>DEJAR</v>
      </c>
    </row>
    <row r="2621" spans="1:13" x14ac:dyDescent="0.25">
      <c r="A2621" s="151" t="s">
        <v>757</v>
      </c>
      <c r="B2621" s="152">
        <v>25</v>
      </c>
      <c r="C2621" s="153" t="s">
        <v>130</v>
      </c>
      <c r="D2621" s="154">
        <v>22</v>
      </c>
      <c r="E2621" s="163">
        <v>15</v>
      </c>
      <c r="F2621" s="304">
        <f t="shared" si="247"/>
        <v>380.1336</v>
      </c>
      <c r="G2621" s="9">
        <v>0.1</v>
      </c>
      <c r="H2621" s="18" t="s">
        <v>1063</v>
      </c>
      <c r="I2621" s="32">
        <f t="shared" si="248"/>
        <v>216.2883827856152</v>
      </c>
      <c r="J2621" s="32">
        <f t="shared" si="249"/>
        <v>1.0814419139280758</v>
      </c>
      <c r="K2621" s="33" t="str">
        <f t="shared" si="250"/>
        <v>DEJAR</v>
      </c>
      <c r="L2621" s="33" t="str">
        <f t="shared" si="251"/>
        <v>DEJAR</v>
      </c>
      <c r="M2621" s="33" t="str">
        <f t="shared" si="252"/>
        <v>DEJAR</v>
      </c>
    </row>
    <row r="2622" spans="1:13" x14ac:dyDescent="0.25">
      <c r="A2622" s="151" t="s">
        <v>757</v>
      </c>
      <c r="B2622" s="152">
        <v>26</v>
      </c>
      <c r="C2622" s="153" t="s">
        <v>130</v>
      </c>
      <c r="D2622" s="154">
        <v>50.2</v>
      </c>
      <c r="E2622" s="163">
        <v>30</v>
      </c>
      <c r="F2622" s="304">
        <f t="shared" si="247"/>
        <v>1979.2394160000003</v>
      </c>
      <c r="G2622" s="9">
        <v>0.1</v>
      </c>
      <c r="H2622" s="18" t="s">
        <v>1063</v>
      </c>
      <c r="I2622" s="32">
        <f t="shared" si="248"/>
        <v>1545.2531097461394</v>
      </c>
      <c r="J2622" s="32">
        <f t="shared" si="249"/>
        <v>7.726265548730697</v>
      </c>
      <c r="K2622" s="33" t="str">
        <f t="shared" si="250"/>
        <v>DEJAR</v>
      </c>
      <c r="L2622" s="33" t="str">
        <f t="shared" si="251"/>
        <v>DEJAR</v>
      </c>
      <c r="M2622" s="33" t="str">
        <f t="shared" si="252"/>
        <v>DEJAR</v>
      </c>
    </row>
    <row r="2623" spans="1:13" x14ac:dyDescent="0.25">
      <c r="A2623" s="151" t="s">
        <v>757</v>
      </c>
      <c r="B2623" s="152">
        <v>27</v>
      </c>
      <c r="C2623" s="153" t="s">
        <v>888</v>
      </c>
      <c r="D2623" s="154">
        <v>48</v>
      </c>
      <c r="E2623" s="163">
        <v>34</v>
      </c>
      <c r="F2623" s="304">
        <f t="shared" si="247"/>
        <v>1809.5616</v>
      </c>
      <c r="G2623" s="9">
        <v>0.1</v>
      </c>
      <c r="H2623" s="18" t="s">
        <v>1063</v>
      </c>
      <c r="I2623" s="32">
        <f t="shared" si="248"/>
        <v>1388.7069567266387</v>
      </c>
      <c r="J2623" s="32">
        <f t="shared" si="249"/>
        <v>6.9435347836331935</v>
      </c>
      <c r="K2623" s="33" t="str">
        <f t="shared" si="250"/>
        <v>DEJAR</v>
      </c>
      <c r="L2623" s="33" t="str">
        <f t="shared" si="251"/>
        <v>DEJAR</v>
      </c>
      <c r="M2623" s="33" t="str">
        <f t="shared" si="252"/>
        <v>DEJAR</v>
      </c>
    </row>
    <row r="2624" spans="1:13" x14ac:dyDescent="0.25">
      <c r="A2624" s="151" t="s">
        <v>757</v>
      </c>
      <c r="B2624" s="152">
        <v>28</v>
      </c>
      <c r="C2624" s="153" t="s">
        <v>169</v>
      </c>
      <c r="D2624" s="154">
        <v>19.2</v>
      </c>
      <c r="E2624" s="163">
        <v>19</v>
      </c>
      <c r="F2624" s="304">
        <f t="shared" si="247"/>
        <v>289.529856</v>
      </c>
      <c r="G2624" s="9">
        <v>0.1</v>
      </c>
      <c r="H2624" s="18" t="s">
        <v>1063</v>
      </c>
      <c r="I2624" s="32">
        <f t="shared" si="248"/>
        <v>156.35674508199583</v>
      </c>
      <c r="J2624" s="32">
        <f t="shared" si="249"/>
        <v>0.78178372540997909</v>
      </c>
      <c r="K2624" s="33" t="str">
        <f t="shared" si="250"/>
        <v>DEJAR</v>
      </c>
      <c r="L2624" s="33" t="str">
        <f t="shared" si="251"/>
        <v>DEJAR</v>
      </c>
      <c r="M2624" s="33" t="str">
        <f t="shared" si="252"/>
        <v>DEJAR</v>
      </c>
    </row>
    <row r="2625" spans="1:13" x14ac:dyDescent="0.25">
      <c r="A2625" s="151" t="s">
        <v>757</v>
      </c>
      <c r="B2625" s="152">
        <v>29</v>
      </c>
      <c r="C2625" s="153" t="s">
        <v>169</v>
      </c>
      <c r="D2625" s="154">
        <v>34</v>
      </c>
      <c r="E2625" s="163">
        <v>20</v>
      </c>
      <c r="F2625" s="304">
        <f t="shared" si="247"/>
        <v>907.92240000000004</v>
      </c>
      <c r="G2625" s="9">
        <v>0.1</v>
      </c>
      <c r="H2625" s="18" t="s">
        <v>1063</v>
      </c>
      <c r="I2625" s="32">
        <f t="shared" si="248"/>
        <v>610.45073780325674</v>
      </c>
      <c r="J2625" s="32">
        <f t="shared" si="249"/>
        <v>3.0522536890162835</v>
      </c>
      <c r="K2625" s="33" t="str">
        <f t="shared" si="250"/>
        <v>DEJAR</v>
      </c>
      <c r="L2625" s="33" t="str">
        <f t="shared" si="251"/>
        <v>DEJAR</v>
      </c>
      <c r="M2625" s="33" t="str">
        <f t="shared" si="252"/>
        <v>DEJAR</v>
      </c>
    </row>
    <row r="2626" spans="1:13" x14ac:dyDescent="0.25">
      <c r="A2626" s="151" t="s">
        <v>759</v>
      </c>
      <c r="B2626" s="152">
        <v>1</v>
      </c>
      <c r="C2626" s="153" t="s">
        <v>900</v>
      </c>
      <c r="D2626" s="154">
        <v>20</v>
      </c>
      <c r="E2626" s="163">
        <v>14</v>
      </c>
      <c r="F2626" s="304">
        <f t="shared" si="247"/>
        <v>314.15999999999997</v>
      </c>
      <c r="G2626" s="9">
        <v>0.1</v>
      </c>
      <c r="H2626" s="18" t="s">
        <v>1063</v>
      </c>
      <c r="I2626" s="32">
        <f t="shared" si="248"/>
        <v>172.33493090633354</v>
      </c>
      <c r="J2626" s="32">
        <f t="shared" si="249"/>
        <v>0.86167465453166758</v>
      </c>
      <c r="K2626" s="33" t="str">
        <f t="shared" si="250"/>
        <v>DEJAR</v>
      </c>
      <c r="L2626" s="33" t="str">
        <f t="shared" si="251"/>
        <v>DEJAR</v>
      </c>
      <c r="M2626" s="33" t="str">
        <f t="shared" si="252"/>
        <v>DEJAR</v>
      </c>
    </row>
    <row r="2627" spans="1:13" x14ac:dyDescent="0.25">
      <c r="A2627" s="151" t="s">
        <v>759</v>
      </c>
      <c r="B2627" s="152">
        <v>2</v>
      </c>
      <c r="C2627" s="151" t="s">
        <v>310</v>
      </c>
      <c r="D2627" s="154">
        <v>33.299999999999997</v>
      </c>
      <c r="E2627" s="163">
        <v>2</v>
      </c>
      <c r="F2627" s="304">
        <f t="shared" ref="F2627:F2690" si="253">(3.1416/4)*D2627^2</f>
        <v>870.92220599999985</v>
      </c>
      <c r="G2627" s="9">
        <v>0.1</v>
      </c>
      <c r="H2627" s="18" t="s">
        <v>1063</v>
      </c>
      <c r="I2627" s="32">
        <f t="shared" ref="I2627:I2690" si="254">0.13657*D2627^2.38351</f>
        <v>580.92004778627279</v>
      </c>
      <c r="J2627" s="32">
        <f t="shared" ref="J2627:J2690" si="255">(I2627/1000)*0.5/G2627</f>
        <v>2.9046002389313639</v>
      </c>
      <c r="K2627" s="33" t="str">
        <f t="shared" ref="K2627:K2690" si="256">+IF(D2627&gt;=10,"DEJAR","DEPURAR")</f>
        <v>DEJAR</v>
      </c>
      <c r="L2627" s="33" t="str">
        <f t="shared" ref="L2627:L2690" si="257">+IF(E2627&gt;=5,"DEJAR","DEPURAR")</f>
        <v>DEPURAR</v>
      </c>
      <c r="M2627" s="33" t="str">
        <f t="shared" ref="M2627:M2690" si="258">+IF(AND(K2627="DEJAR",L2627="DEJAR"),"DEJAR","DEPURAR")</f>
        <v>DEPURAR</v>
      </c>
    </row>
    <row r="2628" spans="1:13" x14ac:dyDescent="0.25">
      <c r="A2628" s="151" t="s">
        <v>759</v>
      </c>
      <c r="B2628" s="152">
        <v>3</v>
      </c>
      <c r="C2628" s="151" t="s">
        <v>130</v>
      </c>
      <c r="D2628" s="154">
        <v>35.200000000000003</v>
      </c>
      <c r="E2628" s="163">
        <v>22</v>
      </c>
      <c r="F2628" s="304">
        <f t="shared" si="253"/>
        <v>973.14201600000013</v>
      </c>
      <c r="G2628" s="9">
        <v>0.1</v>
      </c>
      <c r="H2628" s="18" t="s">
        <v>1063</v>
      </c>
      <c r="I2628" s="32">
        <f t="shared" si="254"/>
        <v>663.06363969686549</v>
      </c>
      <c r="J2628" s="32">
        <f t="shared" si="255"/>
        <v>3.3153181984843276</v>
      </c>
      <c r="K2628" s="33" t="str">
        <f t="shared" si="256"/>
        <v>DEJAR</v>
      </c>
      <c r="L2628" s="33" t="str">
        <f t="shared" si="257"/>
        <v>DEJAR</v>
      </c>
      <c r="M2628" s="33" t="str">
        <f t="shared" si="258"/>
        <v>DEJAR</v>
      </c>
    </row>
    <row r="2629" spans="1:13" x14ac:dyDescent="0.25">
      <c r="A2629" s="151" t="s">
        <v>759</v>
      </c>
      <c r="B2629" s="152">
        <v>4</v>
      </c>
      <c r="C2629" s="151" t="s">
        <v>901</v>
      </c>
      <c r="D2629" s="154">
        <v>15</v>
      </c>
      <c r="E2629" s="164">
        <v>15.24</v>
      </c>
      <c r="F2629" s="304">
        <f t="shared" si="253"/>
        <v>176.715</v>
      </c>
      <c r="G2629" s="9">
        <v>0.1</v>
      </c>
      <c r="H2629" s="18" t="s">
        <v>1063</v>
      </c>
      <c r="I2629" s="32">
        <f t="shared" si="254"/>
        <v>86.812164819560579</v>
      </c>
      <c r="J2629" s="32">
        <f t="shared" si="255"/>
        <v>0.43406082409780289</v>
      </c>
      <c r="K2629" s="33" t="str">
        <f t="shared" si="256"/>
        <v>DEJAR</v>
      </c>
      <c r="L2629" s="33" t="str">
        <f t="shared" si="257"/>
        <v>DEJAR</v>
      </c>
      <c r="M2629" s="33" t="str">
        <f t="shared" si="258"/>
        <v>DEJAR</v>
      </c>
    </row>
    <row r="2630" spans="1:13" x14ac:dyDescent="0.25">
      <c r="A2630" s="151" t="s">
        <v>759</v>
      </c>
      <c r="B2630" s="152">
        <v>5</v>
      </c>
      <c r="C2630" s="8" t="s">
        <v>771</v>
      </c>
      <c r="D2630" s="154">
        <v>10.1</v>
      </c>
      <c r="E2630" s="164">
        <v>15.24</v>
      </c>
      <c r="F2630" s="304">
        <f t="shared" si="253"/>
        <v>80.118653999999992</v>
      </c>
      <c r="G2630" s="9">
        <v>0.1</v>
      </c>
      <c r="H2630" s="18" t="s">
        <v>1063</v>
      </c>
      <c r="I2630" s="32">
        <f t="shared" si="254"/>
        <v>33.819357065313945</v>
      </c>
      <c r="J2630" s="32">
        <f t="shared" si="255"/>
        <v>0.16909678532656972</v>
      </c>
      <c r="K2630" s="33" t="str">
        <f t="shared" si="256"/>
        <v>DEJAR</v>
      </c>
      <c r="L2630" s="33" t="str">
        <f t="shared" si="257"/>
        <v>DEJAR</v>
      </c>
      <c r="M2630" s="33" t="str">
        <f t="shared" si="258"/>
        <v>DEJAR</v>
      </c>
    </row>
    <row r="2631" spans="1:13" x14ac:dyDescent="0.25">
      <c r="A2631" s="151" t="s">
        <v>759</v>
      </c>
      <c r="B2631" s="152">
        <v>6</v>
      </c>
      <c r="C2631" s="151" t="s">
        <v>310</v>
      </c>
      <c r="D2631" s="154">
        <v>18</v>
      </c>
      <c r="E2631" s="163">
        <v>20</v>
      </c>
      <c r="F2631" s="304">
        <f t="shared" si="253"/>
        <v>254.46959999999999</v>
      </c>
      <c r="G2631" s="9">
        <v>0.1</v>
      </c>
      <c r="H2631" s="18" t="s">
        <v>1063</v>
      </c>
      <c r="I2631" s="32">
        <f t="shared" si="254"/>
        <v>134.06329154071116</v>
      </c>
      <c r="J2631" s="32">
        <f t="shared" si="255"/>
        <v>0.67031645770355586</v>
      </c>
      <c r="K2631" s="33" t="str">
        <f t="shared" si="256"/>
        <v>DEJAR</v>
      </c>
      <c r="L2631" s="33" t="str">
        <f t="shared" si="257"/>
        <v>DEJAR</v>
      </c>
      <c r="M2631" s="33" t="str">
        <f t="shared" si="258"/>
        <v>DEJAR</v>
      </c>
    </row>
    <row r="2632" spans="1:13" x14ac:dyDescent="0.25">
      <c r="A2632" s="151" t="s">
        <v>759</v>
      </c>
      <c r="B2632" s="152">
        <v>7</v>
      </c>
      <c r="C2632" s="151" t="s">
        <v>857</v>
      </c>
      <c r="D2632" s="154">
        <v>61.2</v>
      </c>
      <c r="E2632" s="163">
        <v>15</v>
      </c>
      <c r="F2632" s="304">
        <f t="shared" si="253"/>
        <v>2941.6685760000005</v>
      </c>
      <c r="G2632" s="9">
        <v>0.1</v>
      </c>
      <c r="H2632" s="18" t="s">
        <v>1063</v>
      </c>
      <c r="I2632" s="32">
        <f t="shared" si="254"/>
        <v>2477.9651353002569</v>
      </c>
      <c r="J2632" s="32">
        <f t="shared" si="255"/>
        <v>12.389825676501284</v>
      </c>
      <c r="K2632" s="33" t="str">
        <f t="shared" si="256"/>
        <v>DEJAR</v>
      </c>
      <c r="L2632" s="33" t="str">
        <f t="shared" si="257"/>
        <v>DEJAR</v>
      </c>
      <c r="M2632" s="33" t="str">
        <f t="shared" si="258"/>
        <v>DEJAR</v>
      </c>
    </row>
    <row r="2633" spans="1:13" x14ac:dyDescent="0.25">
      <c r="A2633" s="151" t="s">
        <v>759</v>
      </c>
      <c r="B2633" s="152">
        <v>8</v>
      </c>
      <c r="C2633" s="151" t="s">
        <v>901</v>
      </c>
      <c r="D2633" s="154">
        <v>36</v>
      </c>
      <c r="E2633" s="163">
        <v>20</v>
      </c>
      <c r="F2633" s="304">
        <f t="shared" si="253"/>
        <v>1017.8783999999999</v>
      </c>
      <c r="G2633" s="9">
        <v>0.1</v>
      </c>
      <c r="H2633" s="18" t="s">
        <v>1063</v>
      </c>
      <c r="I2633" s="32">
        <f t="shared" si="254"/>
        <v>699.54858588098784</v>
      </c>
      <c r="J2633" s="32">
        <f t="shared" si="255"/>
        <v>3.4977429294049394</v>
      </c>
      <c r="K2633" s="33" t="str">
        <f t="shared" si="256"/>
        <v>DEJAR</v>
      </c>
      <c r="L2633" s="33" t="str">
        <f t="shared" si="257"/>
        <v>DEJAR</v>
      </c>
      <c r="M2633" s="33" t="str">
        <f t="shared" si="258"/>
        <v>DEJAR</v>
      </c>
    </row>
    <row r="2634" spans="1:13" x14ac:dyDescent="0.25">
      <c r="A2634" s="151" t="s">
        <v>759</v>
      </c>
      <c r="B2634" s="152">
        <v>9</v>
      </c>
      <c r="C2634" s="151" t="s">
        <v>402</v>
      </c>
      <c r="D2634" s="154">
        <v>12</v>
      </c>
      <c r="E2634" s="163">
        <v>16</v>
      </c>
      <c r="F2634" s="304">
        <f t="shared" si="253"/>
        <v>113.0976</v>
      </c>
      <c r="G2634" s="9">
        <v>0.1</v>
      </c>
      <c r="H2634" s="18" t="s">
        <v>1063</v>
      </c>
      <c r="I2634" s="32">
        <f t="shared" si="254"/>
        <v>51.002868362482175</v>
      </c>
      <c r="J2634" s="32">
        <f t="shared" si="255"/>
        <v>0.25501434181241084</v>
      </c>
      <c r="K2634" s="33" t="str">
        <f t="shared" si="256"/>
        <v>DEJAR</v>
      </c>
      <c r="L2634" s="33" t="str">
        <f t="shared" si="257"/>
        <v>DEJAR</v>
      </c>
      <c r="M2634" s="33" t="str">
        <f t="shared" si="258"/>
        <v>DEJAR</v>
      </c>
    </row>
    <row r="2635" spans="1:13" ht="30" x14ac:dyDescent="0.25">
      <c r="A2635" s="151" t="s">
        <v>759</v>
      </c>
      <c r="B2635" s="152">
        <v>10</v>
      </c>
      <c r="C2635" s="151" t="s">
        <v>902</v>
      </c>
      <c r="D2635" s="154">
        <v>11.2</v>
      </c>
      <c r="E2635" s="164">
        <v>15.24</v>
      </c>
      <c r="F2635" s="304">
        <f t="shared" si="253"/>
        <v>98.520575999999991</v>
      </c>
      <c r="G2635" s="9">
        <v>0.1</v>
      </c>
      <c r="H2635" s="18" t="s">
        <v>1063</v>
      </c>
      <c r="I2635" s="32">
        <f t="shared" si="254"/>
        <v>43.269010001935349</v>
      </c>
      <c r="J2635" s="32">
        <f t="shared" si="255"/>
        <v>0.21634505000967674</v>
      </c>
      <c r="K2635" s="33" t="str">
        <f t="shared" si="256"/>
        <v>DEJAR</v>
      </c>
      <c r="L2635" s="33" t="str">
        <f t="shared" si="257"/>
        <v>DEJAR</v>
      </c>
      <c r="M2635" s="33" t="str">
        <f t="shared" si="258"/>
        <v>DEJAR</v>
      </c>
    </row>
    <row r="2636" spans="1:13" x14ac:dyDescent="0.25">
      <c r="A2636" s="151" t="s">
        <v>759</v>
      </c>
      <c r="B2636" s="152">
        <v>11</v>
      </c>
      <c r="C2636" s="151" t="s">
        <v>165</v>
      </c>
      <c r="D2636" s="154">
        <v>17.100000000000001</v>
      </c>
      <c r="E2636" s="163">
        <v>16</v>
      </c>
      <c r="F2636" s="304">
        <f t="shared" si="253"/>
        <v>229.65881400000001</v>
      </c>
      <c r="G2636" s="9">
        <v>0.1</v>
      </c>
      <c r="H2636" s="18" t="s">
        <v>1063</v>
      </c>
      <c r="I2636" s="32">
        <f t="shared" si="254"/>
        <v>118.63528242591622</v>
      </c>
      <c r="J2636" s="32">
        <f t="shared" si="255"/>
        <v>0.59317641212958105</v>
      </c>
      <c r="K2636" s="33" t="str">
        <f t="shared" si="256"/>
        <v>DEJAR</v>
      </c>
      <c r="L2636" s="33" t="str">
        <f t="shared" si="257"/>
        <v>DEJAR</v>
      </c>
      <c r="M2636" s="33" t="str">
        <f t="shared" si="258"/>
        <v>DEJAR</v>
      </c>
    </row>
    <row r="2637" spans="1:13" x14ac:dyDescent="0.25">
      <c r="A2637" s="151" t="s">
        <v>759</v>
      </c>
      <c r="B2637" s="152">
        <v>12</v>
      </c>
      <c r="C2637" s="151" t="s">
        <v>599</v>
      </c>
      <c r="D2637" s="154">
        <v>56</v>
      </c>
      <c r="E2637" s="163">
        <v>30</v>
      </c>
      <c r="F2637" s="304">
        <f t="shared" si="253"/>
        <v>2463.0144</v>
      </c>
      <c r="G2637" s="9">
        <v>0.1</v>
      </c>
      <c r="H2637" s="18" t="s">
        <v>1063</v>
      </c>
      <c r="I2637" s="32">
        <f t="shared" si="254"/>
        <v>2005.2981523361668</v>
      </c>
      <c r="J2637" s="32">
        <f t="shared" si="255"/>
        <v>10.026490761680835</v>
      </c>
      <c r="K2637" s="33" t="str">
        <f t="shared" si="256"/>
        <v>DEJAR</v>
      </c>
      <c r="L2637" s="33" t="str">
        <f t="shared" si="257"/>
        <v>DEJAR</v>
      </c>
      <c r="M2637" s="33" t="str">
        <f t="shared" si="258"/>
        <v>DEJAR</v>
      </c>
    </row>
    <row r="2638" spans="1:13" x14ac:dyDescent="0.25">
      <c r="A2638" s="151" t="s">
        <v>759</v>
      </c>
      <c r="B2638" s="152">
        <v>13</v>
      </c>
      <c r="C2638" s="151" t="s">
        <v>858</v>
      </c>
      <c r="D2638" s="154">
        <v>15</v>
      </c>
      <c r="E2638" s="163">
        <v>8</v>
      </c>
      <c r="F2638" s="304">
        <f t="shared" si="253"/>
        <v>176.715</v>
      </c>
      <c r="G2638" s="9">
        <v>0.1</v>
      </c>
      <c r="H2638" s="18" t="s">
        <v>1063</v>
      </c>
      <c r="I2638" s="32">
        <f t="shared" si="254"/>
        <v>86.812164819560579</v>
      </c>
      <c r="J2638" s="32">
        <f t="shared" si="255"/>
        <v>0.43406082409780289</v>
      </c>
      <c r="K2638" s="33" t="str">
        <f t="shared" si="256"/>
        <v>DEJAR</v>
      </c>
      <c r="L2638" s="33" t="str">
        <f t="shared" si="257"/>
        <v>DEJAR</v>
      </c>
      <c r="M2638" s="33" t="str">
        <f t="shared" si="258"/>
        <v>DEJAR</v>
      </c>
    </row>
    <row r="2639" spans="1:13" x14ac:dyDescent="0.25">
      <c r="A2639" s="151" t="s">
        <v>759</v>
      </c>
      <c r="B2639" s="152">
        <v>14</v>
      </c>
      <c r="C2639" s="151" t="s">
        <v>872</v>
      </c>
      <c r="D2639" s="154">
        <v>36.6</v>
      </c>
      <c r="E2639" s="163">
        <v>20</v>
      </c>
      <c r="F2639" s="304">
        <f t="shared" si="253"/>
        <v>1052.0904240000002</v>
      </c>
      <c r="G2639" s="9">
        <v>0.1</v>
      </c>
      <c r="H2639" s="18" t="s">
        <v>1063</v>
      </c>
      <c r="I2639" s="32">
        <f t="shared" si="254"/>
        <v>727.65934515407184</v>
      </c>
      <c r="J2639" s="32">
        <f t="shared" si="255"/>
        <v>3.6382967257703589</v>
      </c>
      <c r="K2639" s="33" t="str">
        <f t="shared" si="256"/>
        <v>DEJAR</v>
      </c>
      <c r="L2639" s="33" t="str">
        <f t="shared" si="257"/>
        <v>DEJAR</v>
      </c>
      <c r="M2639" s="33" t="str">
        <f t="shared" si="258"/>
        <v>DEJAR</v>
      </c>
    </row>
    <row r="2640" spans="1:13" x14ac:dyDescent="0.25">
      <c r="A2640" s="151" t="s">
        <v>759</v>
      </c>
      <c r="B2640" s="152">
        <v>15</v>
      </c>
      <c r="C2640" s="151" t="s">
        <v>903</v>
      </c>
      <c r="D2640" s="154">
        <v>10.3</v>
      </c>
      <c r="E2640" s="163">
        <v>12</v>
      </c>
      <c r="F2640" s="304">
        <f t="shared" si="253"/>
        <v>83.323086000000018</v>
      </c>
      <c r="G2640" s="9">
        <v>0.1</v>
      </c>
      <c r="H2640" s="18" t="s">
        <v>1063</v>
      </c>
      <c r="I2640" s="32">
        <f t="shared" si="254"/>
        <v>35.437490749155437</v>
      </c>
      <c r="J2640" s="32">
        <f t="shared" si="255"/>
        <v>0.17718745374577716</v>
      </c>
      <c r="K2640" s="33" t="str">
        <f t="shared" si="256"/>
        <v>DEJAR</v>
      </c>
      <c r="L2640" s="33" t="str">
        <f t="shared" si="257"/>
        <v>DEJAR</v>
      </c>
      <c r="M2640" s="33" t="str">
        <f t="shared" si="258"/>
        <v>DEJAR</v>
      </c>
    </row>
    <row r="2641" spans="1:13" x14ac:dyDescent="0.25">
      <c r="A2641" s="151" t="s">
        <v>759</v>
      </c>
      <c r="B2641" s="152">
        <v>16</v>
      </c>
      <c r="C2641" s="8" t="s">
        <v>771</v>
      </c>
      <c r="D2641" s="154">
        <v>13.3</v>
      </c>
      <c r="E2641" s="163">
        <v>8</v>
      </c>
      <c r="F2641" s="304">
        <f t="shared" si="253"/>
        <v>138.929406</v>
      </c>
      <c r="G2641" s="9">
        <v>0.1</v>
      </c>
      <c r="H2641" s="18" t="s">
        <v>1063</v>
      </c>
      <c r="I2641" s="32">
        <f t="shared" si="254"/>
        <v>65.172883182587881</v>
      </c>
      <c r="J2641" s="32">
        <f t="shared" si="255"/>
        <v>0.32586441591293935</v>
      </c>
      <c r="K2641" s="33" t="str">
        <f t="shared" si="256"/>
        <v>DEJAR</v>
      </c>
      <c r="L2641" s="33" t="str">
        <f t="shared" si="257"/>
        <v>DEJAR</v>
      </c>
      <c r="M2641" s="33" t="str">
        <f t="shared" si="258"/>
        <v>DEJAR</v>
      </c>
    </row>
    <row r="2642" spans="1:13" x14ac:dyDescent="0.25">
      <c r="A2642" s="151" t="s">
        <v>759</v>
      </c>
      <c r="B2642" s="152">
        <v>17</v>
      </c>
      <c r="C2642" s="151" t="s">
        <v>904</v>
      </c>
      <c r="D2642" s="154">
        <v>19</v>
      </c>
      <c r="E2642" s="163">
        <v>10</v>
      </c>
      <c r="F2642" s="304">
        <f t="shared" si="253"/>
        <v>283.52940000000001</v>
      </c>
      <c r="G2642" s="9">
        <v>0.1</v>
      </c>
      <c r="H2642" s="18" t="s">
        <v>1063</v>
      </c>
      <c r="I2642" s="32">
        <f t="shared" si="254"/>
        <v>152.50261995629924</v>
      </c>
      <c r="J2642" s="32">
        <f t="shared" si="255"/>
        <v>0.76251309978149617</v>
      </c>
      <c r="K2642" s="33" t="str">
        <f t="shared" si="256"/>
        <v>DEJAR</v>
      </c>
      <c r="L2642" s="33" t="str">
        <f t="shared" si="257"/>
        <v>DEJAR</v>
      </c>
      <c r="M2642" s="33" t="str">
        <f t="shared" si="258"/>
        <v>DEJAR</v>
      </c>
    </row>
    <row r="2643" spans="1:13" x14ac:dyDescent="0.25">
      <c r="A2643" s="151" t="s">
        <v>759</v>
      </c>
      <c r="B2643" s="152">
        <v>18</v>
      </c>
      <c r="C2643" s="151" t="s">
        <v>599</v>
      </c>
      <c r="D2643" s="154">
        <v>18</v>
      </c>
      <c r="E2643" s="163">
        <v>15</v>
      </c>
      <c r="F2643" s="304">
        <f t="shared" si="253"/>
        <v>254.46959999999999</v>
      </c>
      <c r="G2643" s="9">
        <v>0.1</v>
      </c>
      <c r="H2643" s="18" t="s">
        <v>1063</v>
      </c>
      <c r="I2643" s="32">
        <f t="shared" si="254"/>
        <v>134.06329154071116</v>
      </c>
      <c r="J2643" s="32">
        <f t="shared" si="255"/>
        <v>0.67031645770355586</v>
      </c>
      <c r="K2643" s="33" t="str">
        <f t="shared" si="256"/>
        <v>DEJAR</v>
      </c>
      <c r="L2643" s="33" t="str">
        <f t="shared" si="257"/>
        <v>DEJAR</v>
      </c>
      <c r="M2643" s="33" t="str">
        <f t="shared" si="258"/>
        <v>DEJAR</v>
      </c>
    </row>
    <row r="2644" spans="1:13" x14ac:dyDescent="0.25">
      <c r="A2644" s="151" t="s">
        <v>759</v>
      </c>
      <c r="B2644" s="152">
        <v>19</v>
      </c>
      <c r="C2644" s="151" t="s">
        <v>310</v>
      </c>
      <c r="D2644" s="154">
        <v>33.1</v>
      </c>
      <c r="E2644" s="163">
        <v>13</v>
      </c>
      <c r="F2644" s="304">
        <f t="shared" si="253"/>
        <v>860.49209400000007</v>
      </c>
      <c r="G2644" s="9">
        <v>0.1</v>
      </c>
      <c r="H2644" s="18" t="s">
        <v>1063</v>
      </c>
      <c r="I2644" s="32">
        <f t="shared" si="254"/>
        <v>572.63848341262656</v>
      </c>
      <c r="J2644" s="32">
        <f t="shared" si="255"/>
        <v>2.8631924170631327</v>
      </c>
      <c r="K2644" s="33" t="str">
        <f t="shared" si="256"/>
        <v>DEJAR</v>
      </c>
      <c r="L2644" s="33" t="str">
        <f t="shared" si="257"/>
        <v>DEJAR</v>
      </c>
      <c r="M2644" s="33" t="str">
        <f t="shared" si="258"/>
        <v>DEJAR</v>
      </c>
    </row>
    <row r="2645" spans="1:13" x14ac:dyDescent="0.25">
      <c r="A2645" s="151" t="s">
        <v>759</v>
      </c>
      <c r="B2645" s="152">
        <v>20</v>
      </c>
      <c r="C2645" s="151" t="s">
        <v>122</v>
      </c>
      <c r="D2645" s="154">
        <v>24.3</v>
      </c>
      <c r="E2645" s="163">
        <v>5</v>
      </c>
      <c r="F2645" s="304">
        <f t="shared" si="253"/>
        <v>463.77084600000001</v>
      </c>
      <c r="G2645" s="9">
        <v>0.1</v>
      </c>
      <c r="H2645" s="18" t="s">
        <v>1063</v>
      </c>
      <c r="I2645" s="32">
        <f t="shared" si="254"/>
        <v>274.13325232414849</v>
      </c>
      <c r="J2645" s="32">
        <f t="shared" si="255"/>
        <v>1.3706662616207423</v>
      </c>
      <c r="K2645" s="33" t="str">
        <f t="shared" si="256"/>
        <v>DEJAR</v>
      </c>
      <c r="L2645" s="33" t="str">
        <f t="shared" si="257"/>
        <v>DEJAR</v>
      </c>
      <c r="M2645" s="33" t="str">
        <f t="shared" si="258"/>
        <v>DEJAR</v>
      </c>
    </row>
    <row r="2646" spans="1:13" x14ac:dyDescent="0.25">
      <c r="A2646" s="151" t="s">
        <v>759</v>
      </c>
      <c r="B2646" s="152">
        <v>21</v>
      </c>
      <c r="C2646" s="8" t="s">
        <v>771</v>
      </c>
      <c r="D2646" s="154">
        <v>14.8</v>
      </c>
      <c r="E2646" s="163">
        <v>7</v>
      </c>
      <c r="F2646" s="304">
        <f t="shared" si="253"/>
        <v>172.03401600000001</v>
      </c>
      <c r="G2646" s="9">
        <v>0.1</v>
      </c>
      <c r="H2646" s="18" t="s">
        <v>1063</v>
      </c>
      <c r="I2646" s="32">
        <f t="shared" si="254"/>
        <v>84.078665642218951</v>
      </c>
      <c r="J2646" s="32">
        <f t="shared" si="255"/>
        <v>0.42039332821109476</v>
      </c>
      <c r="K2646" s="33" t="str">
        <f t="shared" si="256"/>
        <v>DEJAR</v>
      </c>
      <c r="L2646" s="33" t="str">
        <f t="shared" si="257"/>
        <v>DEJAR</v>
      </c>
      <c r="M2646" s="33" t="str">
        <f t="shared" si="258"/>
        <v>DEJAR</v>
      </c>
    </row>
    <row r="2647" spans="1:13" x14ac:dyDescent="0.25">
      <c r="A2647" s="151" t="s">
        <v>759</v>
      </c>
      <c r="B2647" s="152">
        <v>22</v>
      </c>
      <c r="C2647" s="151" t="s">
        <v>117</v>
      </c>
      <c r="D2647" s="154">
        <v>14</v>
      </c>
      <c r="E2647" s="163">
        <v>10</v>
      </c>
      <c r="F2647" s="304">
        <f t="shared" si="253"/>
        <v>153.9384</v>
      </c>
      <c r="G2647" s="9">
        <v>0.1</v>
      </c>
      <c r="H2647" s="18" t="s">
        <v>1063</v>
      </c>
      <c r="I2647" s="32">
        <f t="shared" si="254"/>
        <v>73.64833681845144</v>
      </c>
      <c r="J2647" s="32">
        <f t="shared" si="255"/>
        <v>0.36824168409225716</v>
      </c>
      <c r="K2647" s="33" t="str">
        <f t="shared" si="256"/>
        <v>DEJAR</v>
      </c>
      <c r="L2647" s="33" t="str">
        <f t="shared" si="257"/>
        <v>DEJAR</v>
      </c>
      <c r="M2647" s="33" t="str">
        <f t="shared" si="258"/>
        <v>DEJAR</v>
      </c>
    </row>
    <row r="2648" spans="1:13" x14ac:dyDescent="0.25">
      <c r="A2648" s="151" t="s">
        <v>759</v>
      </c>
      <c r="B2648" s="152">
        <v>23</v>
      </c>
      <c r="C2648" s="151" t="s">
        <v>905</v>
      </c>
      <c r="D2648" s="154">
        <v>14.8</v>
      </c>
      <c r="E2648" s="164">
        <v>15.24</v>
      </c>
      <c r="F2648" s="304">
        <f t="shared" si="253"/>
        <v>172.03401600000001</v>
      </c>
      <c r="G2648" s="9">
        <v>0.1</v>
      </c>
      <c r="H2648" s="18" t="s">
        <v>1063</v>
      </c>
      <c r="I2648" s="32">
        <f t="shared" si="254"/>
        <v>84.078665642218951</v>
      </c>
      <c r="J2648" s="32">
        <f t="shared" si="255"/>
        <v>0.42039332821109476</v>
      </c>
      <c r="K2648" s="33" t="str">
        <f t="shared" si="256"/>
        <v>DEJAR</v>
      </c>
      <c r="L2648" s="33" t="str">
        <f t="shared" si="257"/>
        <v>DEJAR</v>
      </c>
      <c r="M2648" s="33" t="str">
        <f t="shared" si="258"/>
        <v>DEJAR</v>
      </c>
    </row>
    <row r="2649" spans="1:13" x14ac:dyDescent="0.25">
      <c r="A2649" s="151" t="s">
        <v>759</v>
      </c>
      <c r="B2649" s="152">
        <v>24</v>
      </c>
      <c r="C2649" s="151" t="s">
        <v>130</v>
      </c>
      <c r="D2649" s="154">
        <v>17.8</v>
      </c>
      <c r="E2649" s="163">
        <v>15</v>
      </c>
      <c r="F2649" s="304">
        <f t="shared" si="253"/>
        <v>248.84613600000003</v>
      </c>
      <c r="G2649" s="9">
        <v>0.1</v>
      </c>
      <c r="H2649" s="18" t="s">
        <v>1063</v>
      </c>
      <c r="I2649" s="32">
        <f t="shared" si="254"/>
        <v>130.5400843883379</v>
      </c>
      <c r="J2649" s="32">
        <f t="shared" si="255"/>
        <v>0.65270042194168942</v>
      </c>
      <c r="K2649" s="33" t="str">
        <f t="shared" si="256"/>
        <v>DEJAR</v>
      </c>
      <c r="L2649" s="33" t="str">
        <f t="shared" si="257"/>
        <v>DEJAR</v>
      </c>
      <c r="M2649" s="33" t="str">
        <f t="shared" si="258"/>
        <v>DEJAR</v>
      </c>
    </row>
    <row r="2650" spans="1:13" x14ac:dyDescent="0.25">
      <c r="A2650" s="151" t="s">
        <v>759</v>
      </c>
      <c r="B2650" s="152">
        <v>25</v>
      </c>
      <c r="C2650" s="151" t="s">
        <v>117</v>
      </c>
      <c r="D2650" s="154">
        <v>14</v>
      </c>
      <c r="E2650" s="163">
        <v>15</v>
      </c>
      <c r="F2650" s="304">
        <f t="shared" si="253"/>
        <v>153.9384</v>
      </c>
      <c r="G2650" s="9">
        <v>0.1</v>
      </c>
      <c r="H2650" s="18" t="s">
        <v>1063</v>
      </c>
      <c r="I2650" s="32">
        <f t="shared" si="254"/>
        <v>73.64833681845144</v>
      </c>
      <c r="J2650" s="32">
        <f t="shared" si="255"/>
        <v>0.36824168409225716</v>
      </c>
      <c r="K2650" s="33" t="str">
        <f t="shared" si="256"/>
        <v>DEJAR</v>
      </c>
      <c r="L2650" s="33" t="str">
        <f t="shared" si="257"/>
        <v>DEJAR</v>
      </c>
      <c r="M2650" s="33" t="str">
        <f t="shared" si="258"/>
        <v>DEJAR</v>
      </c>
    </row>
    <row r="2651" spans="1:13" x14ac:dyDescent="0.25">
      <c r="A2651" s="151" t="s">
        <v>759</v>
      </c>
      <c r="B2651" s="152">
        <v>26</v>
      </c>
      <c r="C2651" s="151" t="s">
        <v>402</v>
      </c>
      <c r="D2651" s="154">
        <v>12</v>
      </c>
      <c r="E2651" s="163">
        <v>2</v>
      </c>
      <c r="F2651" s="304">
        <f t="shared" si="253"/>
        <v>113.0976</v>
      </c>
      <c r="G2651" s="9">
        <v>0.1</v>
      </c>
      <c r="H2651" s="18" t="s">
        <v>1063</v>
      </c>
      <c r="I2651" s="32">
        <f t="shared" si="254"/>
        <v>51.002868362482175</v>
      </c>
      <c r="J2651" s="32">
        <f t="shared" si="255"/>
        <v>0.25501434181241084</v>
      </c>
      <c r="K2651" s="33" t="str">
        <f t="shared" si="256"/>
        <v>DEJAR</v>
      </c>
      <c r="L2651" s="33" t="str">
        <f t="shared" si="257"/>
        <v>DEPURAR</v>
      </c>
      <c r="M2651" s="33" t="str">
        <f t="shared" si="258"/>
        <v>DEPURAR</v>
      </c>
    </row>
    <row r="2652" spans="1:13" x14ac:dyDescent="0.25">
      <c r="A2652" s="151" t="s">
        <v>759</v>
      </c>
      <c r="B2652" s="152">
        <v>27</v>
      </c>
      <c r="C2652" s="151" t="s">
        <v>801</v>
      </c>
      <c r="D2652" s="154">
        <v>14.1</v>
      </c>
      <c r="E2652" s="163">
        <v>6</v>
      </c>
      <c r="F2652" s="304">
        <f t="shared" si="253"/>
        <v>156.145374</v>
      </c>
      <c r="G2652" s="9">
        <v>0.1</v>
      </c>
      <c r="H2652" s="18" t="s">
        <v>1063</v>
      </c>
      <c r="I2652" s="32">
        <f t="shared" si="254"/>
        <v>74.908406161488088</v>
      </c>
      <c r="J2652" s="32">
        <f t="shared" si="255"/>
        <v>0.37454203080744042</v>
      </c>
      <c r="K2652" s="33" t="str">
        <f t="shared" si="256"/>
        <v>DEJAR</v>
      </c>
      <c r="L2652" s="33" t="str">
        <f t="shared" si="257"/>
        <v>DEJAR</v>
      </c>
      <c r="M2652" s="33" t="str">
        <f t="shared" si="258"/>
        <v>DEJAR</v>
      </c>
    </row>
    <row r="2653" spans="1:13" x14ac:dyDescent="0.25">
      <c r="A2653" s="151" t="s">
        <v>759</v>
      </c>
      <c r="B2653" s="152">
        <v>28</v>
      </c>
      <c r="C2653" s="151" t="s">
        <v>906</v>
      </c>
      <c r="D2653" s="154">
        <v>103</v>
      </c>
      <c r="E2653" s="163">
        <v>12</v>
      </c>
      <c r="F2653" s="304">
        <f t="shared" si="253"/>
        <v>8332.3086000000003</v>
      </c>
      <c r="G2653" s="9">
        <v>0.1</v>
      </c>
      <c r="H2653" s="18" t="s">
        <v>1063</v>
      </c>
      <c r="I2653" s="32">
        <f t="shared" si="254"/>
        <v>8569.8449174113284</v>
      </c>
      <c r="J2653" s="32">
        <f t="shared" si="255"/>
        <v>42.849224587056639</v>
      </c>
      <c r="K2653" s="33" t="str">
        <f t="shared" si="256"/>
        <v>DEJAR</v>
      </c>
      <c r="L2653" s="33" t="str">
        <f t="shared" si="257"/>
        <v>DEJAR</v>
      </c>
      <c r="M2653" s="33" t="str">
        <f t="shared" si="258"/>
        <v>DEJAR</v>
      </c>
    </row>
    <row r="2654" spans="1:13" x14ac:dyDescent="0.25">
      <c r="A2654" s="151" t="s">
        <v>759</v>
      </c>
      <c r="B2654" s="152">
        <v>29</v>
      </c>
      <c r="C2654" s="151" t="s">
        <v>227</v>
      </c>
      <c r="D2654" s="154">
        <v>40</v>
      </c>
      <c r="E2654" s="163">
        <v>10</v>
      </c>
      <c r="F2654" s="304">
        <f t="shared" si="253"/>
        <v>1256.6399999999999</v>
      </c>
      <c r="G2654" s="9">
        <v>0.1</v>
      </c>
      <c r="H2654" s="18" t="s">
        <v>1063</v>
      </c>
      <c r="I2654" s="32">
        <f t="shared" si="254"/>
        <v>899.25180732127308</v>
      </c>
      <c r="J2654" s="32">
        <f t="shared" si="255"/>
        <v>4.4962590366063653</v>
      </c>
      <c r="K2654" s="33" t="str">
        <f t="shared" si="256"/>
        <v>DEJAR</v>
      </c>
      <c r="L2654" s="33" t="str">
        <f t="shared" si="257"/>
        <v>DEJAR</v>
      </c>
      <c r="M2654" s="33" t="str">
        <f t="shared" si="258"/>
        <v>DEJAR</v>
      </c>
    </row>
    <row r="2655" spans="1:13" x14ac:dyDescent="0.25">
      <c r="A2655" s="151" t="s">
        <v>759</v>
      </c>
      <c r="B2655" s="152">
        <v>30</v>
      </c>
      <c r="C2655" s="8" t="s">
        <v>771</v>
      </c>
      <c r="D2655" s="154">
        <v>12</v>
      </c>
      <c r="E2655" s="163">
        <v>8</v>
      </c>
      <c r="F2655" s="304">
        <f t="shared" si="253"/>
        <v>113.0976</v>
      </c>
      <c r="G2655" s="9">
        <v>0.1</v>
      </c>
      <c r="H2655" s="18" t="s">
        <v>1063</v>
      </c>
      <c r="I2655" s="32">
        <f t="shared" si="254"/>
        <v>51.002868362482175</v>
      </c>
      <c r="J2655" s="32">
        <f t="shared" si="255"/>
        <v>0.25501434181241084</v>
      </c>
      <c r="K2655" s="33" t="str">
        <f t="shared" si="256"/>
        <v>DEJAR</v>
      </c>
      <c r="L2655" s="33" t="str">
        <f t="shared" si="257"/>
        <v>DEJAR</v>
      </c>
      <c r="M2655" s="33" t="str">
        <f t="shared" si="258"/>
        <v>DEJAR</v>
      </c>
    </row>
    <row r="2656" spans="1:13" x14ac:dyDescent="0.25">
      <c r="A2656" s="151" t="s">
        <v>759</v>
      </c>
      <c r="B2656" s="152">
        <v>31</v>
      </c>
      <c r="C2656" s="151" t="s">
        <v>134</v>
      </c>
      <c r="D2656" s="154">
        <v>49.3</v>
      </c>
      <c r="E2656" s="163">
        <v>30</v>
      </c>
      <c r="F2656" s="304">
        <f t="shared" si="253"/>
        <v>1908.9068459999999</v>
      </c>
      <c r="G2656" s="9">
        <v>0.1</v>
      </c>
      <c r="H2656" s="18" t="s">
        <v>1063</v>
      </c>
      <c r="I2656" s="32">
        <f t="shared" si="254"/>
        <v>1480.0380133561996</v>
      </c>
      <c r="J2656" s="32">
        <f t="shared" si="255"/>
        <v>7.4001900667809979</v>
      </c>
      <c r="K2656" s="33" t="str">
        <f t="shared" si="256"/>
        <v>DEJAR</v>
      </c>
      <c r="L2656" s="33" t="str">
        <f t="shared" si="257"/>
        <v>DEJAR</v>
      </c>
      <c r="M2656" s="33" t="str">
        <f t="shared" si="258"/>
        <v>DEJAR</v>
      </c>
    </row>
    <row r="2657" spans="1:13" x14ac:dyDescent="0.25">
      <c r="A2657" s="151" t="s">
        <v>759</v>
      </c>
      <c r="B2657" s="152">
        <v>32</v>
      </c>
      <c r="C2657" s="151" t="s">
        <v>122</v>
      </c>
      <c r="D2657" s="154">
        <v>67</v>
      </c>
      <c r="E2657" s="163">
        <v>25</v>
      </c>
      <c r="F2657" s="304">
        <f t="shared" si="253"/>
        <v>3525.6606000000002</v>
      </c>
      <c r="G2657" s="9">
        <v>0.1</v>
      </c>
      <c r="H2657" s="18" t="s">
        <v>1063</v>
      </c>
      <c r="I2657" s="32">
        <f t="shared" si="254"/>
        <v>3074.842409403137</v>
      </c>
      <c r="J2657" s="32">
        <f t="shared" si="255"/>
        <v>15.374212047015684</v>
      </c>
      <c r="K2657" s="33" t="str">
        <f t="shared" si="256"/>
        <v>DEJAR</v>
      </c>
      <c r="L2657" s="33" t="str">
        <f t="shared" si="257"/>
        <v>DEJAR</v>
      </c>
      <c r="M2657" s="33" t="str">
        <f t="shared" si="258"/>
        <v>DEJAR</v>
      </c>
    </row>
    <row r="2658" spans="1:13" x14ac:dyDescent="0.25">
      <c r="A2658" s="151" t="s">
        <v>759</v>
      </c>
      <c r="B2658" s="152">
        <v>33</v>
      </c>
      <c r="C2658" s="151" t="s">
        <v>310</v>
      </c>
      <c r="D2658" s="154">
        <v>49.6</v>
      </c>
      <c r="E2658" s="163">
        <v>12</v>
      </c>
      <c r="F2658" s="304">
        <f t="shared" si="253"/>
        <v>1932.2096640000002</v>
      </c>
      <c r="G2658" s="9">
        <v>0.1</v>
      </c>
      <c r="H2658" s="18" t="s">
        <v>1063</v>
      </c>
      <c r="I2658" s="32">
        <f t="shared" si="254"/>
        <v>1501.5950920911744</v>
      </c>
      <c r="J2658" s="32">
        <f t="shared" si="255"/>
        <v>7.5079754604558708</v>
      </c>
      <c r="K2658" s="33" t="str">
        <f t="shared" si="256"/>
        <v>DEJAR</v>
      </c>
      <c r="L2658" s="33" t="str">
        <f t="shared" si="257"/>
        <v>DEJAR</v>
      </c>
      <c r="M2658" s="33" t="str">
        <f t="shared" si="258"/>
        <v>DEJAR</v>
      </c>
    </row>
    <row r="2659" spans="1:13" x14ac:dyDescent="0.25">
      <c r="A2659" s="151" t="s">
        <v>759</v>
      </c>
      <c r="B2659" s="152">
        <v>34</v>
      </c>
      <c r="C2659" s="151" t="s">
        <v>122</v>
      </c>
      <c r="D2659" s="154">
        <v>78.900000000000006</v>
      </c>
      <c r="E2659" s="163">
        <v>32</v>
      </c>
      <c r="F2659" s="304">
        <f t="shared" si="253"/>
        <v>4889.279934000001</v>
      </c>
      <c r="G2659" s="9">
        <v>0.1</v>
      </c>
      <c r="H2659" s="18" t="s">
        <v>1063</v>
      </c>
      <c r="I2659" s="32">
        <f t="shared" si="254"/>
        <v>4540.0153092232258</v>
      </c>
      <c r="J2659" s="32">
        <f t="shared" si="255"/>
        <v>22.700076546116129</v>
      </c>
      <c r="K2659" s="33" t="str">
        <f t="shared" si="256"/>
        <v>DEJAR</v>
      </c>
      <c r="L2659" s="33" t="str">
        <f t="shared" si="257"/>
        <v>DEJAR</v>
      </c>
      <c r="M2659" s="33" t="str">
        <f t="shared" si="258"/>
        <v>DEJAR</v>
      </c>
    </row>
    <row r="2660" spans="1:13" x14ac:dyDescent="0.25">
      <c r="A2660" s="151" t="s">
        <v>759</v>
      </c>
      <c r="B2660" s="152">
        <v>35</v>
      </c>
      <c r="C2660" s="151" t="s">
        <v>907</v>
      </c>
      <c r="D2660" s="154">
        <v>11</v>
      </c>
      <c r="E2660" s="164">
        <v>15.24</v>
      </c>
      <c r="F2660" s="304">
        <f t="shared" si="253"/>
        <v>95.0334</v>
      </c>
      <c r="G2660" s="9">
        <v>0.1</v>
      </c>
      <c r="H2660" s="18" t="s">
        <v>1063</v>
      </c>
      <c r="I2660" s="32">
        <f t="shared" si="254"/>
        <v>41.450062373780455</v>
      </c>
      <c r="J2660" s="32">
        <f t="shared" si="255"/>
        <v>0.20725031186890225</v>
      </c>
      <c r="K2660" s="33" t="str">
        <f t="shared" si="256"/>
        <v>DEJAR</v>
      </c>
      <c r="L2660" s="33" t="str">
        <f t="shared" si="257"/>
        <v>DEJAR</v>
      </c>
      <c r="M2660" s="33" t="str">
        <f t="shared" si="258"/>
        <v>DEJAR</v>
      </c>
    </row>
    <row r="2661" spans="1:13" x14ac:dyDescent="0.25">
      <c r="A2661" s="151" t="s">
        <v>759</v>
      </c>
      <c r="B2661" s="152">
        <v>36</v>
      </c>
      <c r="C2661" s="153" t="s">
        <v>130</v>
      </c>
      <c r="D2661" s="154">
        <v>18</v>
      </c>
      <c r="E2661" s="163">
        <v>15</v>
      </c>
      <c r="F2661" s="304">
        <f t="shared" si="253"/>
        <v>254.46959999999999</v>
      </c>
      <c r="G2661" s="9">
        <v>0.1</v>
      </c>
      <c r="H2661" s="18" t="s">
        <v>1063</v>
      </c>
      <c r="I2661" s="32">
        <f t="shared" si="254"/>
        <v>134.06329154071116</v>
      </c>
      <c r="J2661" s="32">
        <f t="shared" si="255"/>
        <v>0.67031645770355586</v>
      </c>
      <c r="K2661" s="33" t="str">
        <f t="shared" si="256"/>
        <v>DEJAR</v>
      </c>
      <c r="L2661" s="33" t="str">
        <f t="shared" si="257"/>
        <v>DEJAR</v>
      </c>
      <c r="M2661" s="33" t="str">
        <f t="shared" si="258"/>
        <v>DEJAR</v>
      </c>
    </row>
    <row r="2662" spans="1:13" x14ac:dyDescent="0.25">
      <c r="A2662" s="151" t="s">
        <v>759</v>
      </c>
      <c r="B2662" s="152">
        <v>37</v>
      </c>
      <c r="C2662" s="153" t="s">
        <v>801</v>
      </c>
      <c r="D2662" s="154">
        <v>36.1</v>
      </c>
      <c r="E2662" s="163">
        <v>20</v>
      </c>
      <c r="F2662" s="304">
        <f t="shared" si="253"/>
        <v>1023.5411340000001</v>
      </c>
      <c r="G2662" s="9">
        <v>0.1</v>
      </c>
      <c r="H2662" s="18" t="s">
        <v>1063</v>
      </c>
      <c r="I2662" s="32">
        <f t="shared" si="254"/>
        <v>704.18910290691565</v>
      </c>
      <c r="J2662" s="32">
        <f t="shared" si="255"/>
        <v>3.5209455145345778</v>
      </c>
      <c r="K2662" s="33" t="str">
        <f t="shared" si="256"/>
        <v>DEJAR</v>
      </c>
      <c r="L2662" s="33" t="str">
        <f t="shared" si="257"/>
        <v>DEJAR</v>
      </c>
      <c r="M2662" s="33" t="str">
        <f t="shared" si="258"/>
        <v>DEJAR</v>
      </c>
    </row>
    <row r="2663" spans="1:13" x14ac:dyDescent="0.25">
      <c r="A2663" s="151" t="s">
        <v>759</v>
      </c>
      <c r="B2663" s="152">
        <v>38</v>
      </c>
      <c r="C2663" s="153" t="s">
        <v>418</v>
      </c>
      <c r="D2663" s="154">
        <v>19</v>
      </c>
      <c r="E2663" s="163">
        <v>14</v>
      </c>
      <c r="F2663" s="304">
        <f t="shared" si="253"/>
        <v>283.52940000000001</v>
      </c>
      <c r="G2663" s="9">
        <v>0.1</v>
      </c>
      <c r="H2663" s="18" t="s">
        <v>1063</v>
      </c>
      <c r="I2663" s="32">
        <f t="shared" si="254"/>
        <v>152.50261995629924</v>
      </c>
      <c r="J2663" s="32">
        <f t="shared" si="255"/>
        <v>0.76251309978149617</v>
      </c>
      <c r="K2663" s="33" t="str">
        <f t="shared" si="256"/>
        <v>DEJAR</v>
      </c>
      <c r="L2663" s="33" t="str">
        <f t="shared" si="257"/>
        <v>DEJAR</v>
      </c>
      <c r="M2663" s="33" t="str">
        <f t="shared" si="258"/>
        <v>DEJAR</v>
      </c>
    </row>
    <row r="2664" spans="1:13" x14ac:dyDescent="0.25">
      <c r="A2664" s="151" t="s">
        <v>759</v>
      </c>
      <c r="B2664" s="152">
        <v>39</v>
      </c>
      <c r="C2664" s="153" t="s">
        <v>901</v>
      </c>
      <c r="D2664" s="154">
        <v>36</v>
      </c>
      <c r="E2664" s="163">
        <v>25</v>
      </c>
      <c r="F2664" s="304">
        <f t="shared" si="253"/>
        <v>1017.8783999999999</v>
      </c>
      <c r="G2664" s="9">
        <v>0.1</v>
      </c>
      <c r="H2664" s="18" t="s">
        <v>1063</v>
      </c>
      <c r="I2664" s="32">
        <f t="shared" si="254"/>
        <v>699.54858588098784</v>
      </c>
      <c r="J2664" s="32">
        <f t="shared" si="255"/>
        <v>3.4977429294049394</v>
      </c>
      <c r="K2664" s="33" t="str">
        <f t="shared" si="256"/>
        <v>DEJAR</v>
      </c>
      <c r="L2664" s="33" t="str">
        <f t="shared" si="257"/>
        <v>DEJAR</v>
      </c>
      <c r="M2664" s="33" t="str">
        <f t="shared" si="258"/>
        <v>DEJAR</v>
      </c>
    </row>
    <row r="2665" spans="1:13" x14ac:dyDescent="0.25">
      <c r="A2665" s="151" t="s">
        <v>759</v>
      </c>
      <c r="B2665" s="152">
        <v>40</v>
      </c>
      <c r="C2665" s="153" t="s">
        <v>781</v>
      </c>
      <c r="D2665" s="154">
        <v>36</v>
      </c>
      <c r="E2665" s="164">
        <v>15.24</v>
      </c>
      <c r="F2665" s="304">
        <f t="shared" si="253"/>
        <v>1017.8783999999999</v>
      </c>
      <c r="G2665" s="9">
        <v>0.1</v>
      </c>
      <c r="H2665" s="18" t="s">
        <v>1063</v>
      </c>
      <c r="I2665" s="32">
        <f t="shared" si="254"/>
        <v>699.54858588098784</v>
      </c>
      <c r="J2665" s="32">
        <f t="shared" si="255"/>
        <v>3.4977429294049394</v>
      </c>
      <c r="K2665" s="33" t="str">
        <f t="shared" si="256"/>
        <v>DEJAR</v>
      </c>
      <c r="L2665" s="33" t="str">
        <f t="shared" si="257"/>
        <v>DEJAR</v>
      </c>
      <c r="M2665" s="33" t="str">
        <f t="shared" si="258"/>
        <v>DEJAR</v>
      </c>
    </row>
    <row r="2666" spans="1:13" x14ac:dyDescent="0.25">
      <c r="A2666" s="151" t="s">
        <v>759</v>
      </c>
      <c r="B2666" s="152">
        <v>41</v>
      </c>
      <c r="C2666" s="153" t="s">
        <v>908</v>
      </c>
      <c r="D2666" s="154">
        <v>29.4</v>
      </c>
      <c r="E2666" s="163">
        <v>25</v>
      </c>
      <c r="F2666" s="304">
        <f t="shared" si="253"/>
        <v>678.86834399999987</v>
      </c>
      <c r="G2666" s="9">
        <v>0.1</v>
      </c>
      <c r="H2666" s="18" t="s">
        <v>1063</v>
      </c>
      <c r="I2666" s="32">
        <f t="shared" si="254"/>
        <v>431.69384330856911</v>
      </c>
      <c r="J2666" s="32">
        <f t="shared" si="255"/>
        <v>2.1584692165428456</v>
      </c>
      <c r="K2666" s="33" t="str">
        <f t="shared" si="256"/>
        <v>DEJAR</v>
      </c>
      <c r="L2666" s="33" t="str">
        <f t="shared" si="257"/>
        <v>DEJAR</v>
      </c>
      <c r="M2666" s="33" t="str">
        <f t="shared" si="258"/>
        <v>DEJAR</v>
      </c>
    </row>
    <row r="2667" spans="1:13" x14ac:dyDescent="0.25">
      <c r="A2667" s="151" t="s">
        <v>759</v>
      </c>
      <c r="B2667" s="152">
        <v>42</v>
      </c>
      <c r="C2667" s="153" t="s">
        <v>895</v>
      </c>
      <c r="D2667" s="154">
        <v>31</v>
      </c>
      <c r="E2667" s="163">
        <v>10</v>
      </c>
      <c r="F2667" s="304">
        <f t="shared" si="253"/>
        <v>754.76940000000002</v>
      </c>
      <c r="G2667" s="9">
        <v>0.1</v>
      </c>
      <c r="H2667" s="18" t="s">
        <v>1063</v>
      </c>
      <c r="I2667" s="32">
        <f t="shared" si="254"/>
        <v>489.81357840055307</v>
      </c>
      <c r="J2667" s="32">
        <f t="shared" si="255"/>
        <v>2.4490678920027653</v>
      </c>
      <c r="K2667" s="33" t="str">
        <f t="shared" si="256"/>
        <v>DEJAR</v>
      </c>
      <c r="L2667" s="33" t="str">
        <f t="shared" si="257"/>
        <v>DEJAR</v>
      </c>
      <c r="M2667" s="33" t="str">
        <f t="shared" si="258"/>
        <v>DEJAR</v>
      </c>
    </row>
    <row r="2668" spans="1:13" x14ac:dyDescent="0.25">
      <c r="A2668" s="151" t="s">
        <v>759</v>
      </c>
      <c r="B2668" s="152">
        <v>43</v>
      </c>
      <c r="C2668" s="153" t="s">
        <v>909</v>
      </c>
      <c r="D2668" s="154">
        <v>27</v>
      </c>
      <c r="E2668" s="163">
        <v>22</v>
      </c>
      <c r="F2668" s="304">
        <f t="shared" si="253"/>
        <v>572.5566</v>
      </c>
      <c r="G2668" s="9">
        <v>0.1</v>
      </c>
      <c r="H2668" s="18" t="s">
        <v>1063</v>
      </c>
      <c r="I2668" s="32">
        <f t="shared" si="254"/>
        <v>352.39128142743209</v>
      </c>
      <c r="J2668" s="32">
        <f t="shared" si="255"/>
        <v>1.7619564071371603</v>
      </c>
      <c r="K2668" s="33" t="str">
        <f t="shared" si="256"/>
        <v>DEJAR</v>
      </c>
      <c r="L2668" s="33" t="str">
        <f t="shared" si="257"/>
        <v>DEJAR</v>
      </c>
      <c r="M2668" s="33" t="str">
        <f t="shared" si="258"/>
        <v>DEJAR</v>
      </c>
    </row>
    <row r="2669" spans="1:13" x14ac:dyDescent="0.25">
      <c r="A2669" s="151" t="s">
        <v>759</v>
      </c>
      <c r="B2669" s="152">
        <v>44</v>
      </c>
      <c r="C2669" s="153" t="s">
        <v>402</v>
      </c>
      <c r="D2669" s="154">
        <v>10</v>
      </c>
      <c r="E2669" s="163">
        <v>18</v>
      </c>
      <c r="F2669" s="304">
        <f t="shared" si="253"/>
        <v>78.539999999999992</v>
      </c>
      <c r="G2669" s="9">
        <v>0.1</v>
      </c>
      <c r="H2669" s="18" t="s">
        <v>1063</v>
      </c>
      <c r="I2669" s="32">
        <f t="shared" si="254"/>
        <v>33.026709725455305</v>
      </c>
      <c r="J2669" s="32">
        <f t="shared" si="255"/>
        <v>0.16513354862727653</v>
      </c>
      <c r="K2669" s="33" t="str">
        <f t="shared" si="256"/>
        <v>DEJAR</v>
      </c>
      <c r="L2669" s="33" t="str">
        <f t="shared" si="257"/>
        <v>DEJAR</v>
      </c>
      <c r="M2669" s="33" t="str">
        <f t="shared" si="258"/>
        <v>DEJAR</v>
      </c>
    </row>
    <row r="2670" spans="1:13" x14ac:dyDescent="0.25">
      <c r="A2670" s="151" t="s">
        <v>759</v>
      </c>
      <c r="B2670" s="152">
        <v>45</v>
      </c>
      <c r="C2670" s="153" t="s">
        <v>872</v>
      </c>
      <c r="D2670" s="154">
        <v>10.4</v>
      </c>
      <c r="E2670" s="164">
        <v>15.24</v>
      </c>
      <c r="F2670" s="304">
        <f t="shared" si="253"/>
        <v>84.948864</v>
      </c>
      <c r="G2670" s="9">
        <v>0.1</v>
      </c>
      <c r="H2670" s="18" t="s">
        <v>1063</v>
      </c>
      <c r="I2670" s="32">
        <f t="shared" si="254"/>
        <v>36.263059617041179</v>
      </c>
      <c r="J2670" s="32">
        <f t="shared" si="255"/>
        <v>0.18131529808520591</v>
      </c>
      <c r="K2670" s="33" t="str">
        <f t="shared" si="256"/>
        <v>DEJAR</v>
      </c>
      <c r="L2670" s="33" t="str">
        <f t="shared" si="257"/>
        <v>DEJAR</v>
      </c>
      <c r="M2670" s="33" t="str">
        <f t="shared" si="258"/>
        <v>DEJAR</v>
      </c>
    </row>
    <row r="2671" spans="1:13" x14ac:dyDescent="0.25">
      <c r="A2671" s="151" t="s">
        <v>762</v>
      </c>
      <c r="B2671" s="152">
        <v>1</v>
      </c>
      <c r="C2671" s="153" t="s">
        <v>844</v>
      </c>
      <c r="D2671" s="154">
        <v>140</v>
      </c>
      <c r="E2671" s="163">
        <v>44</v>
      </c>
      <c r="F2671" s="304">
        <f t="shared" si="253"/>
        <v>15393.84</v>
      </c>
      <c r="G2671" s="9">
        <v>0.1</v>
      </c>
      <c r="H2671" s="18" t="s">
        <v>1063</v>
      </c>
      <c r="I2671" s="32">
        <f t="shared" si="254"/>
        <v>17810.370080292549</v>
      </c>
      <c r="J2671" s="32">
        <f t="shared" si="255"/>
        <v>89.051850401462744</v>
      </c>
      <c r="K2671" s="33" t="str">
        <f t="shared" si="256"/>
        <v>DEJAR</v>
      </c>
      <c r="L2671" s="33" t="str">
        <f t="shared" si="257"/>
        <v>DEJAR</v>
      </c>
      <c r="M2671" s="33" t="str">
        <f t="shared" si="258"/>
        <v>DEJAR</v>
      </c>
    </row>
    <row r="2672" spans="1:13" x14ac:dyDescent="0.25">
      <c r="A2672" s="151" t="s">
        <v>762</v>
      </c>
      <c r="B2672" s="152">
        <v>2</v>
      </c>
      <c r="C2672" s="153" t="s">
        <v>769</v>
      </c>
      <c r="D2672" s="154">
        <v>14</v>
      </c>
      <c r="E2672" s="163">
        <v>15</v>
      </c>
      <c r="F2672" s="304">
        <f t="shared" si="253"/>
        <v>153.9384</v>
      </c>
      <c r="G2672" s="9">
        <v>0.1</v>
      </c>
      <c r="H2672" s="18" t="s">
        <v>1063</v>
      </c>
      <c r="I2672" s="32">
        <f t="shared" si="254"/>
        <v>73.64833681845144</v>
      </c>
      <c r="J2672" s="32">
        <f t="shared" si="255"/>
        <v>0.36824168409225716</v>
      </c>
      <c r="K2672" s="33" t="str">
        <f t="shared" si="256"/>
        <v>DEJAR</v>
      </c>
      <c r="L2672" s="33" t="str">
        <f t="shared" si="257"/>
        <v>DEJAR</v>
      </c>
      <c r="M2672" s="33" t="str">
        <f t="shared" si="258"/>
        <v>DEJAR</v>
      </c>
    </row>
    <row r="2673" spans="1:13" x14ac:dyDescent="0.25">
      <c r="A2673" s="151" t="s">
        <v>762</v>
      </c>
      <c r="B2673" s="152">
        <v>3</v>
      </c>
      <c r="C2673" s="153" t="s">
        <v>169</v>
      </c>
      <c r="D2673" s="154">
        <v>58</v>
      </c>
      <c r="E2673" s="163">
        <v>20</v>
      </c>
      <c r="F2673" s="304">
        <f t="shared" si="253"/>
        <v>2642.0855999999999</v>
      </c>
      <c r="G2673" s="9">
        <v>0.1</v>
      </c>
      <c r="H2673" s="18" t="s">
        <v>1063</v>
      </c>
      <c r="I2673" s="32">
        <f t="shared" si="254"/>
        <v>2180.2363008097436</v>
      </c>
      <c r="J2673" s="32">
        <f t="shared" si="255"/>
        <v>10.901181504048717</v>
      </c>
      <c r="K2673" s="33" t="str">
        <f t="shared" si="256"/>
        <v>DEJAR</v>
      </c>
      <c r="L2673" s="33" t="str">
        <f t="shared" si="257"/>
        <v>DEJAR</v>
      </c>
      <c r="M2673" s="33" t="str">
        <f t="shared" si="258"/>
        <v>DEJAR</v>
      </c>
    </row>
    <row r="2674" spans="1:13" x14ac:dyDescent="0.25">
      <c r="A2674" s="151" t="s">
        <v>762</v>
      </c>
      <c r="B2674" s="152">
        <v>4</v>
      </c>
      <c r="C2674" s="153" t="s">
        <v>910</v>
      </c>
      <c r="D2674" s="154">
        <v>42</v>
      </c>
      <c r="E2674" s="163">
        <v>22</v>
      </c>
      <c r="F2674" s="304">
        <f t="shared" si="253"/>
        <v>1385.4456</v>
      </c>
      <c r="G2674" s="9">
        <v>0.1</v>
      </c>
      <c r="H2674" s="18" t="s">
        <v>1063</v>
      </c>
      <c r="I2674" s="32">
        <f t="shared" si="254"/>
        <v>1010.1508312762483</v>
      </c>
      <c r="J2674" s="32">
        <f t="shared" si="255"/>
        <v>5.0507541563812408</v>
      </c>
      <c r="K2674" s="33" t="str">
        <f t="shared" si="256"/>
        <v>DEJAR</v>
      </c>
      <c r="L2674" s="33" t="str">
        <f t="shared" si="257"/>
        <v>DEJAR</v>
      </c>
      <c r="M2674" s="33" t="str">
        <f t="shared" si="258"/>
        <v>DEJAR</v>
      </c>
    </row>
    <row r="2675" spans="1:13" x14ac:dyDescent="0.25">
      <c r="A2675" s="151" t="s">
        <v>762</v>
      </c>
      <c r="B2675" s="152">
        <v>5</v>
      </c>
      <c r="C2675" s="153" t="s">
        <v>769</v>
      </c>
      <c r="D2675" s="154">
        <v>104</v>
      </c>
      <c r="E2675" s="165">
        <v>16.57</v>
      </c>
      <c r="F2675" s="304">
        <f t="shared" si="253"/>
        <v>8494.8863999999994</v>
      </c>
      <c r="G2675" s="9">
        <v>0.1</v>
      </c>
      <c r="H2675" s="18" t="s">
        <v>1063</v>
      </c>
      <c r="I2675" s="32">
        <f t="shared" si="254"/>
        <v>8769.4921558826754</v>
      </c>
      <c r="J2675" s="32">
        <f t="shared" si="255"/>
        <v>43.847460779413375</v>
      </c>
      <c r="K2675" s="33" t="str">
        <f t="shared" si="256"/>
        <v>DEJAR</v>
      </c>
      <c r="L2675" s="33" t="str">
        <f t="shared" si="257"/>
        <v>DEJAR</v>
      </c>
      <c r="M2675" s="33" t="str">
        <f t="shared" si="258"/>
        <v>DEJAR</v>
      </c>
    </row>
    <row r="2676" spans="1:13" x14ac:dyDescent="0.25">
      <c r="A2676" s="151" t="s">
        <v>762</v>
      </c>
      <c r="B2676" s="152">
        <v>6</v>
      </c>
      <c r="C2676" s="153" t="s">
        <v>490</v>
      </c>
      <c r="D2676" s="154">
        <v>16.600000000000001</v>
      </c>
      <c r="E2676" s="165">
        <v>16.57</v>
      </c>
      <c r="F2676" s="304">
        <f t="shared" si="253"/>
        <v>216.42482400000003</v>
      </c>
      <c r="G2676" s="9">
        <v>0.1</v>
      </c>
      <c r="H2676" s="18" t="s">
        <v>1063</v>
      </c>
      <c r="I2676" s="32">
        <f t="shared" si="254"/>
        <v>110.53380957149615</v>
      </c>
      <c r="J2676" s="32">
        <f t="shared" si="255"/>
        <v>0.55266904785748072</v>
      </c>
      <c r="K2676" s="33" t="str">
        <f t="shared" si="256"/>
        <v>DEJAR</v>
      </c>
      <c r="L2676" s="33" t="str">
        <f t="shared" si="257"/>
        <v>DEJAR</v>
      </c>
      <c r="M2676" s="33" t="str">
        <f t="shared" si="258"/>
        <v>DEJAR</v>
      </c>
    </row>
    <row r="2677" spans="1:13" x14ac:dyDescent="0.25">
      <c r="A2677" s="151" t="s">
        <v>762</v>
      </c>
      <c r="B2677" s="152">
        <v>7</v>
      </c>
      <c r="C2677" s="153" t="s">
        <v>134</v>
      </c>
      <c r="D2677" s="154">
        <v>36</v>
      </c>
      <c r="E2677" s="163">
        <v>28</v>
      </c>
      <c r="F2677" s="304">
        <f t="shared" si="253"/>
        <v>1017.8783999999999</v>
      </c>
      <c r="G2677" s="9">
        <v>0.1</v>
      </c>
      <c r="H2677" s="18" t="s">
        <v>1063</v>
      </c>
      <c r="I2677" s="32">
        <f t="shared" si="254"/>
        <v>699.54858588098784</v>
      </c>
      <c r="J2677" s="32">
        <f t="shared" si="255"/>
        <v>3.4977429294049394</v>
      </c>
      <c r="K2677" s="33" t="str">
        <f t="shared" si="256"/>
        <v>DEJAR</v>
      </c>
      <c r="L2677" s="33" t="str">
        <f t="shared" si="257"/>
        <v>DEJAR</v>
      </c>
      <c r="M2677" s="33" t="str">
        <f t="shared" si="258"/>
        <v>DEJAR</v>
      </c>
    </row>
    <row r="2678" spans="1:13" x14ac:dyDescent="0.25">
      <c r="A2678" s="151" t="s">
        <v>762</v>
      </c>
      <c r="B2678" s="152">
        <v>8</v>
      </c>
      <c r="C2678" s="153" t="s">
        <v>857</v>
      </c>
      <c r="D2678" s="154">
        <v>14</v>
      </c>
      <c r="E2678" s="163">
        <v>6</v>
      </c>
      <c r="F2678" s="304">
        <f t="shared" si="253"/>
        <v>153.9384</v>
      </c>
      <c r="G2678" s="9">
        <v>0.1</v>
      </c>
      <c r="H2678" s="18" t="s">
        <v>1063</v>
      </c>
      <c r="I2678" s="32">
        <f t="shared" si="254"/>
        <v>73.64833681845144</v>
      </c>
      <c r="J2678" s="32">
        <f t="shared" si="255"/>
        <v>0.36824168409225716</v>
      </c>
      <c r="K2678" s="33" t="str">
        <f t="shared" si="256"/>
        <v>DEJAR</v>
      </c>
      <c r="L2678" s="33" t="str">
        <f t="shared" si="257"/>
        <v>DEJAR</v>
      </c>
      <c r="M2678" s="33" t="str">
        <f t="shared" si="258"/>
        <v>DEJAR</v>
      </c>
    </row>
    <row r="2679" spans="1:13" x14ac:dyDescent="0.25">
      <c r="A2679" s="151" t="s">
        <v>762</v>
      </c>
      <c r="B2679" s="152">
        <v>9</v>
      </c>
      <c r="C2679" s="153" t="s">
        <v>769</v>
      </c>
      <c r="D2679" s="154">
        <v>14</v>
      </c>
      <c r="E2679" s="163">
        <v>6</v>
      </c>
      <c r="F2679" s="304">
        <f t="shared" si="253"/>
        <v>153.9384</v>
      </c>
      <c r="G2679" s="9">
        <v>0.1</v>
      </c>
      <c r="H2679" s="18" t="s">
        <v>1063</v>
      </c>
      <c r="I2679" s="32">
        <f t="shared" si="254"/>
        <v>73.64833681845144</v>
      </c>
      <c r="J2679" s="32">
        <f t="shared" si="255"/>
        <v>0.36824168409225716</v>
      </c>
      <c r="K2679" s="33" t="str">
        <f t="shared" si="256"/>
        <v>DEJAR</v>
      </c>
      <c r="L2679" s="33" t="str">
        <f t="shared" si="257"/>
        <v>DEJAR</v>
      </c>
      <c r="M2679" s="33" t="str">
        <f t="shared" si="258"/>
        <v>DEJAR</v>
      </c>
    </row>
    <row r="2680" spans="1:13" x14ac:dyDescent="0.25">
      <c r="A2680" s="151" t="s">
        <v>762</v>
      </c>
      <c r="B2680" s="152">
        <v>10</v>
      </c>
      <c r="C2680" s="153" t="s">
        <v>872</v>
      </c>
      <c r="D2680" s="154">
        <v>37</v>
      </c>
      <c r="E2680" s="163">
        <v>11</v>
      </c>
      <c r="F2680" s="304">
        <f t="shared" si="253"/>
        <v>1075.2126000000001</v>
      </c>
      <c r="G2680" s="9">
        <v>0.1</v>
      </c>
      <c r="H2680" s="18" t="s">
        <v>1063</v>
      </c>
      <c r="I2680" s="32">
        <f t="shared" si="254"/>
        <v>746.75785703016243</v>
      </c>
      <c r="J2680" s="32">
        <f t="shared" si="255"/>
        <v>3.7337892851508117</v>
      </c>
      <c r="K2680" s="33" t="str">
        <f t="shared" si="256"/>
        <v>DEJAR</v>
      </c>
      <c r="L2680" s="33" t="str">
        <f t="shared" si="257"/>
        <v>DEJAR</v>
      </c>
      <c r="M2680" s="33" t="str">
        <f t="shared" si="258"/>
        <v>DEJAR</v>
      </c>
    </row>
    <row r="2681" spans="1:13" x14ac:dyDescent="0.25">
      <c r="A2681" s="151" t="s">
        <v>762</v>
      </c>
      <c r="B2681" s="152">
        <v>11</v>
      </c>
      <c r="C2681" s="153" t="s">
        <v>872</v>
      </c>
      <c r="D2681" s="154">
        <v>21</v>
      </c>
      <c r="E2681" s="163">
        <v>15</v>
      </c>
      <c r="F2681" s="304">
        <f t="shared" si="253"/>
        <v>346.3614</v>
      </c>
      <c r="G2681" s="9">
        <v>0.1</v>
      </c>
      <c r="H2681" s="18" t="s">
        <v>1063</v>
      </c>
      <c r="I2681" s="32">
        <f t="shared" si="254"/>
        <v>193.587905296</v>
      </c>
      <c r="J2681" s="32">
        <f t="shared" si="255"/>
        <v>0.96793952648000003</v>
      </c>
      <c r="K2681" s="33" t="str">
        <f t="shared" si="256"/>
        <v>DEJAR</v>
      </c>
      <c r="L2681" s="33" t="str">
        <f t="shared" si="257"/>
        <v>DEJAR</v>
      </c>
      <c r="M2681" s="33" t="str">
        <f t="shared" si="258"/>
        <v>DEJAR</v>
      </c>
    </row>
    <row r="2682" spans="1:13" x14ac:dyDescent="0.25">
      <c r="A2682" s="151" t="s">
        <v>762</v>
      </c>
      <c r="B2682" s="152">
        <v>12</v>
      </c>
      <c r="C2682" s="8" t="s">
        <v>771</v>
      </c>
      <c r="D2682" s="154">
        <v>17</v>
      </c>
      <c r="E2682" s="165">
        <v>16.57</v>
      </c>
      <c r="F2682" s="304">
        <f t="shared" si="253"/>
        <v>226.98060000000001</v>
      </c>
      <c r="G2682" s="9">
        <v>0.1</v>
      </c>
      <c r="H2682" s="18" t="s">
        <v>1063</v>
      </c>
      <c r="I2682" s="32">
        <f t="shared" si="254"/>
        <v>116.98835060940742</v>
      </c>
      <c r="J2682" s="32">
        <f t="shared" si="255"/>
        <v>0.58494175304703711</v>
      </c>
      <c r="K2682" s="33" t="str">
        <f t="shared" si="256"/>
        <v>DEJAR</v>
      </c>
      <c r="L2682" s="33" t="str">
        <f t="shared" si="257"/>
        <v>DEJAR</v>
      </c>
      <c r="M2682" s="33" t="str">
        <f t="shared" si="258"/>
        <v>DEJAR</v>
      </c>
    </row>
    <row r="2683" spans="1:13" x14ac:dyDescent="0.25">
      <c r="A2683" s="151" t="s">
        <v>762</v>
      </c>
      <c r="B2683" s="152">
        <v>13</v>
      </c>
      <c r="C2683" s="153" t="s">
        <v>861</v>
      </c>
      <c r="D2683" s="154">
        <v>12</v>
      </c>
      <c r="E2683" s="165">
        <v>16.57</v>
      </c>
      <c r="F2683" s="304">
        <f t="shared" si="253"/>
        <v>113.0976</v>
      </c>
      <c r="G2683" s="9">
        <v>0.1</v>
      </c>
      <c r="H2683" s="18" t="s">
        <v>1063</v>
      </c>
      <c r="I2683" s="32">
        <f t="shared" si="254"/>
        <v>51.002868362482175</v>
      </c>
      <c r="J2683" s="32">
        <f t="shared" si="255"/>
        <v>0.25501434181241084</v>
      </c>
      <c r="K2683" s="33" t="str">
        <f t="shared" si="256"/>
        <v>DEJAR</v>
      </c>
      <c r="L2683" s="33" t="str">
        <f t="shared" si="257"/>
        <v>DEJAR</v>
      </c>
      <c r="M2683" s="33" t="str">
        <f t="shared" si="258"/>
        <v>DEJAR</v>
      </c>
    </row>
    <row r="2684" spans="1:13" x14ac:dyDescent="0.25">
      <c r="A2684" s="151" t="s">
        <v>762</v>
      </c>
      <c r="B2684" s="152">
        <v>14</v>
      </c>
      <c r="C2684" s="153" t="s">
        <v>408</v>
      </c>
      <c r="D2684" s="154">
        <v>36</v>
      </c>
      <c r="E2684" s="165">
        <v>16.57</v>
      </c>
      <c r="F2684" s="304">
        <f t="shared" si="253"/>
        <v>1017.8783999999999</v>
      </c>
      <c r="G2684" s="9">
        <v>0.1</v>
      </c>
      <c r="H2684" s="18" t="s">
        <v>1063</v>
      </c>
      <c r="I2684" s="32">
        <f t="shared" si="254"/>
        <v>699.54858588098784</v>
      </c>
      <c r="J2684" s="32">
        <f t="shared" si="255"/>
        <v>3.4977429294049394</v>
      </c>
      <c r="K2684" s="33" t="str">
        <f t="shared" si="256"/>
        <v>DEJAR</v>
      </c>
      <c r="L2684" s="33" t="str">
        <f t="shared" si="257"/>
        <v>DEJAR</v>
      </c>
      <c r="M2684" s="33" t="str">
        <f t="shared" si="258"/>
        <v>DEJAR</v>
      </c>
    </row>
    <row r="2685" spans="1:13" x14ac:dyDescent="0.25">
      <c r="A2685" s="151" t="s">
        <v>762</v>
      </c>
      <c r="B2685" s="152">
        <v>15</v>
      </c>
      <c r="C2685" s="153" t="s">
        <v>310</v>
      </c>
      <c r="D2685" s="154">
        <v>26</v>
      </c>
      <c r="E2685" s="163">
        <v>20</v>
      </c>
      <c r="F2685" s="304">
        <f t="shared" si="253"/>
        <v>530.93039999999996</v>
      </c>
      <c r="G2685" s="9">
        <v>0.1</v>
      </c>
      <c r="H2685" s="18" t="s">
        <v>1063</v>
      </c>
      <c r="I2685" s="32">
        <f t="shared" si="254"/>
        <v>322.0760520178971</v>
      </c>
      <c r="J2685" s="32">
        <f t="shared" si="255"/>
        <v>1.6103802600894852</v>
      </c>
      <c r="K2685" s="33" t="str">
        <f t="shared" si="256"/>
        <v>DEJAR</v>
      </c>
      <c r="L2685" s="33" t="str">
        <f t="shared" si="257"/>
        <v>DEJAR</v>
      </c>
      <c r="M2685" s="33" t="str">
        <f t="shared" si="258"/>
        <v>DEJAR</v>
      </c>
    </row>
    <row r="2686" spans="1:13" x14ac:dyDescent="0.25">
      <c r="A2686" s="151" t="s">
        <v>762</v>
      </c>
      <c r="B2686" s="152">
        <v>16</v>
      </c>
      <c r="C2686" s="153" t="s">
        <v>599</v>
      </c>
      <c r="D2686" s="154">
        <v>11</v>
      </c>
      <c r="E2686" s="163">
        <v>15</v>
      </c>
      <c r="F2686" s="304">
        <f t="shared" si="253"/>
        <v>95.0334</v>
      </c>
      <c r="G2686" s="9">
        <v>0.1</v>
      </c>
      <c r="H2686" s="18" t="s">
        <v>1063</v>
      </c>
      <c r="I2686" s="32">
        <f t="shared" si="254"/>
        <v>41.450062373780455</v>
      </c>
      <c r="J2686" s="32">
        <f t="shared" si="255"/>
        <v>0.20725031186890225</v>
      </c>
      <c r="K2686" s="33" t="str">
        <f t="shared" si="256"/>
        <v>DEJAR</v>
      </c>
      <c r="L2686" s="33" t="str">
        <f t="shared" si="257"/>
        <v>DEJAR</v>
      </c>
      <c r="M2686" s="33" t="str">
        <f t="shared" si="258"/>
        <v>DEJAR</v>
      </c>
    </row>
    <row r="2687" spans="1:13" x14ac:dyDescent="0.25">
      <c r="A2687" s="151" t="s">
        <v>762</v>
      </c>
      <c r="B2687" s="152">
        <v>17</v>
      </c>
      <c r="C2687" s="153" t="s">
        <v>910</v>
      </c>
      <c r="D2687" s="154">
        <v>18</v>
      </c>
      <c r="E2687" s="163">
        <v>20</v>
      </c>
      <c r="F2687" s="304">
        <f t="shared" si="253"/>
        <v>254.46959999999999</v>
      </c>
      <c r="G2687" s="9">
        <v>0.1</v>
      </c>
      <c r="H2687" s="18" t="s">
        <v>1063</v>
      </c>
      <c r="I2687" s="32">
        <f t="shared" si="254"/>
        <v>134.06329154071116</v>
      </c>
      <c r="J2687" s="32">
        <f t="shared" si="255"/>
        <v>0.67031645770355586</v>
      </c>
      <c r="K2687" s="33" t="str">
        <f t="shared" si="256"/>
        <v>DEJAR</v>
      </c>
      <c r="L2687" s="33" t="str">
        <f t="shared" si="257"/>
        <v>DEJAR</v>
      </c>
      <c r="M2687" s="33" t="str">
        <f t="shared" si="258"/>
        <v>DEJAR</v>
      </c>
    </row>
    <row r="2688" spans="1:13" ht="30" x14ac:dyDescent="0.25">
      <c r="A2688" s="151" t="s">
        <v>762</v>
      </c>
      <c r="B2688" s="152">
        <v>18</v>
      </c>
      <c r="C2688" s="153" t="s">
        <v>911</v>
      </c>
      <c r="D2688" s="154">
        <v>22.7</v>
      </c>
      <c r="E2688" s="165">
        <v>16.57</v>
      </c>
      <c r="F2688" s="304">
        <f t="shared" si="253"/>
        <v>404.70876599999997</v>
      </c>
      <c r="G2688" s="9">
        <v>0.1</v>
      </c>
      <c r="H2688" s="18" t="s">
        <v>1063</v>
      </c>
      <c r="I2688" s="32">
        <f t="shared" si="254"/>
        <v>233.05396725657332</v>
      </c>
      <c r="J2688" s="32">
        <f t="shared" si="255"/>
        <v>1.1652698362828666</v>
      </c>
      <c r="K2688" s="33" t="str">
        <f t="shared" si="256"/>
        <v>DEJAR</v>
      </c>
      <c r="L2688" s="33" t="str">
        <f t="shared" si="257"/>
        <v>DEJAR</v>
      </c>
      <c r="M2688" s="33" t="str">
        <f t="shared" si="258"/>
        <v>DEJAR</v>
      </c>
    </row>
    <row r="2689" spans="1:13" x14ac:dyDescent="0.25">
      <c r="A2689" s="151" t="s">
        <v>762</v>
      </c>
      <c r="B2689" s="152">
        <v>19</v>
      </c>
      <c r="C2689" s="8" t="s">
        <v>771</v>
      </c>
      <c r="D2689" s="154">
        <v>19.7</v>
      </c>
      <c r="E2689" s="163">
        <v>20</v>
      </c>
      <c r="F2689" s="304">
        <f t="shared" si="253"/>
        <v>304.80588599999999</v>
      </c>
      <c r="G2689" s="9">
        <v>0.1</v>
      </c>
      <c r="H2689" s="18" t="s">
        <v>1063</v>
      </c>
      <c r="I2689" s="32">
        <f t="shared" si="254"/>
        <v>166.2373105643241</v>
      </c>
      <c r="J2689" s="32">
        <f t="shared" si="255"/>
        <v>0.83118655282162057</v>
      </c>
      <c r="K2689" s="33" t="str">
        <f t="shared" si="256"/>
        <v>DEJAR</v>
      </c>
      <c r="L2689" s="33" t="str">
        <f t="shared" si="257"/>
        <v>DEJAR</v>
      </c>
      <c r="M2689" s="33" t="str">
        <f t="shared" si="258"/>
        <v>DEJAR</v>
      </c>
    </row>
    <row r="2690" spans="1:13" x14ac:dyDescent="0.25">
      <c r="A2690" s="151" t="s">
        <v>762</v>
      </c>
      <c r="B2690" s="152">
        <v>20</v>
      </c>
      <c r="C2690" s="153" t="s">
        <v>769</v>
      </c>
      <c r="D2690" s="154">
        <v>12.9</v>
      </c>
      <c r="E2690" s="163">
        <v>6</v>
      </c>
      <c r="F2690" s="304">
        <f t="shared" si="253"/>
        <v>130.69841399999999</v>
      </c>
      <c r="G2690" s="9">
        <v>0.1</v>
      </c>
      <c r="H2690" s="18" t="s">
        <v>1063</v>
      </c>
      <c r="I2690" s="32">
        <f t="shared" si="254"/>
        <v>60.597818472644285</v>
      </c>
      <c r="J2690" s="32">
        <f t="shared" si="255"/>
        <v>0.30298909236322141</v>
      </c>
      <c r="K2690" s="33" t="str">
        <f t="shared" si="256"/>
        <v>DEJAR</v>
      </c>
      <c r="L2690" s="33" t="str">
        <f t="shared" si="257"/>
        <v>DEJAR</v>
      </c>
      <c r="M2690" s="33" t="str">
        <f t="shared" si="258"/>
        <v>DEJAR</v>
      </c>
    </row>
    <row r="2691" spans="1:13" x14ac:dyDescent="0.25">
      <c r="A2691" s="151" t="s">
        <v>762</v>
      </c>
      <c r="B2691" s="152">
        <v>21</v>
      </c>
      <c r="C2691" s="153" t="s">
        <v>383</v>
      </c>
      <c r="D2691" s="154">
        <v>11</v>
      </c>
      <c r="E2691" s="163">
        <v>14</v>
      </c>
      <c r="F2691" s="304">
        <f t="shared" ref="F2691:F2754" si="259">(3.1416/4)*D2691^2</f>
        <v>95.0334</v>
      </c>
      <c r="G2691" s="9">
        <v>0.1</v>
      </c>
      <c r="H2691" s="18" t="s">
        <v>1063</v>
      </c>
      <c r="I2691" s="32">
        <f t="shared" ref="I2691:I2754" si="260">0.13657*D2691^2.38351</f>
        <v>41.450062373780455</v>
      </c>
      <c r="J2691" s="32">
        <f t="shared" ref="J2691:J2754" si="261">(I2691/1000)*0.5/G2691</f>
        <v>0.20725031186890225</v>
      </c>
      <c r="K2691" s="33" t="str">
        <f t="shared" ref="K2691:K2754" si="262">+IF(D2691&gt;=10,"DEJAR","DEPURAR")</f>
        <v>DEJAR</v>
      </c>
      <c r="L2691" s="33" t="str">
        <f t="shared" ref="L2691:L2754" si="263">+IF(E2691&gt;=5,"DEJAR","DEPURAR")</f>
        <v>DEJAR</v>
      </c>
      <c r="M2691" s="33" t="str">
        <f t="shared" ref="M2691:M2754" si="264">+IF(AND(K2691="DEJAR",L2691="DEJAR"),"DEJAR","DEPURAR")</f>
        <v>DEJAR</v>
      </c>
    </row>
    <row r="2692" spans="1:13" x14ac:dyDescent="0.25">
      <c r="A2692" s="151" t="s">
        <v>762</v>
      </c>
      <c r="B2692" s="152">
        <v>22</v>
      </c>
      <c r="C2692" s="153" t="s">
        <v>120</v>
      </c>
      <c r="D2692" s="154">
        <v>36.700000000000003</v>
      </c>
      <c r="E2692" s="163">
        <v>30</v>
      </c>
      <c r="F2692" s="304">
        <f t="shared" si="259"/>
        <v>1057.8474060000001</v>
      </c>
      <c r="G2692" s="9">
        <v>0.1</v>
      </c>
      <c r="H2692" s="18" t="s">
        <v>1063</v>
      </c>
      <c r="I2692" s="32">
        <f t="shared" si="260"/>
        <v>732.40705697323824</v>
      </c>
      <c r="J2692" s="32">
        <f t="shared" si="261"/>
        <v>3.662035284866191</v>
      </c>
      <c r="K2692" s="33" t="str">
        <f t="shared" si="262"/>
        <v>DEJAR</v>
      </c>
      <c r="L2692" s="33" t="str">
        <f t="shared" si="263"/>
        <v>DEJAR</v>
      </c>
      <c r="M2692" s="33" t="str">
        <f t="shared" si="264"/>
        <v>DEJAR</v>
      </c>
    </row>
    <row r="2693" spans="1:13" x14ac:dyDescent="0.25">
      <c r="A2693" s="151" t="s">
        <v>762</v>
      </c>
      <c r="B2693" s="152">
        <v>23</v>
      </c>
      <c r="C2693" s="153" t="s">
        <v>872</v>
      </c>
      <c r="D2693" s="154">
        <v>19</v>
      </c>
      <c r="E2693" s="163">
        <v>5</v>
      </c>
      <c r="F2693" s="304">
        <f t="shared" si="259"/>
        <v>283.52940000000001</v>
      </c>
      <c r="G2693" s="9">
        <v>0.1</v>
      </c>
      <c r="H2693" s="18" t="s">
        <v>1063</v>
      </c>
      <c r="I2693" s="32">
        <f t="shared" si="260"/>
        <v>152.50261995629924</v>
      </c>
      <c r="J2693" s="32">
        <f t="shared" si="261"/>
        <v>0.76251309978149617</v>
      </c>
      <c r="K2693" s="33" t="str">
        <f t="shared" si="262"/>
        <v>DEJAR</v>
      </c>
      <c r="L2693" s="33" t="str">
        <f t="shared" si="263"/>
        <v>DEJAR</v>
      </c>
      <c r="M2693" s="33" t="str">
        <f t="shared" si="264"/>
        <v>DEJAR</v>
      </c>
    </row>
    <row r="2694" spans="1:13" x14ac:dyDescent="0.25">
      <c r="A2694" s="151" t="s">
        <v>762</v>
      </c>
      <c r="B2694" s="152">
        <v>24</v>
      </c>
      <c r="C2694" s="153" t="s">
        <v>310</v>
      </c>
      <c r="D2694" s="154">
        <v>54</v>
      </c>
      <c r="E2694" s="163">
        <v>30</v>
      </c>
      <c r="F2694" s="304">
        <f t="shared" si="259"/>
        <v>2290.2264</v>
      </c>
      <c r="G2694" s="9">
        <v>0.1</v>
      </c>
      <c r="H2694" s="18" t="s">
        <v>1063</v>
      </c>
      <c r="I2694" s="32">
        <f t="shared" si="260"/>
        <v>1838.7943468066326</v>
      </c>
      <c r="J2694" s="32">
        <f t="shared" si="261"/>
        <v>9.1939717340331626</v>
      </c>
      <c r="K2694" s="33" t="str">
        <f t="shared" si="262"/>
        <v>DEJAR</v>
      </c>
      <c r="L2694" s="33" t="str">
        <f t="shared" si="263"/>
        <v>DEJAR</v>
      </c>
      <c r="M2694" s="33" t="str">
        <f t="shared" si="264"/>
        <v>DEJAR</v>
      </c>
    </row>
    <row r="2695" spans="1:13" x14ac:dyDescent="0.25">
      <c r="A2695" s="151" t="s">
        <v>762</v>
      </c>
      <c r="B2695" s="152">
        <v>25</v>
      </c>
      <c r="C2695" s="153" t="s">
        <v>310</v>
      </c>
      <c r="D2695" s="154">
        <v>46.6</v>
      </c>
      <c r="E2695" s="165">
        <v>16.57</v>
      </c>
      <c r="F2695" s="304">
        <f t="shared" si="259"/>
        <v>1705.543224</v>
      </c>
      <c r="G2695" s="9">
        <v>0.1</v>
      </c>
      <c r="H2695" s="18" t="s">
        <v>1063</v>
      </c>
      <c r="I2695" s="32">
        <f t="shared" si="260"/>
        <v>1294.1059252744903</v>
      </c>
      <c r="J2695" s="32">
        <f t="shared" si="261"/>
        <v>6.4705296263724517</v>
      </c>
      <c r="K2695" s="33" t="str">
        <f t="shared" si="262"/>
        <v>DEJAR</v>
      </c>
      <c r="L2695" s="33" t="str">
        <f t="shared" si="263"/>
        <v>DEJAR</v>
      </c>
      <c r="M2695" s="33" t="str">
        <f t="shared" si="264"/>
        <v>DEJAR</v>
      </c>
    </row>
    <row r="2696" spans="1:13" x14ac:dyDescent="0.25">
      <c r="A2696" s="151" t="s">
        <v>762</v>
      </c>
      <c r="B2696" s="152">
        <v>26</v>
      </c>
      <c r="C2696" s="8" t="s">
        <v>771</v>
      </c>
      <c r="D2696" s="154"/>
      <c r="E2696" s="165">
        <v>16.57</v>
      </c>
      <c r="F2696" s="304">
        <f t="shared" si="259"/>
        <v>0</v>
      </c>
      <c r="G2696" s="9">
        <v>0.1</v>
      </c>
      <c r="H2696" s="18" t="s">
        <v>1063</v>
      </c>
      <c r="I2696" s="32">
        <f t="shared" si="260"/>
        <v>0</v>
      </c>
      <c r="J2696" s="32">
        <f t="shared" si="261"/>
        <v>0</v>
      </c>
      <c r="K2696" s="33" t="str">
        <f t="shared" si="262"/>
        <v>DEPURAR</v>
      </c>
      <c r="L2696" s="33" t="str">
        <f t="shared" si="263"/>
        <v>DEJAR</v>
      </c>
      <c r="M2696" s="33" t="str">
        <f t="shared" si="264"/>
        <v>DEPURAR</v>
      </c>
    </row>
    <row r="2697" spans="1:13" x14ac:dyDescent="0.25">
      <c r="A2697" s="151" t="s">
        <v>762</v>
      </c>
      <c r="B2697" s="152">
        <v>27</v>
      </c>
      <c r="C2697" s="153" t="s">
        <v>870</v>
      </c>
      <c r="D2697" s="154">
        <v>15.5</v>
      </c>
      <c r="E2697" s="163">
        <v>6</v>
      </c>
      <c r="F2697" s="304">
        <f t="shared" si="259"/>
        <v>188.69235</v>
      </c>
      <c r="G2697" s="9">
        <v>0.1</v>
      </c>
      <c r="H2697" s="18" t="s">
        <v>1063</v>
      </c>
      <c r="I2697" s="32">
        <f t="shared" si="260"/>
        <v>93.869134877908024</v>
      </c>
      <c r="J2697" s="32">
        <f t="shared" si="261"/>
        <v>0.46934567438954011</v>
      </c>
      <c r="K2697" s="33" t="str">
        <f t="shared" si="262"/>
        <v>DEJAR</v>
      </c>
      <c r="L2697" s="33" t="str">
        <f t="shared" si="263"/>
        <v>DEJAR</v>
      </c>
      <c r="M2697" s="33" t="str">
        <f t="shared" si="264"/>
        <v>DEJAR</v>
      </c>
    </row>
    <row r="2698" spans="1:13" x14ac:dyDescent="0.25">
      <c r="A2698" s="151" t="s">
        <v>762</v>
      </c>
      <c r="B2698" s="152">
        <v>28</v>
      </c>
      <c r="C2698" s="153" t="s">
        <v>421</v>
      </c>
      <c r="D2698" s="154">
        <v>11.6</v>
      </c>
      <c r="E2698" s="163">
        <v>12</v>
      </c>
      <c r="F2698" s="304">
        <f t="shared" si="259"/>
        <v>105.683424</v>
      </c>
      <c r="G2698" s="9">
        <v>0.1</v>
      </c>
      <c r="H2698" s="18" t="s">
        <v>1063</v>
      </c>
      <c r="I2698" s="32">
        <f t="shared" si="260"/>
        <v>47.043710780074015</v>
      </c>
      <c r="J2698" s="32">
        <f t="shared" si="261"/>
        <v>0.23521855390037005</v>
      </c>
      <c r="K2698" s="33" t="str">
        <f t="shared" si="262"/>
        <v>DEJAR</v>
      </c>
      <c r="L2698" s="33" t="str">
        <f t="shared" si="263"/>
        <v>DEJAR</v>
      </c>
      <c r="M2698" s="33" t="str">
        <f t="shared" si="264"/>
        <v>DEJAR</v>
      </c>
    </row>
    <row r="2699" spans="1:13" x14ac:dyDescent="0.25">
      <c r="A2699" s="151" t="s">
        <v>762</v>
      </c>
      <c r="B2699" s="152">
        <v>29</v>
      </c>
      <c r="C2699" s="153" t="s">
        <v>421</v>
      </c>
      <c r="D2699" s="154">
        <v>13.2</v>
      </c>
      <c r="E2699" s="165">
        <v>16.57</v>
      </c>
      <c r="F2699" s="304">
        <f t="shared" si="259"/>
        <v>136.84809599999997</v>
      </c>
      <c r="G2699" s="9">
        <v>0.1</v>
      </c>
      <c r="H2699" s="18" t="s">
        <v>1063</v>
      </c>
      <c r="I2699" s="32">
        <f t="shared" si="260"/>
        <v>64.010980580278073</v>
      </c>
      <c r="J2699" s="32">
        <f t="shared" si="261"/>
        <v>0.32005490290139033</v>
      </c>
      <c r="K2699" s="33" t="str">
        <f t="shared" si="262"/>
        <v>DEJAR</v>
      </c>
      <c r="L2699" s="33" t="str">
        <f t="shared" si="263"/>
        <v>DEJAR</v>
      </c>
      <c r="M2699" s="33" t="str">
        <f t="shared" si="264"/>
        <v>DEJAR</v>
      </c>
    </row>
    <row r="2700" spans="1:13" x14ac:dyDescent="0.25">
      <c r="A2700" s="151" t="s">
        <v>762</v>
      </c>
      <c r="B2700" s="152">
        <v>30</v>
      </c>
      <c r="C2700" s="153" t="s">
        <v>872</v>
      </c>
      <c r="D2700" s="154">
        <v>39.5</v>
      </c>
      <c r="E2700" s="163">
        <v>17</v>
      </c>
      <c r="F2700" s="304">
        <f t="shared" si="259"/>
        <v>1225.4203499999999</v>
      </c>
      <c r="G2700" s="9">
        <v>0.1</v>
      </c>
      <c r="H2700" s="18" t="s">
        <v>1063</v>
      </c>
      <c r="I2700" s="32">
        <f t="shared" si="260"/>
        <v>872.69091090839277</v>
      </c>
      <c r="J2700" s="32">
        <f t="shared" si="261"/>
        <v>4.3634545545419634</v>
      </c>
      <c r="K2700" s="33" t="str">
        <f t="shared" si="262"/>
        <v>DEJAR</v>
      </c>
      <c r="L2700" s="33" t="str">
        <f t="shared" si="263"/>
        <v>DEJAR</v>
      </c>
      <c r="M2700" s="33" t="str">
        <f t="shared" si="264"/>
        <v>DEJAR</v>
      </c>
    </row>
    <row r="2701" spans="1:13" x14ac:dyDescent="0.25">
      <c r="A2701" s="151" t="s">
        <v>762</v>
      </c>
      <c r="B2701" s="152">
        <v>31</v>
      </c>
      <c r="C2701" s="153" t="s">
        <v>912</v>
      </c>
      <c r="D2701" s="154">
        <v>10.199999999999999</v>
      </c>
      <c r="E2701" s="163">
        <v>15</v>
      </c>
      <c r="F2701" s="304">
        <f t="shared" si="259"/>
        <v>81.713015999999996</v>
      </c>
      <c r="G2701" s="9">
        <v>0.1</v>
      </c>
      <c r="H2701" s="18" t="s">
        <v>1063</v>
      </c>
      <c r="I2701" s="32">
        <f t="shared" si="260"/>
        <v>34.622936944330348</v>
      </c>
      <c r="J2701" s="32">
        <f t="shared" si="261"/>
        <v>0.17311468472165173</v>
      </c>
      <c r="K2701" s="33" t="str">
        <f t="shared" si="262"/>
        <v>DEJAR</v>
      </c>
      <c r="L2701" s="33" t="str">
        <f t="shared" si="263"/>
        <v>DEJAR</v>
      </c>
      <c r="M2701" s="33" t="str">
        <f t="shared" si="264"/>
        <v>DEJAR</v>
      </c>
    </row>
    <row r="2702" spans="1:13" x14ac:dyDescent="0.25">
      <c r="A2702" s="151" t="s">
        <v>762</v>
      </c>
      <c r="B2702" s="152">
        <v>32</v>
      </c>
      <c r="C2702" s="153" t="s">
        <v>169</v>
      </c>
      <c r="D2702" s="154">
        <v>15</v>
      </c>
      <c r="E2702" s="163">
        <v>16</v>
      </c>
      <c r="F2702" s="304">
        <f t="shared" si="259"/>
        <v>176.715</v>
      </c>
      <c r="G2702" s="9">
        <v>0.1</v>
      </c>
      <c r="H2702" s="18" t="s">
        <v>1063</v>
      </c>
      <c r="I2702" s="32">
        <f t="shared" si="260"/>
        <v>86.812164819560579</v>
      </c>
      <c r="J2702" s="32">
        <f t="shared" si="261"/>
        <v>0.43406082409780289</v>
      </c>
      <c r="K2702" s="33" t="str">
        <f t="shared" si="262"/>
        <v>DEJAR</v>
      </c>
      <c r="L2702" s="33" t="str">
        <f t="shared" si="263"/>
        <v>DEJAR</v>
      </c>
      <c r="M2702" s="33" t="str">
        <f t="shared" si="264"/>
        <v>DEJAR</v>
      </c>
    </row>
    <row r="2703" spans="1:13" x14ac:dyDescent="0.25">
      <c r="A2703" s="151" t="s">
        <v>762</v>
      </c>
      <c r="B2703" s="152">
        <v>33</v>
      </c>
      <c r="C2703" s="153" t="s">
        <v>435</v>
      </c>
      <c r="D2703" s="154">
        <v>24.3</v>
      </c>
      <c r="E2703" s="165">
        <v>16.57</v>
      </c>
      <c r="F2703" s="304">
        <f t="shared" si="259"/>
        <v>463.77084600000001</v>
      </c>
      <c r="G2703" s="9">
        <v>0.1</v>
      </c>
      <c r="H2703" s="18" t="s">
        <v>1063</v>
      </c>
      <c r="I2703" s="32">
        <f t="shared" si="260"/>
        <v>274.13325232414849</v>
      </c>
      <c r="J2703" s="32">
        <f t="shared" si="261"/>
        <v>1.3706662616207423</v>
      </c>
      <c r="K2703" s="33" t="str">
        <f t="shared" si="262"/>
        <v>DEJAR</v>
      </c>
      <c r="L2703" s="33" t="str">
        <f t="shared" si="263"/>
        <v>DEJAR</v>
      </c>
      <c r="M2703" s="33" t="str">
        <f t="shared" si="264"/>
        <v>DEJAR</v>
      </c>
    </row>
    <row r="2704" spans="1:13" x14ac:dyDescent="0.25">
      <c r="A2704" s="151" t="s">
        <v>762</v>
      </c>
      <c r="B2704" s="152">
        <v>34</v>
      </c>
      <c r="C2704" s="153" t="s">
        <v>421</v>
      </c>
      <c r="D2704" s="154">
        <v>39.5</v>
      </c>
      <c r="E2704" s="163">
        <v>35</v>
      </c>
      <c r="F2704" s="304">
        <f t="shared" si="259"/>
        <v>1225.4203499999999</v>
      </c>
      <c r="G2704" s="9">
        <v>0.1</v>
      </c>
      <c r="H2704" s="18" t="s">
        <v>1063</v>
      </c>
      <c r="I2704" s="32">
        <f t="shared" si="260"/>
        <v>872.69091090839277</v>
      </c>
      <c r="J2704" s="32">
        <f t="shared" si="261"/>
        <v>4.3634545545419634</v>
      </c>
      <c r="K2704" s="33" t="str">
        <f t="shared" si="262"/>
        <v>DEJAR</v>
      </c>
      <c r="L2704" s="33" t="str">
        <f t="shared" si="263"/>
        <v>DEJAR</v>
      </c>
      <c r="M2704" s="33" t="str">
        <f t="shared" si="264"/>
        <v>DEJAR</v>
      </c>
    </row>
    <row r="2705" spans="1:13" x14ac:dyDescent="0.25">
      <c r="A2705" s="151" t="s">
        <v>762</v>
      </c>
      <c r="B2705" s="152">
        <v>35</v>
      </c>
      <c r="C2705" s="153" t="s">
        <v>835</v>
      </c>
      <c r="D2705" s="154">
        <v>16</v>
      </c>
      <c r="E2705" s="163">
        <v>20</v>
      </c>
      <c r="F2705" s="304">
        <f t="shared" si="259"/>
        <v>201.0624</v>
      </c>
      <c r="G2705" s="9">
        <v>0.1</v>
      </c>
      <c r="H2705" s="18" t="s">
        <v>1063</v>
      </c>
      <c r="I2705" s="32">
        <f t="shared" si="260"/>
        <v>101.24820425273758</v>
      </c>
      <c r="J2705" s="32">
        <f t="shared" si="261"/>
        <v>0.50624102126368786</v>
      </c>
      <c r="K2705" s="33" t="str">
        <f t="shared" si="262"/>
        <v>DEJAR</v>
      </c>
      <c r="L2705" s="33" t="str">
        <f t="shared" si="263"/>
        <v>DEJAR</v>
      </c>
      <c r="M2705" s="33" t="str">
        <f t="shared" si="264"/>
        <v>DEJAR</v>
      </c>
    </row>
    <row r="2706" spans="1:13" x14ac:dyDescent="0.25">
      <c r="A2706" s="151" t="s">
        <v>762</v>
      </c>
      <c r="B2706" s="152">
        <v>36</v>
      </c>
      <c r="C2706" s="153" t="s">
        <v>910</v>
      </c>
      <c r="D2706" s="154">
        <v>21</v>
      </c>
      <c r="E2706" s="163">
        <v>6</v>
      </c>
      <c r="F2706" s="304">
        <f t="shared" si="259"/>
        <v>346.3614</v>
      </c>
      <c r="G2706" s="9">
        <v>0.1</v>
      </c>
      <c r="H2706" s="18" t="s">
        <v>1063</v>
      </c>
      <c r="I2706" s="32">
        <f t="shared" si="260"/>
        <v>193.587905296</v>
      </c>
      <c r="J2706" s="32">
        <f t="shared" si="261"/>
        <v>0.96793952648000003</v>
      </c>
      <c r="K2706" s="33" t="str">
        <f t="shared" si="262"/>
        <v>DEJAR</v>
      </c>
      <c r="L2706" s="33" t="str">
        <f t="shared" si="263"/>
        <v>DEJAR</v>
      </c>
      <c r="M2706" s="33" t="str">
        <f t="shared" si="264"/>
        <v>DEJAR</v>
      </c>
    </row>
    <row r="2707" spans="1:13" x14ac:dyDescent="0.25">
      <c r="A2707" s="151" t="s">
        <v>762</v>
      </c>
      <c r="B2707" s="152">
        <v>37</v>
      </c>
      <c r="C2707" s="153" t="s">
        <v>122</v>
      </c>
      <c r="D2707" s="154">
        <v>15</v>
      </c>
      <c r="E2707" s="163">
        <v>14</v>
      </c>
      <c r="F2707" s="304">
        <f t="shared" si="259"/>
        <v>176.715</v>
      </c>
      <c r="G2707" s="9">
        <v>0.1</v>
      </c>
      <c r="H2707" s="18" t="s">
        <v>1063</v>
      </c>
      <c r="I2707" s="32">
        <f t="shared" si="260"/>
        <v>86.812164819560579</v>
      </c>
      <c r="J2707" s="32">
        <f t="shared" si="261"/>
        <v>0.43406082409780289</v>
      </c>
      <c r="K2707" s="33" t="str">
        <f t="shared" si="262"/>
        <v>DEJAR</v>
      </c>
      <c r="L2707" s="33" t="str">
        <f t="shared" si="263"/>
        <v>DEJAR</v>
      </c>
      <c r="M2707" s="33" t="str">
        <f t="shared" si="264"/>
        <v>DEJAR</v>
      </c>
    </row>
    <row r="2708" spans="1:13" x14ac:dyDescent="0.25">
      <c r="A2708" s="151" t="s">
        <v>762</v>
      </c>
      <c r="B2708" s="152">
        <v>38</v>
      </c>
      <c r="C2708" s="153" t="s">
        <v>150</v>
      </c>
      <c r="D2708" s="154">
        <v>15.1</v>
      </c>
      <c r="E2708" s="165">
        <v>16.57</v>
      </c>
      <c r="F2708" s="304">
        <f t="shared" si="259"/>
        <v>179.07905399999999</v>
      </c>
      <c r="G2708" s="9">
        <v>0.1</v>
      </c>
      <c r="H2708" s="18" t="s">
        <v>1063</v>
      </c>
      <c r="I2708" s="32">
        <f t="shared" si="260"/>
        <v>88.19798293668849</v>
      </c>
      <c r="J2708" s="32">
        <f t="shared" si="261"/>
        <v>0.4409899146834424</v>
      </c>
      <c r="K2708" s="33" t="str">
        <f t="shared" si="262"/>
        <v>DEJAR</v>
      </c>
      <c r="L2708" s="33" t="str">
        <f t="shared" si="263"/>
        <v>DEJAR</v>
      </c>
      <c r="M2708" s="33" t="str">
        <f t="shared" si="264"/>
        <v>DEJAR</v>
      </c>
    </row>
    <row r="2709" spans="1:13" x14ac:dyDescent="0.25">
      <c r="A2709" s="151" t="s">
        <v>762</v>
      </c>
      <c r="B2709" s="152">
        <v>39</v>
      </c>
      <c r="C2709" s="153" t="s">
        <v>134</v>
      </c>
      <c r="D2709" s="154">
        <v>33.299999999999997</v>
      </c>
      <c r="E2709" s="163">
        <v>18</v>
      </c>
      <c r="F2709" s="304">
        <f t="shared" si="259"/>
        <v>870.92220599999985</v>
      </c>
      <c r="G2709" s="9">
        <v>0.1</v>
      </c>
      <c r="H2709" s="18" t="s">
        <v>1063</v>
      </c>
      <c r="I2709" s="32">
        <f t="shared" si="260"/>
        <v>580.92004778627279</v>
      </c>
      <c r="J2709" s="32">
        <f t="shared" si="261"/>
        <v>2.9046002389313639</v>
      </c>
      <c r="K2709" s="33" t="str">
        <f t="shared" si="262"/>
        <v>DEJAR</v>
      </c>
      <c r="L2709" s="33" t="str">
        <f t="shared" si="263"/>
        <v>DEJAR</v>
      </c>
      <c r="M2709" s="33" t="str">
        <f t="shared" si="264"/>
        <v>DEJAR</v>
      </c>
    </row>
    <row r="2710" spans="1:13" x14ac:dyDescent="0.25">
      <c r="A2710" s="151" t="s">
        <v>762</v>
      </c>
      <c r="B2710" s="152">
        <v>40</v>
      </c>
      <c r="C2710" s="153" t="s">
        <v>769</v>
      </c>
      <c r="D2710" s="154">
        <v>13.8</v>
      </c>
      <c r="E2710" s="163">
        <v>6</v>
      </c>
      <c r="F2710" s="304">
        <f t="shared" si="259"/>
        <v>149.57157600000002</v>
      </c>
      <c r="G2710" s="9">
        <v>0.1</v>
      </c>
      <c r="H2710" s="18" t="s">
        <v>1063</v>
      </c>
      <c r="I2710" s="32">
        <f t="shared" si="260"/>
        <v>71.165337059048142</v>
      </c>
      <c r="J2710" s="32">
        <f t="shared" si="261"/>
        <v>0.35582668529524064</v>
      </c>
      <c r="K2710" s="33" t="str">
        <f t="shared" si="262"/>
        <v>DEJAR</v>
      </c>
      <c r="L2710" s="33" t="str">
        <f t="shared" si="263"/>
        <v>DEJAR</v>
      </c>
      <c r="M2710" s="33" t="str">
        <f t="shared" si="264"/>
        <v>DEJAR</v>
      </c>
    </row>
    <row r="2711" spans="1:13" x14ac:dyDescent="0.25">
      <c r="A2711" s="151" t="s">
        <v>762</v>
      </c>
      <c r="B2711" s="152">
        <v>41</v>
      </c>
      <c r="C2711" s="153" t="s">
        <v>689</v>
      </c>
      <c r="D2711" s="154">
        <v>31</v>
      </c>
      <c r="E2711" s="163">
        <v>15</v>
      </c>
      <c r="F2711" s="304">
        <f t="shared" si="259"/>
        <v>754.76940000000002</v>
      </c>
      <c r="G2711" s="9">
        <v>0.1</v>
      </c>
      <c r="H2711" s="18" t="s">
        <v>1063</v>
      </c>
      <c r="I2711" s="32">
        <f t="shared" si="260"/>
        <v>489.81357840055307</v>
      </c>
      <c r="J2711" s="32">
        <f t="shared" si="261"/>
        <v>2.4490678920027653</v>
      </c>
      <c r="K2711" s="33" t="str">
        <f t="shared" si="262"/>
        <v>DEJAR</v>
      </c>
      <c r="L2711" s="33" t="str">
        <f t="shared" si="263"/>
        <v>DEJAR</v>
      </c>
      <c r="M2711" s="33" t="str">
        <f t="shared" si="264"/>
        <v>DEJAR</v>
      </c>
    </row>
    <row r="2712" spans="1:13" x14ac:dyDescent="0.25">
      <c r="A2712" s="151" t="s">
        <v>762</v>
      </c>
      <c r="B2712" s="152">
        <v>42</v>
      </c>
      <c r="C2712" s="153" t="s">
        <v>421</v>
      </c>
      <c r="D2712" s="154">
        <v>10.4</v>
      </c>
      <c r="E2712" s="163">
        <v>8</v>
      </c>
      <c r="F2712" s="304">
        <f t="shared" si="259"/>
        <v>84.948864</v>
      </c>
      <c r="G2712" s="9">
        <v>0.1</v>
      </c>
      <c r="H2712" s="18" t="s">
        <v>1063</v>
      </c>
      <c r="I2712" s="32">
        <f t="shared" si="260"/>
        <v>36.263059617041179</v>
      </c>
      <c r="J2712" s="32">
        <f t="shared" si="261"/>
        <v>0.18131529808520591</v>
      </c>
      <c r="K2712" s="33" t="str">
        <f t="shared" si="262"/>
        <v>DEJAR</v>
      </c>
      <c r="L2712" s="33" t="str">
        <f t="shared" si="263"/>
        <v>DEJAR</v>
      </c>
      <c r="M2712" s="33" t="str">
        <f t="shared" si="264"/>
        <v>DEJAR</v>
      </c>
    </row>
    <row r="2713" spans="1:13" x14ac:dyDescent="0.25">
      <c r="A2713" s="151" t="s">
        <v>762</v>
      </c>
      <c r="B2713" s="152">
        <v>43</v>
      </c>
      <c r="C2713" s="153" t="s">
        <v>912</v>
      </c>
      <c r="D2713" s="154">
        <v>51.4</v>
      </c>
      <c r="E2713" s="163">
        <v>30</v>
      </c>
      <c r="F2713" s="304">
        <f t="shared" si="259"/>
        <v>2074.9953839999998</v>
      </c>
      <c r="G2713" s="9">
        <v>0.1</v>
      </c>
      <c r="H2713" s="18" t="s">
        <v>1063</v>
      </c>
      <c r="I2713" s="32">
        <f t="shared" si="260"/>
        <v>1634.7562753425859</v>
      </c>
      <c r="J2713" s="32">
        <f t="shared" si="261"/>
        <v>8.1737813767129293</v>
      </c>
      <c r="K2713" s="33" t="str">
        <f t="shared" si="262"/>
        <v>DEJAR</v>
      </c>
      <c r="L2713" s="33" t="str">
        <f t="shared" si="263"/>
        <v>DEJAR</v>
      </c>
      <c r="M2713" s="33" t="str">
        <f t="shared" si="264"/>
        <v>DEJAR</v>
      </c>
    </row>
    <row r="2714" spans="1:13" x14ac:dyDescent="0.25">
      <c r="A2714" s="151" t="s">
        <v>762</v>
      </c>
      <c r="B2714" s="152">
        <v>44</v>
      </c>
      <c r="C2714" s="153" t="s">
        <v>776</v>
      </c>
      <c r="D2714" s="154">
        <v>24</v>
      </c>
      <c r="E2714" s="163">
        <v>6</v>
      </c>
      <c r="F2714" s="304">
        <f t="shared" si="259"/>
        <v>452.3904</v>
      </c>
      <c r="G2714" s="9">
        <v>0.1</v>
      </c>
      <c r="H2714" s="18" t="s">
        <v>1063</v>
      </c>
      <c r="I2714" s="32">
        <f t="shared" si="260"/>
        <v>266.13537552905672</v>
      </c>
      <c r="J2714" s="32">
        <f t="shared" si="261"/>
        <v>1.3306768776452833</v>
      </c>
      <c r="K2714" s="33" t="str">
        <f t="shared" si="262"/>
        <v>DEJAR</v>
      </c>
      <c r="L2714" s="33" t="str">
        <f t="shared" si="263"/>
        <v>DEJAR</v>
      </c>
      <c r="M2714" s="33" t="str">
        <f t="shared" si="264"/>
        <v>DEJAR</v>
      </c>
    </row>
    <row r="2715" spans="1:13" x14ac:dyDescent="0.25">
      <c r="A2715" s="151" t="s">
        <v>762</v>
      </c>
      <c r="B2715" s="152">
        <v>45</v>
      </c>
      <c r="C2715" s="153" t="s">
        <v>300</v>
      </c>
      <c r="D2715" s="154">
        <v>51.4</v>
      </c>
      <c r="E2715" s="163">
        <v>19</v>
      </c>
      <c r="F2715" s="304">
        <f t="shared" si="259"/>
        <v>2074.9953839999998</v>
      </c>
      <c r="G2715" s="9">
        <v>0.1</v>
      </c>
      <c r="H2715" s="18" t="s">
        <v>1063</v>
      </c>
      <c r="I2715" s="32">
        <f t="shared" si="260"/>
        <v>1634.7562753425859</v>
      </c>
      <c r="J2715" s="32">
        <f t="shared" si="261"/>
        <v>8.1737813767129293</v>
      </c>
      <c r="K2715" s="33" t="str">
        <f t="shared" si="262"/>
        <v>DEJAR</v>
      </c>
      <c r="L2715" s="33" t="str">
        <f t="shared" si="263"/>
        <v>DEJAR</v>
      </c>
      <c r="M2715" s="33" t="str">
        <f t="shared" si="264"/>
        <v>DEJAR</v>
      </c>
    </row>
    <row r="2716" spans="1:13" x14ac:dyDescent="0.25">
      <c r="A2716" s="151" t="s">
        <v>762</v>
      </c>
      <c r="B2716" s="152">
        <v>46</v>
      </c>
      <c r="C2716" s="153" t="s">
        <v>421</v>
      </c>
      <c r="D2716" s="154">
        <v>18</v>
      </c>
      <c r="E2716" s="163">
        <v>16</v>
      </c>
      <c r="F2716" s="304">
        <f t="shared" si="259"/>
        <v>254.46959999999999</v>
      </c>
      <c r="G2716" s="9">
        <v>0.1</v>
      </c>
      <c r="H2716" s="18" t="s">
        <v>1063</v>
      </c>
      <c r="I2716" s="32">
        <f t="shared" si="260"/>
        <v>134.06329154071116</v>
      </c>
      <c r="J2716" s="32">
        <f t="shared" si="261"/>
        <v>0.67031645770355586</v>
      </c>
      <c r="K2716" s="33" t="str">
        <f t="shared" si="262"/>
        <v>DEJAR</v>
      </c>
      <c r="L2716" s="33" t="str">
        <f t="shared" si="263"/>
        <v>DEJAR</v>
      </c>
      <c r="M2716" s="33" t="str">
        <f t="shared" si="264"/>
        <v>DEJAR</v>
      </c>
    </row>
    <row r="2717" spans="1:13" x14ac:dyDescent="0.25">
      <c r="A2717" s="155" t="s">
        <v>762</v>
      </c>
      <c r="B2717" s="9">
        <v>47</v>
      </c>
      <c r="C2717" s="8" t="s">
        <v>131</v>
      </c>
      <c r="D2717" s="120">
        <v>29.2</v>
      </c>
      <c r="E2717" s="161">
        <v>18</v>
      </c>
      <c r="F2717" s="304">
        <f t="shared" si="259"/>
        <v>669.663456</v>
      </c>
      <c r="G2717" s="9">
        <v>0.1</v>
      </c>
      <c r="H2717" s="18" t="s">
        <v>1063</v>
      </c>
      <c r="I2717" s="32">
        <f t="shared" si="260"/>
        <v>424.72711695464005</v>
      </c>
      <c r="J2717" s="32">
        <f t="shared" si="261"/>
        <v>2.1236355847732002</v>
      </c>
      <c r="K2717" s="33" t="str">
        <f t="shared" si="262"/>
        <v>DEJAR</v>
      </c>
      <c r="L2717" s="33" t="str">
        <f t="shared" si="263"/>
        <v>DEJAR</v>
      </c>
      <c r="M2717" s="33" t="str">
        <f t="shared" si="264"/>
        <v>DEJAR</v>
      </c>
    </row>
    <row r="2718" spans="1:13" x14ac:dyDescent="0.25">
      <c r="A2718" s="155" t="s">
        <v>762</v>
      </c>
      <c r="B2718" s="9">
        <v>48</v>
      </c>
      <c r="C2718" s="8" t="s">
        <v>912</v>
      </c>
      <c r="D2718" s="120">
        <v>26</v>
      </c>
      <c r="E2718" s="161">
        <v>19</v>
      </c>
      <c r="F2718" s="304">
        <f t="shared" si="259"/>
        <v>530.93039999999996</v>
      </c>
      <c r="G2718" s="9">
        <v>0.1</v>
      </c>
      <c r="H2718" s="18" t="s">
        <v>1063</v>
      </c>
      <c r="I2718" s="32">
        <f t="shared" si="260"/>
        <v>322.0760520178971</v>
      </c>
      <c r="J2718" s="32">
        <f t="shared" si="261"/>
        <v>1.6103802600894852</v>
      </c>
      <c r="K2718" s="33" t="str">
        <f t="shared" si="262"/>
        <v>DEJAR</v>
      </c>
      <c r="L2718" s="33" t="str">
        <f t="shared" si="263"/>
        <v>DEJAR</v>
      </c>
      <c r="M2718" s="33" t="str">
        <f t="shared" si="264"/>
        <v>DEJAR</v>
      </c>
    </row>
    <row r="2719" spans="1:13" x14ac:dyDescent="0.25">
      <c r="A2719" s="155" t="s">
        <v>762</v>
      </c>
      <c r="B2719" s="9">
        <v>49</v>
      </c>
      <c r="C2719" s="8" t="s">
        <v>383</v>
      </c>
      <c r="D2719" s="120">
        <v>19.5</v>
      </c>
      <c r="E2719" s="161">
        <v>25</v>
      </c>
      <c r="F2719" s="304">
        <f t="shared" si="259"/>
        <v>298.64834999999999</v>
      </c>
      <c r="G2719" s="9">
        <v>0.1</v>
      </c>
      <c r="H2719" s="18" t="s">
        <v>1063</v>
      </c>
      <c r="I2719" s="32">
        <f t="shared" si="260"/>
        <v>162.24290203480425</v>
      </c>
      <c r="J2719" s="32">
        <f t="shared" si="261"/>
        <v>0.81121451017402113</v>
      </c>
      <c r="K2719" s="33" t="str">
        <f t="shared" si="262"/>
        <v>DEJAR</v>
      </c>
      <c r="L2719" s="33" t="str">
        <f t="shared" si="263"/>
        <v>DEJAR</v>
      </c>
      <c r="M2719" s="33" t="str">
        <f t="shared" si="264"/>
        <v>DEJAR</v>
      </c>
    </row>
    <row r="2720" spans="1:13" x14ac:dyDescent="0.25">
      <c r="A2720" s="155" t="s">
        <v>762</v>
      </c>
      <c r="B2720" s="9">
        <v>50</v>
      </c>
      <c r="C2720" s="8" t="s">
        <v>421</v>
      </c>
      <c r="D2720" s="120">
        <v>10.8</v>
      </c>
      <c r="E2720" s="161">
        <v>15</v>
      </c>
      <c r="F2720" s="304">
        <f t="shared" si="259"/>
        <v>91.60905600000001</v>
      </c>
      <c r="G2720" s="9">
        <v>0.1</v>
      </c>
      <c r="H2720" s="18" t="s">
        <v>1063</v>
      </c>
      <c r="I2720" s="32">
        <f t="shared" si="260"/>
        <v>39.676299951101029</v>
      </c>
      <c r="J2720" s="32">
        <f t="shared" si="261"/>
        <v>0.19838149975550515</v>
      </c>
      <c r="K2720" s="33" t="str">
        <f t="shared" si="262"/>
        <v>DEJAR</v>
      </c>
      <c r="L2720" s="33" t="str">
        <f t="shared" si="263"/>
        <v>DEJAR</v>
      </c>
      <c r="M2720" s="33" t="str">
        <f t="shared" si="264"/>
        <v>DEJAR</v>
      </c>
    </row>
    <row r="2721" spans="1:13" x14ac:dyDescent="0.25">
      <c r="A2721" s="155" t="s">
        <v>764</v>
      </c>
      <c r="B2721" s="9">
        <v>1</v>
      </c>
      <c r="C2721" s="8" t="s">
        <v>110</v>
      </c>
      <c r="D2721" s="120">
        <v>18.100000000000001</v>
      </c>
      <c r="E2721" s="149">
        <v>12.27</v>
      </c>
      <c r="F2721" s="304">
        <f t="shared" si="259"/>
        <v>257.30489400000005</v>
      </c>
      <c r="G2721" s="9">
        <v>0.1</v>
      </c>
      <c r="H2721" s="18" t="s">
        <v>1063</v>
      </c>
      <c r="I2721" s="32">
        <f t="shared" si="260"/>
        <v>135.8453476010796</v>
      </c>
      <c r="J2721" s="32">
        <f t="shared" si="261"/>
        <v>0.67922673800539801</v>
      </c>
      <c r="K2721" s="33" t="str">
        <f t="shared" si="262"/>
        <v>DEJAR</v>
      </c>
      <c r="L2721" s="33" t="str">
        <f t="shared" si="263"/>
        <v>DEJAR</v>
      </c>
      <c r="M2721" s="33" t="str">
        <f t="shared" si="264"/>
        <v>DEJAR</v>
      </c>
    </row>
    <row r="2722" spans="1:13" x14ac:dyDescent="0.25">
      <c r="A2722" s="155" t="s">
        <v>764</v>
      </c>
      <c r="B2722" s="9">
        <v>2</v>
      </c>
      <c r="C2722" s="8" t="s">
        <v>913</v>
      </c>
      <c r="D2722" s="120">
        <v>104.3</v>
      </c>
      <c r="E2722" s="149">
        <v>12.27</v>
      </c>
      <c r="F2722" s="304">
        <f t="shared" si="259"/>
        <v>8543.9660459999996</v>
      </c>
      <c r="G2722" s="9">
        <v>0.1</v>
      </c>
      <c r="H2722" s="18" t="s">
        <v>1063</v>
      </c>
      <c r="I2722" s="32">
        <f t="shared" si="260"/>
        <v>8829.9072428104246</v>
      </c>
      <c r="J2722" s="32">
        <f t="shared" si="261"/>
        <v>44.149536214052119</v>
      </c>
      <c r="K2722" s="33" t="str">
        <f t="shared" si="262"/>
        <v>DEJAR</v>
      </c>
      <c r="L2722" s="33" t="str">
        <f t="shared" si="263"/>
        <v>DEJAR</v>
      </c>
      <c r="M2722" s="33" t="str">
        <f t="shared" si="264"/>
        <v>DEJAR</v>
      </c>
    </row>
    <row r="2723" spans="1:13" x14ac:dyDescent="0.25">
      <c r="A2723" s="155" t="s">
        <v>764</v>
      </c>
      <c r="B2723" s="9">
        <v>3</v>
      </c>
      <c r="C2723" s="8" t="s">
        <v>421</v>
      </c>
      <c r="D2723" s="120">
        <v>16.399999999999999</v>
      </c>
      <c r="E2723" s="149">
        <v>12.27</v>
      </c>
      <c r="F2723" s="304">
        <f t="shared" si="259"/>
        <v>211.24118399999998</v>
      </c>
      <c r="G2723" s="9">
        <v>0.1</v>
      </c>
      <c r="H2723" s="18" t="s">
        <v>1063</v>
      </c>
      <c r="I2723" s="32">
        <f t="shared" si="260"/>
        <v>107.38602570056027</v>
      </c>
      <c r="J2723" s="32">
        <f t="shared" si="261"/>
        <v>0.53693012850280131</v>
      </c>
      <c r="K2723" s="33" t="str">
        <f t="shared" si="262"/>
        <v>DEJAR</v>
      </c>
      <c r="L2723" s="33" t="str">
        <f t="shared" si="263"/>
        <v>DEJAR</v>
      </c>
      <c r="M2723" s="33" t="str">
        <f t="shared" si="264"/>
        <v>DEJAR</v>
      </c>
    </row>
    <row r="2724" spans="1:13" x14ac:dyDescent="0.25">
      <c r="A2724" s="155" t="s">
        <v>764</v>
      </c>
      <c r="B2724" s="9">
        <v>4</v>
      </c>
      <c r="C2724" s="8" t="s">
        <v>858</v>
      </c>
      <c r="D2724" s="120">
        <v>10.1</v>
      </c>
      <c r="E2724" s="161">
        <v>6</v>
      </c>
      <c r="F2724" s="304">
        <f t="shared" si="259"/>
        <v>80.118653999999992</v>
      </c>
      <c r="G2724" s="9">
        <v>0.1</v>
      </c>
      <c r="H2724" s="18" t="s">
        <v>1063</v>
      </c>
      <c r="I2724" s="32">
        <f t="shared" si="260"/>
        <v>33.819357065313945</v>
      </c>
      <c r="J2724" s="32">
        <f t="shared" si="261"/>
        <v>0.16909678532656972</v>
      </c>
      <c r="K2724" s="33" t="str">
        <f t="shared" si="262"/>
        <v>DEJAR</v>
      </c>
      <c r="L2724" s="33" t="str">
        <f t="shared" si="263"/>
        <v>DEJAR</v>
      </c>
      <c r="M2724" s="33" t="str">
        <f t="shared" si="264"/>
        <v>DEJAR</v>
      </c>
    </row>
    <row r="2725" spans="1:13" x14ac:dyDescent="0.25">
      <c r="A2725" s="155" t="s">
        <v>764</v>
      </c>
      <c r="B2725" s="9">
        <v>5</v>
      </c>
      <c r="C2725" s="8" t="s">
        <v>849</v>
      </c>
      <c r="D2725" s="120">
        <v>72.400000000000006</v>
      </c>
      <c r="E2725" s="161">
        <v>30</v>
      </c>
      <c r="F2725" s="304">
        <f t="shared" si="259"/>
        <v>4116.8783040000008</v>
      </c>
      <c r="G2725" s="9">
        <v>0.1</v>
      </c>
      <c r="H2725" s="18" t="s">
        <v>1063</v>
      </c>
      <c r="I2725" s="32">
        <f t="shared" si="260"/>
        <v>3698.7994069631336</v>
      </c>
      <c r="J2725" s="32">
        <f t="shared" si="261"/>
        <v>18.493997034815667</v>
      </c>
      <c r="K2725" s="33" t="str">
        <f t="shared" si="262"/>
        <v>DEJAR</v>
      </c>
      <c r="L2725" s="33" t="str">
        <f t="shared" si="263"/>
        <v>DEJAR</v>
      </c>
      <c r="M2725" s="33" t="str">
        <f t="shared" si="264"/>
        <v>DEJAR</v>
      </c>
    </row>
    <row r="2726" spans="1:13" x14ac:dyDescent="0.25">
      <c r="A2726" s="151" t="s">
        <v>764</v>
      </c>
      <c r="B2726" s="9">
        <v>6</v>
      </c>
      <c r="C2726" s="153" t="s">
        <v>310</v>
      </c>
      <c r="D2726" s="154">
        <v>20</v>
      </c>
      <c r="E2726" s="163">
        <v>10</v>
      </c>
      <c r="F2726" s="304">
        <f t="shared" si="259"/>
        <v>314.15999999999997</v>
      </c>
      <c r="G2726" s="9">
        <v>0.1</v>
      </c>
      <c r="H2726" s="18" t="s">
        <v>1063</v>
      </c>
      <c r="I2726" s="32">
        <f t="shared" si="260"/>
        <v>172.33493090633354</v>
      </c>
      <c r="J2726" s="32">
        <f t="shared" si="261"/>
        <v>0.86167465453166758</v>
      </c>
      <c r="K2726" s="33" t="str">
        <f t="shared" si="262"/>
        <v>DEJAR</v>
      </c>
      <c r="L2726" s="33" t="str">
        <f t="shared" si="263"/>
        <v>DEJAR</v>
      </c>
      <c r="M2726" s="33" t="str">
        <f t="shared" si="264"/>
        <v>DEJAR</v>
      </c>
    </row>
    <row r="2727" spans="1:13" x14ac:dyDescent="0.25">
      <c r="A2727" s="151" t="s">
        <v>764</v>
      </c>
      <c r="B2727" s="9">
        <v>7</v>
      </c>
      <c r="C2727" s="153" t="s">
        <v>776</v>
      </c>
      <c r="D2727" s="154">
        <v>10.5</v>
      </c>
      <c r="E2727" s="163">
        <v>8</v>
      </c>
      <c r="F2727" s="304">
        <f t="shared" si="259"/>
        <v>86.590350000000001</v>
      </c>
      <c r="G2727" s="9">
        <v>0.1</v>
      </c>
      <c r="H2727" s="18" t="s">
        <v>1063</v>
      </c>
      <c r="I2727" s="32">
        <f t="shared" si="260"/>
        <v>37.099684439743179</v>
      </c>
      <c r="J2727" s="32">
        <f t="shared" si="261"/>
        <v>0.1854984221987159</v>
      </c>
      <c r="K2727" s="33" t="str">
        <f t="shared" si="262"/>
        <v>DEJAR</v>
      </c>
      <c r="L2727" s="33" t="str">
        <f t="shared" si="263"/>
        <v>DEJAR</v>
      </c>
      <c r="M2727" s="33" t="str">
        <f t="shared" si="264"/>
        <v>DEJAR</v>
      </c>
    </row>
    <row r="2728" spans="1:13" x14ac:dyDescent="0.25">
      <c r="A2728" s="151" t="s">
        <v>764</v>
      </c>
      <c r="B2728" s="9">
        <v>8</v>
      </c>
      <c r="C2728" s="153" t="s">
        <v>858</v>
      </c>
      <c r="D2728" s="154">
        <v>17</v>
      </c>
      <c r="E2728" s="163">
        <v>6</v>
      </c>
      <c r="F2728" s="304">
        <f t="shared" si="259"/>
        <v>226.98060000000001</v>
      </c>
      <c r="G2728" s="9">
        <v>0.1</v>
      </c>
      <c r="H2728" s="18" t="s">
        <v>1063</v>
      </c>
      <c r="I2728" s="32">
        <f t="shared" si="260"/>
        <v>116.98835060940742</v>
      </c>
      <c r="J2728" s="32">
        <f t="shared" si="261"/>
        <v>0.58494175304703711</v>
      </c>
      <c r="K2728" s="33" t="str">
        <f t="shared" si="262"/>
        <v>DEJAR</v>
      </c>
      <c r="L2728" s="33" t="str">
        <f t="shared" si="263"/>
        <v>DEJAR</v>
      </c>
      <c r="M2728" s="33" t="str">
        <f t="shared" si="264"/>
        <v>DEJAR</v>
      </c>
    </row>
    <row r="2729" spans="1:13" x14ac:dyDescent="0.25">
      <c r="A2729" s="151" t="s">
        <v>764</v>
      </c>
      <c r="B2729" s="9">
        <v>9</v>
      </c>
      <c r="C2729" s="153" t="s">
        <v>769</v>
      </c>
      <c r="D2729" s="154">
        <v>20</v>
      </c>
      <c r="E2729" s="163">
        <v>12</v>
      </c>
      <c r="F2729" s="304">
        <f t="shared" si="259"/>
        <v>314.15999999999997</v>
      </c>
      <c r="G2729" s="9">
        <v>0.1</v>
      </c>
      <c r="H2729" s="18" t="s">
        <v>1063</v>
      </c>
      <c r="I2729" s="32">
        <f t="shared" si="260"/>
        <v>172.33493090633354</v>
      </c>
      <c r="J2729" s="32">
        <f t="shared" si="261"/>
        <v>0.86167465453166758</v>
      </c>
      <c r="K2729" s="33" t="str">
        <f t="shared" si="262"/>
        <v>DEJAR</v>
      </c>
      <c r="L2729" s="33" t="str">
        <f t="shared" si="263"/>
        <v>DEJAR</v>
      </c>
      <c r="M2729" s="33" t="str">
        <f t="shared" si="264"/>
        <v>DEJAR</v>
      </c>
    </row>
    <row r="2730" spans="1:13" x14ac:dyDescent="0.25">
      <c r="A2730" s="151" t="s">
        <v>764</v>
      </c>
      <c r="B2730" s="9">
        <v>10</v>
      </c>
      <c r="C2730" s="153" t="s">
        <v>122</v>
      </c>
      <c r="D2730" s="154">
        <v>27</v>
      </c>
      <c r="E2730" s="163">
        <v>17</v>
      </c>
      <c r="F2730" s="304">
        <f t="shared" si="259"/>
        <v>572.5566</v>
      </c>
      <c r="G2730" s="9">
        <v>0.1</v>
      </c>
      <c r="H2730" s="18" t="s">
        <v>1063</v>
      </c>
      <c r="I2730" s="32">
        <f t="shared" si="260"/>
        <v>352.39128142743209</v>
      </c>
      <c r="J2730" s="32">
        <f t="shared" si="261"/>
        <v>1.7619564071371603</v>
      </c>
      <c r="K2730" s="33" t="str">
        <f t="shared" si="262"/>
        <v>DEJAR</v>
      </c>
      <c r="L2730" s="33" t="str">
        <f t="shared" si="263"/>
        <v>DEJAR</v>
      </c>
      <c r="M2730" s="33" t="str">
        <f t="shared" si="264"/>
        <v>DEJAR</v>
      </c>
    </row>
    <row r="2731" spans="1:13" x14ac:dyDescent="0.25">
      <c r="A2731" s="151" t="s">
        <v>764</v>
      </c>
      <c r="B2731" s="9">
        <v>11</v>
      </c>
      <c r="C2731" s="153" t="s">
        <v>910</v>
      </c>
      <c r="D2731" s="154">
        <v>22.1</v>
      </c>
      <c r="E2731" s="163">
        <v>15</v>
      </c>
      <c r="F2731" s="304">
        <f t="shared" si="259"/>
        <v>383.59721400000006</v>
      </c>
      <c r="G2731" s="9">
        <v>0.1</v>
      </c>
      <c r="H2731" s="18" t="s">
        <v>1063</v>
      </c>
      <c r="I2731" s="32">
        <f t="shared" si="260"/>
        <v>218.63905302426821</v>
      </c>
      <c r="J2731" s="32">
        <f t="shared" si="261"/>
        <v>1.093195265121341</v>
      </c>
      <c r="K2731" s="33" t="str">
        <f t="shared" si="262"/>
        <v>DEJAR</v>
      </c>
      <c r="L2731" s="33" t="str">
        <f t="shared" si="263"/>
        <v>DEJAR</v>
      </c>
      <c r="M2731" s="33" t="str">
        <f t="shared" si="264"/>
        <v>DEJAR</v>
      </c>
    </row>
    <row r="2732" spans="1:13" x14ac:dyDescent="0.25">
      <c r="A2732" s="151" t="s">
        <v>764</v>
      </c>
      <c r="B2732" s="9">
        <v>12</v>
      </c>
      <c r="C2732" s="153" t="s">
        <v>905</v>
      </c>
      <c r="D2732" s="154">
        <v>29</v>
      </c>
      <c r="E2732" s="163">
        <v>14</v>
      </c>
      <c r="F2732" s="304">
        <f t="shared" si="259"/>
        <v>660.52139999999997</v>
      </c>
      <c r="G2732" s="9">
        <v>0.1</v>
      </c>
      <c r="H2732" s="18" t="s">
        <v>1063</v>
      </c>
      <c r="I2732" s="32">
        <f t="shared" si="260"/>
        <v>417.82609631752575</v>
      </c>
      <c r="J2732" s="32">
        <f t="shared" si="261"/>
        <v>2.0891304815876288</v>
      </c>
      <c r="K2732" s="33" t="str">
        <f t="shared" si="262"/>
        <v>DEJAR</v>
      </c>
      <c r="L2732" s="33" t="str">
        <f t="shared" si="263"/>
        <v>DEJAR</v>
      </c>
      <c r="M2732" s="33" t="str">
        <f t="shared" si="264"/>
        <v>DEJAR</v>
      </c>
    </row>
    <row r="2733" spans="1:13" x14ac:dyDescent="0.25">
      <c r="A2733" s="151" t="s">
        <v>764</v>
      </c>
      <c r="B2733" s="9">
        <v>13</v>
      </c>
      <c r="C2733" s="153" t="s">
        <v>211</v>
      </c>
      <c r="D2733" s="154">
        <v>67</v>
      </c>
      <c r="E2733" s="163">
        <v>20</v>
      </c>
      <c r="F2733" s="304">
        <f t="shared" si="259"/>
        <v>3525.6606000000002</v>
      </c>
      <c r="G2733" s="9">
        <v>0.1</v>
      </c>
      <c r="H2733" s="18" t="s">
        <v>1063</v>
      </c>
      <c r="I2733" s="32">
        <f t="shared" si="260"/>
        <v>3074.842409403137</v>
      </c>
      <c r="J2733" s="32">
        <f t="shared" si="261"/>
        <v>15.374212047015684</v>
      </c>
      <c r="K2733" s="33" t="str">
        <f t="shared" si="262"/>
        <v>DEJAR</v>
      </c>
      <c r="L2733" s="33" t="str">
        <f t="shared" si="263"/>
        <v>DEJAR</v>
      </c>
      <c r="M2733" s="33" t="str">
        <f t="shared" si="264"/>
        <v>DEJAR</v>
      </c>
    </row>
    <row r="2734" spans="1:13" x14ac:dyDescent="0.25">
      <c r="A2734" s="151" t="s">
        <v>764</v>
      </c>
      <c r="B2734" s="9">
        <v>14</v>
      </c>
      <c r="C2734" s="153" t="s">
        <v>857</v>
      </c>
      <c r="D2734" s="154">
        <v>18</v>
      </c>
      <c r="E2734" s="163">
        <v>15</v>
      </c>
      <c r="F2734" s="304">
        <f t="shared" si="259"/>
        <v>254.46959999999999</v>
      </c>
      <c r="G2734" s="9">
        <v>0.1</v>
      </c>
      <c r="H2734" s="18" t="s">
        <v>1063</v>
      </c>
      <c r="I2734" s="32">
        <f t="shared" si="260"/>
        <v>134.06329154071116</v>
      </c>
      <c r="J2734" s="32">
        <f t="shared" si="261"/>
        <v>0.67031645770355586</v>
      </c>
      <c r="K2734" s="33" t="str">
        <f t="shared" si="262"/>
        <v>DEJAR</v>
      </c>
      <c r="L2734" s="33" t="str">
        <f t="shared" si="263"/>
        <v>DEJAR</v>
      </c>
      <c r="M2734" s="33" t="str">
        <f t="shared" si="264"/>
        <v>DEJAR</v>
      </c>
    </row>
    <row r="2735" spans="1:13" x14ac:dyDescent="0.25">
      <c r="A2735" s="151" t="s">
        <v>764</v>
      </c>
      <c r="B2735" s="9">
        <v>15</v>
      </c>
      <c r="C2735" s="153" t="s">
        <v>872</v>
      </c>
      <c r="D2735" s="154">
        <v>14</v>
      </c>
      <c r="E2735" s="163">
        <v>6</v>
      </c>
      <c r="F2735" s="304">
        <f t="shared" si="259"/>
        <v>153.9384</v>
      </c>
      <c r="G2735" s="9">
        <v>0.1</v>
      </c>
      <c r="H2735" s="18" t="s">
        <v>1063</v>
      </c>
      <c r="I2735" s="32">
        <f t="shared" si="260"/>
        <v>73.64833681845144</v>
      </c>
      <c r="J2735" s="32">
        <f t="shared" si="261"/>
        <v>0.36824168409225716</v>
      </c>
      <c r="K2735" s="33" t="str">
        <f t="shared" si="262"/>
        <v>DEJAR</v>
      </c>
      <c r="L2735" s="33" t="str">
        <f t="shared" si="263"/>
        <v>DEJAR</v>
      </c>
      <c r="M2735" s="33" t="str">
        <f t="shared" si="264"/>
        <v>DEJAR</v>
      </c>
    </row>
    <row r="2736" spans="1:13" x14ac:dyDescent="0.25">
      <c r="A2736" s="151" t="s">
        <v>764</v>
      </c>
      <c r="B2736" s="9">
        <v>16</v>
      </c>
      <c r="C2736" s="153" t="s">
        <v>872</v>
      </c>
      <c r="D2736" s="154">
        <v>15</v>
      </c>
      <c r="E2736" s="163">
        <v>6</v>
      </c>
      <c r="F2736" s="304">
        <f t="shared" si="259"/>
        <v>176.715</v>
      </c>
      <c r="G2736" s="9">
        <v>0.1</v>
      </c>
      <c r="H2736" s="18" t="s">
        <v>1063</v>
      </c>
      <c r="I2736" s="32">
        <f t="shared" si="260"/>
        <v>86.812164819560579</v>
      </c>
      <c r="J2736" s="32">
        <f t="shared" si="261"/>
        <v>0.43406082409780289</v>
      </c>
      <c r="K2736" s="33" t="str">
        <f t="shared" si="262"/>
        <v>DEJAR</v>
      </c>
      <c r="L2736" s="33" t="str">
        <f t="shared" si="263"/>
        <v>DEJAR</v>
      </c>
      <c r="M2736" s="33" t="str">
        <f t="shared" si="264"/>
        <v>DEJAR</v>
      </c>
    </row>
    <row r="2737" spans="1:13" x14ac:dyDescent="0.25">
      <c r="A2737" s="151" t="s">
        <v>764</v>
      </c>
      <c r="B2737" s="9">
        <v>17</v>
      </c>
      <c r="C2737" s="8" t="s">
        <v>771</v>
      </c>
      <c r="D2737" s="154">
        <v>11.5</v>
      </c>
      <c r="E2737" s="163">
        <v>15</v>
      </c>
      <c r="F2737" s="304">
        <f t="shared" si="259"/>
        <v>103.86915</v>
      </c>
      <c r="G2737" s="9">
        <v>0.1</v>
      </c>
      <c r="H2737" s="18" t="s">
        <v>1063</v>
      </c>
      <c r="I2737" s="32">
        <f t="shared" si="260"/>
        <v>46.082838181946165</v>
      </c>
      <c r="J2737" s="32">
        <f t="shared" si="261"/>
        <v>0.23041419090973084</v>
      </c>
      <c r="K2737" s="33" t="str">
        <f t="shared" si="262"/>
        <v>DEJAR</v>
      </c>
      <c r="L2737" s="33" t="str">
        <f t="shared" si="263"/>
        <v>DEJAR</v>
      </c>
      <c r="M2737" s="33" t="str">
        <f t="shared" si="264"/>
        <v>DEJAR</v>
      </c>
    </row>
    <row r="2738" spans="1:13" x14ac:dyDescent="0.25">
      <c r="A2738" s="151" t="s">
        <v>764</v>
      </c>
      <c r="B2738" s="9">
        <v>18</v>
      </c>
      <c r="C2738" s="153" t="s">
        <v>421</v>
      </c>
      <c r="D2738" s="154">
        <v>14</v>
      </c>
      <c r="E2738" s="163">
        <v>7</v>
      </c>
      <c r="F2738" s="304">
        <f t="shared" si="259"/>
        <v>153.9384</v>
      </c>
      <c r="G2738" s="9">
        <v>0.1</v>
      </c>
      <c r="H2738" s="18" t="s">
        <v>1063</v>
      </c>
      <c r="I2738" s="32">
        <f t="shared" si="260"/>
        <v>73.64833681845144</v>
      </c>
      <c r="J2738" s="32">
        <f t="shared" si="261"/>
        <v>0.36824168409225716</v>
      </c>
      <c r="K2738" s="33" t="str">
        <f t="shared" si="262"/>
        <v>DEJAR</v>
      </c>
      <c r="L2738" s="33" t="str">
        <f t="shared" si="263"/>
        <v>DEJAR</v>
      </c>
      <c r="M2738" s="33" t="str">
        <f t="shared" si="264"/>
        <v>DEJAR</v>
      </c>
    </row>
    <row r="2739" spans="1:13" x14ac:dyDescent="0.25">
      <c r="A2739" s="155" t="s">
        <v>764</v>
      </c>
      <c r="B2739" s="9">
        <v>19</v>
      </c>
      <c r="C2739" s="8" t="s">
        <v>901</v>
      </c>
      <c r="D2739" s="120">
        <v>14.4</v>
      </c>
      <c r="E2739" s="149">
        <v>12.27</v>
      </c>
      <c r="F2739" s="304">
        <f t="shared" si="259"/>
        <v>162.860544</v>
      </c>
      <c r="G2739" s="9">
        <v>0.1</v>
      </c>
      <c r="H2739" s="18" t="s">
        <v>1063</v>
      </c>
      <c r="I2739" s="32">
        <f t="shared" si="260"/>
        <v>78.763298034370692</v>
      </c>
      <c r="J2739" s="32">
        <f t="shared" si="261"/>
        <v>0.39381649017185344</v>
      </c>
      <c r="K2739" s="33" t="str">
        <f t="shared" si="262"/>
        <v>DEJAR</v>
      </c>
      <c r="L2739" s="33" t="str">
        <f t="shared" si="263"/>
        <v>DEJAR</v>
      </c>
      <c r="M2739" s="33" t="str">
        <f t="shared" si="264"/>
        <v>DEJAR</v>
      </c>
    </row>
    <row r="2740" spans="1:13" x14ac:dyDescent="0.25">
      <c r="A2740" s="155" t="s">
        <v>764</v>
      </c>
      <c r="B2740" s="9">
        <v>20</v>
      </c>
      <c r="C2740" s="8" t="s">
        <v>173</v>
      </c>
      <c r="D2740" s="120">
        <v>13</v>
      </c>
      <c r="E2740" s="161">
        <v>6</v>
      </c>
      <c r="F2740" s="304">
        <f t="shared" si="259"/>
        <v>132.73259999999999</v>
      </c>
      <c r="G2740" s="9">
        <v>0.1</v>
      </c>
      <c r="H2740" s="18" t="s">
        <v>1063</v>
      </c>
      <c r="I2740" s="32">
        <f t="shared" si="260"/>
        <v>61.723483588461484</v>
      </c>
      <c r="J2740" s="32">
        <f t="shared" si="261"/>
        <v>0.3086174179423074</v>
      </c>
      <c r="K2740" s="33" t="str">
        <f t="shared" si="262"/>
        <v>DEJAR</v>
      </c>
      <c r="L2740" s="33" t="str">
        <f t="shared" si="263"/>
        <v>DEJAR</v>
      </c>
      <c r="M2740" s="33" t="str">
        <f t="shared" si="264"/>
        <v>DEJAR</v>
      </c>
    </row>
    <row r="2741" spans="1:13" x14ac:dyDescent="0.25">
      <c r="A2741" s="155" t="s">
        <v>764</v>
      </c>
      <c r="B2741" s="9">
        <v>21</v>
      </c>
      <c r="C2741" s="8" t="s">
        <v>914</v>
      </c>
      <c r="D2741" s="120">
        <v>22.3</v>
      </c>
      <c r="E2741" s="161">
        <v>12</v>
      </c>
      <c r="F2741" s="304">
        <f t="shared" si="259"/>
        <v>390.57156600000002</v>
      </c>
      <c r="G2741" s="9">
        <v>0.1</v>
      </c>
      <c r="H2741" s="18" t="s">
        <v>1063</v>
      </c>
      <c r="I2741" s="32">
        <f t="shared" si="260"/>
        <v>223.38470478666676</v>
      </c>
      <c r="J2741" s="32">
        <f t="shared" si="261"/>
        <v>1.1169235239333337</v>
      </c>
      <c r="K2741" s="33" t="str">
        <f t="shared" si="262"/>
        <v>DEJAR</v>
      </c>
      <c r="L2741" s="33" t="str">
        <f t="shared" si="263"/>
        <v>DEJAR</v>
      </c>
      <c r="M2741" s="33" t="str">
        <f t="shared" si="264"/>
        <v>DEJAR</v>
      </c>
    </row>
    <row r="2742" spans="1:13" x14ac:dyDescent="0.25">
      <c r="A2742" s="155" t="s">
        <v>764</v>
      </c>
      <c r="B2742" s="9">
        <v>22</v>
      </c>
      <c r="C2742" s="8" t="s">
        <v>244</v>
      </c>
      <c r="D2742" s="120">
        <v>30</v>
      </c>
      <c r="E2742" s="161">
        <v>18</v>
      </c>
      <c r="F2742" s="304">
        <f t="shared" si="259"/>
        <v>706.86</v>
      </c>
      <c r="G2742" s="9">
        <v>0.1</v>
      </c>
      <c r="H2742" s="18" t="s">
        <v>1063</v>
      </c>
      <c r="I2742" s="32">
        <f t="shared" si="260"/>
        <v>452.98997539791907</v>
      </c>
      <c r="J2742" s="32">
        <f t="shared" si="261"/>
        <v>2.2649498769895953</v>
      </c>
      <c r="K2742" s="33" t="str">
        <f t="shared" si="262"/>
        <v>DEJAR</v>
      </c>
      <c r="L2742" s="33" t="str">
        <f t="shared" si="263"/>
        <v>DEJAR</v>
      </c>
      <c r="M2742" s="33" t="str">
        <f t="shared" si="264"/>
        <v>DEJAR</v>
      </c>
    </row>
    <row r="2743" spans="1:13" x14ac:dyDescent="0.25">
      <c r="A2743" s="155" t="s">
        <v>764</v>
      </c>
      <c r="B2743" s="9">
        <v>23</v>
      </c>
      <c r="C2743" s="8" t="s">
        <v>901</v>
      </c>
      <c r="D2743" s="120">
        <v>29</v>
      </c>
      <c r="E2743" s="161">
        <v>8</v>
      </c>
      <c r="F2743" s="304">
        <f t="shared" si="259"/>
        <v>660.52139999999997</v>
      </c>
      <c r="G2743" s="9">
        <v>0.1</v>
      </c>
      <c r="H2743" s="18" t="s">
        <v>1063</v>
      </c>
      <c r="I2743" s="32">
        <f t="shared" si="260"/>
        <v>417.82609631752575</v>
      </c>
      <c r="J2743" s="32">
        <f t="shared" si="261"/>
        <v>2.0891304815876288</v>
      </c>
      <c r="K2743" s="33" t="str">
        <f t="shared" si="262"/>
        <v>DEJAR</v>
      </c>
      <c r="L2743" s="33" t="str">
        <f t="shared" si="263"/>
        <v>DEJAR</v>
      </c>
      <c r="M2743" s="33" t="str">
        <f t="shared" si="264"/>
        <v>DEJAR</v>
      </c>
    </row>
    <row r="2744" spans="1:13" x14ac:dyDescent="0.25">
      <c r="A2744" s="155" t="s">
        <v>764</v>
      </c>
      <c r="B2744" s="9">
        <v>24</v>
      </c>
      <c r="C2744" s="8" t="s">
        <v>771</v>
      </c>
      <c r="D2744" s="120">
        <v>20.100000000000001</v>
      </c>
      <c r="E2744" s="149">
        <v>12.27</v>
      </c>
      <c r="F2744" s="304">
        <f t="shared" si="259"/>
        <v>317.30945400000002</v>
      </c>
      <c r="G2744" s="9">
        <v>0.1</v>
      </c>
      <c r="H2744" s="18" t="s">
        <v>1063</v>
      </c>
      <c r="I2744" s="32">
        <f t="shared" si="260"/>
        <v>174.39584926643039</v>
      </c>
      <c r="J2744" s="32">
        <f t="shared" si="261"/>
        <v>0.87197924633215196</v>
      </c>
      <c r="K2744" s="33" t="str">
        <f t="shared" si="262"/>
        <v>DEJAR</v>
      </c>
      <c r="L2744" s="33" t="str">
        <f t="shared" si="263"/>
        <v>DEJAR</v>
      </c>
      <c r="M2744" s="33" t="str">
        <f t="shared" si="264"/>
        <v>DEJAR</v>
      </c>
    </row>
    <row r="2745" spans="1:13" x14ac:dyDescent="0.25">
      <c r="A2745" s="155" t="s">
        <v>764</v>
      </c>
      <c r="B2745" s="9">
        <v>25</v>
      </c>
      <c r="C2745" s="8" t="s">
        <v>673</v>
      </c>
      <c r="D2745" s="120">
        <v>18.100000000000001</v>
      </c>
      <c r="E2745" s="161">
        <v>7</v>
      </c>
      <c r="F2745" s="304">
        <f t="shared" si="259"/>
        <v>257.30489400000005</v>
      </c>
      <c r="G2745" s="9">
        <v>0.1</v>
      </c>
      <c r="H2745" s="18" t="s">
        <v>1063</v>
      </c>
      <c r="I2745" s="32">
        <f t="shared" si="260"/>
        <v>135.8453476010796</v>
      </c>
      <c r="J2745" s="32">
        <f t="shared" si="261"/>
        <v>0.67922673800539801</v>
      </c>
      <c r="K2745" s="33" t="str">
        <f t="shared" si="262"/>
        <v>DEJAR</v>
      </c>
      <c r="L2745" s="33" t="str">
        <f t="shared" si="263"/>
        <v>DEJAR</v>
      </c>
      <c r="M2745" s="33" t="str">
        <f t="shared" si="264"/>
        <v>DEJAR</v>
      </c>
    </row>
    <row r="2746" spans="1:13" x14ac:dyDescent="0.25">
      <c r="A2746" s="151" t="s">
        <v>764</v>
      </c>
      <c r="B2746" s="9">
        <v>26</v>
      </c>
      <c r="C2746" s="153" t="s">
        <v>849</v>
      </c>
      <c r="D2746" s="154">
        <v>91</v>
      </c>
      <c r="E2746" s="163">
        <v>45</v>
      </c>
      <c r="F2746" s="304">
        <f t="shared" si="259"/>
        <v>6503.8973999999998</v>
      </c>
      <c r="G2746" s="9">
        <v>0.1</v>
      </c>
      <c r="H2746" s="18" t="s">
        <v>1063</v>
      </c>
      <c r="I2746" s="32">
        <f t="shared" si="260"/>
        <v>6378.9626373126794</v>
      </c>
      <c r="J2746" s="32">
        <f t="shared" si="261"/>
        <v>31.894813186563397</v>
      </c>
      <c r="K2746" s="33" t="str">
        <f t="shared" si="262"/>
        <v>DEJAR</v>
      </c>
      <c r="L2746" s="33" t="str">
        <f t="shared" si="263"/>
        <v>DEJAR</v>
      </c>
      <c r="M2746" s="33" t="str">
        <f t="shared" si="264"/>
        <v>DEJAR</v>
      </c>
    </row>
    <row r="2747" spans="1:13" x14ac:dyDescent="0.25">
      <c r="A2747" s="151" t="s">
        <v>764</v>
      </c>
      <c r="B2747" s="9">
        <v>27</v>
      </c>
      <c r="C2747" s="153" t="s">
        <v>310</v>
      </c>
      <c r="D2747" s="154">
        <v>34.9</v>
      </c>
      <c r="E2747" s="163">
        <v>14</v>
      </c>
      <c r="F2747" s="304">
        <f t="shared" si="259"/>
        <v>956.62505399999998</v>
      </c>
      <c r="G2747" s="9">
        <v>0.1</v>
      </c>
      <c r="H2747" s="18" t="s">
        <v>1063</v>
      </c>
      <c r="I2747" s="32">
        <f t="shared" si="260"/>
        <v>649.67348570462377</v>
      </c>
      <c r="J2747" s="32">
        <f t="shared" si="261"/>
        <v>3.2483674285231188</v>
      </c>
      <c r="K2747" s="33" t="str">
        <f t="shared" si="262"/>
        <v>DEJAR</v>
      </c>
      <c r="L2747" s="33" t="str">
        <f t="shared" si="263"/>
        <v>DEJAR</v>
      </c>
      <c r="M2747" s="33" t="str">
        <f t="shared" si="264"/>
        <v>DEJAR</v>
      </c>
    </row>
    <row r="2748" spans="1:13" x14ac:dyDescent="0.25">
      <c r="A2748" s="151" t="s">
        <v>764</v>
      </c>
      <c r="B2748" s="9">
        <v>28</v>
      </c>
      <c r="C2748" s="153" t="s">
        <v>915</v>
      </c>
      <c r="D2748" s="154">
        <v>48</v>
      </c>
      <c r="E2748" s="149">
        <v>12.27</v>
      </c>
      <c r="F2748" s="304">
        <f t="shared" si="259"/>
        <v>1809.5616</v>
      </c>
      <c r="G2748" s="9">
        <v>0.1</v>
      </c>
      <c r="H2748" s="18" t="s">
        <v>1063</v>
      </c>
      <c r="I2748" s="32">
        <f t="shared" si="260"/>
        <v>1388.7069567266387</v>
      </c>
      <c r="J2748" s="32">
        <f t="shared" si="261"/>
        <v>6.9435347836331935</v>
      </c>
      <c r="K2748" s="33" t="str">
        <f t="shared" si="262"/>
        <v>DEJAR</v>
      </c>
      <c r="L2748" s="33" t="str">
        <f t="shared" si="263"/>
        <v>DEJAR</v>
      </c>
      <c r="M2748" s="33" t="str">
        <f t="shared" si="264"/>
        <v>DEJAR</v>
      </c>
    </row>
    <row r="2749" spans="1:13" x14ac:dyDescent="0.25">
      <c r="A2749" s="151" t="s">
        <v>764</v>
      </c>
      <c r="B2749" s="9">
        <v>29</v>
      </c>
      <c r="C2749" s="153" t="s">
        <v>916</v>
      </c>
      <c r="D2749" s="154">
        <v>20</v>
      </c>
      <c r="E2749" s="163">
        <v>8</v>
      </c>
      <c r="F2749" s="304">
        <f t="shared" si="259"/>
        <v>314.15999999999997</v>
      </c>
      <c r="G2749" s="9">
        <v>0.1</v>
      </c>
      <c r="H2749" s="18" t="s">
        <v>1063</v>
      </c>
      <c r="I2749" s="32">
        <f t="shared" si="260"/>
        <v>172.33493090633354</v>
      </c>
      <c r="J2749" s="32">
        <f t="shared" si="261"/>
        <v>0.86167465453166758</v>
      </c>
      <c r="K2749" s="33" t="str">
        <f t="shared" si="262"/>
        <v>DEJAR</v>
      </c>
      <c r="L2749" s="33" t="str">
        <f t="shared" si="263"/>
        <v>DEJAR</v>
      </c>
      <c r="M2749" s="33" t="str">
        <f t="shared" si="264"/>
        <v>DEJAR</v>
      </c>
    </row>
    <row r="2750" spans="1:13" x14ac:dyDescent="0.25">
      <c r="A2750" s="151" t="s">
        <v>764</v>
      </c>
      <c r="B2750" s="9">
        <v>30</v>
      </c>
      <c r="C2750" s="153" t="s">
        <v>117</v>
      </c>
      <c r="D2750" s="154">
        <v>13</v>
      </c>
      <c r="E2750" s="149">
        <v>12.27</v>
      </c>
      <c r="F2750" s="304">
        <f t="shared" si="259"/>
        <v>132.73259999999999</v>
      </c>
      <c r="G2750" s="9">
        <v>0.1</v>
      </c>
      <c r="H2750" s="18" t="s">
        <v>1063</v>
      </c>
      <c r="I2750" s="32">
        <f t="shared" si="260"/>
        <v>61.723483588461484</v>
      </c>
      <c r="J2750" s="32">
        <f t="shared" si="261"/>
        <v>0.3086174179423074</v>
      </c>
      <c r="K2750" s="33" t="str">
        <f t="shared" si="262"/>
        <v>DEJAR</v>
      </c>
      <c r="L2750" s="33" t="str">
        <f t="shared" si="263"/>
        <v>DEJAR</v>
      </c>
      <c r="M2750" s="33" t="str">
        <f t="shared" si="264"/>
        <v>DEJAR</v>
      </c>
    </row>
    <row r="2751" spans="1:13" x14ac:dyDescent="0.25">
      <c r="A2751" s="151" t="s">
        <v>764</v>
      </c>
      <c r="B2751" s="9">
        <v>31</v>
      </c>
      <c r="C2751" s="153" t="s">
        <v>117</v>
      </c>
      <c r="D2751" s="154">
        <v>14.5</v>
      </c>
      <c r="E2751" s="163">
        <v>9</v>
      </c>
      <c r="F2751" s="304">
        <f t="shared" si="259"/>
        <v>165.13034999999999</v>
      </c>
      <c r="G2751" s="9">
        <v>0.1</v>
      </c>
      <c r="H2751" s="18" t="s">
        <v>1063</v>
      </c>
      <c r="I2751" s="32">
        <f t="shared" si="260"/>
        <v>80.073268525573738</v>
      </c>
      <c r="J2751" s="32">
        <f t="shared" si="261"/>
        <v>0.40036634262786869</v>
      </c>
      <c r="K2751" s="33" t="str">
        <f t="shared" si="262"/>
        <v>DEJAR</v>
      </c>
      <c r="L2751" s="33" t="str">
        <f t="shared" si="263"/>
        <v>DEJAR</v>
      </c>
      <c r="M2751" s="33" t="str">
        <f t="shared" si="264"/>
        <v>DEJAR</v>
      </c>
    </row>
    <row r="2752" spans="1:13" x14ac:dyDescent="0.25">
      <c r="A2752" s="151" t="s">
        <v>764</v>
      </c>
      <c r="B2752" s="9">
        <v>32</v>
      </c>
      <c r="C2752" s="153" t="s">
        <v>383</v>
      </c>
      <c r="D2752" s="154">
        <v>17</v>
      </c>
      <c r="E2752" s="163">
        <v>6</v>
      </c>
      <c r="F2752" s="304">
        <f t="shared" si="259"/>
        <v>226.98060000000001</v>
      </c>
      <c r="G2752" s="9">
        <v>0.1</v>
      </c>
      <c r="H2752" s="18" t="s">
        <v>1063</v>
      </c>
      <c r="I2752" s="32">
        <f t="shared" si="260"/>
        <v>116.98835060940742</v>
      </c>
      <c r="J2752" s="32">
        <f t="shared" si="261"/>
        <v>0.58494175304703711</v>
      </c>
      <c r="K2752" s="33" t="str">
        <f t="shared" si="262"/>
        <v>DEJAR</v>
      </c>
      <c r="L2752" s="33" t="str">
        <f t="shared" si="263"/>
        <v>DEJAR</v>
      </c>
      <c r="M2752" s="33" t="str">
        <f t="shared" si="264"/>
        <v>DEJAR</v>
      </c>
    </row>
    <row r="2753" spans="1:13" x14ac:dyDescent="0.25">
      <c r="A2753" s="151" t="s">
        <v>764</v>
      </c>
      <c r="B2753" s="9">
        <v>33</v>
      </c>
      <c r="C2753" s="153" t="s">
        <v>122</v>
      </c>
      <c r="D2753" s="154">
        <v>36</v>
      </c>
      <c r="E2753" s="163">
        <v>15</v>
      </c>
      <c r="F2753" s="304">
        <f t="shared" si="259"/>
        <v>1017.8783999999999</v>
      </c>
      <c r="G2753" s="9">
        <v>0.1</v>
      </c>
      <c r="H2753" s="18" t="s">
        <v>1063</v>
      </c>
      <c r="I2753" s="32">
        <f t="shared" si="260"/>
        <v>699.54858588098784</v>
      </c>
      <c r="J2753" s="32">
        <f t="shared" si="261"/>
        <v>3.4977429294049394</v>
      </c>
      <c r="K2753" s="33" t="str">
        <f t="shared" si="262"/>
        <v>DEJAR</v>
      </c>
      <c r="L2753" s="33" t="str">
        <f t="shared" si="263"/>
        <v>DEJAR</v>
      </c>
      <c r="M2753" s="33" t="str">
        <f t="shared" si="264"/>
        <v>DEJAR</v>
      </c>
    </row>
    <row r="2754" spans="1:13" x14ac:dyDescent="0.25">
      <c r="A2754" s="151" t="s">
        <v>764</v>
      </c>
      <c r="B2754" s="9">
        <v>34</v>
      </c>
      <c r="C2754" s="153" t="s">
        <v>421</v>
      </c>
      <c r="D2754" s="154">
        <v>11</v>
      </c>
      <c r="E2754" s="163">
        <v>8</v>
      </c>
      <c r="F2754" s="304">
        <f t="shared" si="259"/>
        <v>95.0334</v>
      </c>
      <c r="G2754" s="9">
        <v>0.1</v>
      </c>
      <c r="H2754" s="18" t="s">
        <v>1063</v>
      </c>
      <c r="I2754" s="32">
        <f t="shared" si="260"/>
        <v>41.450062373780455</v>
      </c>
      <c r="J2754" s="32">
        <f t="shared" si="261"/>
        <v>0.20725031186890225</v>
      </c>
      <c r="K2754" s="33" t="str">
        <f t="shared" si="262"/>
        <v>DEJAR</v>
      </c>
      <c r="L2754" s="33" t="str">
        <f t="shared" si="263"/>
        <v>DEJAR</v>
      </c>
      <c r="M2754" s="33" t="str">
        <f t="shared" si="264"/>
        <v>DEJAR</v>
      </c>
    </row>
    <row r="2755" spans="1:13" x14ac:dyDescent="0.25">
      <c r="A2755" s="151" t="s">
        <v>764</v>
      </c>
      <c r="B2755" s="9">
        <v>35</v>
      </c>
      <c r="C2755" s="153" t="s">
        <v>917</v>
      </c>
      <c r="D2755" s="154">
        <v>21</v>
      </c>
      <c r="E2755" s="163">
        <v>10</v>
      </c>
      <c r="F2755" s="304">
        <f t="shared" ref="F2755:F2818" si="265">(3.1416/4)*D2755^2</f>
        <v>346.3614</v>
      </c>
      <c r="G2755" s="9">
        <v>0.1</v>
      </c>
      <c r="H2755" s="18" t="s">
        <v>1063</v>
      </c>
      <c r="I2755" s="32">
        <f t="shared" ref="I2755:I2818" si="266">0.13657*D2755^2.38351</f>
        <v>193.587905296</v>
      </c>
      <c r="J2755" s="32">
        <f t="shared" ref="J2755:J2818" si="267">(I2755/1000)*0.5/G2755</f>
        <v>0.96793952648000003</v>
      </c>
      <c r="K2755" s="33" t="str">
        <f t="shared" ref="K2755:K2818" si="268">+IF(D2755&gt;=10,"DEJAR","DEPURAR")</f>
        <v>DEJAR</v>
      </c>
      <c r="L2755" s="33" t="str">
        <f t="shared" ref="L2755:L2818" si="269">+IF(E2755&gt;=5,"DEJAR","DEPURAR")</f>
        <v>DEJAR</v>
      </c>
      <c r="M2755" s="33" t="str">
        <f t="shared" ref="M2755:M2818" si="270">+IF(AND(K2755="DEJAR",L2755="DEJAR"),"DEJAR","DEPURAR")</f>
        <v>DEJAR</v>
      </c>
    </row>
    <row r="2756" spans="1:13" x14ac:dyDescent="0.25">
      <c r="A2756" s="151" t="s">
        <v>764</v>
      </c>
      <c r="B2756" s="9">
        <v>36</v>
      </c>
      <c r="C2756" s="153" t="s">
        <v>661</v>
      </c>
      <c r="D2756" s="154">
        <v>13</v>
      </c>
      <c r="E2756" s="163">
        <v>7</v>
      </c>
      <c r="F2756" s="304">
        <f t="shared" si="265"/>
        <v>132.73259999999999</v>
      </c>
      <c r="G2756" s="9">
        <v>0.1</v>
      </c>
      <c r="H2756" s="18" t="s">
        <v>1063</v>
      </c>
      <c r="I2756" s="32">
        <f t="shared" si="266"/>
        <v>61.723483588461484</v>
      </c>
      <c r="J2756" s="32">
        <f t="shared" si="267"/>
        <v>0.3086174179423074</v>
      </c>
      <c r="K2756" s="33" t="str">
        <f t="shared" si="268"/>
        <v>DEJAR</v>
      </c>
      <c r="L2756" s="33" t="str">
        <f t="shared" si="269"/>
        <v>DEJAR</v>
      </c>
      <c r="M2756" s="33" t="str">
        <f t="shared" si="270"/>
        <v>DEJAR</v>
      </c>
    </row>
    <row r="2757" spans="1:13" x14ac:dyDescent="0.25">
      <c r="A2757" s="151" t="s">
        <v>764</v>
      </c>
      <c r="B2757" s="9">
        <v>37</v>
      </c>
      <c r="C2757" s="153" t="s">
        <v>409</v>
      </c>
      <c r="D2757" s="154">
        <v>13</v>
      </c>
      <c r="E2757" s="163">
        <v>8</v>
      </c>
      <c r="F2757" s="304">
        <f t="shared" si="265"/>
        <v>132.73259999999999</v>
      </c>
      <c r="G2757" s="9">
        <v>0.1</v>
      </c>
      <c r="H2757" s="18" t="s">
        <v>1063</v>
      </c>
      <c r="I2757" s="32">
        <f t="shared" si="266"/>
        <v>61.723483588461484</v>
      </c>
      <c r="J2757" s="32">
        <f t="shared" si="267"/>
        <v>0.3086174179423074</v>
      </c>
      <c r="K2757" s="33" t="str">
        <f t="shared" si="268"/>
        <v>DEJAR</v>
      </c>
      <c r="L2757" s="33" t="str">
        <f t="shared" si="269"/>
        <v>DEJAR</v>
      </c>
      <c r="M2757" s="33" t="str">
        <f t="shared" si="270"/>
        <v>DEJAR</v>
      </c>
    </row>
    <row r="2758" spans="1:13" x14ac:dyDescent="0.25">
      <c r="A2758" s="156" t="s">
        <v>766</v>
      </c>
      <c r="B2758" s="157">
        <v>1</v>
      </c>
      <c r="C2758" s="156" t="s">
        <v>169</v>
      </c>
      <c r="D2758" s="166">
        <v>29</v>
      </c>
      <c r="E2758" s="167">
        <v>27</v>
      </c>
      <c r="F2758" s="304">
        <f t="shared" si="265"/>
        <v>660.52139999999997</v>
      </c>
      <c r="G2758" s="9">
        <v>0.1</v>
      </c>
      <c r="H2758" s="18" t="s">
        <v>1063</v>
      </c>
      <c r="I2758" s="32">
        <f t="shared" si="266"/>
        <v>417.82609631752575</v>
      </c>
      <c r="J2758" s="32">
        <f t="shared" si="267"/>
        <v>2.0891304815876288</v>
      </c>
      <c r="K2758" s="33" t="str">
        <f t="shared" si="268"/>
        <v>DEJAR</v>
      </c>
      <c r="L2758" s="33" t="str">
        <f t="shared" si="269"/>
        <v>DEJAR</v>
      </c>
      <c r="M2758" s="33" t="str">
        <f t="shared" si="270"/>
        <v>DEJAR</v>
      </c>
    </row>
    <row r="2759" spans="1:13" x14ac:dyDescent="0.25">
      <c r="A2759" s="156" t="s">
        <v>766</v>
      </c>
      <c r="B2759" s="157">
        <v>2</v>
      </c>
      <c r="C2759" s="156" t="s">
        <v>130</v>
      </c>
      <c r="D2759" s="166">
        <v>36</v>
      </c>
      <c r="E2759" s="167">
        <v>21</v>
      </c>
      <c r="F2759" s="304">
        <f t="shared" si="265"/>
        <v>1017.8783999999999</v>
      </c>
      <c r="G2759" s="9">
        <v>0.1</v>
      </c>
      <c r="H2759" s="18" t="s">
        <v>1063</v>
      </c>
      <c r="I2759" s="32">
        <f t="shared" si="266"/>
        <v>699.54858588098784</v>
      </c>
      <c r="J2759" s="32">
        <f t="shared" si="267"/>
        <v>3.4977429294049394</v>
      </c>
      <c r="K2759" s="33" t="str">
        <f t="shared" si="268"/>
        <v>DEJAR</v>
      </c>
      <c r="L2759" s="33" t="str">
        <f t="shared" si="269"/>
        <v>DEJAR</v>
      </c>
      <c r="M2759" s="33" t="str">
        <f t="shared" si="270"/>
        <v>DEJAR</v>
      </c>
    </row>
    <row r="2760" spans="1:13" x14ac:dyDescent="0.25">
      <c r="A2760" s="156" t="s">
        <v>766</v>
      </c>
      <c r="B2760" s="157">
        <v>3</v>
      </c>
      <c r="C2760" s="156" t="s">
        <v>125</v>
      </c>
      <c r="D2760" s="166">
        <v>44.5</v>
      </c>
      <c r="E2760" s="167">
        <v>30</v>
      </c>
      <c r="F2760" s="304">
        <f t="shared" si="265"/>
        <v>1555.28835</v>
      </c>
      <c r="G2760" s="9">
        <v>0.1</v>
      </c>
      <c r="H2760" s="18" t="s">
        <v>1063</v>
      </c>
      <c r="I2760" s="32">
        <f t="shared" si="266"/>
        <v>1159.4122353129105</v>
      </c>
      <c r="J2760" s="32">
        <f t="shared" si="267"/>
        <v>5.7970611765645526</v>
      </c>
      <c r="K2760" s="33" t="str">
        <f t="shared" si="268"/>
        <v>DEJAR</v>
      </c>
      <c r="L2760" s="33" t="str">
        <f t="shared" si="269"/>
        <v>DEJAR</v>
      </c>
      <c r="M2760" s="33" t="str">
        <f t="shared" si="270"/>
        <v>DEJAR</v>
      </c>
    </row>
    <row r="2761" spans="1:13" x14ac:dyDescent="0.25">
      <c r="A2761" s="156" t="s">
        <v>766</v>
      </c>
      <c r="B2761" s="157">
        <v>4</v>
      </c>
      <c r="C2761" s="156" t="s">
        <v>630</v>
      </c>
      <c r="D2761" s="166">
        <v>13.2</v>
      </c>
      <c r="E2761" s="167">
        <v>19</v>
      </c>
      <c r="F2761" s="304">
        <f t="shared" si="265"/>
        <v>136.84809599999997</v>
      </c>
      <c r="G2761" s="9">
        <v>0.1</v>
      </c>
      <c r="H2761" s="18" t="s">
        <v>1063</v>
      </c>
      <c r="I2761" s="32">
        <f t="shared" si="266"/>
        <v>64.010980580278073</v>
      </c>
      <c r="J2761" s="32">
        <f t="shared" si="267"/>
        <v>0.32005490290139033</v>
      </c>
      <c r="K2761" s="33" t="str">
        <f t="shared" si="268"/>
        <v>DEJAR</v>
      </c>
      <c r="L2761" s="33" t="str">
        <f t="shared" si="269"/>
        <v>DEJAR</v>
      </c>
      <c r="M2761" s="33" t="str">
        <f t="shared" si="270"/>
        <v>DEJAR</v>
      </c>
    </row>
    <row r="2762" spans="1:13" x14ac:dyDescent="0.25">
      <c r="A2762" s="156" t="s">
        <v>766</v>
      </c>
      <c r="B2762" s="157">
        <v>5</v>
      </c>
      <c r="C2762" s="156" t="s">
        <v>300</v>
      </c>
      <c r="D2762" s="166">
        <v>33</v>
      </c>
      <c r="E2762" s="167">
        <v>16</v>
      </c>
      <c r="F2762" s="304">
        <f t="shared" si="265"/>
        <v>855.30060000000003</v>
      </c>
      <c r="G2762" s="9">
        <v>0.1</v>
      </c>
      <c r="H2762" s="18" t="s">
        <v>1063</v>
      </c>
      <c r="I2762" s="32">
        <f t="shared" si="266"/>
        <v>568.52356444302654</v>
      </c>
      <c r="J2762" s="32">
        <f t="shared" si="267"/>
        <v>2.8426178222151326</v>
      </c>
      <c r="K2762" s="33" t="str">
        <f t="shared" si="268"/>
        <v>DEJAR</v>
      </c>
      <c r="L2762" s="33" t="str">
        <f t="shared" si="269"/>
        <v>DEJAR</v>
      </c>
      <c r="M2762" s="33" t="str">
        <f t="shared" si="270"/>
        <v>DEJAR</v>
      </c>
    </row>
    <row r="2763" spans="1:13" x14ac:dyDescent="0.25">
      <c r="A2763" s="156" t="s">
        <v>766</v>
      </c>
      <c r="B2763" s="157">
        <v>6</v>
      </c>
      <c r="C2763" s="156" t="s">
        <v>169</v>
      </c>
      <c r="D2763" s="166">
        <v>42.3</v>
      </c>
      <c r="E2763" s="167">
        <v>20</v>
      </c>
      <c r="F2763" s="304">
        <f t="shared" si="265"/>
        <v>1405.3083659999998</v>
      </c>
      <c r="G2763" s="9">
        <v>0.1</v>
      </c>
      <c r="H2763" s="18" t="s">
        <v>1063</v>
      </c>
      <c r="I2763" s="32">
        <f t="shared" si="266"/>
        <v>1027.4337754582975</v>
      </c>
      <c r="J2763" s="32">
        <f t="shared" si="267"/>
        <v>5.1371688772914874</v>
      </c>
      <c r="K2763" s="33" t="str">
        <f t="shared" si="268"/>
        <v>DEJAR</v>
      </c>
      <c r="L2763" s="33" t="str">
        <f t="shared" si="269"/>
        <v>DEJAR</v>
      </c>
      <c r="M2763" s="33" t="str">
        <f t="shared" si="270"/>
        <v>DEJAR</v>
      </c>
    </row>
    <row r="2764" spans="1:13" x14ac:dyDescent="0.25">
      <c r="A2764" s="156" t="s">
        <v>766</v>
      </c>
      <c r="B2764" s="157">
        <v>7</v>
      </c>
      <c r="C2764" s="156" t="s">
        <v>169</v>
      </c>
      <c r="D2764" s="166">
        <v>16.399999999999999</v>
      </c>
      <c r="E2764" s="167">
        <v>21</v>
      </c>
      <c r="F2764" s="304">
        <f t="shared" si="265"/>
        <v>211.24118399999998</v>
      </c>
      <c r="G2764" s="9">
        <v>0.1</v>
      </c>
      <c r="H2764" s="18" t="s">
        <v>1063</v>
      </c>
      <c r="I2764" s="32">
        <f t="shared" si="266"/>
        <v>107.38602570056027</v>
      </c>
      <c r="J2764" s="32">
        <f t="shared" si="267"/>
        <v>0.53693012850280131</v>
      </c>
      <c r="K2764" s="33" t="str">
        <f t="shared" si="268"/>
        <v>DEJAR</v>
      </c>
      <c r="L2764" s="33" t="str">
        <f t="shared" si="269"/>
        <v>DEJAR</v>
      </c>
      <c r="M2764" s="33" t="str">
        <f t="shared" si="270"/>
        <v>DEJAR</v>
      </c>
    </row>
    <row r="2765" spans="1:13" x14ac:dyDescent="0.25">
      <c r="A2765" s="156" t="s">
        <v>766</v>
      </c>
      <c r="B2765" s="157">
        <v>8</v>
      </c>
      <c r="C2765" s="156" t="s">
        <v>292</v>
      </c>
      <c r="D2765" s="166">
        <v>26</v>
      </c>
      <c r="E2765" s="167">
        <v>19</v>
      </c>
      <c r="F2765" s="304">
        <f t="shared" si="265"/>
        <v>530.93039999999996</v>
      </c>
      <c r="G2765" s="9">
        <v>0.1</v>
      </c>
      <c r="H2765" s="18" t="s">
        <v>1063</v>
      </c>
      <c r="I2765" s="32">
        <f t="shared" si="266"/>
        <v>322.0760520178971</v>
      </c>
      <c r="J2765" s="32">
        <f t="shared" si="267"/>
        <v>1.6103802600894852</v>
      </c>
      <c r="K2765" s="33" t="str">
        <f t="shared" si="268"/>
        <v>DEJAR</v>
      </c>
      <c r="L2765" s="33" t="str">
        <f t="shared" si="269"/>
        <v>DEJAR</v>
      </c>
      <c r="M2765" s="33" t="str">
        <f t="shared" si="270"/>
        <v>DEJAR</v>
      </c>
    </row>
    <row r="2766" spans="1:13" x14ac:dyDescent="0.25">
      <c r="A2766" s="156" t="s">
        <v>766</v>
      </c>
      <c r="B2766" s="157">
        <v>9</v>
      </c>
      <c r="C2766" s="156" t="s">
        <v>169</v>
      </c>
      <c r="D2766" s="166">
        <v>53</v>
      </c>
      <c r="E2766" s="167">
        <v>18</v>
      </c>
      <c r="F2766" s="304">
        <f t="shared" si="265"/>
        <v>2206.1886</v>
      </c>
      <c r="G2766" s="9">
        <v>0.1</v>
      </c>
      <c r="H2766" s="18" t="s">
        <v>1063</v>
      </c>
      <c r="I2766" s="32">
        <f t="shared" si="266"/>
        <v>1758.6689149646609</v>
      </c>
      <c r="J2766" s="32">
        <f t="shared" si="267"/>
        <v>8.793344574823303</v>
      </c>
      <c r="K2766" s="33" t="str">
        <f t="shared" si="268"/>
        <v>DEJAR</v>
      </c>
      <c r="L2766" s="33" t="str">
        <f t="shared" si="269"/>
        <v>DEJAR</v>
      </c>
      <c r="M2766" s="33" t="str">
        <f t="shared" si="270"/>
        <v>DEJAR</v>
      </c>
    </row>
    <row r="2767" spans="1:13" x14ac:dyDescent="0.25">
      <c r="A2767" s="156" t="s">
        <v>766</v>
      </c>
      <c r="B2767" s="157">
        <v>10</v>
      </c>
      <c r="C2767" s="156" t="s">
        <v>836</v>
      </c>
      <c r="D2767" s="166">
        <v>45.4</v>
      </c>
      <c r="E2767" s="167">
        <v>22</v>
      </c>
      <c r="F2767" s="304">
        <f t="shared" si="265"/>
        <v>1618.8350639999999</v>
      </c>
      <c r="G2767" s="9">
        <v>0.1</v>
      </c>
      <c r="H2767" s="18" t="s">
        <v>1063</v>
      </c>
      <c r="I2767" s="32">
        <f t="shared" si="266"/>
        <v>1216.0866062189848</v>
      </c>
      <c r="J2767" s="32">
        <f t="shared" si="267"/>
        <v>6.0804330310949233</v>
      </c>
      <c r="K2767" s="33" t="str">
        <f t="shared" si="268"/>
        <v>DEJAR</v>
      </c>
      <c r="L2767" s="33" t="str">
        <f t="shared" si="269"/>
        <v>DEJAR</v>
      </c>
      <c r="M2767" s="33" t="str">
        <f t="shared" si="270"/>
        <v>DEJAR</v>
      </c>
    </row>
    <row r="2768" spans="1:13" x14ac:dyDescent="0.25">
      <c r="A2768" s="156" t="s">
        <v>766</v>
      </c>
      <c r="B2768" s="157">
        <v>11</v>
      </c>
      <c r="C2768" s="156" t="s">
        <v>418</v>
      </c>
      <c r="D2768" s="166">
        <v>20</v>
      </c>
      <c r="E2768" s="167">
        <v>18</v>
      </c>
      <c r="F2768" s="304">
        <f t="shared" si="265"/>
        <v>314.15999999999997</v>
      </c>
      <c r="G2768" s="9">
        <v>0.1</v>
      </c>
      <c r="H2768" s="18" t="s">
        <v>1063</v>
      </c>
      <c r="I2768" s="32">
        <f t="shared" si="266"/>
        <v>172.33493090633354</v>
      </c>
      <c r="J2768" s="32">
        <f t="shared" si="267"/>
        <v>0.86167465453166758</v>
      </c>
      <c r="K2768" s="33" t="str">
        <f t="shared" si="268"/>
        <v>DEJAR</v>
      </c>
      <c r="L2768" s="33" t="str">
        <f t="shared" si="269"/>
        <v>DEJAR</v>
      </c>
      <c r="M2768" s="33" t="str">
        <f t="shared" si="270"/>
        <v>DEJAR</v>
      </c>
    </row>
    <row r="2769" spans="1:13" x14ac:dyDescent="0.25">
      <c r="A2769" s="156" t="s">
        <v>766</v>
      </c>
      <c r="B2769" s="157">
        <v>12</v>
      </c>
      <c r="C2769" s="156" t="s">
        <v>918</v>
      </c>
      <c r="D2769" s="166">
        <v>17</v>
      </c>
      <c r="E2769" s="167">
        <v>22</v>
      </c>
      <c r="F2769" s="304">
        <f t="shared" si="265"/>
        <v>226.98060000000001</v>
      </c>
      <c r="G2769" s="9">
        <v>0.1</v>
      </c>
      <c r="H2769" s="18" t="s">
        <v>1063</v>
      </c>
      <c r="I2769" s="32">
        <f t="shared" si="266"/>
        <v>116.98835060940742</v>
      </c>
      <c r="J2769" s="32">
        <f t="shared" si="267"/>
        <v>0.58494175304703711</v>
      </c>
      <c r="K2769" s="33" t="str">
        <f t="shared" si="268"/>
        <v>DEJAR</v>
      </c>
      <c r="L2769" s="33" t="str">
        <f t="shared" si="269"/>
        <v>DEJAR</v>
      </c>
      <c r="M2769" s="33" t="str">
        <f t="shared" si="270"/>
        <v>DEJAR</v>
      </c>
    </row>
    <row r="2770" spans="1:13" x14ac:dyDescent="0.25">
      <c r="A2770" s="156" t="s">
        <v>766</v>
      </c>
      <c r="B2770" s="157">
        <v>13</v>
      </c>
      <c r="C2770" s="156" t="s">
        <v>919</v>
      </c>
      <c r="D2770" s="166">
        <v>45.3</v>
      </c>
      <c r="E2770" s="167">
        <v>22</v>
      </c>
      <c r="F2770" s="304">
        <f t="shared" si="265"/>
        <v>1611.7114859999997</v>
      </c>
      <c r="G2770" s="9">
        <v>0.1</v>
      </c>
      <c r="H2770" s="18" t="s">
        <v>1063</v>
      </c>
      <c r="I2770" s="32">
        <f t="shared" si="266"/>
        <v>1209.7118499770827</v>
      </c>
      <c r="J2770" s="32">
        <f t="shared" si="267"/>
        <v>6.0485592498854128</v>
      </c>
      <c r="K2770" s="33" t="str">
        <f t="shared" si="268"/>
        <v>DEJAR</v>
      </c>
      <c r="L2770" s="33" t="str">
        <f t="shared" si="269"/>
        <v>DEJAR</v>
      </c>
      <c r="M2770" s="33" t="str">
        <f t="shared" si="270"/>
        <v>DEJAR</v>
      </c>
    </row>
    <row r="2771" spans="1:13" x14ac:dyDescent="0.25">
      <c r="A2771" s="156" t="s">
        <v>766</v>
      </c>
      <c r="B2771" s="157">
        <v>14</v>
      </c>
      <c r="C2771" s="156" t="s">
        <v>169</v>
      </c>
      <c r="D2771" s="166">
        <v>39</v>
      </c>
      <c r="E2771" s="167">
        <v>24</v>
      </c>
      <c r="F2771" s="304">
        <f t="shared" si="265"/>
        <v>1194.5934</v>
      </c>
      <c r="G2771" s="9">
        <v>0.1</v>
      </c>
      <c r="H2771" s="18" t="s">
        <v>1063</v>
      </c>
      <c r="I2771" s="32">
        <f t="shared" si="266"/>
        <v>846.59112411251863</v>
      </c>
      <c r="J2771" s="32">
        <f t="shared" si="267"/>
        <v>4.2329556205625929</v>
      </c>
      <c r="K2771" s="33" t="str">
        <f t="shared" si="268"/>
        <v>DEJAR</v>
      </c>
      <c r="L2771" s="33" t="str">
        <f t="shared" si="269"/>
        <v>DEJAR</v>
      </c>
      <c r="M2771" s="33" t="str">
        <f t="shared" si="270"/>
        <v>DEJAR</v>
      </c>
    </row>
    <row r="2772" spans="1:13" x14ac:dyDescent="0.25">
      <c r="A2772" s="156" t="s">
        <v>766</v>
      </c>
      <c r="B2772" s="157">
        <v>15</v>
      </c>
      <c r="C2772" s="156" t="s">
        <v>920</v>
      </c>
      <c r="D2772" s="166">
        <v>58</v>
      </c>
      <c r="E2772" s="167">
        <v>27</v>
      </c>
      <c r="F2772" s="304">
        <f t="shared" si="265"/>
        <v>2642.0855999999999</v>
      </c>
      <c r="G2772" s="9">
        <v>0.1</v>
      </c>
      <c r="H2772" s="18" t="s">
        <v>1063</v>
      </c>
      <c r="I2772" s="32">
        <f t="shared" si="266"/>
        <v>2180.2363008097436</v>
      </c>
      <c r="J2772" s="32">
        <f t="shared" si="267"/>
        <v>10.901181504048717</v>
      </c>
      <c r="K2772" s="33" t="str">
        <f t="shared" si="268"/>
        <v>DEJAR</v>
      </c>
      <c r="L2772" s="33" t="str">
        <f t="shared" si="269"/>
        <v>DEJAR</v>
      </c>
      <c r="M2772" s="33" t="str">
        <f t="shared" si="270"/>
        <v>DEJAR</v>
      </c>
    </row>
    <row r="2773" spans="1:13" x14ac:dyDescent="0.25">
      <c r="A2773" s="156" t="s">
        <v>766</v>
      </c>
      <c r="B2773" s="157">
        <v>16</v>
      </c>
      <c r="C2773" s="156" t="s">
        <v>169</v>
      </c>
      <c r="D2773" s="166">
        <v>34</v>
      </c>
      <c r="E2773" s="167">
        <v>21</v>
      </c>
      <c r="F2773" s="304">
        <f t="shared" si="265"/>
        <v>907.92240000000004</v>
      </c>
      <c r="G2773" s="9">
        <v>0.1</v>
      </c>
      <c r="H2773" s="18" t="s">
        <v>1063</v>
      </c>
      <c r="I2773" s="32">
        <f t="shared" si="266"/>
        <v>610.45073780325674</v>
      </c>
      <c r="J2773" s="32">
        <f t="shared" si="267"/>
        <v>3.0522536890162835</v>
      </c>
      <c r="K2773" s="33" t="str">
        <f t="shared" si="268"/>
        <v>DEJAR</v>
      </c>
      <c r="L2773" s="33" t="str">
        <f t="shared" si="269"/>
        <v>DEJAR</v>
      </c>
      <c r="M2773" s="33" t="str">
        <f t="shared" si="270"/>
        <v>DEJAR</v>
      </c>
    </row>
    <row r="2774" spans="1:13" x14ac:dyDescent="0.25">
      <c r="A2774" s="156" t="s">
        <v>766</v>
      </c>
      <c r="B2774" s="157">
        <v>17</v>
      </c>
      <c r="C2774" s="156" t="s">
        <v>921</v>
      </c>
      <c r="D2774" s="166">
        <v>18</v>
      </c>
      <c r="E2774" s="167">
        <v>14</v>
      </c>
      <c r="F2774" s="304">
        <f t="shared" si="265"/>
        <v>254.46959999999999</v>
      </c>
      <c r="G2774" s="9">
        <v>0.1</v>
      </c>
      <c r="H2774" s="18" t="s">
        <v>1063</v>
      </c>
      <c r="I2774" s="32">
        <f t="shared" si="266"/>
        <v>134.06329154071116</v>
      </c>
      <c r="J2774" s="32">
        <f t="shared" si="267"/>
        <v>0.67031645770355586</v>
      </c>
      <c r="K2774" s="33" t="str">
        <f t="shared" si="268"/>
        <v>DEJAR</v>
      </c>
      <c r="L2774" s="33" t="str">
        <f t="shared" si="269"/>
        <v>DEJAR</v>
      </c>
      <c r="M2774" s="33" t="str">
        <f t="shared" si="270"/>
        <v>DEJAR</v>
      </c>
    </row>
    <row r="2775" spans="1:13" x14ac:dyDescent="0.25">
      <c r="A2775" s="156" t="s">
        <v>766</v>
      </c>
      <c r="B2775" s="157">
        <v>18</v>
      </c>
      <c r="C2775" s="156" t="s">
        <v>396</v>
      </c>
      <c r="D2775" s="166">
        <v>17</v>
      </c>
      <c r="E2775" s="167">
        <v>16</v>
      </c>
      <c r="F2775" s="304">
        <f t="shared" si="265"/>
        <v>226.98060000000001</v>
      </c>
      <c r="G2775" s="9">
        <v>0.1</v>
      </c>
      <c r="H2775" s="18" t="s">
        <v>1063</v>
      </c>
      <c r="I2775" s="32">
        <f t="shared" si="266"/>
        <v>116.98835060940742</v>
      </c>
      <c r="J2775" s="32">
        <f t="shared" si="267"/>
        <v>0.58494175304703711</v>
      </c>
      <c r="K2775" s="33" t="str">
        <f t="shared" si="268"/>
        <v>DEJAR</v>
      </c>
      <c r="L2775" s="33" t="str">
        <f t="shared" si="269"/>
        <v>DEJAR</v>
      </c>
      <c r="M2775" s="33" t="str">
        <f t="shared" si="270"/>
        <v>DEJAR</v>
      </c>
    </row>
    <row r="2776" spans="1:13" x14ac:dyDescent="0.25">
      <c r="A2776" s="156" t="s">
        <v>766</v>
      </c>
      <c r="B2776" s="157">
        <v>19</v>
      </c>
      <c r="C2776" s="156" t="s">
        <v>922</v>
      </c>
      <c r="D2776" s="166">
        <v>52</v>
      </c>
      <c r="E2776" s="167">
        <v>30</v>
      </c>
      <c r="F2776" s="304">
        <f t="shared" si="265"/>
        <v>2123.7215999999999</v>
      </c>
      <c r="G2776" s="9">
        <v>0.1</v>
      </c>
      <c r="H2776" s="18" t="s">
        <v>1063</v>
      </c>
      <c r="I2776" s="32">
        <f t="shared" si="266"/>
        <v>1680.6080482279649</v>
      </c>
      <c r="J2776" s="32">
        <f t="shared" si="267"/>
        <v>8.4030402411398235</v>
      </c>
      <c r="K2776" s="33" t="str">
        <f t="shared" si="268"/>
        <v>DEJAR</v>
      </c>
      <c r="L2776" s="33" t="str">
        <f t="shared" si="269"/>
        <v>DEJAR</v>
      </c>
      <c r="M2776" s="33" t="str">
        <f t="shared" si="270"/>
        <v>DEJAR</v>
      </c>
    </row>
    <row r="2777" spans="1:13" x14ac:dyDescent="0.25">
      <c r="A2777" s="156" t="s">
        <v>766</v>
      </c>
      <c r="B2777" s="157">
        <v>20</v>
      </c>
      <c r="C2777" s="156" t="s">
        <v>923</v>
      </c>
      <c r="D2777" s="166">
        <v>108</v>
      </c>
      <c r="E2777" s="167">
        <v>30</v>
      </c>
      <c r="F2777" s="304">
        <f t="shared" si="265"/>
        <v>9160.9056</v>
      </c>
      <c r="G2777" s="9">
        <v>0.1</v>
      </c>
      <c r="H2777" s="18" t="s">
        <v>1063</v>
      </c>
      <c r="I2777" s="32">
        <f t="shared" si="266"/>
        <v>9594.9157316036471</v>
      </c>
      <c r="J2777" s="32">
        <f t="shared" si="267"/>
        <v>47.974578658018231</v>
      </c>
      <c r="K2777" s="33" t="str">
        <f t="shared" si="268"/>
        <v>DEJAR</v>
      </c>
      <c r="L2777" s="33" t="str">
        <f t="shared" si="269"/>
        <v>DEJAR</v>
      </c>
      <c r="M2777" s="33" t="str">
        <f t="shared" si="270"/>
        <v>DEJAR</v>
      </c>
    </row>
    <row r="2778" spans="1:13" x14ac:dyDescent="0.25">
      <c r="A2778" s="156" t="s">
        <v>766</v>
      </c>
      <c r="B2778" s="157">
        <v>21</v>
      </c>
      <c r="C2778" s="156" t="s">
        <v>130</v>
      </c>
      <c r="D2778" s="166">
        <v>18.5</v>
      </c>
      <c r="E2778" s="167">
        <v>17</v>
      </c>
      <c r="F2778" s="304">
        <f t="shared" si="265"/>
        <v>268.80315000000002</v>
      </c>
      <c r="G2778" s="9">
        <v>0.1</v>
      </c>
      <c r="H2778" s="18" t="s">
        <v>1063</v>
      </c>
      <c r="I2778" s="32">
        <f t="shared" si="266"/>
        <v>143.11059777395243</v>
      </c>
      <c r="J2778" s="32">
        <f t="shared" si="267"/>
        <v>0.71555298886976215</v>
      </c>
      <c r="K2778" s="33" t="str">
        <f t="shared" si="268"/>
        <v>DEJAR</v>
      </c>
      <c r="L2778" s="33" t="str">
        <f t="shared" si="269"/>
        <v>DEJAR</v>
      </c>
      <c r="M2778" s="33" t="str">
        <f t="shared" si="270"/>
        <v>DEJAR</v>
      </c>
    </row>
    <row r="2779" spans="1:13" x14ac:dyDescent="0.25">
      <c r="A2779" s="156" t="s">
        <v>766</v>
      </c>
      <c r="B2779" s="157">
        <v>22</v>
      </c>
      <c r="C2779" s="156" t="s">
        <v>125</v>
      </c>
      <c r="D2779" s="166">
        <v>31.2</v>
      </c>
      <c r="E2779" s="167">
        <v>19</v>
      </c>
      <c r="F2779" s="304">
        <f t="shared" si="265"/>
        <v>764.53977599999996</v>
      </c>
      <c r="G2779" s="9">
        <v>0.1</v>
      </c>
      <c r="H2779" s="18" t="s">
        <v>1063</v>
      </c>
      <c r="I2779" s="32">
        <f t="shared" si="266"/>
        <v>497.3793217771194</v>
      </c>
      <c r="J2779" s="32">
        <f t="shared" si="267"/>
        <v>2.4868966088855968</v>
      </c>
      <c r="K2779" s="33" t="str">
        <f t="shared" si="268"/>
        <v>DEJAR</v>
      </c>
      <c r="L2779" s="33" t="str">
        <f t="shared" si="269"/>
        <v>DEJAR</v>
      </c>
      <c r="M2779" s="33" t="str">
        <f t="shared" si="270"/>
        <v>DEJAR</v>
      </c>
    </row>
    <row r="2780" spans="1:13" x14ac:dyDescent="0.25">
      <c r="A2780" s="156" t="s">
        <v>766</v>
      </c>
      <c r="B2780" s="157">
        <v>23</v>
      </c>
      <c r="C2780" s="156" t="s">
        <v>924</v>
      </c>
      <c r="D2780" s="166">
        <v>16.2</v>
      </c>
      <c r="E2780" s="167">
        <v>21</v>
      </c>
      <c r="F2780" s="304">
        <f t="shared" si="265"/>
        <v>206.12037599999999</v>
      </c>
      <c r="G2780" s="9">
        <v>0.1</v>
      </c>
      <c r="H2780" s="18" t="s">
        <v>1063</v>
      </c>
      <c r="I2780" s="32">
        <f t="shared" si="266"/>
        <v>104.29090634270933</v>
      </c>
      <c r="J2780" s="32">
        <f t="shared" si="267"/>
        <v>0.52145453171354661</v>
      </c>
      <c r="K2780" s="33" t="str">
        <f t="shared" si="268"/>
        <v>DEJAR</v>
      </c>
      <c r="L2780" s="33" t="str">
        <f t="shared" si="269"/>
        <v>DEJAR</v>
      </c>
      <c r="M2780" s="33" t="str">
        <f t="shared" si="270"/>
        <v>DEJAR</v>
      </c>
    </row>
    <row r="2781" spans="1:13" x14ac:dyDescent="0.25">
      <c r="A2781" s="156" t="s">
        <v>766</v>
      </c>
      <c r="B2781" s="157">
        <v>24</v>
      </c>
      <c r="C2781" s="156" t="s">
        <v>169</v>
      </c>
      <c r="D2781" s="166">
        <v>32</v>
      </c>
      <c r="E2781" s="167">
        <v>21</v>
      </c>
      <c r="F2781" s="304">
        <f t="shared" si="265"/>
        <v>804.24959999999999</v>
      </c>
      <c r="G2781" s="9">
        <v>0.1</v>
      </c>
      <c r="H2781" s="18" t="s">
        <v>1063</v>
      </c>
      <c r="I2781" s="32">
        <f t="shared" si="266"/>
        <v>528.31791084648671</v>
      </c>
      <c r="J2781" s="32">
        <f t="shared" si="267"/>
        <v>2.6415895542324335</v>
      </c>
      <c r="K2781" s="33" t="str">
        <f t="shared" si="268"/>
        <v>DEJAR</v>
      </c>
      <c r="L2781" s="33" t="str">
        <f t="shared" si="269"/>
        <v>DEJAR</v>
      </c>
      <c r="M2781" s="33" t="str">
        <f t="shared" si="270"/>
        <v>DEJAR</v>
      </c>
    </row>
    <row r="2782" spans="1:13" x14ac:dyDescent="0.25">
      <c r="A2782" s="156" t="s">
        <v>766</v>
      </c>
      <c r="B2782" s="157">
        <v>25</v>
      </c>
      <c r="C2782" s="156" t="s">
        <v>924</v>
      </c>
      <c r="D2782" s="166">
        <v>40.5</v>
      </c>
      <c r="E2782" s="167">
        <v>26</v>
      </c>
      <c r="F2782" s="304">
        <f t="shared" si="265"/>
        <v>1288.25235</v>
      </c>
      <c r="G2782" s="9">
        <v>0.1</v>
      </c>
      <c r="H2782" s="18" t="s">
        <v>1063</v>
      </c>
      <c r="I2782" s="32">
        <f t="shared" si="266"/>
        <v>926.2760431952978</v>
      </c>
      <c r="J2782" s="32">
        <f t="shared" si="267"/>
        <v>4.6313802159764883</v>
      </c>
      <c r="K2782" s="33" t="str">
        <f t="shared" si="268"/>
        <v>DEJAR</v>
      </c>
      <c r="L2782" s="33" t="str">
        <f t="shared" si="269"/>
        <v>DEJAR</v>
      </c>
      <c r="M2782" s="33" t="str">
        <f t="shared" si="270"/>
        <v>DEJAR</v>
      </c>
    </row>
    <row r="2783" spans="1:13" x14ac:dyDescent="0.25">
      <c r="A2783" s="156" t="s">
        <v>766</v>
      </c>
      <c r="B2783" s="157">
        <v>26</v>
      </c>
      <c r="C2783" s="156" t="s">
        <v>130</v>
      </c>
      <c r="D2783" s="166">
        <v>16.2</v>
      </c>
      <c r="E2783" s="167">
        <v>18</v>
      </c>
      <c r="F2783" s="304">
        <f t="shared" si="265"/>
        <v>206.12037599999999</v>
      </c>
      <c r="G2783" s="9">
        <v>0.1</v>
      </c>
      <c r="H2783" s="18" t="s">
        <v>1063</v>
      </c>
      <c r="I2783" s="32">
        <f t="shared" si="266"/>
        <v>104.29090634270933</v>
      </c>
      <c r="J2783" s="32">
        <f t="shared" si="267"/>
        <v>0.52145453171354661</v>
      </c>
      <c r="K2783" s="33" t="str">
        <f t="shared" si="268"/>
        <v>DEJAR</v>
      </c>
      <c r="L2783" s="33" t="str">
        <f t="shared" si="269"/>
        <v>DEJAR</v>
      </c>
      <c r="M2783" s="33" t="str">
        <f t="shared" si="270"/>
        <v>DEJAR</v>
      </c>
    </row>
    <row r="2784" spans="1:13" x14ac:dyDescent="0.25">
      <c r="A2784" s="156" t="s">
        <v>766</v>
      </c>
      <c r="B2784" s="157">
        <v>27</v>
      </c>
      <c r="C2784" s="156" t="s">
        <v>130</v>
      </c>
      <c r="D2784" s="166">
        <v>24</v>
      </c>
      <c r="E2784" s="167">
        <v>16</v>
      </c>
      <c r="F2784" s="304">
        <f t="shared" si="265"/>
        <v>452.3904</v>
      </c>
      <c r="G2784" s="9">
        <v>0.1</v>
      </c>
      <c r="H2784" s="18" t="s">
        <v>1063</v>
      </c>
      <c r="I2784" s="32">
        <f t="shared" si="266"/>
        <v>266.13537552905672</v>
      </c>
      <c r="J2784" s="32">
        <f t="shared" si="267"/>
        <v>1.3306768776452833</v>
      </c>
      <c r="K2784" s="33" t="str">
        <f t="shared" si="268"/>
        <v>DEJAR</v>
      </c>
      <c r="L2784" s="33" t="str">
        <f t="shared" si="269"/>
        <v>DEJAR</v>
      </c>
      <c r="M2784" s="33" t="str">
        <f t="shared" si="270"/>
        <v>DEJAR</v>
      </c>
    </row>
    <row r="2785" spans="1:13" x14ac:dyDescent="0.25">
      <c r="A2785" s="156" t="s">
        <v>766</v>
      </c>
      <c r="B2785" s="157">
        <v>28</v>
      </c>
      <c r="C2785" s="156" t="s">
        <v>836</v>
      </c>
      <c r="D2785" s="166">
        <v>17</v>
      </c>
      <c r="E2785" s="167">
        <v>18</v>
      </c>
      <c r="F2785" s="304">
        <f t="shared" si="265"/>
        <v>226.98060000000001</v>
      </c>
      <c r="G2785" s="9">
        <v>0.1</v>
      </c>
      <c r="H2785" s="18" t="s">
        <v>1063</v>
      </c>
      <c r="I2785" s="32">
        <f t="shared" si="266"/>
        <v>116.98835060940742</v>
      </c>
      <c r="J2785" s="32">
        <f t="shared" si="267"/>
        <v>0.58494175304703711</v>
      </c>
      <c r="K2785" s="33" t="str">
        <f t="shared" si="268"/>
        <v>DEJAR</v>
      </c>
      <c r="L2785" s="33" t="str">
        <f t="shared" si="269"/>
        <v>DEJAR</v>
      </c>
      <c r="M2785" s="33" t="str">
        <f t="shared" si="270"/>
        <v>DEJAR</v>
      </c>
    </row>
    <row r="2786" spans="1:13" x14ac:dyDescent="0.25">
      <c r="A2786" s="156" t="s">
        <v>766</v>
      </c>
      <c r="B2786" s="157">
        <v>29</v>
      </c>
      <c r="C2786" s="156" t="s">
        <v>169</v>
      </c>
      <c r="D2786" s="166">
        <v>34.5</v>
      </c>
      <c r="E2786" s="167">
        <v>27</v>
      </c>
      <c r="F2786" s="304">
        <f t="shared" si="265"/>
        <v>934.82235000000003</v>
      </c>
      <c r="G2786" s="9">
        <v>0.1</v>
      </c>
      <c r="H2786" s="18" t="s">
        <v>1063</v>
      </c>
      <c r="I2786" s="32">
        <f t="shared" si="266"/>
        <v>632.06610370323085</v>
      </c>
      <c r="J2786" s="32">
        <f t="shared" si="267"/>
        <v>3.1603305185161537</v>
      </c>
      <c r="K2786" s="33" t="str">
        <f t="shared" si="268"/>
        <v>DEJAR</v>
      </c>
      <c r="L2786" s="33" t="str">
        <f t="shared" si="269"/>
        <v>DEJAR</v>
      </c>
      <c r="M2786" s="33" t="str">
        <f t="shared" si="270"/>
        <v>DEJAR</v>
      </c>
    </row>
    <row r="2787" spans="1:13" x14ac:dyDescent="0.25">
      <c r="A2787" s="156" t="s">
        <v>766</v>
      </c>
      <c r="B2787" s="157">
        <v>30</v>
      </c>
      <c r="C2787" s="156" t="s">
        <v>169</v>
      </c>
      <c r="D2787" s="166">
        <v>20.2</v>
      </c>
      <c r="E2787" s="167">
        <v>18</v>
      </c>
      <c r="F2787" s="304">
        <f t="shared" si="265"/>
        <v>320.47461599999997</v>
      </c>
      <c r="G2787" s="9">
        <v>0.1</v>
      </c>
      <c r="H2787" s="18" t="s">
        <v>1063</v>
      </c>
      <c r="I2787" s="32">
        <f t="shared" si="266"/>
        <v>176.47100215542764</v>
      </c>
      <c r="J2787" s="32">
        <f t="shared" si="267"/>
        <v>0.88235501077713807</v>
      </c>
      <c r="K2787" s="33" t="str">
        <f t="shared" si="268"/>
        <v>DEJAR</v>
      </c>
      <c r="L2787" s="33" t="str">
        <f t="shared" si="269"/>
        <v>DEJAR</v>
      </c>
      <c r="M2787" s="33" t="str">
        <f t="shared" si="270"/>
        <v>DEJAR</v>
      </c>
    </row>
    <row r="2788" spans="1:13" x14ac:dyDescent="0.25">
      <c r="A2788" s="156" t="s">
        <v>766</v>
      </c>
      <c r="B2788" s="157">
        <v>31</v>
      </c>
      <c r="C2788" s="156" t="s">
        <v>169</v>
      </c>
      <c r="D2788" s="166">
        <v>17.5</v>
      </c>
      <c r="E2788" s="167">
        <v>21</v>
      </c>
      <c r="F2788" s="304">
        <f t="shared" si="265"/>
        <v>240.52875</v>
      </c>
      <c r="G2788" s="9">
        <v>0.1</v>
      </c>
      <c r="H2788" s="18" t="s">
        <v>1063</v>
      </c>
      <c r="I2788" s="32">
        <f t="shared" si="266"/>
        <v>125.35709774458586</v>
      </c>
      <c r="J2788" s="32">
        <f t="shared" si="267"/>
        <v>0.62678548872292927</v>
      </c>
      <c r="K2788" s="33" t="str">
        <f t="shared" si="268"/>
        <v>DEJAR</v>
      </c>
      <c r="L2788" s="33" t="str">
        <f t="shared" si="269"/>
        <v>DEJAR</v>
      </c>
      <c r="M2788" s="33" t="str">
        <f t="shared" si="270"/>
        <v>DEJAR</v>
      </c>
    </row>
    <row r="2789" spans="1:13" x14ac:dyDescent="0.25">
      <c r="A2789" s="156" t="s">
        <v>766</v>
      </c>
      <c r="B2789" s="157">
        <v>32</v>
      </c>
      <c r="C2789" s="156" t="s">
        <v>28</v>
      </c>
      <c r="D2789" s="166">
        <v>41.3</v>
      </c>
      <c r="E2789" s="167">
        <v>22</v>
      </c>
      <c r="F2789" s="304">
        <f t="shared" si="265"/>
        <v>1339.6489259999998</v>
      </c>
      <c r="G2789" s="9">
        <v>0.1</v>
      </c>
      <c r="H2789" s="18" t="s">
        <v>1063</v>
      </c>
      <c r="I2789" s="32">
        <f t="shared" si="266"/>
        <v>970.48408334379917</v>
      </c>
      <c r="J2789" s="32">
        <f t="shared" si="267"/>
        <v>4.8524204167189957</v>
      </c>
      <c r="K2789" s="33" t="str">
        <f t="shared" si="268"/>
        <v>DEJAR</v>
      </c>
      <c r="L2789" s="33" t="str">
        <f t="shared" si="269"/>
        <v>DEJAR</v>
      </c>
      <c r="M2789" s="33" t="str">
        <f t="shared" si="270"/>
        <v>DEJAR</v>
      </c>
    </row>
    <row r="2790" spans="1:13" x14ac:dyDescent="0.25">
      <c r="A2790" s="156" t="s">
        <v>766</v>
      </c>
      <c r="B2790" s="157">
        <v>33</v>
      </c>
      <c r="C2790" s="156" t="s">
        <v>899</v>
      </c>
      <c r="D2790" s="166">
        <v>19</v>
      </c>
      <c r="E2790" s="167">
        <v>12</v>
      </c>
      <c r="F2790" s="304">
        <f t="shared" si="265"/>
        <v>283.52940000000001</v>
      </c>
      <c r="G2790" s="9">
        <v>0.1</v>
      </c>
      <c r="H2790" s="18" t="s">
        <v>1063</v>
      </c>
      <c r="I2790" s="32">
        <f t="shared" si="266"/>
        <v>152.50261995629924</v>
      </c>
      <c r="J2790" s="32">
        <f t="shared" si="267"/>
        <v>0.76251309978149617</v>
      </c>
      <c r="K2790" s="33" t="str">
        <f t="shared" si="268"/>
        <v>DEJAR</v>
      </c>
      <c r="L2790" s="33" t="str">
        <f t="shared" si="269"/>
        <v>DEJAR</v>
      </c>
      <c r="M2790" s="33" t="str">
        <f t="shared" si="270"/>
        <v>DEJAR</v>
      </c>
    </row>
    <row r="2791" spans="1:13" x14ac:dyDescent="0.25">
      <c r="A2791" s="156" t="s">
        <v>766</v>
      </c>
      <c r="B2791" s="157">
        <v>34</v>
      </c>
      <c r="C2791" s="156" t="s">
        <v>169</v>
      </c>
      <c r="D2791" s="166">
        <v>14.2</v>
      </c>
      <c r="E2791" s="167">
        <v>19</v>
      </c>
      <c r="F2791" s="304">
        <f t="shared" si="265"/>
        <v>158.368056</v>
      </c>
      <c r="G2791" s="9">
        <v>0.1</v>
      </c>
      <c r="H2791" s="18" t="s">
        <v>1063</v>
      </c>
      <c r="I2791" s="32">
        <f t="shared" si="266"/>
        <v>76.180900355309561</v>
      </c>
      <c r="J2791" s="32">
        <f t="shared" si="267"/>
        <v>0.38090450177654778</v>
      </c>
      <c r="K2791" s="33" t="str">
        <f t="shared" si="268"/>
        <v>DEJAR</v>
      </c>
      <c r="L2791" s="33" t="str">
        <f t="shared" si="269"/>
        <v>DEJAR</v>
      </c>
      <c r="M2791" s="33" t="str">
        <f t="shared" si="270"/>
        <v>DEJAR</v>
      </c>
    </row>
    <row r="2792" spans="1:13" x14ac:dyDescent="0.25">
      <c r="A2792" s="158" t="s">
        <v>767</v>
      </c>
      <c r="B2792" s="152">
        <v>1</v>
      </c>
      <c r="C2792" s="153" t="s">
        <v>110</v>
      </c>
      <c r="D2792" s="154">
        <v>13</v>
      </c>
      <c r="E2792" s="163">
        <v>10</v>
      </c>
      <c r="F2792" s="304">
        <f t="shared" si="265"/>
        <v>132.73259999999999</v>
      </c>
      <c r="G2792" s="9">
        <v>0.1</v>
      </c>
      <c r="H2792" s="18" t="s">
        <v>1063</v>
      </c>
      <c r="I2792" s="32">
        <f t="shared" si="266"/>
        <v>61.723483588461484</v>
      </c>
      <c r="J2792" s="32">
        <f t="shared" si="267"/>
        <v>0.3086174179423074</v>
      </c>
      <c r="K2792" s="33" t="str">
        <f t="shared" si="268"/>
        <v>DEJAR</v>
      </c>
      <c r="L2792" s="33" t="str">
        <f t="shared" si="269"/>
        <v>DEJAR</v>
      </c>
      <c r="M2792" s="33" t="str">
        <f t="shared" si="270"/>
        <v>DEJAR</v>
      </c>
    </row>
    <row r="2793" spans="1:13" x14ac:dyDescent="0.25">
      <c r="A2793" s="158" t="s">
        <v>767</v>
      </c>
      <c r="B2793" s="152">
        <v>2</v>
      </c>
      <c r="C2793" s="153" t="s">
        <v>130</v>
      </c>
      <c r="D2793" s="154">
        <v>10.5</v>
      </c>
      <c r="E2793" s="163">
        <v>12</v>
      </c>
      <c r="F2793" s="304">
        <f t="shared" si="265"/>
        <v>86.590350000000001</v>
      </c>
      <c r="G2793" s="9">
        <v>0.1</v>
      </c>
      <c r="H2793" s="18" t="s">
        <v>1063</v>
      </c>
      <c r="I2793" s="32">
        <f t="shared" si="266"/>
        <v>37.099684439743179</v>
      </c>
      <c r="J2793" s="32">
        <f t="shared" si="267"/>
        <v>0.1854984221987159</v>
      </c>
      <c r="K2793" s="33" t="str">
        <f t="shared" si="268"/>
        <v>DEJAR</v>
      </c>
      <c r="L2793" s="33" t="str">
        <f t="shared" si="269"/>
        <v>DEJAR</v>
      </c>
      <c r="M2793" s="33" t="str">
        <f t="shared" si="270"/>
        <v>DEJAR</v>
      </c>
    </row>
    <row r="2794" spans="1:13" x14ac:dyDescent="0.25">
      <c r="A2794" s="158" t="s">
        <v>767</v>
      </c>
      <c r="B2794" s="152">
        <v>3</v>
      </c>
      <c r="C2794" s="153" t="s">
        <v>896</v>
      </c>
      <c r="D2794" s="154">
        <v>25.3</v>
      </c>
      <c r="E2794" s="163">
        <v>21</v>
      </c>
      <c r="F2794" s="304">
        <f t="shared" si="265"/>
        <v>502.72668600000003</v>
      </c>
      <c r="G2794" s="9">
        <v>0.1</v>
      </c>
      <c r="H2794" s="18" t="s">
        <v>1063</v>
      </c>
      <c r="I2794" s="32">
        <f t="shared" si="266"/>
        <v>301.79156892707778</v>
      </c>
      <c r="J2794" s="32">
        <f t="shared" si="267"/>
        <v>1.5089578446353886</v>
      </c>
      <c r="K2794" s="33" t="str">
        <f t="shared" si="268"/>
        <v>DEJAR</v>
      </c>
      <c r="L2794" s="33" t="str">
        <f t="shared" si="269"/>
        <v>DEJAR</v>
      </c>
      <c r="M2794" s="33" t="str">
        <f t="shared" si="270"/>
        <v>DEJAR</v>
      </c>
    </row>
    <row r="2795" spans="1:13" x14ac:dyDescent="0.25">
      <c r="A2795" s="158" t="s">
        <v>767</v>
      </c>
      <c r="B2795" s="152">
        <v>4</v>
      </c>
      <c r="C2795" s="153" t="s">
        <v>134</v>
      </c>
      <c r="D2795" s="154">
        <v>57.1</v>
      </c>
      <c r="E2795" s="163">
        <v>34</v>
      </c>
      <c r="F2795" s="304">
        <f t="shared" si="265"/>
        <v>2560.7260140000003</v>
      </c>
      <c r="G2795" s="9">
        <v>0.1</v>
      </c>
      <c r="H2795" s="18" t="s">
        <v>1063</v>
      </c>
      <c r="I2795" s="32">
        <f t="shared" si="266"/>
        <v>2100.4630193504458</v>
      </c>
      <c r="J2795" s="32">
        <f t="shared" si="267"/>
        <v>10.502315096752227</v>
      </c>
      <c r="K2795" s="33" t="str">
        <f t="shared" si="268"/>
        <v>DEJAR</v>
      </c>
      <c r="L2795" s="33" t="str">
        <f t="shared" si="269"/>
        <v>DEJAR</v>
      </c>
      <c r="M2795" s="33" t="str">
        <f t="shared" si="270"/>
        <v>DEJAR</v>
      </c>
    </row>
    <row r="2796" spans="1:13" x14ac:dyDescent="0.25">
      <c r="A2796" s="158" t="s">
        <v>767</v>
      </c>
      <c r="B2796" s="152">
        <v>5</v>
      </c>
      <c r="C2796" s="153" t="s">
        <v>227</v>
      </c>
      <c r="D2796" s="154">
        <v>34</v>
      </c>
      <c r="E2796" s="163">
        <v>21</v>
      </c>
      <c r="F2796" s="304">
        <f t="shared" si="265"/>
        <v>907.92240000000004</v>
      </c>
      <c r="G2796" s="9">
        <v>0.1</v>
      </c>
      <c r="H2796" s="18" t="s">
        <v>1063</v>
      </c>
      <c r="I2796" s="32">
        <f t="shared" si="266"/>
        <v>610.45073780325674</v>
      </c>
      <c r="J2796" s="32">
        <f t="shared" si="267"/>
        <v>3.0522536890162835</v>
      </c>
      <c r="K2796" s="33" t="str">
        <f t="shared" si="268"/>
        <v>DEJAR</v>
      </c>
      <c r="L2796" s="33" t="str">
        <f t="shared" si="269"/>
        <v>DEJAR</v>
      </c>
      <c r="M2796" s="33" t="str">
        <f t="shared" si="270"/>
        <v>DEJAR</v>
      </c>
    </row>
    <row r="2797" spans="1:13" x14ac:dyDescent="0.25">
      <c r="A2797" s="158" t="s">
        <v>767</v>
      </c>
      <c r="B2797" s="152">
        <v>6</v>
      </c>
      <c r="C2797" s="153" t="s">
        <v>920</v>
      </c>
      <c r="D2797" s="154">
        <v>75</v>
      </c>
      <c r="E2797" s="163">
        <v>38</v>
      </c>
      <c r="F2797" s="304">
        <f t="shared" si="265"/>
        <v>4417.875</v>
      </c>
      <c r="G2797" s="9">
        <v>0.1</v>
      </c>
      <c r="H2797" s="18" t="s">
        <v>1063</v>
      </c>
      <c r="I2797" s="32">
        <f t="shared" si="266"/>
        <v>4023.3015200759378</v>
      </c>
      <c r="J2797" s="32">
        <f t="shared" si="267"/>
        <v>20.116507600379688</v>
      </c>
      <c r="K2797" s="33" t="str">
        <f t="shared" si="268"/>
        <v>DEJAR</v>
      </c>
      <c r="L2797" s="33" t="str">
        <f t="shared" si="269"/>
        <v>DEJAR</v>
      </c>
      <c r="M2797" s="33" t="str">
        <f t="shared" si="270"/>
        <v>DEJAR</v>
      </c>
    </row>
    <row r="2798" spans="1:13" x14ac:dyDescent="0.25">
      <c r="A2798" s="158" t="s">
        <v>767</v>
      </c>
      <c r="B2798" s="152">
        <v>7</v>
      </c>
      <c r="C2798" s="153" t="s">
        <v>895</v>
      </c>
      <c r="D2798" s="154">
        <v>106</v>
      </c>
      <c r="E2798" s="163">
        <v>27</v>
      </c>
      <c r="F2798" s="304">
        <f t="shared" si="265"/>
        <v>8824.7543999999998</v>
      </c>
      <c r="G2798" s="9">
        <v>0.1</v>
      </c>
      <c r="H2798" s="18" t="s">
        <v>1063</v>
      </c>
      <c r="I2798" s="32">
        <f t="shared" si="266"/>
        <v>9176.8174446379289</v>
      </c>
      <c r="J2798" s="32">
        <f t="shared" si="267"/>
        <v>45.884087223189645</v>
      </c>
      <c r="K2798" s="33" t="str">
        <f t="shared" si="268"/>
        <v>DEJAR</v>
      </c>
      <c r="L2798" s="33" t="str">
        <f t="shared" si="269"/>
        <v>DEJAR</v>
      </c>
      <c r="M2798" s="33" t="str">
        <f t="shared" si="270"/>
        <v>DEJAR</v>
      </c>
    </row>
    <row r="2799" spans="1:13" x14ac:dyDescent="0.25">
      <c r="A2799" s="158" t="s">
        <v>767</v>
      </c>
      <c r="B2799" s="152">
        <v>8</v>
      </c>
      <c r="C2799" s="153" t="s">
        <v>130</v>
      </c>
      <c r="D2799" s="154">
        <v>12</v>
      </c>
      <c r="E2799" s="163">
        <v>11</v>
      </c>
      <c r="F2799" s="304">
        <f t="shared" si="265"/>
        <v>113.0976</v>
      </c>
      <c r="G2799" s="9">
        <v>0.1</v>
      </c>
      <c r="H2799" s="18" t="s">
        <v>1063</v>
      </c>
      <c r="I2799" s="32">
        <f t="shared" si="266"/>
        <v>51.002868362482175</v>
      </c>
      <c r="J2799" s="32">
        <f t="shared" si="267"/>
        <v>0.25501434181241084</v>
      </c>
      <c r="K2799" s="33" t="str">
        <f t="shared" si="268"/>
        <v>DEJAR</v>
      </c>
      <c r="L2799" s="33" t="str">
        <f t="shared" si="269"/>
        <v>DEJAR</v>
      </c>
      <c r="M2799" s="33" t="str">
        <f t="shared" si="270"/>
        <v>DEJAR</v>
      </c>
    </row>
    <row r="2800" spans="1:13" x14ac:dyDescent="0.25">
      <c r="A2800" s="158" t="s">
        <v>767</v>
      </c>
      <c r="B2800" s="152">
        <v>9</v>
      </c>
      <c r="C2800" s="153" t="s">
        <v>169</v>
      </c>
      <c r="D2800" s="154">
        <v>36.200000000000003</v>
      </c>
      <c r="E2800" s="163">
        <v>19</v>
      </c>
      <c r="F2800" s="304">
        <f t="shared" si="265"/>
        <v>1029.2195760000002</v>
      </c>
      <c r="G2800" s="9">
        <v>0.1</v>
      </c>
      <c r="H2800" s="18" t="s">
        <v>1063</v>
      </c>
      <c r="I2800" s="32">
        <f t="shared" si="266"/>
        <v>708.84743855471106</v>
      </c>
      <c r="J2800" s="32">
        <f t="shared" si="267"/>
        <v>3.5442371927735552</v>
      </c>
      <c r="K2800" s="33" t="str">
        <f t="shared" si="268"/>
        <v>DEJAR</v>
      </c>
      <c r="L2800" s="33" t="str">
        <f t="shared" si="269"/>
        <v>DEJAR</v>
      </c>
      <c r="M2800" s="33" t="str">
        <f t="shared" si="270"/>
        <v>DEJAR</v>
      </c>
    </row>
    <row r="2801" spans="1:13" x14ac:dyDescent="0.25">
      <c r="A2801" s="158" t="s">
        <v>767</v>
      </c>
      <c r="B2801" s="152">
        <v>10</v>
      </c>
      <c r="C2801" s="153" t="s">
        <v>169</v>
      </c>
      <c r="D2801" s="154">
        <v>48</v>
      </c>
      <c r="E2801" s="163">
        <v>30</v>
      </c>
      <c r="F2801" s="304">
        <f t="shared" si="265"/>
        <v>1809.5616</v>
      </c>
      <c r="G2801" s="9">
        <v>0.1</v>
      </c>
      <c r="H2801" s="18" t="s">
        <v>1063</v>
      </c>
      <c r="I2801" s="32">
        <f t="shared" si="266"/>
        <v>1388.7069567266387</v>
      </c>
      <c r="J2801" s="32">
        <f t="shared" si="267"/>
        <v>6.9435347836331935</v>
      </c>
      <c r="K2801" s="33" t="str">
        <f t="shared" si="268"/>
        <v>DEJAR</v>
      </c>
      <c r="L2801" s="33" t="str">
        <f t="shared" si="269"/>
        <v>DEJAR</v>
      </c>
      <c r="M2801" s="33" t="str">
        <f t="shared" si="270"/>
        <v>DEJAR</v>
      </c>
    </row>
    <row r="2802" spans="1:13" x14ac:dyDescent="0.25">
      <c r="A2802" s="158" t="s">
        <v>767</v>
      </c>
      <c r="B2802" s="152">
        <v>11</v>
      </c>
      <c r="C2802" s="153" t="s">
        <v>28</v>
      </c>
      <c r="D2802" s="154">
        <v>12.3</v>
      </c>
      <c r="E2802" s="163">
        <v>18</v>
      </c>
      <c r="F2802" s="304">
        <f t="shared" si="265"/>
        <v>118.82316600000001</v>
      </c>
      <c r="G2802" s="9">
        <v>0.1</v>
      </c>
      <c r="H2802" s="18" t="s">
        <v>1063</v>
      </c>
      <c r="I2802" s="32">
        <f t="shared" si="266"/>
        <v>54.094740476621482</v>
      </c>
      <c r="J2802" s="32">
        <f t="shared" si="267"/>
        <v>0.27047370238310736</v>
      </c>
      <c r="K2802" s="33" t="str">
        <f t="shared" si="268"/>
        <v>DEJAR</v>
      </c>
      <c r="L2802" s="33" t="str">
        <f t="shared" si="269"/>
        <v>DEJAR</v>
      </c>
      <c r="M2802" s="33" t="str">
        <f t="shared" si="270"/>
        <v>DEJAR</v>
      </c>
    </row>
    <row r="2803" spans="1:13" x14ac:dyDescent="0.25">
      <c r="A2803" s="158" t="s">
        <v>767</v>
      </c>
      <c r="B2803" s="152">
        <v>12</v>
      </c>
      <c r="C2803" s="153" t="s">
        <v>130</v>
      </c>
      <c r="D2803" s="154">
        <v>27</v>
      </c>
      <c r="E2803" s="163">
        <v>12</v>
      </c>
      <c r="F2803" s="304">
        <f t="shared" si="265"/>
        <v>572.5566</v>
      </c>
      <c r="G2803" s="9">
        <v>0.1</v>
      </c>
      <c r="H2803" s="18" t="s">
        <v>1063</v>
      </c>
      <c r="I2803" s="32">
        <f t="shared" si="266"/>
        <v>352.39128142743209</v>
      </c>
      <c r="J2803" s="32">
        <f t="shared" si="267"/>
        <v>1.7619564071371603</v>
      </c>
      <c r="K2803" s="33" t="str">
        <f t="shared" si="268"/>
        <v>DEJAR</v>
      </c>
      <c r="L2803" s="33" t="str">
        <f t="shared" si="269"/>
        <v>DEJAR</v>
      </c>
      <c r="M2803" s="33" t="str">
        <f t="shared" si="270"/>
        <v>DEJAR</v>
      </c>
    </row>
    <row r="2804" spans="1:13" x14ac:dyDescent="0.25">
      <c r="A2804" s="158" t="s">
        <v>767</v>
      </c>
      <c r="B2804" s="152">
        <v>13</v>
      </c>
      <c r="C2804" s="153" t="s">
        <v>130</v>
      </c>
      <c r="D2804" s="154">
        <v>36</v>
      </c>
      <c r="E2804" s="163">
        <v>19</v>
      </c>
      <c r="F2804" s="304">
        <f t="shared" si="265"/>
        <v>1017.8783999999999</v>
      </c>
      <c r="G2804" s="9">
        <v>0.1</v>
      </c>
      <c r="H2804" s="18" t="s">
        <v>1063</v>
      </c>
      <c r="I2804" s="32">
        <f t="shared" si="266"/>
        <v>699.54858588098784</v>
      </c>
      <c r="J2804" s="32">
        <f t="shared" si="267"/>
        <v>3.4977429294049394</v>
      </c>
      <c r="K2804" s="33" t="str">
        <f t="shared" si="268"/>
        <v>DEJAR</v>
      </c>
      <c r="L2804" s="33" t="str">
        <f t="shared" si="269"/>
        <v>DEJAR</v>
      </c>
      <c r="M2804" s="33" t="str">
        <f t="shared" si="270"/>
        <v>DEJAR</v>
      </c>
    </row>
    <row r="2805" spans="1:13" x14ac:dyDescent="0.25">
      <c r="A2805" s="158" t="s">
        <v>767</v>
      </c>
      <c r="B2805" s="152">
        <v>14</v>
      </c>
      <c r="C2805" s="153" t="s">
        <v>130</v>
      </c>
      <c r="D2805" s="154">
        <v>10</v>
      </c>
      <c r="E2805" s="163">
        <v>32</v>
      </c>
      <c r="F2805" s="304">
        <f t="shared" si="265"/>
        <v>78.539999999999992</v>
      </c>
      <c r="G2805" s="9">
        <v>0.1</v>
      </c>
      <c r="H2805" s="18" t="s">
        <v>1063</v>
      </c>
      <c r="I2805" s="32">
        <f t="shared" si="266"/>
        <v>33.026709725455305</v>
      </c>
      <c r="J2805" s="32">
        <f t="shared" si="267"/>
        <v>0.16513354862727653</v>
      </c>
      <c r="K2805" s="33" t="str">
        <f t="shared" si="268"/>
        <v>DEJAR</v>
      </c>
      <c r="L2805" s="33" t="str">
        <f t="shared" si="269"/>
        <v>DEJAR</v>
      </c>
      <c r="M2805" s="33" t="str">
        <f t="shared" si="270"/>
        <v>DEJAR</v>
      </c>
    </row>
    <row r="2806" spans="1:13" x14ac:dyDescent="0.25">
      <c r="A2806" s="158" t="s">
        <v>767</v>
      </c>
      <c r="B2806" s="152">
        <v>15</v>
      </c>
      <c r="C2806" s="153" t="s">
        <v>252</v>
      </c>
      <c r="D2806" s="154">
        <v>17.2</v>
      </c>
      <c r="E2806" s="163">
        <v>18</v>
      </c>
      <c r="F2806" s="304">
        <f t="shared" si="265"/>
        <v>232.35273599999996</v>
      </c>
      <c r="G2806" s="9">
        <v>0.1</v>
      </c>
      <c r="H2806" s="18" t="s">
        <v>1063</v>
      </c>
      <c r="I2806" s="32">
        <f t="shared" si="266"/>
        <v>120.29559314945965</v>
      </c>
      <c r="J2806" s="32">
        <f t="shared" si="267"/>
        <v>0.60147796574729817</v>
      </c>
      <c r="K2806" s="33" t="str">
        <f t="shared" si="268"/>
        <v>DEJAR</v>
      </c>
      <c r="L2806" s="33" t="str">
        <f t="shared" si="269"/>
        <v>DEJAR</v>
      </c>
      <c r="M2806" s="33" t="str">
        <f t="shared" si="270"/>
        <v>DEJAR</v>
      </c>
    </row>
    <row r="2807" spans="1:13" x14ac:dyDescent="0.25">
      <c r="A2807" s="158" t="s">
        <v>767</v>
      </c>
      <c r="B2807" s="152">
        <v>16</v>
      </c>
      <c r="C2807" s="153" t="s">
        <v>252</v>
      </c>
      <c r="D2807" s="154">
        <v>23</v>
      </c>
      <c r="E2807" s="163">
        <v>20</v>
      </c>
      <c r="F2807" s="304">
        <f t="shared" si="265"/>
        <v>415.47660000000002</v>
      </c>
      <c r="G2807" s="9">
        <v>0.1</v>
      </c>
      <c r="H2807" s="18" t="s">
        <v>1063</v>
      </c>
      <c r="I2807" s="32">
        <f t="shared" si="266"/>
        <v>240.46242571758225</v>
      </c>
      <c r="J2807" s="32">
        <f t="shared" si="267"/>
        <v>1.2023121285879113</v>
      </c>
      <c r="K2807" s="33" t="str">
        <f t="shared" si="268"/>
        <v>DEJAR</v>
      </c>
      <c r="L2807" s="33" t="str">
        <f t="shared" si="269"/>
        <v>DEJAR</v>
      </c>
      <c r="M2807" s="33" t="str">
        <f t="shared" si="270"/>
        <v>DEJAR</v>
      </c>
    </row>
    <row r="2808" spans="1:13" x14ac:dyDescent="0.25">
      <c r="A2808" s="158" t="s">
        <v>767</v>
      </c>
      <c r="B2808" s="152">
        <v>17</v>
      </c>
      <c r="C2808" s="153" t="s">
        <v>169</v>
      </c>
      <c r="D2808" s="154">
        <v>11</v>
      </c>
      <c r="E2808" s="163">
        <v>12</v>
      </c>
      <c r="F2808" s="304">
        <f t="shared" si="265"/>
        <v>95.0334</v>
      </c>
      <c r="G2808" s="9">
        <v>0.1</v>
      </c>
      <c r="H2808" s="18" t="s">
        <v>1063</v>
      </c>
      <c r="I2808" s="32">
        <f t="shared" si="266"/>
        <v>41.450062373780455</v>
      </c>
      <c r="J2808" s="32">
        <f t="shared" si="267"/>
        <v>0.20725031186890225</v>
      </c>
      <c r="K2808" s="33" t="str">
        <f t="shared" si="268"/>
        <v>DEJAR</v>
      </c>
      <c r="L2808" s="33" t="str">
        <f t="shared" si="269"/>
        <v>DEJAR</v>
      </c>
      <c r="M2808" s="33" t="str">
        <f t="shared" si="270"/>
        <v>DEJAR</v>
      </c>
    </row>
    <row r="2809" spans="1:13" x14ac:dyDescent="0.25">
      <c r="A2809" s="158" t="s">
        <v>767</v>
      </c>
      <c r="B2809" s="152">
        <v>18</v>
      </c>
      <c r="C2809" s="153" t="s">
        <v>505</v>
      </c>
      <c r="D2809" s="154">
        <v>17</v>
      </c>
      <c r="E2809" s="163">
        <v>19</v>
      </c>
      <c r="F2809" s="304">
        <f t="shared" si="265"/>
        <v>226.98060000000001</v>
      </c>
      <c r="G2809" s="9">
        <v>0.1</v>
      </c>
      <c r="H2809" s="18" t="s">
        <v>1063</v>
      </c>
      <c r="I2809" s="32">
        <f t="shared" si="266"/>
        <v>116.98835060940742</v>
      </c>
      <c r="J2809" s="32">
        <f t="shared" si="267"/>
        <v>0.58494175304703711</v>
      </c>
      <c r="K2809" s="33" t="str">
        <f t="shared" si="268"/>
        <v>DEJAR</v>
      </c>
      <c r="L2809" s="33" t="str">
        <f t="shared" si="269"/>
        <v>DEJAR</v>
      </c>
      <c r="M2809" s="33" t="str">
        <f t="shared" si="270"/>
        <v>DEJAR</v>
      </c>
    </row>
    <row r="2810" spans="1:13" x14ac:dyDescent="0.25">
      <c r="A2810" s="158" t="s">
        <v>767</v>
      </c>
      <c r="B2810" s="152">
        <v>19</v>
      </c>
      <c r="C2810" s="153" t="s">
        <v>169</v>
      </c>
      <c r="D2810" s="154">
        <v>67.2</v>
      </c>
      <c r="E2810" s="163">
        <v>21</v>
      </c>
      <c r="F2810" s="304">
        <f t="shared" si="265"/>
        <v>3546.7407360000002</v>
      </c>
      <c r="G2810" s="9">
        <v>0.1</v>
      </c>
      <c r="H2810" s="18" t="s">
        <v>1063</v>
      </c>
      <c r="I2810" s="32">
        <f t="shared" si="266"/>
        <v>3096.7649681524608</v>
      </c>
      <c r="J2810" s="32">
        <f t="shared" si="267"/>
        <v>15.483824840762303</v>
      </c>
      <c r="K2810" s="33" t="str">
        <f t="shared" si="268"/>
        <v>DEJAR</v>
      </c>
      <c r="L2810" s="33" t="str">
        <f t="shared" si="269"/>
        <v>DEJAR</v>
      </c>
      <c r="M2810" s="33" t="str">
        <f t="shared" si="270"/>
        <v>DEJAR</v>
      </c>
    </row>
    <row r="2811" spans="1:13" x14ac:dyDescent="0.25">
      <c r="A2811" s="158" t="s">
        <v>767</v>
      </c>
      <c r="B2811" s="152">
        <v>20</v>
      </c>
      <c r="C2811" s="153" t="s">
        <v>125</v>
      </c>
      <c r="D2811" s="154">
        <v>26</v>
      </c>
      <c r="E2811" s="163">
        <v>23</v>
      </c>
      <c r="F2811" s="304">
        <f t="shared" si="265"/>
        <v>530.93039999999996</v>
      </c>
      <c r="G2811" s="9">
        <v>0.1</v>
      </c>
      <c r="H2811" s="18" t="s">
        <v>1063</v>
      </c>
      <c r="I2811" s="32">
        <f t="shared" si="266"/>
        <v>322.0760520178971</v>
      </c>
      <c r="J2811" s="32">
        <f t="shared" si="267"/>
        <v>1.6103802600894852</v>
      </c>
      <c r="K2811" s="33" t="str">
        <f t="shared" si="268"/>
        <v>DEJAR</v>
      </c>
      <c r="L2811" s="33" t="str">
        <f t="shared" si="269"/>
        <v>DEJAR</v>
      </c>
      <c r="M2811" s="33" t="str">
        <f t="shared" si="270"/>
        <v>DEJAR</v>
      </c>
    </row>
    <row r="2812" spans="1:13" x14ac:dyDescent="0.25">
      <c r="A2812" s="158" t="s">
        <v>767</v>
      </c>
      <c r="B2812" s="152">
        <v>21</v>
      </c>
      <c r="C2812" s="153" t="s">
        <v>130</v>
      </c>
      <c r="D2812" s="154">
        <v>17</v>
      </c>
      <c r="E2812" s="163">
        <v>18</v>
      </c>
      <c r="F2812" s="304">
        <f t="shared" si="265"/>
        <v>226.98060000000001</v>
      </c>
      <c r="G2812" s="9">
        <v>0.1</v>
      </c>
      <c r="H2812" s="18" t="s">
        <v>1063</v>
      </c>
      <c r="I2812" s="32">
        <f t="shared" si="266"/>
        <v>116.98835060940742</v>
      </c>
      <c r="J2812" s="32">
        <f t="shared" si="267"/>
        <v>0.58494175304703711</v>
      </c>
      <c r="K2812" s="33" t="str">
        <f t="shared" si="268"/>
        <v>DEJAR</v>
      </c>
      <c r="L2812" s="33" t="str">
        <f t="shared" si="269"/>
        <v>DEJAR</v>
      </c>
      <c r="M2812" s="33" t="str">
        <f t="shared" si="270"/>
        <v>DEJAR</v>
      </c>
    </row>
    <row r="2813" spans="1:13" x14ac:dyDescent="0.25">
      <c r="A2813" s="158" t="s">
        <v>767</v>
      </c>
      <c r="B2813" s="152">
        <v>22</v>
      </c>
      <c r="C2813" s="153" t="s">
        <v>125</v>
      </c>
      <c r="D2813" s="154">
        <v>16.3</v>
      </c>
      <c r="E2813" s="163">
        <v>19</v>
      </c>
      <c r="F2813" s="304">
        <f t="shared" si="265"/>
        <v>208.67292599999999</v>
      </c>
      <c r="G2813" s="9">
        <v>0.1</v>
      </c>
      <c r="H2813" s="18" t="s">
        <v>1063</v>
      </c>
      <c r="I2813" s="32">
        <f t="shared" si="266"/>
        <v>105.83189836648944</v>
      </c>
      <c r="J2813" s="32">
        <f t="shared" si="267"/>
        <v>0.52915949183244715</v>
      </c>
      <c r="K2813" s="33" t="str">
        <f t="shared" si="268"/>
        <v>DEJAR</v>
      </c>
      <c r="L2813" s="33" t="str">
        <f t="shared" si="269"/>
        <v>DEJAR</v>
      </c>
      <c r="M2813" s="33" t="str">
        <f t="shared" si="270"/>
        <v>DEJAR</v>
      </c>
    </row>
    <row r="2814" spans="1:13" x14ac:dyDescent="0.25">
      <c r="A2814" s="158" t="s">
        <v>767</v>
      </c>
      <c r="B2814" s="152">
        <v>23</v>
      </c>
      <c r="C2814" s="153" t="s">
        <v>211</v>
      </c>
      <c r="D2814" s="154">
        <v>22</v>
      </c>
      <c r="E2814" s="163">
        <v>22</v>
      </c>
      <c r="F2814" s="304">
        <f t="shared" si="265"/>
        <v>380.1336</v>
      </c>
      <c r="G2814" s="9">
        <v>0.1</v>
      </c>
      <c r="H2814" s="18" t="s">
        <v>1063</v>
      </c>
      <c r="I2814" s="32">
        <f t="shared" si="266"/>
        <v>216.2883827856152</v>
      </c>
      <c r="J2814" s="32">
        <f t="shared" si="267"/>
        <v>1.0814419139280758</v>
      </c>
      <c r="K2814" s="33" t="str">
        <f t="shared" si="268"/>
        <v>DEJAR</v>
      </c>
      <c r="L2814" s="33" t="str">
        <f t="shared" si="269"/>
        <v>DEJAR</v>
      </c>
      <c r="M2814" s="33" t="str">
        <f t="shared" si="270"/>
        <v>DEJAR</v>
      </c>
    </row>
    <row r="2815" spans="1:13" x14ac:dyDescent="0.25">
      <c r="A2815" s="158" t="s">
        <v>767</v>
      </c>
      <c r="B2815" s="152">
        <v>24</v>
      </c>
      <c r="C2815" s="153" t="s">
        <v>130</v>
      </c>
      <c r="D2815" s="154">
        <v>16</v>
      </c>
      <c r="E2815" s="163">
        <v>14</v>
      </c>
      <c r="F2815" s="304">
        <f t="shared" si="265"/>
        <v>201.0624</v>
      </c>
      <c r="G2815" s="9">
        <v>0.1</v>
      </c>
      <c r="H2815" s="18" t="s">
        <v>1063</v>
      </c>
      <c r="I2815" s="32">
        <f t="shared" si="266"/>
        <v>101.24820425273758</v>
      </c>
      <c r="J2815" s="32">
        <f t="shared" si="267"/>
        <v>0.50624102126368786</v>
      </c>
      <c r="K2815" s="33" t="str">
        <f t="shared" si="268"/>
        <v>DEJAR</v>
      </c>
      <c r="L2815" s="33" t="str">
        <f t="shared" si="269"/>
        <v>DEJAR</v>
      </c>
      <c r="M2815" s="33" t="str">
        <f t="shared" si="270"/>
        <v>DEJAR</v>
      </c>
    </row>
    <row r="2816" spans="1:13" x14ac:dyDescent="0.25">
      <c r="A2816" s="158" t="s">
        <v>767</v>
      </c>
      <c r="B2816" s="152">
        <v>25</v>
      </c>
      <c r="C2816" s="153" t="s">
        <v>836</v>
      </c>
      <c r="D2816" s="154">
        <v>73</v>
      </c>
      <c r="E2816" s="163">
        <v>28</v>
      </c>
      <c r="F2816" s="304">
        <f t="shared" si="265"/>
        <v>4185.3966</v>
      </c>
      <c r="G2816" s="9">
        <v>0.1</v>
      </c>
      <c r="H2816" s="18" t="s">
        <v>1063</v>
      </c>
      <c r="I2816" s="32">
        <f t="shared" si="266"/>
        <v>3772.2805096514808</v>
      </c>
      <c r="J2816" s="32">
        <f t="shared" si="267"/>
        <v>18.861402548257402</v>
      </c>
      <c r="K2816" s="33" t="str">
        <f t="shared" si="268"/>
        <v>DEJAR</v>
      </c>
      <c r="L2816" s="33" t="str">
        <f t="shared" si="269"/>
        <v>DEJAR</v>
      </c>
      <c r="M2816" s="33" t="str">
        <f t="shared" si="270"/>
        <v>DEJAR</v>
      </c>
    </row>
    <row r="2817" spans="1:13" x14ac:dyDescent="0.25">
      <c r="A2817" s="158" t="s">
        <v>767</v>
      </c>
      <c r="B2817" s="152">
        <v>26</v>
      </c>
      <c r="C2817" s="153" t="s">
        <v>161</v>
      </c>
      <c r="D2817" s="154">
        <v>23.2</v>
      </c>
      <c r="E2817" s="163">
        <v>27</v>
      </c>
      <c r="F2817" s="304">
        <f t="shared" si="265"/>
        <v>422.73369600000001</v>
      </c>
      <c r="G2817" s="9">
        <v>0.1</v>
      </c>
      <c r="H2817" s="18" t="s">
        <v>1063</v>
      </c>
      <c r="I2817" s="32">
        <f t="shared" si="266"/>
        <v>245.47630430811358</v>
      </c>
      <c r="J2817" s="32">
        <f t="shared" si="267"/>
        <v>1.2273815215405679</v>
      </c>
      <c r="K2817" s="33" t="str">
        <f t="shared" si="268"/>
        <v>DEJAR</v>
      </c>
      <c r="L2817" s="33" t="str">
        <f t="shared" si="269"/>
        <v>DEJAR</v>
      </c>
      <c r="M2817" s="33" t="str">
        <f t="shared" si="270"/>
        <v>DEJAR</v>
      </c>
    </row>
    <row r="2818" spans="1:13" x14ac:dyDescent="0.25">
      <c r="A2818" s="158" t="s">
        <v>767</v>
      </c>
      <c r="B2818" s="152">
        <v>27</v>
      </c>
      <c r="C2818" s="153" t="s">
        <v>55</v>
      </c>
      <c r="D2818" s="154">
        <v>22</v>
      </c>
      <c r="E2818" s="163">
        <v>26</v>
      </c>
      <c r="F2818" s="304">
        <f t="shared" si="265"/>
        <v>380.1336</v>
      </c>
      <c r="G2818" s="9">
        <v>0.1</v>
      </c>
      <c r="H2818" s="18" t="s">
        <v>1063</v>
      </c>
      <c r="I2818" s="32">
        <f t="shared" si="266"/>
        <v>216.2883827856152</v>
      </c>
      <c r="J2818" s="32">
        <f t="shared" si="267"/>
        <v>1.0814419139280758</v>
      </c>
      <c r="K2818" s="33" t="str">
        <f t="shared" si="268"/>
        <v>DEJAR</v>
      </c>
      <c r="L2818" s="33" t="str">
        <f t="shared" si="269"/>
        <v>DEJAR</v>
      </c>
      <c r="M2818" s="33" t="str">
        <f t="shared" si="270"/>
        <v>DEJAR</v>
      </c>
    </row>
    <row r="2819" spans="1:13" x14ac:dyDescent="0.25">
      <c r="A2819" s="158" t="s">
        <v>768</v>
      </c>
      <c r="B2819" s="152">
        <v>1</v>
      </c>
      <c r="C2819" s="153" t="s">
        <v>165</v>
      </c>
      <c r="D2819" s="154">
        <v>37</v>
      </c>
      <c r="E2819" s="163">
        <v>28</v>
      </c>
      <c r="F2819" s="304">
        <f t="shared" ref="F2819:F2882" si="271">(3.1416/4)*D2819^2</f>
        <v>1075.2126000000001</v>
      </c>
      <c r="G2819" s="9">
        <v>0.1</v>
      </c>
      <c r="H2819" s="18" t="s">
        <v>1063</v>
      </c>
      <c r="I2819" s="32">
        <f t="shared" ref="I2819:I2882" si="272">0.13657*D2819^2.38351</f>
        <v>746.75785703016243</v>
      </c>
      <c r="J2819" s="32">
        <f t="shared" ref="J2819:J2882" si="273">(I2819/1000)*0.5/G2819</f>
        <v>3.7337892851508117</v>
      </c>
      <c r="K2819" s="33" t="str">
        <f t="shared" ref="K2819:K2882" si="274">+IF(D2819&gt;=10,"DEJAR","DEPURAR")</f>
        <v>DEJAR</v>
      </c>
      <c r="L2819" s="33" t="str">
        <f t="shared" ref="L2819:L2882" si="275">+IF(E2819&gt;=5,"DEJAR","DEPURAR")</f>
        <v>DEJAR</v>
      </c>
      <c r="M2819" s="33" t="str">
        <f t="shared" ref="M2819:M2882" si="276">+IF(AND(K2819="DEJAR",L2819="DEJAR"),"DEJAR","DEPURAR")</f>
        <v>DEJAR</v>
      </c>
    </row>
    <row r="2820" spans="1:13" x14ac:dyDescent="0.25">
      <c r="A2820" s="98" t="s">
        <v>768</v>
      </c>
      <c r="B2820" s="9">
        <v>2</v>
      </c>
      <c r="C2820" s="8" t="s">
        <v>902</v>
      </c>
      <c r="D2820" s="120">
        <v>16.2</v>
      </c>
      <c r="E2820" s="161">
        <v>18</v>
      </c>
      <c r="F2820" s="304">
        <f t="shared" si="271"/>
        <v>206.12037599999999</v>
      </c>
      <c r="G2820" s="9">
        <v>0.1</v>
      </c>
      <c r="H2820" s="18" t="s">
        <v>1063</v>
      </c>
      <c r="I2820" s="32">
        <f t="shared" si="272"/>
        <v>104.29090634270933</v>
      </c>
      <c r="J2820" s="32">
        <f t="shared" si="273"/>
        <v>0.52145453171354661</v>
      </c>
      <c r="K2820" s="33" t="str">
        <f t="shared" si="274"/>
        <v>DEJAR</v>
      </c>
      <c r="L2820" s="33" t="str">
        <f t="shared" si="275"/>
        <v>DEJAR</v>
      </c>
      <c r="M2820" s="33" t="str">
        <f t="shared" si="276"/>
        <v>DEJAR</v>
      </c>
    </row>
    <row r="2821" spans="1:13" x14ac:dyDescent="0.25">
      <c r="A2821" s="158" t="s">
        <v>768</v>
      </c>
      <c r="B2821" s="152">
        <v>3</v>
      </c>
      <c r="C2821" s="153" t="s">
        <v>920</v>
      </c>
      <c r="D2821" s="154">
        <v>38</v>
      </c>
      <c r="E2821" s="163">
        <v>28</v>
      </c>
      <c r="F2821" s="304">
        <f t="shared" si="271"/>
        <v>1134.1176</v>
      </c>
      <c r="G2821" s="9">
        <v>0.1</v>
      </c>
      <c r="H2821" s="18" t="s">
        <v>1063</v>
      </c>
      <c r="I2821" s="32">
        <f t="shared" si="272"/>
        <v>795.76587227964853</v>
      </c>
      <c r="J2821" s="32">
        <f t="shared" si="273"/>
        <v>3.9788293613982426</v>
      </c>
      <c r="K2821" s="33" t="str">
        <f t="shared" si="274"/>
        <v>DEJAR</v>
      </c>
      <c r="L2821" s="33" t="str">
        <f t="shared" si="275"/>
        <v>DEJAR</v>
      </c>
      <c r="M2821" s="33" t="str">
        <f t="shared" si="276"/>
        <v>DEJAR</v>
      </c>
    </row>
    <row r="2822" spans="1:13" x14ac:dyDescent="0.25">
      <c r="A2822" s="158" t="s">
        <v>768</v>
      </c>
      <c r="B2822" s="152">
        <v>4</v>
      </c>
      <c r="C2822" s="153" t="s">
        <v>252</v>
      </c>
      <c r="D2822" s="154">
        <v>41.2</v>
      </c>
      <c r="E2822" s="163">
        <v>21</v>
      </c>
      <c r="F2822" s="304">
        <f t="shared" si="271"/>
        <v>1333.1693760000003</v>
      </c>
      <c r="G2822" s="9">
        <v>0.1</v>
      </c>
      <c r="H2822" s="18" t="s">
        <v>1063</v>
      </c>
      <c r="I2822" s="32">
        <f t="shared" si="272"/>
        <v>964.89259354065689</v>
      </c>
      <c r="J2822" s="32">
        <f t="shared" si="273"/>
        <v>4.8244629677032842</v>
      </c>
      <c r="K2822" s="33" t="str">
        <f t="shared" si="274"/>
        <v>DEJAR</v>
      </c>
      <c r="L2822" s="33" t="str">
        <f t="shared" si="275"/>
        <v>DEJAR</v>
      </c>
      <c r="M2822" s="33" t="str">
        <f t="shared" si="276"/>
        <v>DEJAR</v>
      </c>
    </row>
    <row r="2823" spans="1:13" x14ac:dyDescent="0.25">
      <c r="A2823" s="158" t="s">
        <v>768</v>
      </c>
      <c r="B2823" s="152">
        <v>5</v>
      </c>
      <c r="C2823" s="153" t="s">
        <v>920</v>
      </c>
      <c r="D2823" s="154">
        <v>32</v>
      </c>
      <c r="E2823" s="163">
        <v>26</v>
      </c>
      <c r="F2823" s="304">
        <f t="shared" si="271"/>
        <v>804.24959999999999</v>
      </c>
      <c r="G2823" s="9">
        <v>0.1</v>
      </c>
      <c r="H2823" s="18" t="s">
        <v>1063</v>
      </c>
      <c r="I2823" s="32">
        <f t="shared" si="272"/>
        <v>528.31791084648671</v>
      </c>
      <c r="J2823" s="32">
        <f t="shared" si="273"/>
        <v>2.6415895542324335</v>
      </c>
      <c r="K2823" s="33" t="str">
        <f t="shared" si="274"/>
        <v>DEJAR</v>
      </c>
      <c r="L2823" s="33" t="str">
        <f t="shared" si="275"/>
        <v>DEJAR</v>
      </c>
      <c r="M2823" s="33" t="str">
        <f t="shared" si="276"/>
        <v>DEJAR</v>
      </c>
    </row>
    <row r="2824" spans="1:13" x14ac:dyDescent="0.25">
      <c r="A2824" s="158" t="s">
        <v>768</v>
      </c>
      <c r="B2824" s="152">
        <v>6</v>
      </c>
      <c r="C2824" s="153" t="s">
        <v>920</v>
      </c>
      <c r="D2824" s="154">
        <v>24</v>
      </c>
      <c r="E2824" s="163">
        <v>19</v>
      </c>
      <c r="F2824" s="304">
        <f t="shared" si="271"/>
        <v>452.3904</v>
      </c>
      <c r="G2824" s="9">
        <v>0.1</v>
      </c>
      <c r="H2824" s="18" t="s">
        <v>1063</v>
      </c>
      <c r="I2824" s="32">
        <f t="shared" si="272"/>
        <v>266.13537552905672</v>
      </c>
      <c r="J2824" s="32">
        <f t="shared" si="273"/>
        <v>1.3306768776452833</v>
      </c>
      <c r="K2824" s="33" t="str">
        <f t="shared" si="274"/>
        <v>DEJAR</v>
      </c>
      <c r="L2824" s="33" t="str">
        <f t="shared" si="275"/>
        <v>DEJAR</v>
      </c>
      <c r="M2824" s="33" t="str">
        <f t="shared" si="276"/>
        <v>DEJAR</v>
      </c>
    </row>
    <row r="2825" spans="1:13" x14ac:dyDescent="0.25">
      <c r="A2825" s="158" t="s">
        <v>768</v>
      </c>
      <c r="B2825" s="152">
        <v>7</v>
      </c>
      <c r="C2825" s="153" t="s">
        <v>925</v>
      </c>
      <c r="D2825" s="154">
        <v>54.8</v>
      </c>
      <c r="E2825" s="163">
        <v>30</v>
      </c>
      <c r="F2825" s="304">
        <f t="shared" si="271"/>
        <v>2358.5876159999998</v>
      </c>
      <c r="G2825" s="9">
        <v>0.1</v>
      </c>
      <c r="H2825" s="18" t="s">
        <v>1063</v>
      </c>
      <c r="I2825" s="32">
        <f t="shared" si="272"/>
        <v>1904.3911666116453</v>
      </c>
      <c r="J2825" s="32">
        <f t="shared" si="273"/>
        <v>9.5219558330582252</v>
      </c>
      <c r="K2825" s="33" t="str">
        <f t="shared" si="274"/>
        <v>DEJAR</v>
      </c>
      <c r="L2825" s="33" t="str">
        <f t="shared" si="275"/>
        <v>DEJAR</v>
      </c>
      <c r="M2825" s="33" t="str">
        <f t="shared" si="276"/>
        <v>DEJAR</v>
      </c>
    </row>
    <row r="2826" spans="1:13" x14ac:dyDescent="0.25">
      <c r="A2826" s="158" t="s">
        <v>768</v>
      </c>
      <c r="B2826" s="152">
        <v>8</v>
      </c>
      <c r="C2826" s="153" t="s">
        <v>169</v>
      </c>
      <c r="D2826" s="154">
        <v>32.299999999999997</v>
      </c>
      <c r="E2826" s="163">
        <v>21</v>
      </c>
      <c r="F2826" s="304">
        <f t="shared" si="271"/>
        <v>819.39996599999984</v>
      </c>
      <c r="G2826" s="9">
        <v>0.1</v>
      </c>
      <c r="H2826" s="18" t="s">
        <v>1063</v>
      </c>
      <c r="I2826" s="32">
        <f t="shared" si="272"/>
        <v>540.20004174226926</v>
      </c>
      <c r="J2826" s="32">
        <f t="shared" si="273"/>
        <v>2.7010002087113461</v>
      </c>
      <c r="K2826" s="33" t="str">
        <f t="shared" si="274"/>
        <v>DEJAR</v>
      </c>
      <c r="L2826" s="33" t="str">
        <f t="shared" si="275"/>
        <v>DEJAR</v>
      </c>
      <c r="M2826" s="33" t="str">
        <f t="shared" si="276"/>
        <v>DEJAR</v>
      </c>
    </row>
    <row r="2827" spans="1:13" x14ac:dyDescent="0.25">
      <c r="A2827" s="158" t="s">
        <v>768</v>
      </c>
      <c r="B2827" s="152">
        <v>9</v>
      </c>
      <c r="C2827" s="153" t="s">
        <v>836</v>
      </c>
      <c r="D2827" s="154">
        <v>32</v>
      </c>
      <c r="E2827" s="163">
        <v>27</v>
      </c>
      <c r="F2827" s="304">
        <f t="shared" si="271"/>
        <v>804.24959999999999</v>
      </c>
      <c r="G2827" s="9">
        <v>0.1</v>
      </c>
      <c r="H2827" s="18" t="s">
        <v>1063</v>
      </c>
      <c r="I2827" s="32">
        <f t="shared" si="272"/>
        <v>528.31791084648671</v>
      </c>
      <c r="J2827" s="32">
        <f t="shared" si="273"/>
        <v>2.6415895542324335</v>
      </c>
      <c r="K2827" s="33" t="str">
        <f t="shared" si="274"/>
        <v>DEJAR</v>
      </c>
      <c r="L2827" s="33" t="str">
        <f t="shared" si="275"/>
        <v>DEJAR</v>
      </c>
      <c r="M2827" s="33" t="str">
        <f t="shared" si="276"/>
        <v>DEJAR</v>
      </c>
    </row>
    <row r="2828" spans="1:13" x14ac:dyDescent="0.25">
      <c r="A2828" s="158" t="s">
        <v>768</v>
      </c>
      <c r="B2828" s="152">
        <v>10</v>
      </c>
      <c r="C2828" s="153" t="s">
        <v>630</v>
      </c>
      <c r="D2828" s="154">
        <v>12.2</v>
      </c>
      <c r="E2828" s="163">
        <v>18</v>
      </c>
      <c r="F2828" s="304">
        <f t="shared" si="271"/>
        <v>116.89893599999998</v>
      </c>
      <c r="G2828" s="9">
        <v>0.1</v>
      </c>
      <c r="H2828" s="18" t="s">
        <v>1063</v>
      </c>
      <c r="I2828" s="32">
        <f t="shared" si="272"/>
        <v>53.052374835244144</v>
      </c>
      <c r="J2828" s="32">
        <f t="shared" si="273"/>
        <v>0.26526187417622071</v>
      </c>
      <c r="K2828" s="33" t="str">
        <f t="shared" si="274"/>
        <v>DEJAR</v>
      </c>
      <c r="L2828" s="33" t="str">
        <f t="shared" si="275"/>
        <v>DEJAR</v>
      </c>
      <c r="M2828" s="33" t="str">
        <f t="shared" si="276"/>
        <v>DEJAR</v>
      </c>
    </row>
    <row r="2829" spans="1:13" x14ac:dyDescent="0.25">
      <c r="A2829" s="158" t="s">
        <v>768</v>
      </c>
      <c r="B2829" s="152">
        <v>11</v>
      </c>
      <c r="C2829" s="153" t="s">
        <v>130</v>
      </c>
      <c r="D2829" s="154">
        <v>31</v>
      </c>
      <c r="E2829" s="163">
        <v>32</v>
      </c>
      <c r="F2829" s="304">
        <f t="shared" si="271"/>
        <v>754.76940000000002</v>
      </c>
      <c r="G2829" s="9">
        <v>0.1</v>
      </c>
      <c r="H2829" s="18" t="s">
        <v>1063</v>
      </c>
      <c r="I2829" s="32">
        <f t="shared" si="272"/>
        <v>489.81357840055307</v>
      </c>
      <c r="J2829" s="32">
        <f t="shared" si="273"/>
        <v>2.4490678920027653</v>
      </c>
      <c r="K2829" s="33" t="str">
        <f t="shared" si="274"/>
        <v>DEJAR</v>
      </c>
      <c r="L2829" s="33" t="str">
        <f t="shared" si="275"/>
        <v>DEJAR</v>
      </c>
      <c r="M2829" s="33" t="str">
        <f t="shared" si="276"/>
        <v>DEJAR</v>
      </c>
    </row>
    <row r="2830" spans="1:13" x14ac:dyDescent="0.25">
      <c r="A2830" s="158" t="s">
        <v>768</v>
      </c>
      <c r="B2830" s="152">
        <v>12</v>
      </c>
      <c r="C2830" s="153" t="s">
        <v>920</v>
      </c>
      <c r="D2830" s="154">
        <v>47</v>
      </c>
      <c r="E2830" s="163">
        <v>22</v>
      </c>
      <c r="F2830" s="304">
        <f t="shared" si="271"/>
        <v>1734.9485999999999</v>
      </c>
      <c r="G2830" s="9">
        <v>0.1</v>
      </c>
      <c r="H2830" s="18" t="s">
        <v>1063</v>
      </c>
      <c r="I2830" s="32">
        <f t="shared" si="272"/>
        <v>1320.7398287000169</v>
      </c>
      <c r="J2830" s="32">
        <f t="shared" si="273"/>
        <v>6.6036991435000845</v>
      </c>
      <c r="K2830" s="33" t="str">
        <f t="shared" si="274"/>
        <v>DEJAR</v>
      </c>
      <c r="L2830" s="33" t="str">
        <f t="shared" si="275"/>
        <v>DEJAR</v>
      </c>
      <c r="M2830" s="33" t="str">
        <f t="shared" si="276"/>
        <v>DEJAR</v>
      </c>
    </row>
    <row r="2831" spans="1:13" x14ac:dyDescent="0.25">
      <c r="A2831" s="98" t="s">
        <v>768</v>
      </c>
      <c r="B2831" s="9">
        <v>13</v>
      </c>
      <c r="C2831" s="8" t="s">
        <v>926</v>
      </c>
      <c r="D2831" s="120">
        <v>21.4</v>
      </c>
      <c r="E2831" s="161">
        <v>21</v>
      </c>
      <c r="F2831" s="304">
        <f t="shared" si="271"/>
        <v>359.68178399999994</v>
      </c>
      <c r="G2831" s="9">
        <v>0.1</v>
      </c>
      <c r="H2831" s="18" t="s">
        <v>1063</v>
      </c>
      <c r="I2831" s="32">
        <f t="shared" si="272"/>
        <v>202.4929196554134</v>
      </c>
      <c r="J2831" s="32">
        <f t="shared" si="273"/>
        <v>1.012464598277067</v>
      </c>
      <c r="K2831" s="33" t="str">
        <f t="shared" si="274"/>
        <v>DEJAR</v>
      </c>
      <c r="L2831" s="33" t="str">
        <f t="shared" si="275"/>
        <v>DEJAR</v>
      </c>
      <c r="M2831" s="33" t="str">
        <f t="shared" si="276"/>
        <v>DEJAR</v>
      </c>
    </row>
    <row r="2832" spans="1:13" x14ac:dyDescent="0.25">
      <c r="A2832" s="158" t="s">
        <v>768</v>
      </c>
      <c r="B2832" s="152">
        <v>14</v>
      </c>
      <c r="C2832" s="153" t="s">
        <v>927</v>
      </c>
      <c r="D2832" s="154">
        <v>38</v>
      </c>
      <c r="E2832" s="163">
        <v>30</v>
      </c>
      <c r="F2832" s="304">
        <f t="shared" si="271"/>
        <v>1134.1176</v>
      </c>
      <c r="G2832" s="9">
        <v>0.1</v>
      </c>
      <c r="H2832" s="18" t="s">
        <v>1063</v>
      </c>
      <c r="I2832" s="32">
        <f t="shared" si="272"/>
        <v>795.76587227964853</v>
      </c>
      <c r="J2832" s="32">
        <f t="shared" si="273"/>
        <v>3.9788293613982426</v>
      </c>
      <c r="K2832" s="33" t="str">
        <f t="shared" si="274"/>
        <v>DEJAR</v>
      </c>
      <c r="L2832" s="33" t="str">
        <f t="shared" si="275"/>
        <v>DEJAR</v>
      </c>
      <c r="M2832" s="33" t="str">
        <f t="shared" si="276"/>
        <v>DEJAR</v>
      </c>
    </row>
    <row r="2833" spans="1:13" x14ac:dyDescent="0.25">
      <c r="A2833" s="158" t="s">
        <v>768</v>
      </c>
      <c r="B2833" s="152">
        <v>15</v>
      </c>
      <c r="C2833" s="153" t="s">
        <v>928</v>
      </c>
      <c r="D2833" s="154">
        <v>24</v>
      </c>
      <c r="E2833" s="163">
        <v>19</v>
      </c>
      <c r="F2833" s="304">
        <f t="shared" si="271"/>
        <v>452.3904</v>
      </c>
      <c r="G2833" s="9">
        <v>0.1</v>
      </c>
      <c r="H2833" s="18" t="s">
        <v>1063</v>
      </c>
      <c r="I2833" s="32">
        <f t="shared" si="272"/>
        <v>266.13537552905672</v>
      </c>
      <c r="J2833" s="32">
        <f t="shared" si="273"/>
        <v>1.3306768776452833</v>
      </c>
      <c r="K2833" s="33" t="str">
        <f t="shared" si="274"/>
        <v>DEJAR</v>
      </c>
      <c r="L2833" s="33" t="str">
        <f t="shared" si="275"/>
        <v>DEJAR</v>
      </c>
      <c r="M2833" s="33" t="str">
        <f t="shared" si="276"/>
        <v>DEJAR</v>
      </c>
    </row>
    <row r="2834" spans="1:13" x14ac:dyDescent="0.25">
      <c r="A2834" s="158" t="s">
        <v>768</v>
      </c>
      <c r="B2834" s="152">
        <v>16</v>
      </c>
      <c r="C2834" s="153" t="s">
        <v>825</v>
      </c>
      <c r="D2834" s="154">
        <v>31.2</v>
      </c>
      <c r="E2834" s="163">
        <v>19</v>
      </c>
      <c r="F2834" s="304">
        <f t="shared" si="271"/>
        <v>764.53977599999996</v>
      </c>
      <c r="G2834" s="9">
        <v>0.1</v>
      </c>
      <c r="H2834" s="18" t="s">
        <v>1063</v>
      </c>
      <c r="I2834" s="32">
        <f t="shared" si="272"/>
        <v>497.3793217771194</v>
      </c>
      <c r="J2834" s="32">
        <f t="shared" si="273"/>
        <v>2.4868966088855968</v>
      </c>
      <c r="K2834" s="33" t="str">
        <f t="shared" si="274"/>
        <v>DEJAR</v>
      </c>
      <c r="L2834" s="33" t="str">
        <f t="shared" si="275"/>
        <v>DEJAR</v>
      </c>
      <c r="M2834" s="33" t="str">
        <f t="shared" si="276"/>
        <v>DEJAR</v>
      </c>
    </row>
    <row r="2835" spans="1:13" x14ac:dyDescent="0.25">
      <c r="A2835" s="158" t="s">
        <v>768</v>
      </c>
      <c r="B2835" s="152">
        <v>17</v>
      </c>
      <c r="C2835" s="153" t="s">
        <v>130</v>
      </c>
      <c r="D2835" s="154">
        <v>11</v>
      </c>
      <c r="E2835" s="163">
        <v>10</v>
      </c>
      <c r="F2835" s="304">
        <f t="shared" si="271"/>
        <v>95.0334</v>
      </c>
      <c r="G2835" s="9">
        <v>0.1</v>
      </c>
      <c r="H2835" s="18" t="s">
        <v>1063</v>
      </c>
      <c r="I2835" s="32">
        <f t="shared" si="272"/>
        <v>41.450062373780455</v>
      </c>
      <c r="J2835" s="32">
        <f t="shared" si="273"/>
        <v>0.20725031186890225</v>
      </c>
      <c r="K2835" s="33" t="str">
        <f t="shared" si="274"/>
        <v>DEJAR</v>
      </c>
      <c r="L2835" s="33" t="str">
        <f t="shared" si="275"/>
        <v>DEJAR</v>
      </c>
      <c r="M2835" s="33" t="str">
        <f t="shared" si="276"/>
        <v>DEJAR</v>
      </c>
    </row>
    <row r="2836" spans="1:13" x14ac:dyDescent="0.25">
      <c r="A2836" s="158" t="s">
        <v>768</v>
      </c>
      <c r="B2836" s="152">
        <v>18</v>
      </c>
      <c r="C2836" s="153" t="s">
        <v>134</v>
      </c>
      <c r="D2836" s="154">
        <v>40.299999999999997</v>
      </c>
      <c r="E2836" s="163">
        <v>22</v>
      </c>
      <c r="F2836" s="304">
        <f t="shared" si="271"/>
        <v>1275.5602859999997</v>
      </c>
      <c r="G2836" s="9">
        <v>0.1</v>
      </c>
      <c r="H2836" s="18" t="s">
        <v>1063</v>
      </c>
      <c r="I2836" s="32">
        <f t="shared" si="272"/>
        <v>915.41060611648061</v>
      </c>
      <c r="J2836" s="32">
        <f t="shared" si="273"/>
        <v>4.5770530305824026</v>
      </c>
      <c r="K2836" s="33" t="str">
        <f t="shared" si="274"/>
        <v>DEJAR</v>
      </c>
      <c r="L2836" s="33" t="str">
        <f t="shared" si="275"/>
        <v>DEJAR</v>
      </c>
      <c r="M2836" s="33" t="str">
        <f t="shared" si="276"/>
        <v>DEJAR</v>
      </c>
    </row>
    <row r="2837" spans="1:13" x14ac:dyDescent="0.25">
      <c r="A2837" s="158" t="s">
        <v>768</v>
      </c>
      <c r="B2837" s="152">
        <v>19</v>
      </c>
      <c r="C2837" s="153" t="s">
        <v>125</v>
      </c>
      <c r="D2837" s="154">
        <v>21</v>
      </c>
      <c r="E2837" s="163">
        <v>18</v>
      </c>
      <c r="F2837" s="304">
        <f t="shared" si="271"/>
        <v>346.3614</v>
      </c>
      <c r="G2837" s="9">
        <v>0.1</v>
      </c>
      <c r="H2837" s="18" t="s">
        <v>1063</v>
      </c>
      <c r="I2837" s="32">
        <f t="shared" si="272"/>
        <v>193.587905296</v>
      </c>
      <c r="J2837" s="32">
        <f t="shared" si="273"/>
        <v>0.96793952648000003</v>
      </c>
      <c r="K2837" s="33" t="str">
        <f t="shared" si="274"/>
        <v>DEJAR</v>
      </c>
      <c r="L2837" s="33" t="str">
        <f t="shared" si="275"/>
        <v>DEJAR</v>
      </c>
      <c r="M2837" s="33" t="str">
        <f t="shared" si="276"/>
        <v>DEJAR</v>
      </c>
    </row>
    <row r="2838" spans="1:13" x14ac:dyDescent="0.25">
      <c r="A2838" s="158" t="s">
        <v>768</v>
      </c>
      <c r="B2838" s="152">
        <v>20</v>
      </c>
      <c r="C2838" s="153" t="s">
        <v>130</v>
      </c>
      <c r="D2838" s="154">
        <v>29.2</v>
      </c>
      <c r="E2838" s="163">
        <v>19</v>
      </c>
      <c r="F2838" s="304">
        <f t="shared" si="271"/>
        <v>669.663456</v>
      </c>
      <c r="G2838" s="9">
        <v>0.1</v>
      </c>
      <c r="H2838" s="18" t="s">
        <v>1063</v>
      </c>
      <c r="I2838" s="32">
        <f t="shared" si="272"/>
        <v>424.72711695464005</v>
      </c>
      <c r="J2838" s="32">
        <f t="shared" si="273"/>
        <v>2.1236355847732002</v>
      </c>
      <c r="K2838" s="33" t="str">
        <f t="shared" si="274"/>
        <v>DEJAR</v>
      </c>
      <c r="L2838" s="33" t="str">
        <f t="shared" si="275"/>
        <v>DEJAR</v>
      </c>
      <c r="M2838" s="33" t="str">
        <f t="shared" si="276"/>
        <v>DEJAR</v>
      </c>
    </row>
    <row r="2839" spans="1:13" x14ac:dyDescent="0.25">
      <c r="A2839" s="158" t="s">
        <v>768</v>
      </c>
      <c r="B2839" s="152">
        <v>21</v>
      </c>
      <c r="C2839" s="153" t="s">
        <v>836</v>
      </c>
      <c r="D2839" s="154">
        <v>29</v>
      </c>
      <c r="E2839" s="163">
        <v>19</v>
      </c>
      <c r="F2839" s="304">
        <f t="shared" si="271"/>
        <v>660.52139999999997</v>
      </c>
      <c r="G2839" s="9">
        <v>0.1</v>
      </c>
      <c r="H2839" s="18" t="s">
        <v>1063</v>
      </c>
      <c r="I2839" s="32">
        <f t="shared" si="272"/>
        <v>417.82609631752575</v>
      </c>
      <c r="J2839" s="32">
        <f t="shared" si="273"/>
        <v>2.0891304815876288</v>
      </c>
      <c r="K2839" s="33" t="str">
        <f t="shared" si="274"/>
        <v>DEJAR</v>
      </c>
      <c r="L2839" s="33" t="str">
        <f t="shared" si="275"/>
        <v>DEJAR</v>
      </c>
      <c r="M2839" s="33" t="str">
        <f t="shared" si="276"/>
        <v>DEJAR</v>
      </c>
    </row>
    <row r="2840" spans="1:13" x14ac:dyDescent="0.25">
      <c r="A2840" s="158" t="s">
        <v>768</v>
      </c>
      <c r="B2840" s="152">
        <v>22</v>
      </c>
      <c r="C2840" s="153" t="s">
        <v>244</v>
      </c>
      <c r="D2840" s="154">
        <v>42.5</v>
      </c>
      <c r="E2840" s="163">
        <v>32</v>
      </c>
      <c r="F2840" s="304">
        <f t="shared" si="271"/>
        <v>1418.6287500000001</v>
      </c>
      <c r="G2840" s="9">
        <v>0.1</v>
      </c>
      <c r="H2840" s="18" t="s">
        <v>1063</v>
      </c>
      <c r="I2840" s="32">
        <f t="shared" si="272"/>
        <v>1039.0503861030206</v>
      </c>
      <c r="J2840" s="32">
        <f t="shared" si="273"/>
        <v>5.195251930515103</v>
      </c>
      <c r="K2840" s="33" t="str">
        <f t="shared" si="274"/>
        <v>DEJAR</v>
      </c>
      <c r="L2840" s="33" t="str">
        <f t="shared" si="275"/>
        <v>DEJAR</v>
      </c>
      <c r="M2840" s="33" t="str">
        <f t="shared" si="276"/>
        <v>DEJAR</v>
      </c>
    </row>
    <row r="2841" spans="1:13" x14ac:dyDescent="0.25">
      <c r="A2841" s="158" t="s">
        <v>768</v>
      </c>
      <c r="B2841" s="152">
        <v>23</v>
      </c>
      <c r="C2841" s="153" t="s">
        <v>924</v>
      </c>
      <c r="D2841" s="154">
        <v>22.5</v>
      </c>
      <c r="E2841" s="163">
        <v>28</v>
      </c>
      <c r="F2841" s="304">
        <f t="shared" si="271"/>
        <v>397.60874999999999</v>
      </c>
      <c r="G2841" s="9">
        <v>0.1</v>
      </c>
      <c r="H2841" s="18" t="s">
        <v>1063</v>
      </c>
      <c r="I2841" s="32">
        <f t="shared" si="272"/>
        <v>228.1896084504572</v>
      </c>
      <c r="J2841" s="32">
        <f t="shared" si="273"/>
        <v>1.140948042252286</v>
      </c>
      <c r="K2841" s="33" t="str">
        <f t="shared" si="274"/>
        <v>DEJAR</v>
      </c>
      <c r="L2841" s="33" t="str">
        <f t="shared" si="275"/>
        <v>DEJAR</v>
      </c>
      <c r="M2841" s="33" t="str">
        <f t="shared" si="276"/>
        <v>DEJAR</v>
      </c>
    </row>
    <row r="2842" spans="1:13" x14ac:dyDescent="0.25">
      <c r="A2842" s="158" t="s">
        <v>768</v>
      </c>
      <c r="B2842" s="152">
        <v>24</v>
      </c>
      <c r="C2842" s="153" t="s">
        <v>169</v>
      </c>
      <c r="D2842" s="154">
        <v>12</v>
      </c>
      <c r="E2842" s="163">
        <v>17</v>
      </c>
      <c r="F2842" s="304">
        <f t="shared" si="271"/>
        <v>113.0976</v>
      </c>
      <c r="G2842" s="9">
        <v>0.1</v>
      </c>
      <c r="H2842" s="18" t="s">
        <v>1063</v>
      </c>
      <c r="I2842" s="32">
        <f t="shared" si="272"/>
        <v>51.002868362482175</v>
      </c>
      <c r="J2842" s="32">
        <f t="shared" si="273"/>
        <v>0.25501434181241084</v>
      </c>
      <c r="K2842" s="33" t="str">
        <f t="shared" si="274"/>
        <v>DEJAR</v>
      </c>
      <c r="L2842" s="33" t="str">
        <f t="shared" si="275"/>
        <v>DEJAR</v>
      </c>
      <c r="M2842" s="33" t="str">
        <f t="shared" si="276"/>
        <v>DEJAR</v>
      </c>
    </row>
    <row r="2843" spans="1:13" x14ac:dyDescent="0.25">
      <c r="A2843" s="158" t="s">
        <v>768</v>
      </c>
      <c r="B2843" s="152">
        <v>25</v>
      </c>
      <c r="C2843" s="153" t="s">
        <v>165</v>
      </c>
      <c r="D2843" s="154">
        <v>16.3</v>
      </c>
      <c r="E2843" s="163">
        <v>19</v>
      </c>
      <c r="F2843" s="304">
        <f t="shared" si="271"/>
        <v>208.67292599999999</v>
      </c>
      <c r="G2843" s="9">
        <v>0.1</v>
      </c>
      <c r="H2843" s="18" t="s">
        <v>1063</v>
      </c>
      <c r="I2843" s="32">
        <f t="shared" si="272"/>
        <v>105.83189836648944</v>
      </c>
      <c r="J2843" s="32">
        <f t="shared" si="273"/>
        <v>0.52915949183244715</v>
      </c>
      <c r="K2843" s="33" t="str">
        <f t="shared" si="274"/>
        <v>DEJAR</v>
      </c>
      <c r="L2843" s="33" t="str">
        <f t="shared" si="275"/>
        <v>DEJAR</v>
      </c>
      <c r="M2843" s="33" t="str">
        <f t="shared" si="276"/>
        <v>DEJAR</v>
      </c>
    </row>
    <row r="2844" spans="1:13" x14ac:dyDescent="0.25">
      <c r="A2844" s="98" t="s">
        <v>949</v>
      </c>
      <c r="B2844" s="18">
        <v>1</v>
      </c>
      <c r="C2844" s="28" t="s">
        <v>310</v>
      </c>
      <c r="D2844" s="12">
        <v>36.799999999999997</v>
      </c>
      <c r="E2844" s="63">
        <v>6</v>
      </c>
      <c r="F2844" s="304">
        <f t="shared" si="271"/>
        <v>1063.6200959999999</v>
      </c>
      <c r="G2844" s="9">
        <v>0.1</v>
      </c>
      <c r="H2844" s="18" t="s">
        <v>1063</v>
      </c>
      <c r="I2844" s="32">
        <f t="shared" si="272"/>
        <v>737.17270041579627</v>
      </c>
      <c r="J2844" s="32">
        <f t="shared" si="273"/>
        <v>3.6858635020789814</v>
      </c>
      <c r="K2844" s="33" t="str">
        <f t="shared" si="274"/>
        <v>DEJAR</v>
      </c>
      <c r="L2844" s="33" t="str">
        <f t="shared" si="275"/>
        <v>DEJAR</v>
      </c>
      <c r="M2844" s="33" t="str">
        <f t="shared" si="276"/>
        <v>DEJAR</v>
      </c>
    </row>
    <row r="2845" spans="1:13" x14ac:dyDescent="0.25">
      <c r="A2845" s="98" t="s">
        <v>949</v>
      </c>
      <c r="B2845" s="18">
        <v>2</v>
      </c>
      <c r="C2845" s="28" t="s">
        <v>584</v>
      </c>
      <c r="D2845" s="12">
        <v>12.5</v>
      </c>
      <c r="E2845" s="63">
        <v>6</v>
      </c>
      <c r="F2845" s="304">
        <f t="shared" si="271"/>
        <v>122.71875</v>
      </c>
      <c r="G2845" s="9">
        <v>0.1</v>
      </c>
      <c r="H2845" s="18" t="s">
        <v>1063</v>
      </c>
      <c r="I2845" s="32">
        <f t="shared" si="272"/>
        <v>56.214880852526136</v>
      </c>
      <c r="J2845" s="32">
        <f t="shared" si="273"/>
        <v>0.28107440426263064</v>
      </c>
      <c r="K2845" s="33" t="str">
        <f t="shared" si="274"/>
        <v>DEJAR</v>
      </c>
      <c r="L2845" s="33" t="str">
        <f t="shared" si="275"/>
        <v>DEJAR</v>
      </c>
      <c r="M2845" s="33" t="str">
        <f t="shared" si="276"/>
        <v>DEJAR</v>
      </c>
    </row>
    <row r="2846" spans="1:13" x14ac:dyDescent="0.25">
      <c r="A2846" s="98" t="s">
        <v>949</v>
      </c>
      <c r="B2846" s="18">
        <v>3</v>
      </c>
      <c r="C2846" s="28" t="s">
        <v>584</v>
      </c>
      <c r="D2846" s="12">
        <v>13.5</v>
      </c>
      <c r="E2846" s="63">
        <v>7</v>
      </c>
      <c r="F2846" s="304">
        <f t="shared" si="271"/>
        <v>143.13915</v>
      </c>
      <c r="G2846" s="9">
        <v>0.1</v>
      </c>
      <c r="H2846" s="18" t="s">
        <v>1063</v>
      </c>
      <c r="I2846" s="32">
        <f t="shared" si="272"/>
        <v>67.533172179763213</v>
      </c>
      <c r="J2846" s="32">
        <f t="shared" si="273"/>
        <v>0.33766586089881601</v>
      </c>
      <c r="K2846" s="33" t="str">
        <f t="shared" si="274"/>
        <v>DEJAR</v>
      </c>
      <c r="L2846" s="33" t="str">
        <f t="shared" si="275"/>
        <v>DEJAR</v>
      </c>
      <c r="M2846" s="33" t="str">
        <f t="shared" si="276"/>
        <v>DEJAR</v>
      </c>
    </row>
    <row r="2847" spans="1:13" x14ac:dyDescent="0.25">
      <c r="A2847" s="98" t="s">
        <v>949</v>
      </c>
      <c r="B2847" s="18">
        <v>4</v>
      </c>
      <c r="C2847" s="28" t="s">
        <v>584</v>
      </c>
      <c r="D2847" s="12">
        <v>12.5</v>
      </c>
      <c r="E2847" s="64">
        <v>6</v>
      </c>
      <c r="F2847" s="304">
        <f t="shared" si="271"/>
        <v>122.71875</v>
      </c>
      <c r="G2847" s="9">
        <v>0.1</v>
      </c>
      <c r="H2847" s="18" t="s">
        <v>1063</v>
      </c>
      <c r="I2847" s="32">
        <f t="shared" si="272"/>
        <v>56.214880852526136</v>
      </c>
      <c r="J2847" s="32">
        <f t="shared" si="273"/>
        <v>0.28107440426263064</v>
      </c>
      <c r="K2847" s="33" t="str">
        <f t="shared" si="274"/>
        <v>DEJAR</v>
      </c>
      <c r="L2847" s="33" t="str">
        <f t="shared" si="275"/>
        <v>DEJAR</v>
      </c>
      <c r="M2847" s="33" t="str">
        <f t="shared" si="276"/>
        <v>DEJAR</v>
      </c>
    </row>
    <row r="2848" spans="1:13" x14ac:dyDescent="0.25">
      <c r="A2848" s="98" t="s">
        <v>949</v>
      </c>
      <c r="B2848" s="18">
        <v>5</v>
      </c>
      <c r="C2848" s="28" t="s">
        <v>310</v>
      </c>
      <c r="D2848" s="12">
        <v>14.3</v>
      </c>
      <c r="E2848" s="64">
        <v>7</v>
      </c>
      <c r="F2848" s="304">
        <f t="shared" si="271"/>
        <v>160.60644600000001</v>
      </c>
      <c r="G2848" s="9">
        <v>0.1</v>
      </c>
      <c r="H2848" s="18" t="s">
        <v>1063</v>
      </c>
      <c r="I2848" s="32">
        <f t="shared" si="272"/>
        <v>77.46585312120348</v>
      </c>
      <c r="J2848" s="32">
        <f t="shared" si="273"/>
        <v>0.38732926560601738</v>
      </c>
      <c r="K2848" s="33" t="str">
        <f t="shared" si="274"/>
        <v>DEJAR</v>
      </c>
      <c r="L2848" s="33" t="str">
        <f t="shared" si="275"/>
        <v>DEJAR</v>
      </c>
      <c r="M2848" s="33" t="str">
        <f t="shared" si="276"/>
        <v>DEJAR</v>
      </c>
    </row>
    <row r="2849" spans="1:13" x14ac:dyDescent="0.25">
      <c r="A2849" s="98" t="s">
        <v>949</v>
      </c>
      <c r="B2849" s="18">
        <v>6</v>
      </c>
      <c r="C2849" s="28" t="s">
        <v>879</v>
      </c>
      <c r="D2849" s="12">
        <v>11.8</v>
      </c>
      <c r="E2849" s="64">
        <v>8</v>
      </c>
      <c r="F2849" s="304">
        <f t="shared" si="271"/>
        <v>109.35909600000001</v>
      </c>
      <c r="G2849" s="9">
        <v>0.1</v>
      </c>
      <c r="H2849" s="18" t="s">
        <v>1063</v>
      </c>
      <c r="I2849" s="32">
        <f t="shared" si="272"/>
        <v>49.00008040198486</v>
      </c>
      <c r="J2849" s="32">
        <f t="shared" si="273"/>
        <v>0.24500040200992432</v>
      </c>
      <c r="K2849" s="33" t="str">
        <f t="shared" si="274"/>
        <v>DEJAR</v>
      </c>
      <c r="L2849" s="33" t="str">
        <f t="shared" si="275"/>
        <v>DEJAR</v>
      </c>
      <c r="M2849" s="33" t="str">
        <f t="shared" si="276"/>
        <v>DEJAR</v>
      </c>
    </row>
    <row r="2850" spans="1:13" x14ac:dyDescent="0.25">
      <c r="A2850" s="98" t="s">
        <v>949</v>
      </c>
      <c r="B2850" s="18">
        <v>7</v>
      </c>
      <c r="C2850" s="28" t="s">
        <v>688</v>
      </c>
      <c r="D2850" s="12">
        <v>17</v>
      </c>
      <c r="E2850" s="64">
        <v>5</v>
      </c>
      <c r="F2850" s="304">
        <f t="shared" si="271"/>
        <v>226.98060000000001</v>
      </c>
      <c r="G2850" s="9">
        <v>0.1</v>
      </c>
      <c r="H2850" s="18" t="s">
        <v>1063</v>
      </c>
      <c r="I2850" s="32">
        <f t="shared" si="272"/>
        <v>116.98835060940742</v>
      </c>
      <c r="J2850" s="32">
        <f t="shared" si="273"/>
        <v>0.58494175304703711</v>
      </c>
      <c r="K2850" s="33" t="str">
        <f t="shared" si="274"/>
        <v>DEJAR</v>
      </c>
      <c r="L2850" s="33" t="str">
        <f t="shared" si="275"/>
        <v>DEJAR</v>
      </c>
      <c r="M2850" s="33" t="str">
        <f t="shared" si="276"/>
        <v>DEJAR</v>
      </c>
    </row>
    <row r="2851" spans="1:13" x14ac:dyDescent="0.25">
      <c r="A2851" s="98" t="s">
        <v>949</v>
      </c>
      <c r="B2851" s="18">
        <v>8</v>
      </c>
      <c r="C2851" s="28" t="s">
        <v>688</v>
      </c>
      <c r="D2851" s="12">
        <v>14</v>
      </c>
      <c r="E2851" s="64">
        <v>10</v>
      </c>
      <c r="F2851" s="304">
        <f t="shared" si="271"/>
        <v>153.9384</v>
      </c>
      <c r="G2851" s="9">
        <v>0.1</v>
      </c>
      <c r="H2851" s="18" t="s">
        <v>1063</v>
      </c>
      <c r="I2851" s="32">
        <f t="shared" si="272"/>
        <v>73.64833681845144</v>
      </c>
      <c r="J2851" s="32">
        <f t="shared" si="273"/>
        <v>0.36824168409225716</v>
      </c>
      <c r="K2851" s="33" t="str">
        <f t="shared" si="274"/>
        <v>DEJAR</v>
      </c>
      <c r="L2851" s="33" t="str">
        <f t="shared" si="275"/>
        <v>DEJAR</v>
      </c>
      <c r="M2851" s="33" t="str">
        <f t="shared" si="276"/>
        <v>DEJAR</v>
      </c>
    </row>
    <row r="2852" spans="1:13" x14ac:dyDescent="0.25">
      <c r="A2852" s="98" t="s">
        <v>949</v>
      </c>
      <c r="B2852" s="18">
        <v>9</v>
      </c>
      <c r="C2852" s="28" t="s">
        <v>150</v>
      </c>
      <c r="D2852" s="12">
        <v>16.8</v>
      </c>
      <c r="E2852" s="64">
        <v>6</v>
      </c>
      <c r="F2852" s="304">
        <f t="shared" si="271"/>
        <v>221.67129600000001</v>
      </c>
      <c r="G2852" s="9">
        <v>0.1</v>
      </c>
      <c r="H2852" s="18" t="s">
        <v>1063</v>
      </c>
      <c r="I2852" s="32">
        <f t="shared" si="272"/>
        <v>113.734503348727</v>
      </c>
      <c r="J2852" s="32">
        <f t="shared" si="273"/>
        <v>0.56867251674363495</v>
      </c>
      <c r="K2852" s="33" t="str">
        <f t="shared" si="274"/>
        <v>DEJAR</v>
      </c>
      <c r="L2852" s="33" t="str">
        <f t="shared" si="275"/>
        <v>DEJAR</v>
      </c>
      <c r="M2852" s="33" t="str">
        <f t="shared" si="276"/>
        <v>DEJAR</v>
      </c>
    </row>
    <row r="2853" spans="1:13" x14ac:dyDescent="0.25">
      <c r="A2853" s="98" t="s">
        <v>949</v>
      </c>
      <c r="B2853" s="18">
        <v>10</v>
      </c>
      <c r="C2853" s="28" t="s">
        <v>688</v>
      </c>
      <c r="D2853" s="12">
        <v>10.3</v>
      </c>
      <c r="E2853" s="64">
        <v>5</v>
      </c>
      <c r="F2853" s="304">
        <f t="shared" si="271"/>
        <v>83.323086000000018</v>
      </c>
      <c r="G2853" s="9">
        <v>0.1</v>
      </c>
      <c r="H2853" s="18" t="s">
        <v>1063</v>
      </c>
      <c r="I2853" s="32">
        <f t="shared" si="272"/>
        <v>35.437490749155437</v>
      </c>
      <c r="J2853" s="32">
        <f t="shared" si="273"/>
        <v>0.17718745374577716</v>
      </c>
      <c r="K2853" s="33" t="str">
        <f t="shared" si="274"/>
        <v>DEJAR</v>
      </c>
      <c r="L2853" s="33" t="str">
        <f t="shared" si="275"/>
        <v>DEJAR</v>
      </c>
      <c r="M2853" s="33" t="str">
        <f t="shared" si="276"/>
        <v>DEJAR</v>
      </c>
    </row>
    <row r="2854" spans="1:13" x14ac:dyDescent="0.25">
      <c r="A2854" s="98" t="s">
        <v>949</v>
      </c>
      <c r="B2854" s="18">
        <v>11</v>
      </c>
      <c r="C2854" s="28" t="s">
        <v>310</v>
      </c>
      <c r="D2854" s="12">
        <v>23.3</v>
      </c>
      <c r="E2854" s="64">
        <v>7</v>
      </c>
      <c r="F2854" s="304">
        <f t="shared" si="271"/>
        <v>426.385806</v>
      </c>
      <c r="G2854" s="9">
        <v>0.1</v>
      </c>
      <c r="H2854" s="18" t="s">
        <v>1063</v>
      </c>
      <c r="I2854" s="32">
        <f t="shared" si="272"/>
        <v>248.0057903714372</v>
      </c>
      <c r="J2854" s="32">
        <f t="shared" si="273"/>
        <v>1.2400289518571859</v>
      </c>
      <c r="K2854" s="33" t="str">
        <f t="shared" si="274"/>
        <v>DEJAR</v>
      </c>
      <c r="L2854" s="33" t="str">
        <f t="shared" si="275"/>
        <v>DEJAR</v>
      </c>
      <c r="M2854" s="33" t="str">
        <f t="shared" si="276"/>
        <v>DEJAR</v>
      </c>
    </row>
    <row r="2855" spans="1:13" x14ac:dyDescent="0.25">
      <c r="A2855" s="98" t="s">
        <v>949</v>
      </c>
      <c r="B2855" s="18">
        <v>12</v>
      </c>
      <c r="C2855" s="28" t="s">
        <v>978</v>
      </c>
      <c r="D2855" s="12">
        <v>11.2</v>
      </c>
      <c r="E2855" s="64">
        <v>10</v>
      </c>
      <c r="F2855" s="304">
        <f t="shared" si="271"/>
        <v>98.520575999999991</v>
      </c>
      <c r="G2855" s="9">
        <v>0.1</v>
      </c>
      <c r="H2855" s="18" t="s">
        <v>1063</v>
      </c>
      <c r="I2855" s="32">
        <f t="shared" si="272"/>
        <v>43.269010001935349</v>
      </c>
      <c r="J2855" s="32">
        <f t="shared" si="273"/>
        <v>0.21634505000967674</v>
      </c>
      <c r="K2855" s="33" t="str">
        <f t="shared" si="274"/>
        <v>DEJAR</v>
      </c>
      <c r="L2855" s="33" t="str">
        <f t="shared" si="275"/>
        <v>DEJAR</v>
      </c>
      <c r="M2855" s="33" t="str">
        <f t="shared" si="276"/>
        <v>DEJAR</v>
      </c>
    </row>
    <row r="2856" spans="1:13" x14ac:dyDescent="0.25">
      <c r="A2856" s="98" t="s">
        <v>949</v>
      </c>
      <c r="B2856" s="18">
        <v>13</v>
      </c>
      <c r="C2856" s="28" t="s">
        <v>310</v>
      </c>
      <c r="D2856" s="12">
        <v>18.5</v>
      </c>
      <c r="E2856" s="64">
        <v>8</v>
      </c>
      <c r="F2856" s="304">
        <f t="shared" si="271"/>
        <v>268.80315000000002</v>
      </c>
      <c r="G2856" s="9">
        <v>0.1</v>
      </c>
      <c r="H2856" s="18" t="s">
        <v>1063</v>
      </c>
      <c r="I2856" s="32">
        <f t="shared" si="272"/>
        <v>143.11059777395243</v>
      </c>
      <c r="J2856" s="32">
        <f t="shared" si="273"/>
        <v>0.71555298886976215</v>
      </c>
      <c r="K2856" s="33" t="str">
        <f t="shared" si="274"/>
        <v>DEJAR</v>
      </c>
      <c r="L2856" s="33" t="str">
        <f t="shared" si="275"/>
        <v>DEJAR</v>
      </c>
      <c r="M2856" s="33" t="str">
        <f t="shared" si="276"/>
        <v>DEJAR</v>
      </c>
    </row>
    <row r="2857" spans="1:13" x14ac:dyDescent="0.25">
      <c r="A2857" s="98" t="s">
        <v>949</v>
      </c>
      <c r="B2857" s="18">
        <v>14</v>
      </c>
      <c r="C2857" s="28" t="s">
        <v>310</v>
      </c>
      <c r="D2857" s="12">
        <v>25.2</v>
      </c>
      <c r="E2857" s="64">
        <v>15</v>
      </c>
      <c r="F2857" s="304">
        <f t="shared" si="271"/>
        <v>498.76041599999996</v>
      </c>
      <c r="G2857" s="9">
        <v>0.1</v>
      </c>
      <c r="H2857" s="18" t="s">
        <v>1063</v>
      </c>
      <c r="I2857" s="32">
        <f t="shared" si="272"/>
        <v>298.95616403987509</v>
      </c>
      <c r="J2857" s="32">
        <f t="shared" si="273"/>
        <v>1.4947808201993753</v>
      </c>
      <c r="K2857" s="33" t="str">
        <f t="shared" si="274"/>
        <v>DEJAR</v>
      </c>
      <c r="L2857" s="33" t="str">
        <f t="shared" si="275"/>
        <v>DEJAR</v>
      </c>
      <c r="M2857" s="33" t="str">
        <f t="shared" si="276"/>
        <v>DEJAR</v>
      </c>
    </row>
    <row r="2858" spans="1:13" x14ac:dyDescent="0.25">
      <c r="A2858" s="98" t="s">
        <v>949</v>
      </c>
      <c r="B2858" s="18">
        <v>15</v>
      </c>
      <c r="C2858" s="28" t="s">
        <v>310</v>
      </c>
      <c r="D2858" s="12">
        <v>20.5</v>
      </c>
      <c r="E2858" s="64">
        <v>6</v>
      </c>
      <c r="F2858" s="304">
        <f t="shared" si="271"/>
        <v>330.06434999999999</v>
      </c>
      <c r="G2858" s="9">
        <v>0.1</v>
      </c>
      <c r="H2858" s="18" t="s">
        <v>1063</v>
      </c>
      <c r="I2858" s="32">
        <f t="shared" si="272"/>
        <v>182.78213876481104</v>
      </c>
      <c r="J2858" s="32">
        <f t="shared" si="273"/>
        <v>0.9139106938240551</v>
      </c>
      <c r="K2858" s="33" t="str">
        <f t="shared" si="274"/>
        <v>DEJAR</v>
      </c>
      <c r="L2858" s="33" t="str">
        <f t="shared" si="275"/>
        <v>DEJAR</v>
      </c>
      <c r="M2858" s="33" t="str">
        <f t="shared" si="276"/>
        <v>DEJAR</v>
      </c>
    </row>
    <row r="2859" spans="1:13" x14ac:dyDescent="0.25">
      <c r="A2859" s="98" t="s">
        <v>949</v>
      </c>
      <c r="B2859" s="18">
        <v>16</v>
      </c>
      <c r="C2859" s="28" t="s">
        <v>211</v>
      </c>
      <c r="D2859" s="12">
        <v>10.8</v>
      </c>
      <c r="E2859" s="64">
        <v>6</v>
      </c>
      <c r="F2859" s="304">
        <f t="shared" si="271"/>
        <v>91.60905600000001</v>
      </c>
      <c r="G2859" s="9">
        <v>0.1</v>
      </c>
      <c r="H2859" s="18" t="s">
        <v>1063</v>
      </c>
      <c r="I2859" s="32">
        <f t="shared" si="272"/>
        <v>39.676299951101029</v>
      </c>
      <c r="J2859" s="32">
        <f t="shared" si="273"/>
        <v>0.19838149975550515</v>
      </c>
      <c r="K2859" s="33" t="str">
        <f t="shared" si="274"/>
        <v>DEJAR</v>
      </c>
      <c r="L2859" s="33" t="str">
        <f t="shared" si="275"/>
        <v>DEJAR</v>
      </c>
      <c r="M2859" s="33" t="str">
        <f t="shared" si="276"/>
        <v>DEJAR</v>
      </c>
    </row>
    <row r="2860" spans="1:13" x14ac:dyDescent="0.25">
      <c r="A2860" s="98" t="s">
        <v>949</v>
      </c>
      <c r="B2860" s="18">
        <v>17</v>
      </c>
      <c r="C2860" s="28" t="s">
        <v>310</v>
      </c>
      <c r="D2860" s="12">
        <v>26.8</v>
      </c>
      <c r="E2860" s="64">
        <v>10</v>
      </c>
      <c r="F2860" s="304">
        <f t="shared" si="271"/>
        <v>564.10569599999997</v>
      </c>
      <c r="G2860" s="9">
        <v>0.1</v>
      </c>
      <c r="H2860" s="18" t="s">
        <v>1063</v>
      </c>
      <c r="I2860" s="32">
        <f t="shared" si="272"/>
        <v>346.20144188490201</v>
      </c>
      <c r="J2860" s="32">
        <f t="shared" si="273"/>
        <v>1.7310072094245099</v>
      </c>
      <c r="K2860" s="33" t="str">
        <f t="shared" si="274"/>
        <v>DEJAR</v>
      </c>
      <c r="L2860" s="33" t="str">
        <f t="shared" si="275"/>
        <v>DEJAR</v>
      </c>
      <c r="M2860" s="33" t="str">
        <f t="shared" si="276"/>
        <v>DEJAR</v>
      </c>
    </row>
    <row r="2861" spans="1:13" x14ac:dyDescent="0.25">
      <c r="A2861" s="98" t="s">
        <v>949</v>
      </c>
      <c r="B2861" s="18">
        <v>18</v>
      </c>
      <c r="C2861" s="28" t="s">
        <v>150</v>
      </c>
      <c r="D2861" s="12">
        <v>11.8</v>
      </c>
      <c r="E2861" s="64">
        <v>8</v>
      </c>
      <c r="F2861" s="304">
        <f t="shared" si="271"/>
        <v>109.35909600000001</v>
      </c>
      <c r="G2861" s="9">
        <v>0.1</v>
      </c>
      <c r="H2861" s="18" t="s">
        <v>1063</v>
      </c>
      <c r="I2861" s="32">
        <f t="shared" si="272"/>
        <v>49.00008040198486</v>
      </c>
      <c r="J2861" s="32">
        <f t="shared" si="273"/>
        <v>0.24500040200992432</v>
      </c>
      <c r="K2861" s="33" t="str">
        <f t="shared" si="274"/>
        <v>DEJAR</v>
      </c>
      <c r="L2861" s="33" t="str">
        <f t="shared" si="275"/>
        <v>DEJAR</v>
      </c>
      <c r="M2861" s="33" t="str">
        <f t="shared" si="276"/>
        <v>DEJAR</v>
      </c>
    </row>
    <row r="2862" spans="1:13" x14ac:dyDescent="0.25">
      <c r="A2862" s="98" t="s">
        <v>949</v>
      </c>
      <c r="B2862" s="18">
        <v>19</v>
      </c>
      <c r="C2862" s="28" t="s">
        <v>310</v>
      </c>
      <c r="D2862" s="12">
        <v>21.5</v>
      </c>
      <c r="E2862" s="64">
        <v>10</v>
      </c>
      <c r="F2862" s="304">
        <f t="shared" si="271"/>
        <v>363.05115000000001</v>
      </c>
      <c r="G2862" s="9">
        <v>0.1</v>
      </c>
      <c r="H2862" s="18" t="s">
        <v>1063</v>
      </c>
      <c r="I2862" s="32">
        <f t="shared" si="272"/>
        <v>204.75555973317921</v>
      </c>
      <c r="J2862" s="32">
        <f t="shared" si="273"/>
        <v>1.023777798665896</v>
      </c>
      <c r="K2862" s="33" t="str">
        <f t="shared" si="274"/>
        <v>DEJAR</v>
      </c>
      <c r="L2862" s="33" t="str">
        <f t="shared" si="275"/>
        <v>DEJAR</v>
      </c>
      <c r="M2862" s="33" t="str">
        <f t="shared" si="276"/>
        <v>DEJAR</v>
      </c>
    </row>
    <row r="2863" spans="1:13" x14ac:dyDescent="0.25">
      <c r="A2863" s="98" t="s">
        <v>949</v>
      </c>
      <c r="B2863" s="18">
        <v>20</v>
      </c>
      <c r="C2863" s="28" t="s">
        <v>688</v>
      </c>
      <c r="D2863" s="12">
        <v>12.3</v>
      </c>
      <c r="E2863" s="64">
        <v>5</v>
      </c>
      <c r="F2863" s="304">
        <f t="shared" si="271"/>
        <v>118.82316600000001</v>
      </c>
      <c r="G2863" s="9">
        <v>0.1</v>
      </c>
      <c r="H2863" s="18" t="s">
        <v>1063</v>
      </c>
      <c r="I2863" s="32">
        <f t="shared" si="272"/>
        <v>54.094740476621482</v>
      </c>
      <c r="J2863" s="32">
        <f t="shared" si="273"/>
        <v>0.27047370238310736</v>
      </c>
      <c r="K2863" s="33" t="str">
        <f t="shared" si="274"/>
        <v>DEJAR</v>
      </c>
      <c r="L2863" s="33" t="str">
        <f t="shared" si="275"/>
        <v>DEJAR</v>
      </c>
      <c r="M2863" s="33" t="str">
        <f t="shared" si="276"/>
        <v>DEJAR</v>
      </c>
    </row>
    <row r="2864" spans="1:13" x14ac:dyDescent="0.25">
      <c r="A2864" s="98" t="s">
        <v>949</v>
      </c>
      <c r="B2864" s="18">
        <v>21</v>
      </c>
      <c r="C2864" s="28" t="s">
        <v>978</v>
      </c>
      <c r="D2864" s="12">
        <v>11.3</v>
      </c>
      <c r="E2864" s="64">
        <v>5</v>
      </c>
      <c r="F2864" s="304">
        <f t="shared" si="271"/>
        <v>100.28772600000001</v>
      </c>
      <c r="G2864" s="9">
        <v>0.1</v>
      </c>
      <c r="H2864" s="18" t="s">
        <v>1063</v>
      </c>
      <c r="I2864" s="32">
        <f t="shared" si="272"/>
        <v>44.195526320155821</v>
      </c>
      <c r="J2864" s="32">
        <f t="shared" si="273"/>
        <v>0.2209776316007791</v>
      </c>
      <c r="K2864" s="33" t="str">
        <f t="shared" si="274"/>
        <v>DEJAR</v>
      </c>
      <c r="L2864" s="33" t="str">
        <f t="shared" si="275"/>
        <v>DEJAR</v>
      </c>
      <c r="M2864" s="33" t="str">
        <f t="shared" si="276"/>
        <v>DEJAR</v>
      </c>
    </row>
    <row r="2865" spans="1:13" x14ac:dyDescent="0.25">
      <c r="A2865" s="98" t="s">
        <v>949</v>
      </c>
      <c r="B2865" s="18">
        <v>22</v>
      </c>
      <c r="C2865" s="8" t="s">
        <v>688</v>
      </c>
      <c r="D2865" s="12">
        <v>18</v>
      </c>
      <c r="E2865" s="64">
        <v>6</v>
      </c>
      <c r="F2865" s="304">
        <f t="shared" si="271"/>
        <v>254.46959999999999</v>
      </c>
      <c r="G2865" s="9">
        <v>0.1</v>
      </c>
      <c r="H2865" s="18" t="s">
        <v>1063</v>
      </c>
      <c r="I2865" s="32">
        <f t="shared" si="272"/>
        <v>134.06329154071116</v>
      </c>
      <c r="J2865" s="32">
        <f t="shared" si="273"/>
        <v>0.67031645770355586</v>
      </c>
      <c r="K2865" s="33" t="str">
        <f t="shared" si="274"/>
        <v>DEJAR</v>
      </c>
      <c r="L2865" s="33" t="str">
        <f t="shared" si="275"/>
        <v>DEJAR</v>
      </c>
      <c r="M2865" s="33" t="str">
        <f t="shared" si="276"/>
        <v>DEJAR</v>
      </c>
    </row>
    <row r="2866" spans="1:13" x14ac:dyDescent="0.25">
      <c r="A2866" s="98" t="s">
        <v>949</v>
      </c>
      <c r="B2866" s="18">
        <v>23</v>
      </c>
      <c r="C2866" s="28" t="s">
        <v>161</v>
      </c>
      <c r="D2866" s="29">
        <v>14.9</v>
      </c>
      <c r="E2866" s="64">
        <v>8</v>
      </c>
      <c r="F2866" s="304">
        <f t="shared" si="271"/>
        <v>174.36665400000001</v>
      </c>
      <c r="G2866" s="9">
        <v>0.1</v>
      </c>
      <c r="H2866" s="18" t="s">
        <v>1063</v>
      </c>
      <c r="I2866" s="32">
        <f t="shared" si="272"/>
        <v>85.439069920442137</v>
      </c>
      <c r="J2866" s="32">
        <f t="shared" si="273"/>
        <v>0.42719534960221062</v>
      </c>
      <c r="K2866" s="33" t="str">
        <f t="shared" si="274"/>
        <v>DEJAR</v>
      </c>
      <c r="L2866" s="33" t="str">
        <f t="shared" si="275"/>
        <v>DEJAR</v>
      </c>
      <c r="M2866" s="33" t="str">
        <f t="shared" si="276"/>
        <v>DEJAR</v>
      </c>
    </row>
    <row r="2867" spans="1:13" x14ac:dyDescent="0.25">
      <c r="A2867" s="98" t="s">
        <v>949</v>
      </c>
      <c r="B2867" s="18">
        <v>24</v>
      </c>
      <c r="C2867" s="28" t="s">
        <v>211</v>
      </c>
      <c r="D2867" s="29">
        <v>23.8</v>
      </c>
      <c r="E2867" s="64">
        <v>15</v>
      </c>
      <c r="F2867" s="304">
        <f t="shared" si="271"/>
        <v>444.88197600000001</v>
      </c>
      <c r="G2867" s="9">
        <v>0.1</v>
      </c>
      <c r="H2867" s="18" t="s">
        <v>1063</v>
      </c>
      <c r="I2867" s="32">
        <f t="shared" si="272"/>
        <v>260.8796795424027</v>
      </c>
      <c r="J2867" s="32">
        <f t="shared" si="273"/>
        <v>1.3043983977120135</v>
      </c>
      <c r="K2867" s="33" t="str">
        <f t="shared" si="274"/>
        <v>DEJAR</v>
      </c>
      <c r="L2867" s="33" t="str">
        <f t="shared" si="275"/>
        <v>DEJAR</v>
      </c>
      <c r="M2867" s="33" t="str">
        <f t="shared" si="276"/>
        <v>DEJAR</v>
      </c>
    </row>
    <row r="2868" spans="1:13" x14ac:dyDescent="0.25">
      <c r="A2868" s="98" t="s">
        <v>949</v>
      </c>
      <c r="B2868" s="18">
        <v>25</v>
      </c>
      <c r="C2868" s="28" t="s">
        <v>688</v>
      </c>
      <c r="D2868" s="29">
        <v>11</v>
      </c>
      <c r="E2868" s="64">
        <v>6</v>
      </c>
      <c r="F2868" s="304">
        <f t="shared" si="271"/>
        <v>95.0334</v>
      </c>
      <c r="G2868" s="9">
        <v>0.1</v>
      </c>
      <c r="H2868" s="18" t="s">
        <v>1063</v>
      </c>
      <c r="I2868" s="32">
        <f t="shared" si="272"/>
        <v>41.450062373780455</v>
      </c>
      <c r="J2868" s="32">
        <f t="shared" si="273"/>
        <v>0.20725031186890225</v>
      </c>
      <c r="K2868" s="33" t="str">
        <f t="shared" si="274"/>
        <v>DEJAR</v>
      </c>
      <c r="L2868" s="33" t="str">
        <f t="shared" si="275"/>
        <v>DEJAR</v>
      </c>
      <c r="M2868" s="33" t="str">
        <f t="shared" si="276"/>
        <v>DEJAR</v>
      </c>
    </row>
    <row r="2869" spans="1:13" x14ac:dyDescent="0.25">
      <c r="A2869" s="13" t="s">
        <v>952</v>
      </c>
      <c r="B2869" s="18">
        <v>1</v>
      </c>
      <c r="C2869" s="28" t="s">
        <v>310</v>
      </c>
      <c r="D2869" s="29">
        <v>17.5</v>
      </c>
      <c r="E2869" s="64">
        <v>8</v>
      </c>
      <c r="F2869" s="304">
        <f t="shared" si="271"/>
        <v>240.52875</v>
      </c>
      <c r="G2869" s="9">
        <v>0.1</v>
      </c>
      <c r="H2869" s="18" t="s">
        <v>1063</v>
      </c>
      <c r="I2869" s="32">
        <f t="shared" si="272"/>
        <v>125.35709774458586</v>
      </c>
      <c r="J2869" s="32">
        <f t="shared" si="273"/>
        <v>0.62678548872292927</v>
      </c>
      <c r="K2869" s="33" t="str">
        <f t="shared" si="274"/>
        <v>DEJAR</v>
      </c>
      <c r="L2869" s="33" t="str">
        <f t="shared" si="275"/>
        <v>DEJAR</v>
      </c>
      <c r="M2869" s="33" t="str">
        <f t="shared" si="276"/>
        <v>DEJAR</v>
      </c>
    </row>
    <row r="2870" spans="1:13" x14ac:dyDescent="0.25">
      <c r="A2870" s="13" t="s">
        <v>952</v>
      </c>
      <c r="B2870" s="18">
        <v>2</v>
      </c>
      <c r="C2870" s="28" t="s">
        <v>310</v>
      </c>
      <c r="D2870" s="29">
        <v>17</v>
      </c>
      <c r="E2870" s="64">
        <v>7</v>
      </c>
      <c r="F2870" s="304">
        <f t="shared" si="271"/>
        <v>226.98060000000001</v>
      </c>
      <c r="G2870" s="9">
        <v>0.1</v>
      </c>
      <c r="H2870" s="18" t="s">
        <v>1063</v>
      </c>
      <c r="I2870" s="32">
        <f t="shared" si="272"/>
        <v>116.98835060940742</v>
      </c>
      <c r="J2870" s="32">
        <f t="shared" si="273"/>
        <v>0.58494175304703711</v>
      </c>
      <c r="K2870" s="33" t="str">
        <f t="shared" si="274"/>
        <v>DEJAR</v>
      </c>
      <c r="L2870" s="33" t="str">
        <f t="shared" si="275"/>
        <v>DEJAR</v>
      </c>
      <c r="M2870" s="33" t="str">
        <f t="shared" si="276"/>
        <v>DEJAR</v>
      </c>
    </row>
    <row r="2871" spans="1:13" x14ac:dyDescent="0.25">
      <c r="A2871" s="13" t="s">
        <v>952</v>
      </c>
      <c r="B2871" s="18">
        <v>3</v>
      </c>
      <c r="C2871" s="28" t="s">
        <v>150</v>
      </c>
      <c r="D2871" s="29">
        <v>12.9</v>
      </c>
      <c r="E2871" s="64">
        <v>7</v>
      </c>
      <c r="F2871" s="304">
        <f t="shared" si="271"/>
        <v>130.69841399999999</v>
      </c>
      <c r="G2871" s="9">
        <v>0.1</v>
      </c>
      <c r="H2871" s="18" t="s">
        <v>1063</v>
      </c>
      <c r="I2871" s="32">
        <f t="shared" si="272"/>
        <v>60.597818472644285</v>
      </c>
      <c r="J2871" s="32">
        <f t="shared" si="273"/>
        <v>0.30298909236322141</v>
      </c>
      <c r="K2871" s="33" t="str">
        <f t="shared" si="274"/>
        <v>DEJAR</v>
      </c>
      <c r="L2871" s="33" t="str">
        <f t="shared" si="275"/>
        <v>DEJAR</v>
      </c>
      <c r="M2871" s="33" t="str">
        <f t="shared" si="276"/>
        <v>DEJAR</v>
      </c>
    </row>
    <row r="2872" spans="1:13" x14ac:dyDescent="0.25">
      <c r="A2872" s="13" t="s">
        <v>952</v>
      </c>
      <c r="B2872" s="18">
        <v>4</v>
      </c>
      <c r="C2872" s="28" t="s">
        <v>150</v>
      </c>
      <c r="D2872" s="29">
        <v>18.5</v>
      </c>
      <c r="E2872" s="64">
        <v>10</v>
      </c>
      <c r="F2872" s="304">
        <f t="shared" si="271"/>
        <v>268.80315000000002</v>
      </c>
      <c r="G2872" s="9">
        <v>0.1</v>
      </c>
      <c r="H2872" s="18" t="s">
        <v>1063</v>
      </c>
      <c r="I2872" s="32">
        <f t="shared" si="272"/>
        <v>143.11059777395243</v>
      </c>
      <c r="J2872" s="32">
        <f t="shared" si="273"/>
        <v>0.71555298886976215</v>
      </c>
      <c r="K2872" s="33" t="str">
        <f t="shared" si="274"/>
        <v>DEJAR</v>
      </c>
      <c r="L2872" s="33" t="str">
        <f t="shared" si="275"/>
        <v>DEJAR</v>
      </c>
      <c r="M2872" s="33" t="str">
        <f t="shared" si="276"/>
        <v>DEJAR</v>
      </c>
    </row>
    <row r="2873" spans="1:13" x14ac:dyDescent="0.25">
      <c r="A2873" s="13" t="s">
        <v>952</v>
      </c>
      <c r="B2873" s="18">
        <v>5</v>
      </c>
      <c r="C2873" s="28" t="s">
        <v>150</v>
      </c>
      <c r="D2873" s="29">
        <v>14.2</v>
      </c>
      <c r="E2873" s="64">
        <v>6</v>
      </c>
      <c r="F2873" s="304">
        <f t="shared" si="271"/>
        <v>158.368056</v>
      </c>
      <c r="G2873" s="9">
        <v>0.1</v>
      </c>
      <c r="H2873" s="18" t="s">
        <v>1063</v>
      </c>
      <c r="I2873" s="32">
        <f t="shared" si="272"/>
        <v>76.180900355309561</v>
      </c>
      <c r="J2873" s="32">
        <f t="shared" si="273"/>
        <v>0.38090450177654778</v>
      </c>
      <c r="K2873" s="33" t="str">
        <f t="shared" si="274"/>
        <v>DEJAR</v>
      </c>
      <c r="L2873" s="33" t="str">
        <f t="shared" si="275"/>
        <v>DEJAR</v>
      </c>
      <c r="M2873" s="33" t="str">
        <f t="shared" si="276"/>
        <v>DEJAR</v>
      </c>
    </row>
    <row r="2874" spans="1:13" x14ac:dyDescent="0.25">
      <c r="A2874" s="13" t="s">
        <v>952</v>
      </c>
      <c r="B2874" s="18">
        <v>6</v>
      </c>
      <c r="C2874" s="28" t="s">
        <v>310</v>
      </c>
      <c r="D2874" s="29">
        <v>18</v>
      </c>
      <c r="E2874" s="29">
        <v>14</v>
      </c>
      <c r="F2874" s="304">
        <f t="shared" si="271"/>
        <v>254.46959999999999</v>
      </c>
      <c r="G2874" s="9">
        <v>0.1</v>
      </c>
      <c r="H2874" s="18" t="s">
        <v>1063</v>
      </c>
      <c r="I2874" s="32">
        <f t="shared" si="272"/>
        <v>134.06329154071116</v>
      </c>
      <c r="J2874" s="32">
        <f t="shared" si="273"/>
        <v>0.67031645770355586</v>
      </c>
      <c r="K2874" s="33" t="str">
        <f t="shared" si="274"/>
        <v>DEJAR</v>
      </c>
      <c r="L2874" s="33" t="str">
        <f t="shared" si="275"/>
        <v>DEJAR</v>
      </c>
      <c r="M2874" s="33" t="str">
        <f t="shared" si="276"/>
        <v>DEJAR</v>
      </c>
    </row>
    <row r="2875" spans="1:13" x14ac:dyDescent="0.25">
      <c r="A2875" s="13" t="s">
        <v>952</v>
      </c>
      <c r="B2875" s="18">
        <v>7</v>
      </c>
      <c r="C2875" s="35" t="s">
        <v>150</v>
      </c>
      <c r="D2875" s="18">
        <v>16.8</v>
      </c>
      <c r="E2875" s="18">
        <v>10</v>
      </c>
      <c r="F2875" s="304">
        <f t="shared" si="271"/>
        <v>221.67129600000001</v>
      </c>
      <c r="G2875" s="9">
        <v>0.1</v>
      </c>
      <c r="H2875" s="18" t="s">
        <v>1063</v>
      </c>
      <c r="I2875" s="32">
        <f t="shared" si="272"/>
        <v>113.734503348727</v>
      </c>
      <c r="J2875" s="32">
        <f t="shared" si="273"/>
        <v>0.56867251674363495</v>
      </c>
      <c r="K2875" s="33" t="str">
        <f t="shared" si="274"/>
        <v>DEJAR</v>
      </c>
      <c r="L2875" s="33" t="str">
        <f t="shared" si="275"/>
        <v>DEJAR</v>
      </c>
      <c r="M2875" s="33" t="str">
        <f t="shared" si="276"/>
        <v>DEJAR</v>
      </c>
    </row>
    <row r="2876" spans="1:13" x14ac:dyDescent="0.25">
      <c r="A2876" s="13" t="s">
        <v>952</v>
      </c>
      <c r="B2876" s="18">
        <v>8</v>
      </c>
      <c r="C2876" s="35" t="s">
        <v>771</v>
      </c>
      <c r="D2876" s="18">
        <v>26.2</v>
      </c>
      <c r="E2876" s="18">
        <v>5</v>
      </c>
      <c r="F2876" s="304">
        <f t="shared" si="271"/>
        <v>539.12997599999994</v>
      </c>
      <c r="G2876" s="9">
        <v>0.1</v>
      </c>
      <c r="H2876" s="18" t="s">
        <v>1063</v>
      </c>
      <c r="I2876" s="32">
        <f t="shared" si="272"/>
        <v>328.01267071463769</v>
      </c>
      <c r="J2876" s="32">
        <f t="shared" si="273"/>
        <v>1.6400633535731883</v>
      </c>
      <c r="K2876" s="33" t="str">
        <f t="shared" si="274"/>
        <v>DEJAR</v>
      </c>
      <c r="L2876" s="33" t="str">
        <f t="shared" si="275"/>
        <v>DEJAR</v>
      </c>
      <c r="M2876" s="33" t="str">
        <f t="shared" si="276"/>
        <v>DEJAR</v>
      </c>
    </row>
    <row r="2877" spans="1:13" x14ac:dyDescent="0.25">
      <c r="A2877" s="13" t="s">
        <v>952</v>
      </c>
      <c r="B2877" s="18">
        <v>9</v>
      </c>
      <c r="C2877" s="35" t="s">
        <v>771</v>
      </c>
      <c r="D2877" s="18">
        <v>33.200000000000003</v>
      </c>
      <c r="E2877" s="18">
        <v>10</v>
      </c>
      <c r="F2877" s="304">
        <f t="shared" si="271"/>
        <v>865.69929600000012</v>
      </c>
      <c r="G2877" s="9">
        <v>0.1</v>
      </c>
      <c r="H2877" s="18" t="s">
        <v>1063</v>
      </c>
      <c r="I2877" s="32">
        <f t="shared" si="272"/>
        <v>576.77063787664395</v>
      </c>
      <c r="J2877" s="32">
        <f t="shared" si="273"/>
        <v>2.8838531893832196</v>
      </c>
      <c r="K2877" s="33" t="str">
        <f t="shared" si="274"/>
        <v>DEJAR</v>
      </c>
      <c r="L2877" s="33" t="str">
        <f t="shared" si="275"/>
        <v>DEJAR</v>
      </c>
      <c r="M2877" s="33" t="str">
        <f t="shared" si="276"/>
        <v>DEJAR</v>
      </c>
    </row>
    <row r="2878" spans="1:13" x14ac:dyDescent="0.25">
      <c r="A2878" s="13" t="s">
        <v>952</v>
      </c>
      <c r="B2878" s="18">
        <v>10</v>
      </c>
      <c r="C2878" s="35" t="s">
        <v>310</v>
      </c>
      <c r="D2878" s="18">
        <v>27.3</v>
      </c>
      <c r="E2878" s="18">
        <v>6</v>
      </c>
      <c r="F2878" s="304">
        <f t="shared" si="271"/>
        <v>585.35076600000002</v>
      </c>
      <c r="G2878" s="9">
        <v>0.1</v>
      </c>
      <c r="H2878" s="18" t="s">
        <v>1063</v>
      </c>
      <c r="I2878" s="32">
        <f t="shared" si="272"/>
        <v>361.79564948465594</v>
      </c>
      <c r="J2878" s="32">
        <f t="shared" si="273"/>
        <v>1.8089782474232796</v>
      </c>
      <c r="K2878" s="33" t="str">
        <f t="shared" si="274"/>
        <v>DEJAR</v>
      </c>
      <c r="L2878" s="33" t="str">
        <f t="shared" si="275"/>
        <v>DEJAR</v>
      </c>
      <c r="M2878" s="33" t="str">
        <f t="shared" si="276"/>
        <v>DEJAR</v>
      </c>
    </row>
    <row r="2879" spans="1:13" x14ac:dyDescent="0.25">
      <c r="A2879" s="13" t="s">
        <v>952</v>
      </c>
      <c r="B2879" s="18">
        <v>11</v>
      </c>
      <c r="C2879" s="35" t="s">
        <v>310</v>
      </c>
      <c r="D2879" s="18">
        <v>11.1</v>
      </c>
      <c r="E2879" s="18">
        <v>6</v>
      </c>
      <c r="F2879" s="304">
        <f t="shared" si="271"/>
        <v>96.769133999999994</v>
      </c>
      <c r="G2879" s="9">
        <v>0.1</v>
      </c>
      <c r="H2879" s="18" t="s">
        <v>1063</v>
      </c>
      <c r="I2879" s="32">
        <f t="shared" si="272"/>
        <v>42.353868372211643</v>
      </c>
      <c r="J2879" s="32">
        <f t="shared" si="273"/>
        <v>0.21176934186105822</v>
      </c>
      <c r="K2879" s="33" t="str">
        <f t="shared" si="274"/>
        <v>DEJAR</v>
      </c>
      <c r="L2879" s="33" t="str">
        <f t="shared" si="275"/>
        <v>DEJAR</v>
      </c>
      <c r="M2879" s="33" t="str">
        <f t="shared" si="276"/>
        <v>DEJAR</v>
      </c>
    </row>
    <row r="2880" spans="1:13" x14ac:dyDescent="0.25">
      <c r="A2880" s="13" t="s">
        <v>952</v>
      </c>
      <c r="B2880" s="18">
        <v>12</v>
      </c>
      <c r="C2880" s="35" t="s">
        <v>310</v>
      </c>
      <c r="D2880" s="18">
        <v>13.8</v>
      </c>
      <c r="E2880" s="18">
        <v>6</v>
      </c>
      <c r="F2880" s="304">
        <f t="shared" si="271"/>
        <v>149.57157600000002</v>
      </c>
      <c r="G2880" s="9">
        <v>0.1</v>
      </c>
      <c r="H2880" s="18" t="s">
        <v>1063</v>
      </c>
      <c r="I2880" s="32">
        <f t="shared" si="272"/>
        <v>71.165337059048142</v>
      </c>
      <c r="J2880" s="32">
        <f t="shared" si="273"/>
        <v>0.35582668529524064</v>
      </c>
      <c r="K2880" s="33" t="str">
        <f t="shared" si="274"/>
        <v>DEJAR</v>
      </c>
      <c r="L2880" s="33" t="str">
        <f t="shared" si="275"/>
        <v>DEJAR</v>
      </c>
      <c r="M2880" s="33" t="str">
        <f t="shared" si="276"/>
        <v>DEJAR</v>
      </c>
    </row>
    <row r="2881" spans="1:13" x14ac:dyDescent="0.25">
      <c r="A2881" s="121" t="s">
        <v>955</v>
      </c>
      <c r="B2881" s="18">
        <v>1</v>
      </c>
      <c r="C2881" s="35" t="s">
        <v>584</v>
      </c>
      <c r="D2881" s="18">
        <v>15.5</v>
      </c>
      <c r="E2881" s="18">
        <v>8</v>
      </c>
      <c r="F2881" s="304">
        <f t="shared" si="271"/>
        <v>188.69235</v>
      </c>
      <c r="G2881" s="9">
        <v>0.1</v>
      </c>
      <c r="H2881" s="18" t="s">
        <v>1063</v>
      </c>
      <c r="I2881" s="32">
        <f t="shared" si="272"/>
        <v>93.869134877908024</v>
      </c>
      <c r="J2881" s="32">
        <f t="shared" si="273"/>
        <v>0.46934567438954011</v>
      </c>
      <c r="K2881" s="33" t="str">
        <f t="shared" si="274"/>
        <v>DEJAR</v>
      </c>
      <c r="L2881" s="33" t="str">
        <f t="shared" si="275"/>
        <v>DEJAR</v>
      </c>
      <c r="M2881" s="33" t="str">
        <f t="shared" si="276"/>
        <v>DEJAR</v>
      </c>
    </row>
    <row r="2882" spans="1:13" x14ac:dyDescent="0.25">
      <c r="A2882" s="121" t="s">
        <v>955</v>
      </c>
      <c r="B2882" s="18">
        <v>2</v>
      </c>
      <c r="C2882" s="35" t="s">
        <v>584</v>
      </c>
      <c r="D2882" s="18">
        <v>16</v>
      </c>
      <c r="E2882" s="18">
        <v>8</v>
      </c>
      <c r="F2882" s="304">
        <f t="shared" si="271"/>
        <v>201.0624</v>
      </c>
      <c r="G2882" s="9">
        <v>0.1</v>
      </c>
      <c r="H2882" s="18" t="s">
        <v>1063</v>
      </c>
      <c r="I2882" s="32">
        <f t="shared" si="272"/>
        <v>101.24820425273758</v>
      </c>
      <c r="J2882" s="32">
        <f t="shared" si="273"/>
        <v>0.50624102126368786</v>
      </c>
      <c r="K2882" s="33" t="str">
        <f t="shared" si="274"/>
        <v>DEJAR</v>
      </c>
      <c r="L2882" s="33" t="str">
        <f t="shared" si="275"/>
        <v>DEJAR</v>
      </c>
      <c r="M2882" s="33" t="str">
        <f t="shared" si="276"/>
        <v>DEJAR</v>
      </c>
    </row>
    <row r="2883" spans="1:13" x14ac:dyDescent="0.25">
      <c r="A2883" s="121" t="s">
        <v>955</v>
      </c>
      <c r="B2883" s="18">
        <v>3</v>
      </c>
      <c r="C2883" s="35" t="s">
        <v>584</v>
      </c>
      <c r="D2883" s="18">
        <v>10.8</v>
      </c>
      <c r="E2883" s="18">
        <v>5</v>
      </c>
      <c r="F2883" s="304">
        <f t="shared" ref="F2883:F2946" si="277">(3.1416/4)*D2883^2</f>
        <v>91.60905600000001</v>
      </c>
      <c r="G2883" s="9">
        <v>0.1</v>
      </c>
      <c r="H2883" s="18" t="s">
        <v>1063</v>
      </c>
      <c r="I2883" s="32">
        <f t="shared" ref="I2883:I2946" si="278">0.13657*D2883^2.38351</f>
        <v>39.676299951101029</v>
      </c>
      <c r="J2883" s="32">
        <f t="shared" ref="J2883:J2946" si="279">(I2883/1000)*0.5/G2883</f>
        <v>0.19838149975550515</v>
      </c>
      <c r="K2883" s="33" t="str">
        <f t="shared" ref="K2883:K2946" si="280">+IF(D2883&gt;=10,"DEJAR","DEPURAR")</f>
        <v>DEJAR</v>
      </c>
      <c r="L2883" s="33" t="str">
        <f t="shared" ref="L2883:L2946" si="281">+IF(E2883&gt;=5,"DEJAR","DEPURAR")</f>
        <v>DEJAR</v>
      </c>
      <c r="M2883" s="33" t="str">
        <f t="shared" ref="M2883:M2946" si="282">+IF(AND(K2883="DEJAR",L2883="DEJAR"),"DEJAR","DEPURAR")</f>
        <v>DEJAR</v>
      </c>
    </row>
    <row r="2884" spans="1:13" x14ac:dyDescent="0.25">
      <c r="A2884" s="121" t="s">
        <v>955</v>
      </c>
      <c r="B2884" s="18">
        <v>4</v>
      </c>
      <c r="C2884" s="35" t="s">
        <v>879</v>
      </c>
      <c r="D2884" s="18">
        <v>14.8</v>
      </c>
      <c r="E2884" s="18">
        <v>10</v>
      </c>
      <c r="F2884" s="304">
        <f t="shared" si="277"/>
        <v>172.03401600000001</v>
      </c>
      <c r="G2884" s="9">
        <v>0.1</v>
      </c>
      <c r="H2884" s="18" t="s">
        <v>1063</v>
      </c>
      <c r="I2884" s="32">
        <f t="shared" si="278"/>
        <v>84.078665642218951</v>
      </c>
      <c r="J2884" s="32">
        <f t="shared" si="279"/>
        <v>0.42039332821109476</v>
      </c>
      <c r="K2884" s="33" t="str">
        <f t="shared" si="280"/>
        <v>DEJAR</v>
      </c>
      <c r="L2884" s="33" t="str">
        <f t="shared" si="281"/>
        <v>DEJAR</v>
      </c>
      <c r="M2884" s="33" t="str">
        <f t="shared" si="282"/>
        <v>DEJAR</v>
      </c>
    </row>
    <row r="2885" spans="1:13" x14ac:dyDescent="0.25">
      <c r="A2885" s="121" t="s">
        <v>955</v>
      </c>
      <c r="B2885" s="18">
        <v>5</v>
      </c>
      <c r="C2885" s="35" t="s">
        <v>688</v>
      </c>
      <c r="D2885" s="18">
        <v>18.5</v>
      </c>
      <c r="E2885" s="18">
        <v>10</v>
      </c>
      <c r="F2885" s="304">
        <f t="shared" si="277"/>
        <v>268.80315000000002</v>
      </c>
      <c r="G2885" s="9">
        <v>0.1</v>
      </c>
      <c r="H2885" s="18" t="s">
        <v>1063</v>
      </c>
      <c r="I2885" s="32">
        <f t="shared" si="278"/>
        <v>143.11059777395243</v>
      </c>
      <c r="J2885" s="32">
        <f t="shared" si="279"/>
        <v>0.71555298886976215</v>
      </c>
      <c r="K2885" s="33" t="str">
        <f t="shared" si="280"/>
        <v>DEJAR</v>
      </c>
      <c r="L2885" s="33" t="str">
        <f t="shared" si="281"/>
        <v>DEJAR</v>
      </c>
      <c r="M2885" s="33" t="str">
        <f t="shared" si="282"/>
        <v>DEJAR</v>
      </c>
    </row>
    <row r="2886" spans="1:13" x14ac:dyDescent="0.25">
      <c r="A2886" s="121" t="s">
        <v>955</v>
      </c>
      <c r="B2886" s="18">
        <v>6</v>
      </c>
      <c r="C2886" s="35" t="s">
        <v>146</v>
      </c>
      <c r="D2886" s="18">
        <v>12.9</v>
      </c>
      <c r="E2886" s="18">
        <v>6</v>
      </c>
      <c r="F2886" s="304">
        <f t="shared" si="277"/>
        <v>130.69841399999999</v>
      </c>
      <c r="G2886" s="9">
        <v>0.1</v>
      </c>
      <c r="H2886" s="18" t="s">
        <v>1063</v>
      </c>
      <c r="I2886" s="32">
        <f t="shared" si="278"/>
        <v>60.597818472644285</v>
      </c>
      <c r="J2886" s="32">
        <f t="shared" si="279"/>
        <v>0.30298909236322141</v>
      </c>
      <c r="K2886" s="33" t="str">
        <f t="shared" si="280"/>
        <v>DEJAR</v>
      </c>
      <c r="L2886" s="33" t="str">
        <f t="shared" si="281"/>
        <v>DEJAR</v>
      </c>
      <c r="M2886" s="33" t="str">
        <f t="shared" si="282"/>
        <v>DEJAR</v>
      </c>
    </row>
    <row r="2887" spans="1:13" x14ac:dyDescent="0.25">
      <c r="A2887" s="121" t="s">
        <v>955</v>
      </c>
      <c r="B2887" s="18">
        <v>7</v>
      </c>
      <c r="C2887" s="35" t="s">
        <v>688</v>
      </c>
      <c r="D2887" s="18">
        <v>22</v>
      </c>
      <c r="E2887" s="18">
        <v>10</v>
      </c>
      <c r="F2887" s="304">
        <f t="shared" si="277"/>
        <v>380.1336</v>
      </c>
      <c r="G2887" s="9">
        <v>0.1</v>
      </c>
      <c r="H2887" s="18" t="s">
        <v>1063</v>
      </c>
      <c r="I2887" s="32">
        <f t="shared" si="278"/>
        <v>216.2883827856152</v>
      </c>
      <c r="J2887" s="32">
        <f t="shared" si="279"/>
        <v>1.0814419139280758</v>
      </c>
      <c r="K2887" s="33" t="str">
        <f t="shared" si="280"/>
        <v>DEJAR</v>
      </c>
      <c r="L2887" s="33" t="str">
        <f t="shared" si="281"/>
        <v>DEJAR</v>
      </c>
      <c r="M2887" s="33" t="str">
        <f t="shared" si="282"/>
        <v>DEJAR</v>
      </c>
    </row>
    <row r="2888" spans="1:13" x14ac:dyDescent="0.25">
      <c r="A2888" s="121" t="s">
        <v>955</v>
      </c>
      <c r="B2888" s="18">
        <v>8</v>
      </c>
      <c r="C2888" s="35" t="s">
        <v>689</v>
      </c>
      <c r="D2888" s="18">
        <v>23.6</v>
      </c>
      <c r="E2888" s="18">
        <v>15</v>
      </c>
      <c r="F2888" s="304">
        <f t="shared" si="277"/>
        <v>437.43638400000003</v>
      </c>
      <c r="G2888" s="9">
        <v>0.1</v>
      </c>
      <c r="H2888" s="18" t="s">
        <v>1063</v>
      </c>
      <c r="I2888" s="32">
        <f t="shared" si="278"/>
        <v>255.68473337724961</v>
      </c>
      <c r="J2888" s="32">
        <f t="shared" si="279"/>
        <v>1.2784236668862481</v>
      </c>
      <c r="K2888" s="33" t="str">
        <f t="shared" si="280"/>
        <v>DEJAR</v>
      </c>
      <c r="L2888" s="33" t="str">
        <f t="shared" si="281"/>
        <v>DEJAR</v>
      </c>
      <c r="M2888" s="33" t="str">
        <f t="shared" si="282"/>
        <v>DEJAR</v>
      </c>
    </row>
    <row r="2889" spans="1:13" x14ac:dyDescent="0.25">
      <c r="A2889" s="121" t="s">
        <v>955</v>
      </c>
      <c r="B2889" s="18">
        <v>9</v>
      </c>
      <c r="C2889" s="35" t="s">
        <v>688</v>
      </c>
      <c r="D2889" s="18">
        <v>24.8</v>
      </c>
      <c r="E2889" s="18">
        <v>10</v>
      </c>
      <c r="F2889" s="304">
        <f t="shared" si="277"/>
        <v>483.05241600000005</v>
      </c>
      <c r="G2889" s="9">
        <v>0.1</v>
      </c>
      <c r="H2889" s="18" t="s">
        <v>1063</v>
      </c>
      <c r="I2889" s="32">
        <f t="shared" si="278"/>
        <v>287.76954834895201</v>
      </c>
      <c r="J2889" s="32">
        <f t="shared" si="279"/>
        <v>1.43884774174476</v>
      </c>
      <c r="K2889" s="33" t="str">
        <f t="shared" si="280"/>
        <v>DEJAR</v>
      </c>
      <c r="L2889" s="33" t="str">
        <f t="shared" si="281"/>
        <v>DEJAR</v>
      </c>
      <c r="M2889" s="33" t="str">
        <f t="shared" si="282"/>
        <v>DEJAR</v>
      </c>
    </row>
    <row r="2890" spans="1:13" x14ac:dyDescent="0.25">
      <c r="A2890" s="121" t="s">
        <v>955</v>
      </c>
      <c r="B2890" s="18">
        <v>10</v>
      </c>
      <c r="C2890" s="35" t="s">
        <v>979</v>
      </c>
      <c r="D2890" s="18">
        <v>30.5</v>
      </c>
      <c r="E2890" s="18">
        <v>10</v>
      </c>
      <c r="F2890" s="304">
        <f t="shared" si="277"/>
        <v>730.61834999999996</v>
      </c>
      <c r="G2890" s="9">
        <v>0.1</v>
      </c>
      <c r="H2890" s="18" t="s">
        <v>1063</v>
      </c>
      <c r="I2890" s="32">
        <f t="shared" si="278"/>
        <v>471.19298861035389</v>
      </c>
      <c r="J2890" s="32">
        <f t="shared" si="279"/>
        <v>2.3559649430517693</v>
      </c>
      <c r="K2890" s="33" t="str">
        <f t="shared" si="280"/>
        <v>DEJAR</v>
      </c>
      <c r="L2890" s="33" t="str">
        <f t="shared" si="281"/>
        <v>DEJAR</v>
      </c>
      <c r="M2890" s="33" t="str">
        <f t="shared" si="282"/>
        <v>DEJAR</v>
      </c>
    </row>
    <row r="2891" spans="1:13" x14ac:dyDescent="0.25">
      <c r="A2891" s="121" t="s">
        <v>955</v>
      </c>
      <c r="B2891" s="18">
        <v>11</v>
      </c>
      <c r="C2891" s="35" t="s">
        <v>584</v>
      </c>
      <c r="D2891" s="18">
        <v>15</v>
      </c>
      <c r="E2891" s="18">
        <v>10</v>
      </c>
      <c r="F2891" s="304">
        <f t="shared" si="277"/>
        <v>176.715</v>
      </c>
      <c r="G2891" s="9">
        <v>0.1</v>
      </c>
      <c r="H2891" s="18" t="s">
        <v>1063</v>
      </c>
      <c r="I2891" s="32">
        <f t="shared" si="278"/>
        <v>86.812164819560579</v>
      </c>
      <c r="J2891" s="32">
        <f t="shared" si="279"/>
        <v>0.43406082409780289</v>
      </c>
      <c r="K2891" s="33" t="str">
        <f t="shared" si="280"/>
        <v>DEJAR</v>
      </c>
      <c r="L2891" s="33" t="str">
        <f t="shared" si="281"/>
        <v>DEJAR</v>
      </c>
      <c r="M2891" s="33" t="str">
        <f t="shared" si="282"/>
        <v>DEJAR</v>
      </c>
    </row>
    <row r="2892" spans="1:13" x14ac:dyDescent="0.25">
      <c r="A2892" s="121" t="s">
        <v>955</v>
      </c>
      <c r="B2892" s="18">
        <v>12</v>
      </c>
      <c r="C2892" s="35" t="s">
        <v>688</v>
      </c>
      <c r="D2892" s="18">
        <v>16.8</v>
      </c>
      <c r="E2892" s="18">
        <v>10</v>
      </c>
      <c r="F2892" s="304">
        <f t="shared" si="277"/>
        <v>221.67129600000001</v>
      </c>
      <c r="G2892" s="9">
        <v>0.1</v>
      </c>
      <c r="H2892" s="18" t="s">
        <v>1063</v>
      </c>
      <c r="I2892" s="32">
        <f t="shared" si="278"/>
        <v>113.734503348727</v>
      </c>
      <c r="J2892" s="32">
        <f t="shared" si="279"/>
        <v>0.56867251674363495</v>
      </c>
      <c r="K2892" s="33" t="str">
        <f t="shared" si="280"/>
        <v>DEJAR</v>
      </c>
      <c r="L2892" s="33" t="str">
        <f t="shared" si="281"/>
        <v>DEJAR</v>
      </c>
      <c r="M2892" s="33" t="str">
        <f t="shared" si="282"/>
        <v>DEJAR</v>
      </c>
    </row>
    <row r="2893" spans="1:13" x14ac:dyDescent="0.25">
      <c r="A2893" s="121" t="s">
        <v>955</v>
      </c>
      <c r="B2893" s="18">
        <v>13</v>
      </c>
      <c r="C2893" s="35" t="s">
        <v>879</v>
      </c>
      <c r="D2893" s="18">
        <v>14.9</v>
      </c>
      <c r="E2893" s="18">
        <v>10</v>
      </c>
      <c r="F2893" s="304">
        <f t="shared" si="277"/>
        <v>174.36665400000001</v>
      </c>
      <c r="G2893" s="9">
        <v>0.1</v>
      </c>
      <c r="H2893" s="18" t="s">
        <v>1063</v>
      </c>
      <c r="I2893" s="32">
        <f t="shared" si="278"/>
        <v>85.439069920442137</v>
      </c>
      <c r="J2893" s="32">
        <f t="shared" si="279"/>
        <v>0.42719534960221062</v>
      </c>
      <c r="K2893" s="33" t="str">
        <f t="shared" si="280"/>
        <v>DEJAR</v>
      </c>
      <c r="L2893" s="33" t="str">
        <f t="shared" si="281"/>
        <v>DEJAR</v>
      </c>
      <c r="M2893" s="33" t="str">
        <f t="shared" si="282"/>
        <v>DEJAR</v>
      </c>
    </row>
    <row r="2894" spans="1:13" x14ac:dyDescent="0.25">
      <c r="A2894" s="121" t="s">
        <v>955</v>
      </c>
      <c r="B2894" s="18">
        <v>14</v>
      </c>
      <c r="C2894" s="35" t="s">
        <v>978</v>
      </c>
      <c r="D2894" s="18">
        <v>14.5</v>
      </c>
      <c r="E2894" s="18">
        <v>6</v>
      </c>
      <c r="F2894" s="304">
        <f t="shared" si="277"/>
        <v>165.13034999999999</v>
      </c>
      <c r="G2894" s="9">
        <v>0.1</v>
      </c>
      <c r="H2894" s="18" t="s">
        <v>1063</v>
      </c>
      <c r="I2894" s="32">
        <f t="shared" si="278"/>
        <v>80.073268525573738</v>
      </c>
      <c r="J2894" s="32">
        <f t="shared" si="279"/>
        <v>0.40036634262786869</v>
      </c>
      <c r="K2894" s="33" t="str">
        <f t="shared" si="280"/>
        <v>DEJAR</v>
      </c>
      <c r="L2894" s="33" t="str">
        <f t="shared" si="281"/>
        <v>DEJAR</v>
      </c>
      <c r="M2894" s="33" t="str">
        <f t="shared" si="282"/>
        <v>DEJAR</v>
      </c>
    </row>
    <row r="2895" spans="1:13" x14ac:dyDescent="0.25">
      <c r="A2895" s="121" t="s">
        <v>955</v>
      </c>
      <c r="B2895" s="18">
        <v>15</v>
      </c>
      <c r="C2895" s="35" t="s">
        <v>146</v>
      </c>
      <c r="D2895" s="18">
        <v>22.8</v>
      </c>
      <c r="E2895" s="18">
        <v>15</v>
      </c>
      <c r="F2895" s="304">
        <f t="shared" si="277"/>
        <v>408.28233600000004</v>
      </c>
      <c r="G2895" s="9">
        <v>0.1</v>
      </c>
      <c r="H2895" s="18" t="s">
        <v>1063</v>
      </c>
      <c r="I2895" s="32">
        <f t="shared" si="278"/>
        <v>235.50850554664373</v>
      </c>
      <c r="J2895" s="32">
        <f t="shared" si="279"/>
        <v>1.1775425277332185</v>
      </c>
      <c r="K2895" s="33" t="str">
        <f t="shared" si="280"/>
        <v>DEJAR</v>
      </c>
      <c r="L2895" s="33" t="str">
        <f t="shared" si="281"/>
        <v>DEJAR</v>
      </c>
      <c r="M2895" s="33" t="str">
        <f t="shared" si="282"/>
        <v>DEJAR</v>
      </c>
    </row>
    <row r="2896" spans="1:13" x14ac:dyDescent="0.25">
      <c r="A2896" s="121" t="s">
        <v>955</v>
      </c>
      <c r="B2896" s="18">
        <v>16</v>
      </c>
      <c r="C2896" s="35" t="s">
        <v>584</v>
      </c>
      <c r="D2896" s="18">
        <v>22.5</v>
      </c>
      <c r="E2896" s="18">
        <v>12</v>
      </c>
      <c r="F2896" s="304">
        <f t="shared" si="277"/>
        <v>397.60874999999999</v>
      </c>
      <c r="G2896" s="9">
        <v>0.1</v>
      </c>
      <c r="H2896" s="18" t="s">
        <v>1063</v>
      </c>
      <c r="I2896" s="32">
        <f t="shared" si="278"/>
        <v>228.1896084504572</v>
      </c>
      <c r="J2896" s="32">
        <f t="shared" si="279"/>
        <v>1.140948042252286</v>
      </c>
      <c r="K2896" s="33" t="str">
        <f t="shared" si="280"/>
        <v>DEJAR</v>
      </c>
      <c r="L2896" s="33" t="str">
        <f t="shared" si="281"/>
        <v>DEJAR</v>
      </c>
      <c r="M2896" s="33" t="str">
        <f t="shared" si="282"/>
        <v>DEJAR</v>
      </c>
    </row>
    <row r="2897" spans="1:13" x14ac:dyDescent="0.25">
      <c r="A2897" s="121" t="s">
        <v>955</v>
      </c>
      <c r="B2897" s="18">
        <v>17</v>
      </c>
      <c r="C2897" s="35" t="s">
        <v>584</v>
      </c>
      <c r="D2897" s="18">
        <v>23.5</v>
      </c>
      <c r="E2897" s="18">
        <v>12</v>
      </c>
      <c r="F2897" s="304">
        <f t="shared" si="277"/>
        <v>433.73714999999999</v>
      </c>
      <c r="G2897" s="9">
        <v>0.1</v>
      </c>
      <c r="H2897" s="18" t="s">
        <v>1063</v>
      </c>
      <c r="I2897" s="32">
        <f t="shared" si="278"/>
        <v>253.10998017593391</v>
      </c>
      <c r="J2897" s="32">
        <f t="shared" si="279"/>
        <v>1.2655499008796693</v>
      </c>
      <c r="K2897" s="33" t="str">
        <f t="shared" si="280"/>
        <v>DEJAR</v>
      </c>
      <c r="L2897" s="33" t="str">
        <f t="shared" si="281"/>
        <v>DEJAR</v>
      </c>
      <c r="M2897" s="33" t="str">
        <f t="shared" si="282"/>
        <v>DEJAR</v>
      </c>
    </row>
    <row r="2898" spans="1:13" x14ac:dyDescent="0.25">
      <c r="A2898" s="121" t="s">
        <v>955</v>
      </c>
      <c r="B2898" s="18">
        <v>18</v>
      </c>
      <c r="C2898" s="35" t="s">
        <v>584</v>
      </c>
      <c r="D2898" s="18">
        <v>15.2</v>
      </c>
      <c r="E2898" s="18">
        <v>15</v>
      </c>
      <c r="F2898" s="304">
        <f t="shared" si="277"/>
        <v>181.45881599999998</v>
      </c>
      <c r="G2898" s="9">
        <v>0.1</v>
      </c>
      <c r="H2898" s="18" t="s">
        <v>1063</v>
      </c>
      <c r="I2898" s="32">
        <f t="shared" si="278"/>
        <v>89.596556735240128</v>
      </c>
      <c r="J2898" s="32">
        <f t="shared" si="279"/>
        <v>0.44798278367620059</v>
      </c>
      <c r="K2898" s="33" t="str">
        <f t="shared" si="280"/>
        <v>DEJAR</v>
      </c>
      <c r="L2898" s="33" t="str">
        <f t="shared" si="281"/>
        <v>DEJAR</v>
      </c>
      <c r="M2898" s="33" t="str">
        <f t="shared" si="282"/>
        <v>DEJAR</v>
      </c>
    </row>
    <row r="2899" spans="1:13" x14ac:dyDescent="0.25">
      <c r="A2899" s="121" t="s">
        <v>955</v>
      </c>
      <c r="B2899" s="18">
        <v>19</v>
      </c>
      <c r="C2899" s="35" t="s">
        <v>710</v>
      </c>
      <c r="D2899" s="18">
        <v>15.3</v>
      </c>
      <c r="E2899" s="18">
        <v>10</v>
      </c>
      <c r="F2899" s="304">
        <f t="shared" si="277"/>
        <v>183.85428600000003</v>
      </c>
      <c r="G2899" s="9">
        <v>0.1</v>
      </c>
      <c r="H2899" s="18" t="s">
        <v>1063</v>
      </c>
      <c r="I2899" s="32">
        <f t="shared" si="278"/>
        <v>91.007918546358496</v>
      </c>
      <c r="J2899" s="32">
        <f t="shared" si="279"/>
        <v>0.45503959273179245</v>
      </c>
      <c r="K2899" s="33" t="str">
        <f t="shared" si="280"/>
        <v>DEJAR</v>
      </c>
      <c r="L2899" s="33" t="str">
        <f t="shared" si="281"/>
        <v>DEJAR</v>
      </c>
      <c r="M2899" s="33" t="str">
        <f t="shared" si="282"/>
        <v>DEJAR</v>
      </c>
    </row>
    <row r="2900" spans="1:13" x14ac:dyDescent="0.25">
      <c r="A2900" s="121" t="s">
        <v>955</v>
      </c>
      <c r="B2900" s="18">
        <v>20</v>
      </c>
      <c r="C2900" s="35" t="s">
        <v>584</v>
      </c>
      <c r="D2900" s="18">
        <v>14.3</v>
      </c>
      <c r="E2900" s="18">
        <v>7</v>
      </c>
      <c r="F2900" s="304">
        <f t="shared" si="277"/>
        <v>160.60644600000001</v>
      </c>
      <c r="G2900" s="9">
        <v>0.1</v>
      </c>
      <c r="H2900" s="18" t="s">
        <v>1063</v>
      </c>
      <c r="I2900" s="32">
        <f t="shared" si="278"/>
        <v>77.46585312120348</v>
      </c>
      <c r="J2900" s="32">
        <f t="shared" si="279"/>
        <v>0.38732926560601738</v>
      </c>
      <c r="K2900" s="33" t="str">
        <f t="shared" si="280"/>
        <v>DEJAR</v>
      </c>
      <c r="L2900" s="33" t="str">
        <f t="shared" si="281"/>
        <v>DEJAR</v>
      </c>
      <c r="M2900" s="33" t="str">
        <f t="shared" si="282"/>
        <v>DEJAR</v>
      </c>
    </row>
    <row r="2901" spans="1:13" x14ac:dyDescent="0.25">
      <c r="A2901" s="121" t="s">
        <v>955</v>
      </c>
      <c r="B2901" s="18">
        <v>21</v>
      </c>
      <c r="C2901" s="35" t="s">
        <v>979</v>
      </c>
      <c r="D2901" s="18">
        <v>19.5</v>
      </c>
      <c r="E2901" s="18">
        <v>8</v>
      </c>
      <c r="F2901" s="304">
        <f t="shared" si="277"/>
        <v>298.64834999999999</v>
      </c>
      <c r="G2901" s="9">
        <v>0.1</v>
      </c>
      <c r="H2901" s="18" t="s">
        <v>1063</v>
      </c>
      <c r="I2901" s="32">
        <f t="shared" si="278"/>
        <v>162.24290203480425</v>
      </c>
      <c r="J2901" s="32">
        <f t="shared" si="279"/>
        <v>0.81121451017402113</v>
      </c>
      <c r="K2901" s="33" t="str">
        <f t="shared" si="280"/>
        <v>DEJAR</v>
      </c>
      <c r="L2901" s="33" t="str">
        <f t="shared" si="281"/>
        <v>DEJAR</v>
      </c>
      <c r="M2901" s="33" t="str">
        <f t="shared" si="282"/>
        <v>DEJAR</v>
      </c>
    </row>
    <row r="2902" spans="1:13" x14ac:dyDescent="0.25">
      <c r="A2902" s="121" t="s">
        <v>955</v>
      </c>
      <c r="B2902" s="18">
        <v>22</v>
      </c>
      <c r="C2902" s="35" t="s">
        <v>146</v>
      </c>
      <c r="D2902" s="18">
        <v>18</v>
      </c>
      <c r="E2902" s="18">
        <v>6</v>
      </c>
      <c r="F2902" s="304">
        <f t="shared" si="277"/>
        <v>254.46959999999999</v>
      </c>
      <c r="G2902" s="9">
        <v>0.1</v>
      </c>
      <c r="H2902" s="18" t="s">
        <v>1063</v>
      </c>
      <c r="I2902" s="32">
        <f t="shared" si="278"/>
        <v>134.06329154071116</v>
      </c>
      <c r="J2902" s="32">
        <f t="shared" si="279"/>
        <v>0.67031645770355586</v>
      </c>
      <c r="K2902" s="33" t="str">
        <f t="shared" si="280"/>
        <v>DEJAR</v>
      </c>
      <c r="L2902" s="33" t="str">
        <f t="shared" si="281"/>
        <v>DEJAR</v>
      </c>
      <c r="M2902" s="33" t="str">
        <f t="shared" si="282"/>
        <v>DEJAR</v>
      </c>
    </row>
    <row r="2903" spans="1:13" x14ac:dyDescent="0.25">
      <c r="A2903" s="121" t="s">
        <v>955</v>
      </c>
      <c r="B2903" s="18">
        <v>23</v>
      </c>
      <c r="C2903" s="35" t="s">
        <v>979</v>
      </c>
      <c r="D2903" s="18">
        <v>17</v>
      </c>
      <c r="E2903" s="18">
        <v>8</v>
      </c>
      <c r="F2903" s="304">
        <f t="shared" si="277"/>
        <v>226.98060000000001</v>
      </c>
      <c r="G2903" s="9">
        <v>0.1</v>
      </c>
      <c r="H2903" s="18" t="s">
        <v>1063</v>
      </c>
      <c r="I2903" s="32">
        <f t="shared" si="278"/>
        <v>116.98835060940742</v>
      </c>
      <c r="J2903" s="32">
        <f t="shared" si="279"/>
        <v>0.58494175304703711</v>
      </c>
      <c r="K2903" s="33" t="str">
        <f t="shared" si="280"/>
        <v>DEJAR</v>
      </c>
      <c r="L2903" s="33" t="str">
        <f t="shared" si="281"/>
        <v>DEJAR</v>
      </c>
      <c r="M2903" s="33" t="str">
        <f t="shared" si="282"/>
        <v>DEJAR</v>
      </c>
    </row>
    <row r="2904" spans="1:13" x14ac:dyDescent="0.25">
      <c r="A2904" s="121" t="s">
        <v>955</v>
      </c>
      <c r="B2904" s="18">
        <v>24</v>
      </c>
      <c r="C2904" s="35" t="s">
        <v>146</v>
      </c>
      <c r="D2904" s="18">
        <v>13.6</v>
      </c>
      <c r="E2904" s="18">
        <v>10</v>
      </c>
      <c r="F2904" s="304">
        <f t="shared" si="277"/>
        <v>145.26758399999997</v>
      </c>
      <c r="G2904" s="9">
        <v>0.1</v>
      </c>
      <c r="H2904" s="18" t="s">
        <v>1063</v>
      </c>
      <c r="I2904" s="32">
        <f t="shared" si="278"/>
        <v>68.731628320494181</v>
      </c>
      <c r="J2904" s="32">
        <f t="shared" si="279"/>
        <v>0.34365814160247088</v>
      </c>
      <c r="K2904" s="33" t="str">
        <f t="shared" si="280"/>
        <v>DEJAR</v>
      </c>
      <c r="L2904" s="33" t="str">
        <f t="shared" si="281"/>
        <v>DEJAR</v>
      </c>
      <c r="M2904" s="33" t="str">
        <f t="shared" si="282"/>
        <v>DEJAR</v>
      </c>
    </row>
    <row r="2905" spans="1:13" x14ac:dyDescent="0.25">
      <c r="A2905" s="121" t="s">
        <v>955</v>
      </c>
      <c r="B2905" s="18">
        <v>25</v>
      </c>
      <c r="C2905" s="35" t="s">
        <v>879</v>
      </c>
      <c r="D2905" s="18">
        <v>26.3</v>
      </c>
      <c r="E2905" s="18">
        <v>12</v>
      </c>
      <c r="F2905" s="304">
        <f t="shared" si="277"/>
        <v>543.25332600000002</v>
      </c>
      <c r="G2905" s="9">
        <v>0.1</v>
      </c>
      <c r="H2905" s="18" t="s">
        <v>1063</v>
      </c>
      <c r="I2905" s="32">
        <f t="shared" si="278"/>
        <v>331.00460476001751</v>
      </c>
      <c r="J2905" s="32">
        <f t="shared" si="279"/>
        <v>1.6550230238000876</v>
      </c>
      <c r="K2905" s="33" t="str">
        <f t="shared" si="280"/>
        <v>DEJAR</v>
      </c>
      <c r="L2905" s="33" t="str">
        <f t="shared" si="281"/>
        <v>DEJAR</v>
      </c>
      <c r="M2905" s="33" t="str">
        <f t="shared" si="282"/>
        <v>DEJAR</v>
      </c>
    </row>
    <row r="2906" spans="1:13" x14ac:dyDescent="0.25">
      <c r="A2906" s="121" t="s">
        <v>955</v>
      </c>
      <c r="B2906" s="18">
        <v>26</v>
      </c>
      <c r="C2906" s="35" t="s">
        <v>146</v>
      </c>
      <c r="D2906" s="18">
        <v>12.2</v>
      </c>
      <c r="E2906" s="18">
        <v>10</v>
      </c>
      <c r="F2906" s="304">
        <f t="shared" si="277"/>
        <v>116.89893599999998</v>
      </c>
      <c r="G2906" s="9">
        <v>0.1</v>
      </c>
      <c r="H2906" s="18" t="s">
        <v>1063</v>
      </c>
      <c r="I2906" s="32">
        <f t="shared" si="278"/>
        <v>53.052374835244144</v>
      </c>
      <c r="J2906" s="32">
        <f t="shared" si="279"/>
        <v>0.26526187417622071</v>
      </c>
      <c r="K2906" s="33" t="str">
        <f t="shared" si="280"/>
        <v>DEJAR</v>
      </c>
      <c r="L2906" s="33" t="str">
        <f t="shared" si="281"/>
        <v>DEJAR</v>
      </c>
      <c r="M2906" s="33" t="str">
        <f t="shared" si="282"/>
        <v>DEJAR</v>
      </c>
    </row>
    <row r="2907" spans="1:13" x14ac:dyDescent="0.25">
      <c r="A2907" s="121" t="s">
        <v>955</v>
      </c>
      <c r="B2907" s="18">
        <v>27</v>
      </c>
      <c r="C2907" s="35" t="s">
        <v>978</v>
      </c>
      <c r="D2907" s="18">
        <v>14.5</v>
      </c>
      <c r="E2907" s="18">
        <v>20</v>
      </c>
      <c r="F2907" s="304">
        <f t="shared" si="277"/>
        <v>165.13034999999999</v>
      </c>
      <c r="G2907" s="9">
        <v>0.1</v>
      </c>
      <c r="H2907" s="18" t="s">
        <v>1063</v>
      </c>
      <c r="I2907" s="32">
        <f t="shared" si="278"/>
        <v>80.073268525573738</v>
      </c>
      <c r="J2907" s="32">
        <f t="shared" si="279"/>
        <v>0.40036634262786869</v>
      </c>
      <c r="K2907" s="33" t="str">
        <f t="shared" si="280"/>
        <v>DEJAR</v>
      </c>
      <c r="L2907" s="33" t="str">
        <f t="shared" si="281"/>
        <v>DEJAR</v>
      </c>
      <c r="M2907" s="33" t="str">
        <f t="shared" si="282"/>
        <v>DEJAR</v>
      </c>
    </row>
    <row r="2908" spans="1:13" x14ac:dyDescent="0.25">
      <c r="A2908" s="121" t="s">
        <v>955</v>
      </c>
      <c r="B2908" s="18">
        <v>28</v>
      </c>
      <c r="C2908" s="8" t="s">
        <v>978</v>
      </c>
      <c r="D2908" s="18">
        <v>37</v>
      </c>
      <c r="E2908" s="18">
        <v>12</v>
      </c>
      <c r="F2908" s="304">
        <f t="shared" si="277"/>
        <v>1075.2126000000001</v>
      </c>
      <c r="G2908" s="9">
        <v>0.1</v>
      </c>
      <c r="H2908" s="18" t="s">
        <v>1063</v>
      </c>
      <c r="I2908" s="32">
        <f t="shared" si="278"/>
        <v>746.75785703016243</v>
      </c>
      <c r="J2908" s="32">
        <f t="shared" si="279"/>
        <v>3.7337892851508117</v>
      </c>
      <c r="K2908" s="33" t="str">
        <f t="shared" si="280"/>
        <v>DEJAR</v>
      </c>
      <c r="L2908" s="33" t="str">
        <f t="shared" si="281"/>
        <v>DEJAR</v>
      </c>
      <c r="M2908" s="33" t="str">
        <f t="shared" si="282"/>
        <v>DEJAR</v>
      </c>
    </row>
    <row r="2909" spans="1:13" x14ac:dyDescent="0.25">
      <c r="A2909" s="121" t="s">
        <v>955</v>
      </c>
      <c r="B2909" s="18">
        <v>29</v>
      </c>
      <c r="C2909" s="35" t="s">
        <v>980</v>
      </c>
      <c r="D2909" s="18">
        <v>27</v>
      </c>
      <c r="E2909" s="18">
        <v>12</v>
      </c>
      <c r="F2909" s="304">
        <f t="shared" si="277"/>
        <v>572.5566</v>
      </c>
      <c r="G2909" s="9">
        <v>0.1</v>
      </c>
      <c r="H2909" s="18" t="s">
        <v>1063</v>
      </c>
      <c r="I2909" s="32">
        <f t="shared" si="278"/>
        <v>352.39128142743209</v>
      </c>
      <c r="J2909" s="32">
        <f t="shared" si="279"/>
        <v>1.7619564071371603</v>
      </c>
      <c r="K2909" s="33" t="str">
        <f t="shared" si="280"/>
        <v>DEJAR</v>
      </c>
      <c r="L2909" s="33" t="str">
        <f t="shared" si="281"/>
        <v>DEJAR</v>
      </c>
      <c r="M2909" s="33" t="str">
        <f t="shared" si="282"/>
        <v>DEJAR</v>
      </c>
    </row>
    <row r="2910" spans="1:13" x14ac:dyDescent="0.25">
      <c r="A2910" s="121" t="s">
        <v>955</v>
      </c>
      <c r="B2910" s="18">
        <v>30</v>
      </c>
      <c r="C2910" s="35" t="s">
        <v>978</v>
      </c>
      <c r="D2910" s="18">
        <v>14.3</v>
      </c>
      <c r="E2910" s="18">
        <v>12</v>
      </c>
      <c r="F2910" s="304">
        <f t="shared" si="277"/>
        <v>160.60644600000001</v>
      </c>
      <c r="G2910" s="9">
        <v>0.1</v>
      </c>
      <c r="H2910" s="18" t="s">
        <v>1063</v>
      </c>
      <c r="I2910" s="32">
        <f t="shared" si="278"/>
        <v>77.46585312120348</v>
      </c>
      <c r="J2910" s="32">
        <f t="shared" si="279"/>
        <v>0.38732926560601738</v>
      </c>
      <c r="K2910" s="33" t="str">
        <f t="shared" si="280"/>
        <v>DEJAR</v>
      </c>
      <c r="L2910" s="33" t="str">
        <f t="shared" si="281"/>
        <v>DEJAR</v>
      </c>
      <c r="M2910" s="33" t="str">
        <f t="shared" si="282"/>
        <v>DEJAR</v>
      </c>
    </row>
    <row r="2911" spans="1:13" x14ac:dyDescent="0.25">
      <c r="A2911" s="121" t="s">
        <v>955</v>
      </c>
      <c r="B2911" s="18">
        <v>31</v>
      </c>
      <c r="C2911" s="35" t="s">
        <v>896</v>
      </c>
      <c r="D2911" s="18">
        <v>23.3</v>
      </c>
      <c r="E2911" s="18">
        <v>10</v>
      </c>
      <c r="F2911" s="304">
        <f t="shared" si="277"/>
        <v>426.385806</v>
      </c>
      <c r="G2911" s="9">
        <v>0.1</v>
      </c>
      <c r="H2911" s="18" t="s">
        <v>1063</v>
      </c>
      <c r="I2911" s="32">
        <f t="shared" si="278"/>
        <v>248.0057903714372</v>
      </c>
      <c r="J2911" s="32">
        <f t="shared" si="279"/>
        <v>1.2400289518571859</v>
      </c>
      <c r="K2911" s="33" t="str">
        <f t="shared" si="280"/>
        <v>DEJAR</v>
      </c>
      <c r="L2911" s="33" t="str">
        <f t="shared" si="281"/>
        <v>DEJAR</v>
      </c>
      <c r="M2911" s="33" t="str">
        <f t="shared" si="282"/>
        <v>DEJAR</v>
      </c>
    </row>
    <row r="2912" spans="1:13" x14ac:dyDescent="0.25">
      <c r="A2912" s="121" t="s">
        <v>955</v>
      </c>
      <c r="B2912" s="18">
        <v>32</v>
      </c>
      <c r="C2912" s="35" t="s">
        <v>584</v>
      </c>
      <c r="D2912" s="18">
        <v>13.5</v>
      </c>
      <c r="E2912" s="18">
        <v>10</v>
      </c>
      <c r="F2912" s="304">
        <f t="shared" si="277"/>
        <v>143.13915</v>
      </c>
      <c r="G2912" s="9">
        <v>0.1</v>
      </c>
      <c r="H2912" s="18" t="s">
        <v>1063</v>
      </c>
      <c r="I2912" s="32">
        <f t="shared" si="278"/>
        <v>67.533172179763213</v>
      </c>
      <c r="J2912" s="32">
        <f t="shared" si="279"/>
        <v>0.33766586089881601</v>
      </c>
      <c r="K2912" s="33" t="str">
        <f t="shared" si="280"/>
        <v>DEJAR</v>
      </c>
      <c r="L2912" s="33" t="str">
        <f t="shared" si="281"/>
        <v>DEJAR</v>
      </c>
      <c r="M2912" s="33" t="str">
        <f t="shared" si="282"/>
        <v>DEJAR</v>
      </c>
    </row>
    <row r="2913" spans="1:13" x14ac:dyDescent="0.25">
      <c r="A2913" s="121" t="s">
        <v>955</v>
      </c>
      <c r="B2913" s="18">
        <v>33</v>
      </c>
      <c r="C2913" s="35" t="s">
        <v>584</v>
      </c>
      <c r="D2913" s="18">
        <v>13.3</v>
      </c>
      <c r="E2913" s="18">
        <v>10</v>
      </c>
      <c r="F2913" s="304">
        <f t="shared" si="277"/>
        <v>138.929406</v>
      </c>
      <c r="G2913" s="9">
        <v>0.1</v>
      </c>
      <c r="H2913" s="18" t="s">
        <v>1063</v>
      </c>
      <c r="I2913" s="32">
        <f t="shared" si="278"/>
        <v>65.172883182587881</v>
      </c>
      <c r="J2913" s="32">
        <f t="shared" si="279"/>
        <v>0.32586441591293935</v>
      </c>
      <c r="K2913" s="33" t="str">
        <f t="shared" si="280"/>
        <v>DEJAR</v>
      </c>
      <c r="L2913" s="33" t="str">
        <f t="shared" si="281"/>
        <v>DEJAR</v>
      </c>
      <c r="M2913" s="33" t="str">
        <f t="shared" si="282"/>
        <v>DEJAR</v>
      </c>
    </row>
    <row r="2914" spans="1:13" x14ac:dyDescent="0.25">
      <c r="A2914" s="14" t="s">
        <v>958</v>
      </c>
      <c r="B2914" s="18">
        <v>1</v>
      </c>
      <c r="C2914" s="35" t="s">
        <v>771</v>
      </c>
      <c r="D2914" s="18">
        <v>17</v>
      </c>
      <c r="E2914" s="18">
        <v>9</v>
      </c>
      <c r="F2914" s="304">
        <f t="shared" si="277"/>
        <v>226.98060000000001</v>
      </c>
      <c r="G2914" s="9">
        <v>0.1</v>
      </c>
      <c r="H2914" s="18" t="s">
        <v>1063</v>
      </c>
      <c r="I2914" s="32">
        <f t="shared" si="278"/>
        <v>116.98835060940742</v>
      </c>
      <c r="J2914" s="32">
        <f t="shared" si="279"/>
        <v>0.58494175304703711</v>
      </c>
      <c r="K2914" s="33" t="str">
        <f t="shared" si="280"/>
        <v>DEJAR</v>
      </c>
      <c r="L2914" s="33" t="str">
        <f t="shared" si="281"/>
        <v>DEJAR</v>
      </c>
      <c r="M2914" s="33" t="str">
        <f t="shared" si="282"/>
        <v>DEJAR</v>
      </c>
    </row>
    <row r="2915" spans="1:13" x14ac:dyDescent="0.25">
      <c r="A2915" s="14" t="s">
        <v>958</v>
      </c>
      <c r="B2915" s="18">
        <v>2</v>
      </c>
      <c r="C2915" s="35" t="s">
        <v>161</v>
      </c>
      <c r="D2915" s="18">
        <v>26</v>
      </c>
      <c r="E2915" s="18">
        <v>15</v>
      </c>
      <c r="F2915" s="304">
        <f t="shared" si="277"/>
        <v>530.93039999999996</v>
      </c>
      <c r="G2915" s="9">
        <v>0.1</v>
      </c>
      <c r="H2915" s="18" t="s">
        <v>1063</v>
      </c>
      <c r="I2915" s="32">
        <f t="shared" si="278"/>
        <v>322.0760520178971</v>
      </c>
      <c r="J2915" s="32">
        <f t="shared" si="279"/>
        <v>1.6103802600894852</v>
      </c>
      <c r="K2915" s="33" t="str">
        <f t="shared" si="280"/>
        <v>DEJAR</v>
      </c>
      <c r="L2915" s="33" t="str">
        <f t="shared" si="281"/>
        <v>DEJAR</v>
      </c>
      <c r="M2915" s="33" t="str">
        <f t="shared" si="282"/>
        <v>DEJAR</v>
      </c>
    </row>
    <row r="2916" spans="1:13" x14ac:dyDescent="0.25">
      <c r="A2916" s="14" t="s">
        <v>958</v>
      </c>
      <c r="B2916" s="18">
        <v>3</v>
      </c>
      <c r="C2916" s="35" t="s">
        <v>660</v>
      </c>
      <c r="D2916" s="18">
        <v>10</v>
      </c>
      <c r="E2916" s="18">
        <v>10</v>
      </c>
      <c r="F2916" s="304">
        <f t="shared" si="277"/>
        <v>78.539999999999992</v>
      </c>
      <c r="G2916" s="9">
        <v>0.1</v>
      </c>
      <c r="H2916" s="18" t="s">
        <v>1063</v>
      </c>
      <c r="I2916" s="32">
        <f t="shared" si="278"/>
        <v>33.026709725455305</v>
      </c>
      <c r="J2916" s="32">
        <f t="shared" si="279"/>
        <v>0.16513354862727653</v>
      </c>
      <c r="K2916" s="33" t="str">
        <f t="shared" si="280"/>
        <v>DEJAR</v>
      </c>
      <c r="L2916" s="33" t="str">
        <f t="shared" si="281"/>
        <v>DEJAR</v>
      </c>
      <c r="M2916" s="33" t="str">
        <f t="shared" si="282"/>
        <v>DEJAR</v>
      </c>
    </row>
    <row r="2917" spans="1:13" x14ac:dyDescent="0.25">
      <c r="A2917" s="14" t="s">
        <v>958</v>
      </c>
      <c r="B2917" s="18">
        <v>4</v>
      </c>
      <c r="C2917" s="35" t="s">
        <v>244</v>
      </c>
      <c r="D2917" s="18">
        <v>22</v>
      </c>
      <c r="E2917" s="18">
        <v>15</v>
      </c>
      <c r="F2917" s="304">
        <f t="shared" si="277"/>
        <v>380.1336</v>
      </c>
      <c r="G2917" s="9">
        <v>0.1</v>
      </c>
      <c r="H2917" s="18" t="s">
        <v>1063</v>
      </c>
      <c r="I2917" s="32">
        <f t="shared" si="278"/>
        <v>216.2883827856152</v>
      </c>
      <c r="J2917" s="32">
        <f t="shared" si="279"/>
        <v>1.0814419139280758</v>
      </c>
      <c r="K2917" s="33" t="str">
        <f t="shared" si="280"/>
        <v>DEJAR</v>
      </c>
      <c r="L2917" s="33" t="str">
        <f t="shared" si="281"/>
        <v>DEJAR</v>
      </c>
      <c r="M2917" s="33" t="str">
        <f t="shared" si="282"/>
        <v>DEJAR</v>
      </c>
    </row>
    <row r="2918" spans="1:13" x14ac:dyDescent="0.25">
      <c r="A2918" s="14" t="s">
        <v>958</v>
      </c>
      <c r="B2918" s="18">
        <v>5</v>
      </c>
      <c r="C2918" s="35" t="s">
        <v>159</v>
      </c>
      <c r="D2918" s="18">
        <v>20</v>
      </c>
      <c r="E2918" s="18">
        <v>10</v>
      </c>
      <c r="F2918" s="304">
        <f t="shared" si="277"/>
        <v>314.15999999999997</v>
      </c>
      <c r="G2918" s="9">
        <v>0.1</v>
      </c>
      <c r="H2918" s="18" t="s">
        <v>1063</v>
      </c>
      <c r="I2918" s="32">
        <f t="shared" si="278"/>
        <v>172.33493090633354</v>
      </c>
      <c r="J2918" s="32">
        <f t="shared" si="279"/>
        <v>0.86167465453166758</v>
      </c>
      <c r="K2918" s="33" t="str">
        <f t="shared" si="280"/>
        <v>DEJAR</v>
      </c>
      <c r="L2918" s="33" t="str">
        <f t="shared" si="281"/>
        <v>DEJAR</v>
      </c>
      <c r="M2918" s="33" t="str">
        <f t="shared" si="282"/>
        <v>DEJAR</v>
      </c>
    </row>
    <row r="2919" spans="1:13" x14ac:dyDescent="0.25">
      <c r="A2919" s="14" t="s">
        <v>958</v>
      </c>
      <c r="B2919" s="18">
        <v>6</v>
      </c>
      <c r="C2919" s="35" t="s">
        <v>159</v>
      </c>
      <c r="D2919" s="18">
        <v>21</v>
      </c>
      <c r="E2919" s="18">
        <v>10</v>
      </c>
      <c r="F2919" s="304">
        <f t="shared" si="277"/>
        <v>346.3614</v>
      </c>
      <c r="G2919" s="9">
        <v>0.1</v>
      </c>
      <c r="H2919" s="18" t="s">
        <v>1063</v>
      </c>
      <c r="I2919" s="32">
        <f t="shared" si="278"/>
        <v>193.587905296</v>
      </c>
      <c r="J2919" s="32">
        <f t="shared" si="279"/>
        <v>0.96793952648000003</v>
      </c>
      <c r="K2919" s="33" t="str">
        <f t="shared" si="280"/>
        <v>DEJAR</v>
      </c>
      <c r="L2919" s="33" t="str">
        <f t="shared" si="281"/>
        <v>DEJAR</v>
      </c>
      <c r="M2919" s="33" t="str">
        <f t="shared" si="282"/>
        <v>DEJAR</v>
      </c>
    </row>
    <row r="2920" spans="1:13" x14ac:dyDescent="0.25">
      <c r="A2920" s="14" t="s">
        <v>958</v>
      </c>
      <c r="B2920" s="18">
        <v>7</v>
      </c>
      <c r="C2920" s="35" t="s">
        <v>896</v>
      </c>
      <c r="D2920" s="18">
        <v>17</v>
      </c>
      <c r="E2920" s="18">
        <v>10</v>
      </c>
      <c r="F2920" s="304">
        <f t="shared" si="277"/>
        <v>226.98060000000001</v>
      </c>
      <c r="G2920" s="9">
        <v>0.1</v>
      </c>
      <c r="H2920" s="18" t="s">
        <v>1063</v>
      </c>
      <c r="I2920" s="32">
        <f t="shared" si="278"/>
        <v>116.98835060940742</v>
      </c>
      <c r="J2920" s="32">
        <f t="shared" si="279"/>
        <v>0.58494175304703711</v>
      </c>
      <c r="K2920" s="33" t="str">
        <f t="shared" si="280"/>
        <v>DEJAR</v>
      </c>
      <c r="L2920" s="33" t="str">
        <f t="shared" si="281"/>
        <v>DEJAR</v>
      </c>
      <c r="M2920" s="33" t="str">
        <f t="shared" si="282"/>
        <v>DEJAR</v>
      </c>
    </row>
    <row r="2921" spans="1:13" x14ac:dyDescent="0.25">
      <c r="A2921" s="14" t="s">
        <v>958</v>
      </c>
      <c r="B2921" s="18">
        <v>8</v>
      </c>
      <c r="C2921" s="35" t="s">
        <v>244</v>
      </c>
      <c r="D2921" s="18">
        <v>14</v>
      </c>
      <c r="E2921" s="18">
        <v>15</v>
      </c>
      <c r="F2921" s="304">
        <f t="shared" si="277"/>
        <v>153.9384</v>
      </c>
      <c r="G2921" s="9">
        <v>0.1</v>
      </c>
      <c r="H2921" s="18" t="s">
        <v>1063</v>
      </c>
      <c r="I2921" s="32">
        <f t="shared" si="278"/>
        <v>73.64833681845144</v>
      </c>
      <c r="J2921" s="32">
        <f t="shared" si="279"/>
        <v>0.36824168409225716</v>
      </c>
      <c r="K2921" s="33" t="str">
        <f t="shared" si="280"/>
        <v>DEJAR</v>
      </c>
      <c r="L2921" s="33" t="str">
        <f t="shared" si="281"/>
        <v>DEJAR</v>
      </c>
      <c r="M2921" s="33" t="str">
        <f t="shared" si="282"/>
        <v>DEJAR</v>
      </c>
    </row>
    <row r="2922" spans="1:13" x14ac:dyDescent="0.25">
      <c r="A2922" s="14" t="s">
        <v>958</v>
      </c>
      <c r="B2922" s="18">
        <v>9</v>
      </c>
      <c r="C2922" s="35" t="s">
        <v>159</v>
      </c>
      <c r="D2922" s="18">
        <v>17</v>
      </c>
      <c r="E2922" s="18">
        <v>10</v>
      </c>
      <c r="F2922" s="304">
        <f t="shared" si="277"/>
        <v>226.98060000000001</v>
      </c>
      <c r="G2922" s="9">
        <v>0.1</v>
      </c>
      <c r="H2922" s="18" t="s">
        <v>1063</v>
      </c>
      <c r="I2922" s="32">
        <f t="shared" si="278"/>
        <v>116.98835060940742</v>
      </c>
      <c r="J2922" s="32">
        <f t="shared" si="279"/>
        <v>0.58494175304703711</v>
      </c>
      <c r="K2922" s="33" t="str">
        <f t="shared" si="280"/>
        <v>DEJAR</v>
      </c>
      <c r="L2922" s="33" t="str">
        <f t="shared" si="281"/>
        <v>DEJAR</v>
      </c>
      <c r="M2922" s="33" t="str">
        <f t="shared" si="282"/>
        <v>DEJAR</v>
      </c>
    </row>
    <row r="2923" spans="1:13" x14ac:dyDescent="0.25">
      <c r="A2923" s="14" t="s">
        <v>958</v>
      </c>
      <c r="B2923" s="18">
        <v>10</v>
      </c>
      <c r="C2923" s="35" t="s">
        <v>981</v>
      </c>
      <c r="D2923" s="18">
        <v>12</v>
      </c>
      <c r="E2923" s="18">
        <v>10</v>
      </c>
      <c r="F2923" s="304">
        <f t="shared" si="277"/>
        <v>113.0976</v>
      </c>
      <c r="G2923" s="9">
        <v>0.1</v>
      </c>
      <c r="H2923" s="18" t="s">
        <v>1063</v>
      </c>
      <c r="I2923" s="32">
        <f t="shared" si="278"/>
        <v>51.002868362482175</v>
      </c>
      <c r="J2923" s="32">
        <f t="shared" si="279"/>
        <v>0.25501434181241084</v>
      </c>
      <c r="K2923" s="33" t="str">
        <f t="shared" si="280"/>
        <v>DEJAR</v>
      </c>
      <c r="L2923" s="33" t="str">
        <f t="shared" si="281"/>
        <v>DEJAR</v>
      </c>
      <c r="M2923" s="33" t="str">
        <f t="shared" si="282"/>
        <v>DEJAR</v>
      </c>
    </row>
    <row r="2924" spans="1:13" x14ac:dyDescent="0.25">
      <c r="A2924" s="14" t="s">
        <v>958</v>
      </c>
      <c r="B2924" s="18">
        <v>11</v>
      </c>
      <c r="C2924" s="35" t="s">
        <v>159</v>
      </c>
      <c r="D2924" s="18">
        <v>16</v>
      </c>
      <c r="E2924" s="18">
        <v>8</v>
      </c>
      <c r="F2924" s="304">
        <f t="shared" si="277"/>
        <v>201.0624</v>
      </c>
      <c r="G2924" s="9">
        <v>0.1</v>
      </c>
      <c r="H2924" s="18" t="s">
        <v>1063</v>
      </c>
      <c r="I2924" s="32">
        <f t="shared" si="278"/>
        <v>101.24820425273758</v>
      </c>
      <c r="J2924" s="32">
        <f t="shared" si="279"/>
        <v>0.50624102126368786</v>
      </c>
      <c r="K2924" s="33" t="str">
        <f t="shared" si="280"/>
        <v>DEJAR</v>
      </c>
      <c r="L2924" s="33" t="str">
        <f t="shared" si="281"/>
        <v>DEJAR</v>
      </c>
      <c r="M2924" s="33" t="str">
        <f t="shared" si="282"/>
        <v>DEJAR</v>
      </c>
    </row>
    <row r="2925" spans="1:13" x14ac:dyDescent="0.25">
      <c r="A2925" s="14" t="s">
        <v>958</v>
      </c>
      <c r="B2925" s="18">
        <v>12</v>
      </c>
      <c r="C2925" s="35" t="s">
        <v>660</v>
      </c>
      <c r="D2925" s="18">
        <v>22</v>
      </c>
      <c r="E2925" s="18">
        <v>10</v>
      </c>
      <c r="F2925" s="304">
        <f t="shared" si="277"/>
        <v>380.1336</v>
      </c>
      <c r="G2925" s="9">
        <v>0.1</v>
      </c>
      <c r="H2925" s="18" t="s">
        <v>1063</v>
      </c>
      <c r="I2925" s="32">
        <f t="shared" si="278"/>
        <v>216.2883827856152</v>
      </c>
      <c r="J2925" s="32">
        <f t="shared" si="279"/>
        <v>1.0814419139280758</v>
      </c>
      <c r="K2925" s="33" t="str">
        <f t="shared" si="280"/>
        <v>DEJAR</v>
      </c>
      <c r="L2925" s="33" t="str">
        <f t="shared" si="281"/>
        <v>DEJAR</v>
      </c>
      <c r="M2925" s="33" t="str">
        <f t="shared" si="282"/>
        <v>DEJAR</v>
      </c>
    </row>
    <row r="2926" spans="1:13" x14ac:dyDescent="0.25">
      <c r="A2926" s="14" t="s">
        <v>958</v>
      </c>
      <c r="B2926" s="18">
        <v>13</v>
      </c>
      <c r="C2926" s="35" t="s">
        <v>612</v>
      </c>
      <c r="D2926" s="18">
        <v>19</v>
      </c>
      <c r="E2926" s="18">
        <v>10</v>
      </c>
      <c r="F2926" s="304">
        <f t="shared" si="277"/>
        <v>283.52940000000001</v>
      </c>
      <c r="G2926" s="9">
        <v>0.1</v>
      </c>
      <c r="H2926" s="18" t="s">
        <v>1063</v>
      </c>
      <c r="I2926" s="32">
        <f t="shared" si="278"/>
        <v>152.50261995629924</v>
      </c>
      <c r="J2926" s="32">
        <f t="shared" si="279"/>
        <v>0.76251309978149617</v>
      </c>
      <c r="K2926" s="33" t="str">
        <f t="shared" si="280"/>
        <v>DEJAR</v>
      </c>
      <c r="L2926" s="33" t="str">
        <f t="shared" si="281"/>
        <v>DEJAR</v>
      </c>
      <c r="M2926" s="33" t="str">
        <f t="shared" si="282"/>
        <v>DEJAR</v>
      </c>
    </row>
    <row r="2927" spans="1:13" x14ac:dyDescent="0.25">
      <c r="A2927" s="14" t="s">
        <v>958</v>
      </c>
      <c r="B2927" s="18">
        <v>14</v>
      </c>
      <c r="C2927" s="35" t="s">
        <v>641</v>
      </c>
      <c r="D2927" s="18">
        <v>35</v>
      </c>
      <c r="E2927" s="18">
        <v>15</v>
      </c>
      <c r="F2927" s="304">
        <f t="shared" si="277"/>
        <v>962.11500000000001</v>
      </c>
      <c r="G2927" s="9">
        <v>0.1</v>
      </c>
      <c r="H2927" s="18" t="s">
        <v>1063</v>
      </c>
      <c r="I2927" s="32">
        <f t="shared" si="278"/>
        <v>654.11925553640299</v>
      </c>
      <c r="J2927" s="32">
        <f t="shared" si="279"/>
        <v>3.270596277682015</v>
      </c>
      <c r="K2927" s="33" t="str">
        <f t="shared" si="280"/>
        <v>DEJAR</v>
      </c>
      <c r="L2927" s="33" t="str">
        <f t="shared" si="281"/>
        <v>DEJAR</v>
      </c>
      <c r="M2927" s="33" t="str">
        <f t="shared" si="282"/>
        <v>DEJAR</v>
      </c>
    </row>
    <row r="2928" spans="1:13" x14ac:dyDescent="0.25">
      <c r="A2928" s="14" t="s">
        <v>958</v>
      </c>
      <c r="B2928" s="18">
        <v>15</v>
      </c>
      <c r="C2928" s="35" t="s">
        <v>167</v>
      </c>
      <c r="D2928" s="18">
        <v>20</v>
      </c>
      <c r="E2928" s="18">
        <v>10</v>
      </c>
      <c r="F2928" s="304">
        <f t="shared" si="277"/>
        <v>314.15999999999997</v>
      </c>
      <c r="G2928" s="9">
        <v>0.1</v>
      </c>
      <c r="H2928" s="18" t="s">
        <v>1063</v>
      </c>
      <c r="I2928" s="32">
        <f t="shared" si="278"/>
        <v>172.33493090633354</v>
      </c>
      <c r="J2928" s="32">
        <f t="shared" si="279"/>
        <v>0.86167465453166758</v>
      </c>
      <c r="K2928" s="33" t="str">
        <f t="shared" si="280"/>
        <v>DEJAR</v>
      </c>
      <c r="L2928" s="33" t="str">
        <f t="shared" si="281"/>
        <v>DEJAR</v>
      </c>
      <c r="M2928" s="33" t="str">
        <f t="shared" si="282"/>
        <v>DEJAR</v>
      </c>
    </row>
    <row r="2929" spans="1:13" x14ac:dyDescent="0.25">
      <c r="A2929" s="14" t="s">
        <v>958</v>
      </c>
      <c r="B2929" s="18">
        <v>16</v>
      </c>
      <c r="C2929" s="35" t="s">
        <v>161</v>
      </c>
      <c r="D2929" s="18">
        <v>12</v>
      </c>
      <c r="E2929" s="18">
        <v>10</v>
      </c>
      <c r="F2929" s="304">
        <f t="shared" si="277"/>
        <v>113.0976</v>
      </c>
      <c r="G2929" s="9">
        <v>0.1</v>
      </c>
      <c r="H2929" s="18" t="s">
        <v>1063</v>
      </c>
      <c r="I2929" s="32">
        <f t="shared" si="278"/>
        <v>51.002868362482175</v>
      </c>
      <c r="J2929" s="32">
        <f t="shared" si="279"/>
        <v>0.25501434181241084</v>
      </c>
      <c r="K2929" s="33" t="str">
        <f t="shared" si="280"/>
        <v>DEJAR</v>
      </c>
      <c r="L2929" s="33" t="str">
        <f t="shared" si="281"/>
        <v>DEJAR</v>
      </c>
      <c r="M2929" s="33" t="str">
        <f t="shared" si="282"/>
        <v>DEJAR</v>
      </c>
    </row>
    <row r="2930" spans="1:13" x14ac:dyDescent="0.25">
      <c r="A2930" s="14" t="s">
        <v>958</v>
      </c>
      <c r="B2930" s="18">
        <v>17</v>
      </c>
      <c r="C2930" s="35" t="s">
        <v>660</v>
      </c>
      <c r="D2930" s="18">
        <v>24</v>
      </c>
      <c r="E2930" s="18">
        <v>12</v>
      </c>
      <c r="F2930" s="304">
        <f t="shared" si="277"/>
        <v>452.3904</v>
      </c>
      <c r="G2930" s="9">
        <v>0.1</v>
      </c>
      <c r="H2930" s="18" t="s">
        <v>1063</v>
      </c>
      <c r="I2930" s="32">
        <f t="shared" si="278"/>
        <v>266.13537552905672</v>
      </c>
      <c r="J2930" s="32">
        <f t="shared" si="279"/>
        <v>1.3306768776452833</v>
      </c>
      <c r="K2930" s="33" t="str">
        <f t="shared" si="280"/>
        <v>DEJAR</v>
      </c>
      <c r="L2930" s="33" t="str">
        <f t="shared" si="281"/>
        <v>DEJAR</v>
      </c>
      <c r="M2930" s="33" t="str">
        <f t="shared" si="282"/>
        <v>DEJAR</v>
      </c>
    </row>
    <row r="2931" spans="1:13" x14ac:dyDescent="0.25">
      <c r="A2931" s="14" t="s">
        <v>958</v>
      </c>
      <c r="B2931" s="18">
        <v>18</v>
      </c>
      <c r="C2931" s="35" t="s">
        <v>134</v>
      </c>
      <c r="D2931" s="18">
        <v>36</v>
      </c>
      <c r="E2931" s="18">
        <v>15</v>
      </c>
      <c r="F2931" s="304">
        <f t="shared" si="277"/>
        <v>1017.8783999999999</v>
      </c>
      <c r="G2931" s="9">
        <v>0.1</v>
      </c>
      <c r="H2931" s="18" t="s">
        <v>1063</v>
      </c>
      <c r="I2931" s="32">
        <f t="shared" si="278"/>
        <v>699.54858588098784</v>
      </c>
      <c r="J2931" s="32">
        <f t="shared" si="279"/>
        <v>3.4977429294049394</v>
      </c>
      <c r="K2931" s="33" t="str">
        <f t="shared" si="280"/>
        <v>DEJAR</v>
      </c>
      <c r="L2931" s="33" t="str">
        <f t="shared" si="281"/>
        <v>DEJAR</v>
      </c>
      <c r="M2931" s="33" t="str">
        <f t="shared" si="282"/>
        <v>DEJAR</v>
      </c>
    </row>
    <row r="2932" spans="1:13" x14ac:dyDescent="0.25">
      <c r="A2932" s="14" t="s">
        <v>958</v>
      </c>
      <c r="B2932" s="18">
        <v>19</v>
      </c>
      <c r="C2932" s="35" t="s">
        <v>982</v>
      </c>
      <c r="D2932" s="18">
        <v>25</v>
      </c>
      <c r="E2932" s="18">
        <v>15</v>
      </c>
      <c r="F2932" s="304">
        <f t="shared" si="277"/>
        <v>490.875</v>
      </c>
      <c r="G2932" s="9">
        <v>0.1</v>
      </c>
      <c r="H2932" s="18" t="s">
        <v>1063</v>
      </c>
      <c r="I2932" s="32">
        <f t="shared" si="278"/>
        <v>293.3319028192812</v>
      </c>
      <c r="J2932" s="32">
        <f t="shared" si="279"/>
        <v>1.4666595140964058</v>
      </c>
      <c r="K2932" s="33" t="str">
        <f t="shared" si="280"/>
        <v>DEJAR</v>
      </c>
      <c r="L2932" s="33" t="str">
        <f t="shared" si="281"/>
        <v>DEJAR</v>
      </c>
      <c r="M2932" s="33" t="str">
        <f t="shared" si="282"/>
        <v>DEJAR</v>
      </c>
    </row>
    <row r="2933" spans="1:13" x14ac:dyDescent="0.25">
      <c r="A2933" s="14" t="s">
        <v>958</v>
      </c>
      <c r="B2933" s="18">
        <v>20</v>
      </c>
      <c r="C2933" s="35" t="s">
        <v>660</v>
      </c>
      <c r="D2933" s="18">
        <v>25</v>
      </c>
      <c r="E2933" s="18">
        <v>15</v>
      </c>
      <c r="F2933" s="304">
        <f t="shared" si="277"/>
        <v>490.875</v>
      </c>
      <c r="G2933" s="9">
        <v>0.1</v>
      </c>
      <c r="H2933" s="18" t="s">
        <v>1063</v>
      </c>
      <c r="I2933" s="32">
        <f t="shared" si="278"/>
        <v>293.3319028192812</v>
      </c>
      <c r="J2933" s="32">
        <f t="shared" si="279"/>
        <v>1.4666595140964058</v>
      </c>
      <c r="K2933" s="33" t="str">
        <f t="shared" si="280"/>
        <v>DEJAR</v>
      </c>
      <c r="L2933" s="33" t="str">
        <f t="shared" si="281"/>
        <v>DEJAR</v>
      </c>
      <c r="M2933" s="33" t="str">
        <f t="shared" si="282"/>
        <v>DEJAR</v>
      </c>
    </row>
    <row r="2934" spans="1:13" x14ac:dyDescent="0.25">
      <c r="A2934" s="14" t="s">
        <v>958</v>
      </c>
      <c r="B2934" s="18">
        <v>21</v>
      </c>
      <c r="C2934" s="35" t="s">
        <v>125</v>
      </c>
      <c r="D2934" s="18">
        <v>45</v>
      </c>
      <c r="E2934" s="18">
        <v>20</v>
      </c>
      <c r="F2934" s="304">
        <f t="shared" si="277"/>
        <v>1590.4349999999999</v>
      </c>
      <c r="G2934" s="9">
        <v>0.1</v>
      </c>
      <c r="H2934" s="18" t="s">
        <v>1063</v>
      </c>
      <c r="I2934" s="32">
        <f t="shared" si="278"/>
        <v>1190.7041522680991</v>
      </c>
      <c r="J2934" s="32">
        <f t="shared" si="279"/>
        <v>5.9535207613404948</v>
      </c>
      <c r="K2934" s="33" t="str">
        <f t="shared" si="280"/>
        <v>DEJAR</v>
      </c>
      <c r="L2934" s="33" t="str">
        <f t="shared" si="281"/>
        <v>DEJAR</v>
      </c>
      <c r="M2934" s="33" t="str">
        <f t="shared" si="282"/>
        <v>DEJAR</v>
      </c>
    </row>
    <row r="2935" spans="1:13" x14ac:dyDescent="0.25">
      <c r="A2935" s="14" t="s">
        <v>958</v>
      </c>
      <c r="B2935" s="18">
        <v>22</v>
      </c>
      <c r="C2935" s="35" t="s">
        <v>125</v>
      </c>
      <c r="D2935" s="18">
        <v>23</v>
      </c>
      <c r="E2935" s="18">
        <v>15</v>
      </c>
      <c r="F2935" s="304">
        <f t="shared" si="277"/>
        <v>415.47660000000002</v>
      </c>
      <c r="G2935" s="9">
        <v>0.1</v>
      </c>
      <c r="H2935" s="18" t="s">
        <v>1063</v>
      </c>
      <c r="I2935" s="32">
        <f t="shared" si="278"/>
        <v>240.46242571758225</v>
      </c>
      <c r="J2935" s="32">
        <f t="shared" si="279"/>
        <v>1.2023121285879113</v>
      </c>
      <c r="K2935" s="33" t="str">
        <f t="shared" si="280"/>
        <v>DEJAR</v>
      </c>
      <c r="L2935" s="33" t="str">
        <f t="shared" si="281"/>
        <v>DEJAR</v>
      </c>
      <c r="M2935" s="33" t="str">
        <f t="shared" si="282"/>
        <v>DEJAR</v>
      </c>
    </row>
    <row r="2936" spans="1:13" x14ac:dyDescent="0.25">
      <c r="A2936" s="14" t="s">
        <v>958</v>
      </c>
      <c r="B2936" s="18">
        <v>23</v>
      </c>
      <c r="C2936" s="35" t="s">
        <v>983</v>
      </c>
      <c r="D2936" s="18">
        <v>65</v>
      </c>
      <c r="E2936" s="18">
        <v>25</v>
      </c>
      <c r="F2936" s="304">
        <f t="shared" si="277"/>
        <v>3318.3150000000001</v>
      </c>
      <c r="G2936" s="9">
        <v>0.1</v>
      </c>
      <c r="H2936" s="18" t="s">
        <v>1063</v>
      </c>
      <c r="I2936" s="32">
        <f t="shared" si="278"/>
        <v>2860.5689751200016</v>
      </c>
      <c r="J2936" s="32">
        <f t="shared" si="279"/>
        <v>14.302844875600007</v>
      </c>
      <c r="K2936" s="33" t="str">
        <f t="shared" si="280"/>
        <v>DEJAR</v>
      </c>
      <c r="L2936" s="33" t="str">
        <f t="shared" si="281"/>
        <v>DEJAR</v>
      </c>
      <c r="M2936" s="33" t="str">
        <f t="shared" si="282"/>
        <v>DEJAR</v>
      </c>
    </row>
    <row r="2937" spans="1:13" x14ac:dyDescent="0.25">
      <c r="A2937" s="14" t="s">
        <v>958</v>
      </c>
      <c r="B2937" s="18">
        <v>24</v>
      </c>
      <c r="C2937" s="35" t="s">
        <v>896</v>
      </c>
      <c r="D2937" s="18">
        <v>20</v>
      </c>
      <c r="E2937" s="18">
        <v>10</v>
      </c>
      <c r="F2937" s="304">
        <f t="shared" si="277"/>
        <v>314.15999999999997</v>
      </c>
      <c r="G2937" s="9">
        <v>0.1</v>
      </c>
      <c r="H2937" s="18" t="s">
        <v>1063</v>
      </c>
      <c r="I2937" s="32">
        <f t="shared" si="278"/>
        <v>172.33493090633354</v>
      </c>
      <c r="J2937" s="32">
        <f t="shared" si="279"/>
        <v>0.86167465453166758</v>
      </c>
      <c r="K2937" s="33" t="str">
        <f t="shared" si="280"/>
        <v>DEJAR</v>
      </c>
      <c r="L2937" s="33" t="str">
        <f t="shared" si="281"/>
        <v>DEJAR</v>
      </c>
      <c r="M2937" s="33" t="str">
        <f t="shared" si="282"/>
        <v>DEJAR</v>
      </c>
    </row>
    <row r="2938" spans="1:13" x14ac:dyDescent="0.25">
      <c r="A2938" s="14" t="s">
        <v>958</v>
      </c>
      <c r="B2938" s="18">
        <v>25</v>
      </c>
      <c r="C2938" s="35" t="s">
        <v>161</v>
      </c>
      <c r="D2938" s="18">
        <v>16</v>
      </c>
      <c r="E2938" s="18">
        <v>10</v>
      </c>
      <c r="F2938" s="304">
        <f t="shared" si="277"/>
        <v>201.0624</v>
      </c>
      <c r="G2938" s="9">
        <v>0.1</v>
      </c>
      <c r="H2938" s="18" t="s">
        <v>1063</v>
      </c>
      <c r="I2938" s="32">
        <f t="shared" si="278"/>
        <v>101.24820425273758</v>
      </c>
      <c r="J2938" s="32">
        <f t="shared" si="279"/>
        <v>0.50624102126368786</v>
      </c>
      <c r="K2938" s="33" t="str">
        <f t="shared" si="280"/>
        <v>DEJAR</v>
      </c>
      <c r="L2938" s="33" t="str">
        <f t="shared" si="281"/>
        <v>DEJAR</v>
      </c>
      <c r="M2938" s="33" t="str">
        <f t="shared" si="282"/>
        <v>DEJAR</v>
      </c>
    </row>
    <row r="2939" spans="1:13" x14ac:dyDescent="0.25">
      <c r="A2939" s="14" t="s">
        <v>958</v>
      </c>
      <c r="B2939" s="18">
        <v>26</v>
      </c>
      <c r="C2939" s="35" t="s">
        <v>981</v>
      </c>
      <c r="D2939" s="18">
        <v>22</v>
      </c>
      <c r="E2939" s="18">
        <v>15</v>
      </c>
      <c r="F2939" s="304">
        <f t="shared" si="277"/>
        <v>380.1336</v>
      </c>
      <c r="G2939" s="9">
        <v>0.1</v>
      </c>
      <c r="H2939" s="18" t="s">
        <v>1063</v>
      </c>
      <c r="I2939" s="32">
        <f t="shared" si="278"/>
        <v>216.2883827856152</v>
      </c>
      <c r="J2939" s="32">
        <f t="shared" si="279"/>
        <v>1.0814419139280758</v>
      </c>
      <c r="K2939" s="33" t="str">
        <f t="shared" si="280"/>
        <v>DEJAR</v>
      </c>
      <c r="L2939" s="33" t="str">
        <f t="shared" si="281"/>
        <v>DEJAR</v>
      </c>
      <c r="M2939" s="33" t="str">
        <f t="shared" si="282"/>
        <v>DEJAR</v>
      </c>
    </row>
    <row r="2940" spans="1:13" x14ac:dyDescent="0.25">
      <c r="A2940" s="14" t="s">
        <v>958</v>
      </c>
      <c r="B2940" s="18">
        <v>27</v>
      </c>
      <c r="C2940" s="35" t="s">
        <v>896</v>
      </c>
      <c r="D2940" s="18">
        <v>11</v>
      </c>
      <c r="E2940" s="18">
        <v>10</v>
      </c>
      <c r="F2940" s="304">
        <f t="shared" si="277"/>
        <v>95.0334</v>
      </c>
      <c r="G2940" s="9">
        <v>0.1</v>
      </c>
      <c r="H2940" s="18" t="s">
        <v>1063</v>
      </c>
      <c r="I2940" s="32">
        <f t="shared" si="278"/>
        <v>41.450062373780455</v>
      </c>
      <c r="J2940" s="32">
        <f t="shared" si="279"/>
        <v>0.20725031186890225</v>
      </c>
      <c r="K2940" s="33" t="str">
        <f t="shared" si="280"/>
        <v>DEJAR</v>
      </c>
      <c r="L2940" s="33" t="str">
        <f t="shared" si="281"/>
        <v>DEJAR</v>
      </c>
      <c r="M2940" s="33" t="str">
        <f t="shared" si="282"/>
        <v>DEJAR</v>
      </c>
    </row>
    <row r="2941" spans="1:13" x14ac:dyDescent="0.25">
      <c r="A2941" s="14" t="s">
        <v>958</v>
      </c>
      <c r="B2941" s="18">
        <v>28</v>
      </c>
      <c r="C2941" s="35" t="s">
        <v>984</v>
      </c>
      <c r="D2941" s="18">
        <v>21</v>
      </c>
      <c r="E2941" s="18">
        <v>15</v>
      </c>
      <c r="F2941" s="304">
        <f t="shared" si="277"/>
        <v>346.3614</v>
      </c>
      <c r="G2941" s="9">
        <v>0.1</v>
      </c>
      <c r="H2941" s="18" t="s">
        <v>1063</v>
      </c>
      <c r="I2941" s="32">
        <f t="shared" si="278"/>
        <v>193.587905296</v>
      </c>
      <c r="J2941" s="32">
        <f t="shared" si="279"/>
        <v>0.96793952648000003</v>
      </c>
      <c r="K2941" s="33" t="str">
        <f t="shared" si="280"/>
        <v>DEJAR</v>
      </c>
      <c r="L2941" s="33" t="str">
        <f t="shared" si="281"/>
        <v>DEJAR</v>
      </c>
      <c r="M2941" s="33" t="str">
        <f t="shared" si="282"/>
        <v>DEJAR</v>
      </c>
    </row>
    <row r="2942" spans="1:13" x14ac:dyDescent="0.25">
      <c r="A2942" s="14" t="s">
        <v>958</v>
      </c>
      <c r="B2942" s="18">
        <v>29</v>
      </c>
      <c r="C2942" s="35" t="s">
        <v>985</v>
      </c>
      <c r="D2942" s="18">
        <v>33</v>
      </c>
      <c r="E2942" s="18">
        <v>25</v>
      </c>
      <c r="F2942" s="304">
        <f t="shared" si="277"/>
        <v>855.30060000000003</v>
      </c>
      <c r="G2942" s="9">
        <v>0.1</v>
      </c>
      <c r="H2942" s="18" t="s">
        <v>1063</v>
      </c>
      <c r="I2942" s="32">
        <f t="shared" si="278"/>
        <v>568.52356444302654</v>
      </c>
      <c r="J2942" s="32">
        <f t="shared" si="279"/>
        <v>2.8426178222151326</v>
      </c>
      <c r="K2942" s="33" t="str">
        <f t="shared" si="280"/>
        <v>DEJAR</v>
      </c>
      <c r="L2942" s="33" t="str">
        <f t="shared" si="281"/>
        <v>DEJAR</v>
      </c>
      <c r="M2942" s="33" t="str">
        <f t="shared" si="282"/>
        <v>DEJAR</v>
      </c>
    </row>
    <row r="2943" spans="1:13" x14ac:dyDescent="0.25">
      <c r="A2943" s="14" t="s">
        <v>958</v>
      </c>
      <c r="B2943" s="18">
        <v>30</v>
      </c>
      <c r="C2943" s="35" t="s">
        <v>122</v>
      </c>
      <c r="D2943" s="18">
        <v>23</v>
      </c>
      <c r="E2943" s="18">
        <v>15</v>
      </c>
      <c r="F2943" s="304">
        <f t="shared" si="277"/>
        <v>415.47660000000002</v>
      </c>
      <c r="G2943" s="9">
        <v>0.1</v>
      </c>
      <c r="H2943" s="18" t="s">
        <v>1063</v>
      </c>
      <c r="I2943" s="32">
        <f t="shared" si="278"/>
        <v>240.46242571758225</v>
      </c>
      <c r="J2943" s="32">
        <f t="shared" si="279"/>
        <v>1.2023121285879113</v>
      </c>
      <c r="K2943" s="33" t="str">
        <f t="shared" si="280"/>
        <v>DEJAR</v>
      </c>
      <c r="L2943" s="33" t="str">
        <f t="shared" si="281"/>
        <v>DEJAR</v>
      </c>
      <c r="M2943" s="33" t="str">
        <f t="shared" si="282"/>
        <v>DEJAR</v>
      </c>
    </row>
    <row r="2944" spans="1:13" x14ac:dyDescent="0.25">
      <c r="A2944" s="13" t="s">
        <v>975</v>
      </c>
      <c r="B2944" s="18">
        <v>1</v>
      </c>
      <c r="C2944" s="35" t="s">
        <v>986</v>
      </c>
      <c r="D2944" s="18">
        <v>11</v>
      </c>
      <c r="E2944" s="18">
        <v>10</v>
      </c>
      <c r="F2944" s="304">
        <f t="shared" si="277"/>
        <v>95.0334</v>
      </c>
      <c r="G2944" s="9">
        <v>0.1</v>
      </c>
      <c r="H2944" s="18" t="s">
        <v>1063</v>
      </c>
      <c r="I2944" s="32">
        <f t="shared" si="278"/>
        <v>41.450062373780455</v>
      </c>
      <c r="J2944" s="32">
        <f t="shared" si="279"/>
        <v>0.20725031186890225</v>
      </c>
      <c r="K2944" s="33" t="str">
        <f t="shared" si="280"/>
        <v>DEJAR</v>
      </c>
      <c r="L2944" s="33" t="str">
        <f t="shared" si="281"/>
        <v>DEJAR</v>
      </c>
      <c r="M2944" s="33" t="str">
        <f t="shared" si="282"/>
        <v>DEJAR</v>
      </c>
    </row>
    <row r="2945" spans="1:13" x14ac:dyDescent="0.25">
      <c r="A2945" s="13" t="s">
        <v>975</v>
      </c>
      <c r="B2945" s="18">
        <v>2</v>
      </c>
      <c r="C2945" s="35" t="s">
        <v>161</v>
      </c>
      <c r="D2945" s="18">
        <v>22</v>
      </c>
      <c r="E2945" s="18">
        <v>15</v>
      </c>
      <c r="F2945" s="304">
        <f t="shared" si="277"/>
        <v>380.1336</v>
      </c>
      <c r="G2945" s="9">
        <v>0.1</v>
      </c>
      <c r="H2945" s="18" t="s">
        <v>1063</v>
      </c>
      <c r="I2945" s="32">
        <f t="shared" si="278"/>
        <v>216.2883827856152</v>
      </c>
      <c r="J2945" s="32">
        <f t="shared" si="279"/>
        <v>1.0814419139280758</v>
      </c>
      <c r="K2945" s="33" t="str">
        <f t="shared" si="280"/>
        <v>DEJAR</v>
      </c>
      <c r="L2945" s="33" t="str">
        <f t="shared" si="281"/>
        <v>DEJAR</v>
      </c>
      <c r="M2945" s="33" t="str">
        <f t="shared" si="282"/>
        <v>DEJAR</v>
      </c>
    </row>
    <row r="2946" spans="1:13" x14ac:dyDescent="0.25">
      <c r="A2946" s="13" t="s">
        <v>975</v>
      </c>
      <c r="B2946" s="18">
        <v>3</v>
      </c>
      <c r="C2946" s="35" t="s">
        <v>33</v>
      </c>
      <c r="D2946" s="18">
        <v>29</v>
      </c>
      <c r="E2946" s="18">
        <v>15</v>
      </c>
      <c r="F2946" s="304">
        <f t="shared" si="277"/>
        <v>660.52139999999997</v>
      </c>
      <c r="G2946" s="9">
        <v>0.1</v>
      </c>
      <c r="H2946" s="18" t="s">
        <v>1063</v>
      </c>
      <c r="I2946" s="32">
        <f t="shared" si="278"/>
        <v>417.82609631752575</v>
      </c>
      <c r="J2946" s="32">
        <f t="shared" si="279"/>
        <v>2.0891304815876288</v>
      </c>
      <c r="K2946" s="33" t="str">
        <f t="shared" si="280"/>
        <v>DEJAR</v>
      </c>
      <c r="L2946" s="33" t="str">
        <f t="shared" si="281"/>
        <v>DEJAR</v>
      </c>
      <c r="M2946" s="33" t="str">
        <f t="shared" si="282"/>
        <v>DEJAR</v>
      </c>
    </row>
    <row r="2947" spans="1:13" x14ac:dyDescent="0.25">
      <c r="A2947" s="13" t="s">
        <v>975</v>
      </c>
      <c r="B2947" s="18">
        <v>4</v>
      </c>
      <c r="C2947" s="35" t="s">
        <v>134</v>
      </c>
      <c r="D2947" s="18">
        <v>15</v>
      </c>
      <c r="E2947" s="18">
        <v>10</v>
      </c>
      <c r="F2947" s="304">
        <f t="shared" ref="F2947:F3010" si="283">(3.1416/4)*D2947^2</f>
        <v>176.715</v>
      </c>
      <c r="G2947" s="9">
        <v>0.1</v>
      </c>
      <c r="H2947" s="18" t="s">
        <v>1063</v>
      </c>
      <c r="I2947" s="32">
        <f t="shared" ref="I2947:I3010" si="284">0.13657*D2947^2.38351</f>
        <v>86.812164819560579</v>
      </c>
      <c r="J2947" s="32">
        <f t="shared" ref="J2947:J3010" si="285">(I2947/1000)*0.5/G2947</f>
        <v>0.43406082409780289</v>
      </c>
      <c r="K2947" s="33" t="str">
        <f t="shared" ref="K2947:K3010" si="286">+IF(D2947&gt;=10,"DEJAR","DEPURAR")</f>
        <v>DEJAR</v>
      </c>
      <c r="L2947" s="33" t="str">
        <f t="shared" ref="L2947:L3010" si="287">+IF(E2947&gt;=5,"DEJAR","DEPURAR")</f>
        <v>DEJAR</v>
      </c>
      <c r="M2947" s="33" t="str">
        <f t="shared" ref="M2947:M3010" si="288">+IF(AND(K2947="DEJAR",L2947="DEJAR"),"DEJAR","DEPURAR")</f>
        <v>DEJAR</v>
      </c>
    </row>
    <row r="2948" spans="1:13" x14ac:dyDescent="0.25">
      <c r="A2948" s="13" t="s">
        <v>975</v>
      </c>
      <c r="B2948" s="18">
        <v>5</v>
      </c>
      <c r="C2948" s="35" t="s">
        <v>133</v>
      </c>
      <c r="D2948" s="18">
        <v>20</v>
      </c>
      <c r="E2948" s="18">
        <v>15</v>
      </c>
      <c r="F2948" s="304">
        <f t="shared" si="283"/>
        <v>314.15999999999997</v>
      </c>
      <c r="G2948" s="9">
        <v>0.1</v>
      </c>
      <c r="H2948" s="18" t="s">
        <v>1063</v>
      </c>
      <c r="I2948" s="32">
        <f t="shared" si="284"/>
        <v>172.33493090633354</v>
      </c>
      <c r="J2948" s="32">
        <f t="shared" si="285"/>
        <v>0.86167465453166758</v>
      </c>
      <c r="K2948" s="33" t="str">
        <f t="shared" si="286"/>
        <v>DEJAR</v>
      </c>
      <c r="L2948" s="33" t="str">
        <f t="shared" si="287"/>
        <v>DEJAR</v>
      </c>
      <c r="M2948" s="33" t="str">
        <f t="shared" si="288"/>
        <v>DEJAR</v>
      </c>
    </row>
    <row r="2949" spans="1:13" x14ac:dyDescent="0.25">
      <c r="A2949" s="13" t="s">
        <v>975</v>
      </c>
      <c r="B2949" s="18">
        <v>6</v>
      </c>
      <c r="C2949" s="35" t="s">
        <v>987</v>
      </c>
      <c r="D2949" s="18">
        <v>82</v>
      </c>
      <c r="E2949" s="18">
        <v>30</v>
      </c>
      <c r="F2949" s="304">
        <f t="shared" si="283"/>
        <v>5281.0295999999998</v>
      </c>
      <c r="G2949" s="9">
        <v>0.1</v>
      </c>
      <c r="H2949" s="18" t="s">
        <v>1063</v>
      </c>
      <c r="I2949" s="32">
        <f t="shared" si="284"/>
        <v>4976.7951454037375</v>
      </c>
      <c r="J2949" s="32">
        <f t="shared" si="285"/>
        <v>24.883975727018683</v>
      </c>
      <c r="K2949" s="33" t="str">
        <f t="shared" si="286"/>
        <v>DEJAR</v>
      </c>
      <c r="L2949" s="33" t="str">
        <f t="shared" si="287"/>
        <v>DEJAR</v>
      </c>
      <c r="M2949" s="33" t="str">
        <f t="shared" si="288"/>
        <v>DEJAR</v>
      </c>
    </row>
    <row r="2950" spans="1:13" x14ac:dyDescent="0.25">
      <c r="A2950" s="13" t="s">
        <v>975</v>
      </c>
      <c r="B2950" s="18">
        <v>7</v>
      </c>
      <c r="C2950" s="35" t="s">
        <v>660</v>
      </c>
      <c r="D2950" s="18">
        <v>18</v>
      </c>
      <c r="E2950" s="18">
        <v>10</v>
      </c>
      <c r="F2950" s="304">
        <f t="shared" si="283"/>
        <v>254.46959999999999</v>
      </c>
      <c r="G2950" s="9">
        <v>0.1</v>
      </c>
      <c r="H2950" s="18" t="s">
        <v>1063</v>
      </c>
      <c r="I2950" s="32">
        <f t="shared" si="284"/>
        <v>134.06329154071116</v>
      </c>
      <c r="J2950" s="32">
        <f t="shared" si="285"/>
        <v>0.67031645770355586</v>
      </c>
      <c r="K2950" s="33" t="str">
        <f t="shared" si="286"/>
        <v>DEJAR</v>
      </c>
      <c r="L2950" s="33" t="str">
        <f t="shared" si="287"/>
        <v>DEJAR</v>
      </c>
      <c r="M2950" s="33" t="str">
        <f t="shared" si="288"/>
        <v>DEJAR</v>
      </c>
    </row>
    <row r="2951" spans="1:13" x14ac:dyDescent="0.25">
      <c r="A2951" s="13" t="s">
        <v>975</v>
      </c>
      <c r="B2951" s="18">
        <v>8</v>
      </c>
      <c r="C2951" s="35" t="s">
        <v>660</v>
      </c>
      <c r="D2951" s="18">
        <v>14</v>
      </c>
      <c r="E2951" s="18">
        <v>10</v>
      </c>
      <c r="F2951" s="304">
        <f t="shared" si="283"/>
        <v>153.9384</v>
      </c>
      <c r="G2951" s="9">
        <v>0.1</v>
      </c>
      <c r="H2951" s="18" t="s">
        <v>1063</v>
      </c>
      <c r="I2951" s="32">
        <f t="shared" si="284"/>
        <v>73.64833681845144</v>
      </c>
      <c r="J2951" s="32">
        <f t="shared" si="285"/>
        <v>0.36824168409225716</v>
      </c>
      <c r="K2951" s="33" t="str">
        <f t="shared" si="286"/>
        <v>DEJAR</v>
      </c>
      <c r="L2951" s="33" t="str">
        <f t="shared" si="287"/>
        <v>DEJAR</v>
      </c>
      <c r="M2951" s="33" t="str">
        <f t="shared" si="288"/>
        <v>DEJAR</v>
      </c>
    </row>
    <row r="2952" spans="1:13" x14ac:dyDescent="0.25">
      <c r="A2952" s="13" t="s">
        <v>975</v>
      </c>
      <c r="B2952" s="18">
        <v>9</v>
      </c>
      <c r="C2952" s="35" t="s">
        <v>280</v>
      </c>
      <c r="D2952" s="18">
        <v>11</v>
      </c>
      <c r="E2952" s="18">
        <v>8</v>
      </c>
      <c r="F2952" s="304">
        <f t="shared" si="283"/>
        <v>95.0334</v>
      </c>
      <c r="G2952" s="9">
        <v>0.1</v>
      </c>
      <c r="H2952" s="18" t="s">
        <v>1063</v>
      </c>
      <c r="I2952" s="32">
        <f t="shared" si="284"/>
        <v>41.450062373780455</v>
      </c>
      <c r="J2952" s="32">
        <f t="shared" si="285"/>
        <v>0.20725031186890225</v>
      </c>
      <c r="K2952" s="33" t="str">
        <f t="shared" si="286"/>
        <v>DEJAR</v>
      </c>
      <c r="L2952" s="33" t="str">
        <f t="shared" si="287"/>
        <v>DEJAR</v>
      </c>
      <c r="M2952" s="33" t="str">
        <f t="shared" si="288"/>
        <v>DEJAR</v>
      </c>
    </row>
    <row r="2953" spans="1:13" x14ac:dyDescent="0.25">
      <c r="A2953" s="13" t="s">
        <v>975</v>
      </c>
      <c r="B2953" s="18">
        <v>10</v>
      </c>
      <c r="C2953" s="35" t="s">
        <v>988</v>
      </c>
      <c r="D2953" s="18">
        <v>27</v>
      </c>
      <c r="E2953" s="18">
        <v>10</v>
      </c>
      <c r="F2953" s="304">
        <f t="shared" si="283"/>
        <v>572.5566</v>
      </c>
      <c r="G2953" s="9">
        <v>0.1</v>
      </c>
      <c r="H2953" s="18" t="s">
        <v>1063</v>
      </c>
      <c r="I2953" s="32">
        <f t="shared" si="284"/>
        <v>352.39128142743209</v>
      </c>
      <c r="J2953" s="32">
        <f t="shared" si="285"/>
        <v>1.7619564071371603</v>
      </c>
      <c r="K2953" s="33" t="str">
        <f t="shared" si="286"/>
        <v>DEJAR</v>
      </c>
      <c r="L2953" s="33" t="str">
        <f t="shared" si="287"/>
        <v>DEJAR</v>
      </c>
      <c r="M2953" s="33" t="str">
        <f t="shared" si="288"/>
        <v>DEJAR</v>
      </c>
    </row>
    <row r="2954" spans="1:13" x14ac:dyDescent="0.25">
      <c r="A2954" s="13" t="s">
        <v>975</v>
      </c>
      <c r="B2954" s="18">
        <v>11</v>
      </c>
      <c r="C2954" s="35" t="s">
        <v>134</v>
      </c>
      <c r="D2954" s="18">
        <v>26</v>
      </c>
      <c r="E2954" s="18">
        <v>10</v>
      </c>
      <c r="F2954" s="304">
        <f t="shared" si="283"/>
        <v>530.93039999999996</v>
      </c>
      <c r="G2954" s="9">
        <v>0.1</v>
      </c>
      <c r="H2954" s="18" t="s">
        <v>1063</v>
      </c>
      <c r="I2954" s="32">
        <f t="shared" si="284"/>
        <v>322.0760520178971</v>
      </c>
      <c r="J2954" s="32">
        <f t="shared" si="285"/>
        <v>1.6103802600894852</v>
      </c>
      <c r="K2954" s="33" t="str">
        <f t="shared" si="286"/>
        <v>DEJAR</v>
      </c>
      <c r="L2954" s="33" t="str">
        <f t="shared" si="287"/>
        <v>DEJAR</v>
      </c>
      <c r="M2954" s="33" t="str">
        <f t="shared" si="288"/>
        <v>DEJAR</v>
      </c>
    </row>
    <row r="2955" spans="1:13" x14ac:dyDescent="0.25">
      <c r="A2955" s="13" t="s">
        <v>975</v>
      </c>
      <c r="B2955" s="18">
        <v>12</v>
      </c>
      <c r="C2955" s="35" t="s">
        <v>134</v>
      </c>
      <c r="D2955" s="18">
        <v>30</v>
      </c>
      <c r="E2955" s="18">
        <v>10</v>
      </c>
      <c r="F2955" s="304">
        <f t="shared" si="283"/>
        <v>706.86</v>
      </c>
      <c r="G2955" s="9">
        <v>0.1</v>
      </c>
      <c r="H2955" s="18" t="s">
        <v>1063</v>
      </c>
      <c r="I2955" s="32">
        <f t="shared" si="284"/>
        <v>452.98997539791907</v>
      </c>
      <c r="J2955" s="32">
        <f t="shared" si="285"/>
        <v>2.2649498769895953</v>
      </c>
      <c r="K2955" s="33" t="str">
        <f t="shared" si="286"/>
        <v>DEJAR</v>
      </c>
      <c r="L2955" s="33" t="str">
        <f t="shared" si="287"/>
        <v>DEJAR</v>
      </c>
      <c r="M2955" s="33" t="str">
        <f t="shared" si="288"/>
        <v>DEJAR</v>
      </c>
    </row>
    <row r="2956" spans="1:13" x14ac:dyDescent="0.25">
      <c r="A2956" s="13" t="s">
        <v>975</v>
      </c>
      <c r="B2956" s="18">
        <v>13</v>
      </c>
      <c r="C2956" s="35" t="s">
        <v>122</v>
      </c>
      <c r="D2956" s="18">
        <v>12</v>
      </c>
      <c r="E2956" s="18">
        <v>10</v>
      </c>
      <c r="F2956" s="304">
        <f t="shared" si="283"/>
        <v>113.0976</v>
      </c>
      <c r="G2956" s="9">
        <v>0.1</v>
      </c>
      <c r="H2956" s="18" t="s">
        <v>1063</v>
      </c>
      <c r="I2956" s="32">
        <f t="shared" si="284"/>
        <v>51.002868362482175</v>
      </c>
      <c r="J2956" s="32">
        <f t="shared" si="285"/>
        <v>0.25501434181241084</v>
      </c>
      <c r="K2956" s="33" t="str">
        <f t="shared" si="286"/>
        <v>DEJAR</v>
      </c>
      <c r="L2956" s="33" t="str">
        <f t="shared" si="287"/>
        <v>DEJAR</v>
      </c>
      <c r="M2956" s="33" t="str">
        <f t="shared" si="288"/>
        <v>DEJAR</v>
      </c>
    </row>
    <row r="2957" spans="1:13" x14ac:dyDescent="0.25">
      <c r="A2957" s="13" t="s">
        <v>975</v>
      </c>
      <c r="B2957" s="18">
        <v>14</v>
      </c>
      <c r="C2957" s="35" t="s">
        <v>134</v>
      </c>
      <c r="D2957" s="18">
        <v>20</v>
      </c>
      <c r="E2957" s="18">
        <v>10</v>
      </c>
      <c r="F2957" s="304">
        <f t="shared" si="283"/>
        <v>314.15999999999997</v>
      </c>
      <c r="G2957" s="9">
        <v>0.1</v>
      </c>
      <c r="H2957" s="18" t="s">
        <v>1063</v>
      </c>
      <c r="I2957" s="32">
        <f t="shared" si="284"/>
        <v>172.33493090633354</v>
      </c>
      <c r="J2957" s="32">
        <f t="shared" si="285"/>
        <v>0.86167465453166758</v>
      </c>
      <c r="K2957" s="33" t="str">
        <f t="shared" si="286"/>
        <v>DEJAR</v>
      </c>
      <c r="L2957" s="33" t="str">
        <f t="shared" si="287"/>
        <v>DEJAR</v>
      </c>
      <c r="M2957" s="33" t="str">
        <f t="shared" si="288"/>
        <v>DEJAR</v>
      </c>
    </row>
    <row r="2958" spans="1:13" x14ac:dyDescent="0.25">
      <c r="A2958" s="13" t="s">
        <v>975</v>
      </c>
      <c r="B2958" s="18">
        <v>15</v>
      </c>
      <c r="C2958" s="35" t="s">
        <v>989</v>
      </c>
      <c r="D2958" s="18">
        <v>13</v>
      </c>
      <c r="E2958" s="18">
        <v>10</v>
      </c>
      <c r="F2958" s="304">
        <f t="shared" si="283"/>
        <v>132.73259999999999</v>
      </c>
      <c r="G2958" s="9">
        <v>0.1</v>
      </c>
      <c r="H2958" s="18" t="s">
        <v>1063</v>
      </c>
      <c r="I2958" s="32">
        <f t="shared" si="284"/>
        <v>61.723483588461484</v>
      </c>
      <c r="J2958" s="32">
        <f t="shared" si="285"/>
        <v>0.3086174179423074</v>
      </c>
      <c r="K2958" s="33" t="str">
        <f t="shared" si="286"/>
        <v>DEJAR</v>
      </c>
      <c r="L2958" s="33" t="str">
        <f t="shared" si="287"/>
        <v>DEJAR</v>
      </c>
      <c r="M2958" s="33" t="str">
        <f t="shared" si="288"/>
        <v>DEJAR</v>
      </c>
    </row>
    <row r="2959" spans="1:13" x14ac:dyDescent="0.25">
      <c r="A2959" s="13" t="s">
        <v>975</v>
      </c>
      <c r="B2959" s="18">
        <v>16</v>
      </c>
      <c r="C2959" s="35" t="s">
        <v>990</v>
      </c>
      <c r="D2959" s="18">
        <v>27</v>
      </c>
      <c r="E2959" s="18">
        <v>10</v>
      </c>
      <c r="F2959" s="304">
        <f t="shared" si="283"/>
        <v>572.5566</v>
      </c>
      <c r="G2959" s="9">
        <v>0.1</v>
      </c>
      <c r="H2959" s="18" t="s">
        <v>1063</v>
      </c>
      <c r="I2959" s="32">
        <f t="shared" si="284"/>
        <v>352.39128142743209</v>
      </c>
      <c r="J2959" s="32">
        <f t="shared" si="285"/>
        <v>1.7619564071371603</v>
      </c>
      <c r="K2959" s="33" t="str">
        <f t="shared" si="286"/>
        <v>DEJAR</v>
      </c>
      <c r="L2959" s="33" t="str">
        <f t="shared" si="287"/>
        <v>DEJAR</v>
      </c>
      <c r="M2959" s="33" t="str">
        <f t="shared" si="288"/>
        <v>DEJAR</v>
      </c>
    </row>
    <row r="2960" spans="1:13" x14ac:dyDescent="0.25">
      <c r="A2960" s="13" t="s">
        <v>975</v>
      </c>
      <c r="B2960" s="18">
        <v>17</v>
      </c>
      <c r="C2960" s="35" t="s">
        <v>252</v>
      </c>
      <c r="D2960" s="18">
        <v>12</v>
      </c>
      <c r="E2960" s="18">
        <v>10</v>
      </c>
      <c r="F2960" s="304">
        <f t="shared" si="283"/>
        <v>113.0976</v>
      </c>
      <c r="G2960" s="9">
        <v>0.1</v>
      </c>
      <c r="H2960" s="18" t="s">
        <v>1063</v>
      </c>
      <c r="I2960" s="32">
        <f t="shared" si="284"/>
        <v>51.002868362482175</v>
      </c>
      <c r="J2960" s="32">
        <f t="shared" si="285"/>
        <v>0.25501434181241084</v>
      </c>
      <c r="K2960" s="33" t="str">
        <f t="shared" si="286"/>
        <v>DEJAR</v>
      </c>
      <c r="L2960" s="33" t="str">
        <f t="shared" si="287"/>
        <v>DEJAR</v>
      </c>
      <c r="M2960" s="33" t="str">
        <f t="shared" si="288"/>
        <v>DEJAR</v>
      </c>
    </row>
    <row r="2961" spans="1:13" x14ac:dyDescent="0.25">
      <c r="A2961" s="13" t="s">
        <v>975</v>
      </c>
      <c r="B2961" s="18">
        <v>18</v>
      </c>
      <c r="C2961" s="35" t="s">
        <v>28</v>
      </c>
      <c r="D2961" s="18">
        <v>10</v>
      </c>
      <c r="E2961" s="18">
        <v>10</v>
      </c>
      <c r="F2961" s="304">
        <f t="shared" si="283"/>
        <v>78.539999999999992</v>
      </c>
      <c r="G2961" s="9">
        <v>0.1</v>
      </c>
      <c r="H2961" s="18" t="s">
        <v>1063</v>
      </c>
      <c r="I2961" s="32">
        <f t="shared" si="284"/>
        <v>33.026709725455305</v>
      </c>
      <c r="J2961" s="32">
        <f t="shared" si="285"/>
        <v>0.16513354862727653</v>
      </c>
      <c r="K2961" s="33" t="str">
        <f t="shared" si="286"/>
        <v>DEJAR</v>
      </c>
      <c r="L2961" s="33" t="str">
        <f t="shared" si="287"/>
        <v>DEJAR</v>
      </c>
      <c r="M2961" s="33" t="str">
        <f t="shared" si="288"/>
        <v>DEJAR</v>
      </c>
    </row>
    <row r="2962" spans="1:13" x14ac:dyDescent="0.25">
      <c r="A2962" s="13" t="s">
        <v>975</v>
      </c>
      <c r="B2962" s="18">
        <v>19</v>
      </c>
      <c r="C2962" s="35" t="s">
        <v>990</v>
      </c>
      <c r="D2962" s="18">
        <v>17</v>
      </c>
      <c r="E2962" s="18">
        <v>15</v>
      </c>
      <c r="F2962" s="304">
        <f t="shared" si="283"/>
        <v>226.98060000000001</v>
      </c>
      <c r="G2962" s="9">
        <v>0.1</v>
      </c>
      <c r="H2962" s="18" t="s">
        <v>1063</v>
      </c>
      <c r="I2962" s="32">
        <f t="shared" si="284"/>
        <v>116.98835060940742</v>
      </c>
      <c r="J2962" s="32">
        <f t="shared" si="285"/>
        <v>0.58494175304703711</v>
      </c>
      <c r="K2962" s="33" t="str">
        <f t="shared" si="286"/>
        <v>DEJAR</v>
      </c>
      <c r="L2962" s="33" t="str">
        <f t="shared" si="287"/>
        <v>DEJAR</v>
      </c>
      <c r="M2962" s="33" t="str">
        <f t="shared" si="288"/>
        <v>DEJAR</v>
      </c>
    </row>
    <row r="2963" spans="1:13" x14ac:dyDescent="0.25">
      <c r="A2963" s="13" t="s">
        <v>975</v>
      </c>
      <c r="B2963" s="18">
        <v>20</v>
      </c>
      <c r="C2963" s="35" t="s">
        <v>300</v>
      </c>
      <c r="D2963" s="18">
        <v>70</v>
      </c>
      <c r="E2963" s="18">
        <v>15</v>
      </c>
      <c r="F2963" s="304">
        <f t="shared" si="283"/>
        <v>3848.46</v>
      </c>
      <c r="G2963" s="9">
        <v>0.1</v>
      </c>
      <c r="H2963" s="18" t="s">
        <v>1063</v>
      </c>
      <c r="I2963" s="32">
        <f t="shared" si="284"/>
        <v>3413.2251636463757</v>
      </c>
      <c r="J2963" s="32">
        <f t="shared" si="285"/>
        <v>17.066125818231878</v>
      </c>
      <c r="K2963" s="33" t="str">
        <f t="shared" si="286"/>
        <v>DEJAR</v>
      </c>
      <c r="L2963" s="33" t="str">
        <f t="shared" si="287"/>
        <v>DEJAR</v>
      </c>
      <c r="M2963" s="33" t="str">
        <f t="shared" si="288"/>
        <v>DEJAR</v>
      </c>
    </row>
    <row r="2964" spans="1:13" x14ac:dyDescent="0.25">
      <c r="A2964" s="13" t="s">
        <v>975</v>
      </c>
      <c r="B2964" s="18">
        <v>21</v>
      </c>
      <c r="C2964" s="35" t="s">
        <v>710</v>
      </c>
      <c r="D2964" s="18">
        <v>52</v>
      </c>
      <c r="E2964" s="18">
        <v>25</v>
      </c>
      <c r="F2964" s="304">
        <f t="shared" si="283"/>
        <v>2123.7215999999999</v>
      </c>
      <c r="G2964" s="9">
        <v>0.1</v>
      </c>
      <c r="H2964" s="18" t="s">
        <v>1063</v>
      </c>
      <c r="I2964" s="32">
        <f t="shared" si="284"/>
        <v>1680.6080482279649</v>
      </c>
      <c r="J2964" s="32">
        <f t="shared" si="285"/>
        <v>8.4030402411398235</v>
      </c>
      <c r="K2964" s="33" t="str">
        <f t="shared" si="286"/>
        <v>DEJAR</v>
      </c>
      <c r="L2964" s="33" t="str">
        <f t="shared" si="287"/>
        <v>DEJAR</v>
      </c>
      <c r="M2964" s="33" t="str">
        <f t="shared" si="288"/>
        <v>DEJAR</v>
      </c>
    </row>
    <row r="2965" spans="1:13" x14ac:dyDescent="0.25">
      <c r="A2965" s="13" t="s">
        <v>975</v>
      </c>
      <c r="B2965" s="18">
        <v>22</v>
      </c>
      <c r="C2965" s="35" t="s">
        <v>985</v>
      </c>
      <c r="D2965" s="18">
        <v>24</v>
      </c>
      <c r="E2965" s="18">
        <v>25</v>
      </c>
      <c r="F2965" s="304">
        <f t="shared" si="283"/>
        <v>452.3904</v>
      </c>
      <c r="G2965" s="9">
        <v>0.1</v>
      </c>
      <c r="H2965" s="18" t="s">
        <v>1063</v>
      </c>
      <c r="I2965" s="32">
        <f t="shared" si="284"/>
        <v>266.13537552905672</v>
      </c>
      <c r="J2965" s="32">
        <f t="shared" si="285"/>
        <v>1.3306768776452833</v>
      </c>
      <c r="K2965" s="33" t="str">
        <f t="shared" si="286"/>
        <v>DEJAR</v>
      </c>
      <c r="L2965" s="33" t="str">
        <f t="shared" si="287"/>
        <v>DEJAR</v>
      </c>
      <c r="M2965" s="33" t="str">
        <f t="shared" si="288"/>
        <v>DEJAR</v>
      </c>
    </row>
    <row r="2966" spans="1:13" x14ac:dyDescent="0.25">
      <c r="A2966" s="13" t="s">
        <v>975</v>
      </c>
      <c r="B2966" s="18">
        <v>23</v>
      </c>
      <c r="C2966" s="35" t="s">
        <v>244</v>
      </c>
      <c r="D2966" s="18">
        <v>28</v>
      </c>
      <c r="E2966" s="18">
        <v>25</v>
      </c>
      <c r="F2966" s="304">
        <f t="shared" si="283"/>
        <v>615.75360000000001</v>
      </c>
      <c r="G2966" s="9">
        <v>0.1</v>
      </c>
      <c r="H2966" s="18" t="s">
        <v>1063</v>
      </c>
      <c r="I2966" s="32">
        <f t="shared" si="284"/>
        <v>384.30049927715726</v>
      </c>
      <c r="J2966" s="32">
        <f t="shared" si="285"/>
        <v>1.9215024963857863</v>
      </c>
      <c r="K2966" s="33" t="str">
        <f t="shared" si="286"/>
        <v>DEJAR</v>
      </c>
      <c r="L2966" s="33" t="str">
        <f t="shared" si="287"/>
        <v>DEJAR</v>
      </c>
      <c r="M2966" s="33" t="str">
        <f t="shared" si="288"/>
        <v>DEJAR</v>
      </c>
    </row>
    <row r="2967" spans="1:13" x14ac:dyDescent="0.25">
      <c r="A2967" s="13" t="s">
        <v>972</v>
      </c>
      <c r="B2967" s="18">
        <v>1</v>
      </c>
      <c r="C2967" s="35" t="s">
        <v>244</v>
      </c>
      <c r="D2967" s="18">
        <v>22.5</v>
      </c>
      <c r="E2967" s="18">
        <v>5</v>
      </c>
      <c r="F2967" s="304">
        <f t="shared" si="283"/>
        <v>397.60874999999999</v>
      </c>
      <c r="G2967" s="9">
        <v>0.1</v>
      </c>
      <c r="H2967" s="18" t="s">
        <v>1063</v>
      </c>
      <c r="I2967" s="32">
        <f t="shared" si="284"/>
        <v>228.1896084504572</v>
      </c>
      <c r="J2967" s="32">
        <f t="shared" si="285"/>
        <v>1.140948042252286</v>
      </c>
      <c r="K2967" s="33" t="str">
        <f t="shared" si="286"/>
        <v>DEJAR</v>
      </c>
      <c r="L2967" s="33" t="str">
        <f t="shared" si="287"/>
        <v>DEJAR</v>
      </c>
      <c r="M2967" s="33" t="str">
        <f t="shared" si="288"/>
        <v>DEJAR</v>
      </c>
    </row>
    <row r="2968" spans="1:13" x14ac:dyDescent="0.25">
      <c r="A2968" s="13" t="s">
        <v>972</v>
      </c>
      <c r="B2968" s="18">
        <v>2</v>
      </c>
      <c r="C2968" s="35" t="s">
        <v>991</v>
      </c>
      <c r="D2968" s="18">
        <v>19.7</v>
      </c>
      <c r="E2968" s="18">
        <v>6</v>
      </c>
      <c r="F2968" s="304">
        <f t="shared" si="283"/>
        <v>304.80588599999999</v>
      </c>
      <c r="G2968" s="9">
        <v>0.1</v>
      </c>
      <c r="H2968" s="18" t="s">
        <v>1063</v>
      </c>
      <c r="I2968" s="32">
        <f t="shared" si="284"/>
        <v>166.2373105643241</v>
      </c>
      <c r="J2968" s="32">
        <f t="shared" si="285"/>
        <v>0.83118655282162057</v>
      </c>
      <c r="K2968" s="33" t="str">
        <f t="shared" si="286"/>
        <v>DEJAR</v>
      </c>
      <c r="L2968" s="33" t="str">
        <f t="shared" si="287"/>
        <v>DEJAR</v>
      </c>
      <c r="M2968" s="33" t="str">
        <f t="shared" si="288"/>
        <v>DEJAR</v>
      </c>
    </row>
    <row r="2969" spans="1:13" x14ac:dyDescent="0.25">
      <c r="A2969" s="13" t="s">
        <v>972</v>
      </c>
      <c r="B2969" s="18">
        <v>3</v>
      </c>
      <c r="C2969" s="35" t="s">
        <v>991</v>
      </c>
      <c r="D2969" s="18">
        <v>15.5</v>
      </c>
      <c r="E2969" s="18">
        <v>7</v>
      </c>
      <c r="F2969" s="304">
        <f t="shared" si="283"/>
        <v>188.69235</v>
      </c>
      <c r="G2969" s="9">
        <v>0.1</v>
      </c>
      <c r="H2969" s="18" t="s">
        <v>1063</v>
      </c>
      <c r="I2969" s="32">
        <f t="shared" si="284"/>
        <v>93.869134877908024</v>
      </c>
      <c r="J2969" s="32">
        <f t="shared" si="285"/>
        <v>0.46934567438954011</v>
      </c>
      <c r="K2969" s="33" t="str">
        <f t="shared" si="286"/>
        <v>DEJAR</v>
      </c>
      <c r="L2969" s="33" t="str">
        <f t="shared" si="287"/>
        <v>DEJAR</v>
      </c>
      <c r="M2969" s="33" t="str">
        <f t="shared" si="288"/>
        <v>DEJAR</v>
      </c>
    </row>
    <row r="2970" spans="1:13" x14ac:dyDescent="0.25">
      <c r="A2970" s="13" t="s">
        <v>972</v>
      </c>
      <c r="B2970" s="18">
        <v>4</v>
      </c>
      <c r="C2970" s="35" t="s">
        <v>310</v>
      </c>
      <c r="D2970" s="18">
        <v>18</v>
      </c>
      <c r="E2970" s="18">
        <v>20</v>
      </c>
      <c r="F2970" s="304">
        <f t="shared" si="283"/>
        <v>254.46959999999999</v>
      </c>
      <c r="G2970" s="9">
        <v>0.1</v>
      </c>
      <c r="H2970" s="18" t="s">
        <v>1063</v>
      </c>
      <c r="I2970" s="32">
        <f t="shared" si="284"/>
        <v>134.06329154071116</v>
      </c>
      <c r="J2970" s="32">
        <f t="shared" si="285"/>
        <v>0.67031645770355586</v>
      </c>
      <c r="K2970" s="33" t="str">
        <f t="shared" si="286"/>
        <v>DEJAR</v>
      </c>
      <c r="L2970" s="33" t="str">
        <f t="shared" si="287"/>
        <v>DEJAR</v>
      </c>
      <c r="M2970" s="33" t="str">
        <f t="shared" si="288"/>
        <v>DEJAR</v>
      </c>
    </row>
    <row r="2971" spans="1:13" x14ac:dyDescent="0.25">
      <c r="A2971" s="13" t="s">
        <v>972</v>
      </c>
      <c r="B2971" s="18">
        <v>5</v>
      </c>
      <c r="C2971" s="35" t="s">
        <v>273</v>
      </c>
      <c r="D2971" s="18">
        <v>13</v>
      </c>
      <c r="E2971" s="18">
        <v>8</v>
      </c>
      <c r="F2971" s="304">
        <f t="shared" si="283"/>
        <v>132.73259999999999</v>
      </c>
      <c r="G2971" s="9">
        <v>0.1</v>
      </c>
      <c r="H2971" s="18" t="s">
        <v>1063</v>
      </c>
      <c r="I2971" s="32">
        <f t="shared" si="284"/>
        <v>61.723483588461484</v>
      </c>
      <c r="J2971" s="32">
        <f t="shared" si="285"/>
        <v>0.3086174179423074</v>
      </c>
      <c r="K2971" s="33" t="str">
        <f t="shared" si="286"/>
        <v>DEJAR</v>
      </c>
      <c r="L2971" s="33" t="str">
        <f t="shared" si="287"/>
        <v>DEJAR</v>
      </c>
      <c r="M2971" s="33" t="str">
        <f t="shared" si="288"/>
        <v>DEJAR</v>
      </c>
    </row>
    <row r="2972" spans="1:13" x14ac:dyDescent="0.25">
      <c r="A2972" s="13" t="s">
        <v>972</v>
      </c>
      <c r="B2972" s="18">
        <v>6</v>
      </c>
      <c r="C2972" s="35" t="s">
        <v>992</v>
      </c>
      <c r="D2972" s="18">
        <v>10</v>
      </c>
      <c r="E2972" s="18">
        <v>10</v>
      </c>
      <c r="F2972" s="304">
        <f t="shared" si="283"/>
        <v>78.539999999999992</v>
      </c>
      <c r="G2972" s="9">
        <v>0.1</v>
      </c>
      <c r="H2972" s="18" t="s">
        <v>1063</v>
      </c>
      <c r="I2972" s="32">
        <f t="shared" si="284"/>
        <v>33.026709725455305</v>
      </c>
      <c r="J2972" s="32">
        <f t="shared" si="285"/>
        <v>0.16513354862727653</v>
      </c>
      <c r="K2972" s="33" t="str">
        <f t="shared" si="286"/>
        <v>DEJAR</v>
      </c>
      <c r="L2972" s="33" t="str">
        <f t="shared" si="287"/>
        <v>DEJAR</v>
      </c>
      <c r="M2972" s="33" t="str">
        <f t="shared" si="288"/>
        <v>DEJAR</v>
      </c>
    </row>
    <row r="2973" spans="1:13" x14ac:dyDescent="0.25">
      <c r="A2973" s="13" t="s">
        <v>972</v>
      </c>
      <c r="B2973" s="18">
        <v>7</v>
      </c>
      <c r="C2973" s="35" t="s">
        <v>991</v>
      </c>
      <c r="D2973" s="18">
        <v>18.3</v>
      </c>
      <c r="E2973" s="18">
        <v>9</v>
      </c>
      <c r="F2973" s="304">
        <f t="shared" si="283"/>
        <v>263.02260600000005</v>
      </c>
      <c r="G2973" s="9">
        <v>0.1</v>
      </c>
      <c r="H2973" s="18" t="s">
        <v>1063</v>
      </c>
      <c r="I2973" s="32">
        <f t="shared" si="284"/>
        <v>139.45050980105873</v>
      </c>
      <c r="J2973" s="32">
        <f t="shared" si="285"/>
        <v>0.69725254900529354</v>
      </c>
      <c r="K2973" s="33" t="str">
        <f t="shared" si="286"/>
        <v>DEJAR</v>
      </c>
      <c r="L2973" s="33" t="str">
        <f t="shared" si="287"/>
        <v>DEJAR</v>
      </c>
      <c r="M2973" s="33" t="str">
        <f t="shared" si="288"/>
        <v>DEJAR</v>
      </c>
    </row>
    <row r="2974" spans="1:13" x14ac:dyDescent="0.25">
      <c r="A2974" s="13" t="s">
        <v>972</v>
      </c>
      <c r="B2974" s="18">
        <v>8</v>
      </c>
      <c r="C2974" s="35" t="s">
        <v>993</v>
      </c>
      <c r="D2974" s="18">
        <v>11</v>
      </c>
      <c r="E2974" s="18">
        <v>11</v>
      </c>
      <c r="F2974" s="304">
        <f t="shared" si="283"/>
        <v>95.0334</v>
      </c>
      <c r="G2974" s="9">
        <v>0.1</v>
      </c>
      <c r="H2974" s="18" t="s">
        <v>1063</v>
      </c>
      <c r="I2974" s="32">
        <f t="shared" si="284"/>
        <v>41.450062373780455</v>
      </c>
      <c r="J2974" s="32">
        <f t="shared" si="285"/>
        <v>0.20725031186890225</v>
      </c>
      <c r="K2974" s="33" t="str">
        <f t="shared" si="286"/>
        <v>DEJAR</v>
      </c>
      <c r="L2974" s="33" t="str">
        <f t="shared" si="287"/>
        <v>DEJAR</v>
      </c>
      <c r="M2974" s="33" t="str">
        <f t="shared" si="288"/>
        <v>DEJAR</v>
      </c>
    </row>
    <row r="2975" spans="1:13" x14ac:dyDescent="0.25">
      <c r="A2975" s="13" t="s">
        <v>972</v>
      </c>
      <c r="B2975" s="18">
        <v>9</v>
      </c>
      <c r="C2975" s="35" t="s">
        <v>273</v>
      </c>
      <c r="D2975" s="18">
        <v>18</v>
      </c>
      <c r="E2975" s="18">
        <v>8</v>
      </c>
      <c r="F2975" s="304">
        <f t="shared" si="283"/>
        <v>254.46959999999999</v>
      </c>
      <c r="G2975" s="9">
        <v>0.1</v>
      </c>
      <c r="H2975" s="18" t="s">
        <v>1063</v>
      </c>
      <c r="I2975" s="32">
        <f t="shared" si="284"/>
        <v>134.06329154071116</v>
      </c>
      <c r="J2975" s="32">
        <f t="shared" si="285"/>
        <v>0.67031645770355586</v>
      </c>
      <c r="K2975" s="33" t="str">
        <f t="shared" si="286"/>
        <v>DEJAR</v>
      </c>
      <c r="L2975" s="33" t="str">
        <f t="shared" si="287"/>
        <v>DEJAR</v>
      </c>
      <c r="M2975" s="33" t="str">
        <f t="shared" si="288"/>
        <v>DEJAR</v>
      </c>
    </row>
    <row r="2976" spans="1:13" x14ac:dyDescent="0.25">
      <c r="A2976" s="13" t="s">
        <v>972</v>
      </c>
      <c r="B2976" s="18">
        <v>10</v>
      </c>
      <c r="C2976" s="35" t="s">
        <v>28</v>
      </c>
      <c r="D2976" s="18">
        <v>27</v>
      </c>
      <c r="E2976" s="18">
        <v>9</v>
      </c>
      <c r="F2976" s="304">
        <f t="shared" si="283"/>
        <v>572.5566</v>
      </c>
      <c r="G2976" s="9">
        <v>0.1</v>
      </c>
      <c r="H2976" s="18" t="s">
        <v>1063</v>
      </c>
      <c r="I2976" s="32">
        <f t="shared" si="284"/>
        <v>352.39128142743209</v>
      </c>
      <c r="J2976" s="32">
        <f t="shared" si="285"/>
        <v>1.7619564071371603</v>
      </c>
      <c r="K2976" s="33" t="str">
        <f t="shared" si="286"/>
        <v>DEJAR</v>
      </c>
      <c r="L2976" s="33" t="str">
        <f t="shared" si="287"/>
        <v>DEJAR</v>
      </c>
      <c r="M2976" s="33" t="str">
        <f t="shared" si="288"/>
        <v>DEJAR</v>
      </c>
    </row>
    <row r="2977" spans="1:13" x14ac:dyDescent="0.25">
      <c r="A2977" s="13" t="s">
        <v>972</v>
      </c>
      <c r="B2977" s="18">
        <v>11</v>
      </c>
      <c r="C2977" s="35" t="s">
        <v>263</v>
      </c>
      <c r="D2977" s="18">
        <v>33</v>
      </c>
      <c r="E2977" s="18">
        <v>12</v>
      </c>
      <c r="F2977" s="304">
        <f t="shared" si="283"/>
        <v>855.30060000000003</v>
      </c>
      <c r="G2977" s="9">
        <v>0.1</v>
      </c>
      <c r="H2977" s="18" t="s">
        <v>1063</v>
      </c>
      <c r="I2977" s="32">
        <f t="shared" si="284"/>
        <v>568.52356444302654</v>
      </c>
      <c r="J2977" s="32">
        <f t="shared" si="285"/>
        <v>2.8426178222151326</v>
      </c>
      <c r="K2977" s="33" t="str">
        <f t="shared" si="286"/>
        <v>DEJAR</v>
      </c>
      <c r="L2977" s="33" t="str">
        <f t="shared" si="287"/>
        <v>DEJAR</v>
      </c>
      <c r="M2977" s="33" t="str">
        <f t="shared" si="288"/>
        <v>DEJAR</v>
      </c>
    </row>
    <row r="2978" spans="1:13" x14ac:dyDescent="0.25">
      <c r="A2978" s="13" t="s">
        <v>972</v>
      </c>
      <c r="B2978" s="18">
        <v>12</v>
      </c>
      <c r="C2978" s="35" t="s">
        <v>273</v>
      </c>
      <c r="D2978" s="18">
        <v>16.3</v>
      </c>
      <c r="E2978" s="18">
        <v>9</v>
      </c>
      <c r="F2978" s="304">
        <f t="shared" si="283"/>
        <v>208.67292599999999</v>
      </c>
      <c r="G2978" s="9">
        <v>0.1</v>
      </c>
      <c r="H2978" s="18" t="s">
        <v>1063</v>
      </c>
      <c r="I2978" s="32">
        <f t="shared" si="284"/>
        <v>105.83189836648944</v>
      </c>
      <c r="J2978" s="32">
        <f t="shared" si="285"/>
        <v>0.52915949183244715</v>
      </c>
      <c r="K2978" s="33" t="str">
        <f t="shared" si="286"/>
        <v>DEJAR</v>
      </c>
      <c r="L2978" s="33" t="str">
        <f t="shared" si="287"/>
        <v>DEJAR</v>
      </c>
      <c r="M2978" s="33" t="str">
        <f t="shared" si="288"/>
        <v>DEJAR</v>
      </c>
    </row>
    <row r="2979" spans="1:13" x14ac:dyDescent="0.25">
      <c r="A2979" s="13" t="s">
        <v>972</v>
      </c>
      <c r="B2979" s="18">
        <v>13</v>
      </c>
      <c r="C2979" s="35" t="s">
        <v>992</v>
      </c>
      <c r="D2979" s="18">
        <v>10</v>
      </c>
      <c r="E2979" s="18">
        <v>12</v>
      </c>
      <c r="F2979" s="304">
        <f t="shared" si="283"/>
        <v>78.539999999999992</v>
      </c>
      <c r="G2979" s="9">
        <v>0.1</v>
      </c>
      <c r="H2979" s="18" t="s">
        <v>1063</v>
      </c>
      <c r="I2979" s="32">
        <f t="shared" si="284"/>
        <v>33.026709725455305</v>
      </c>
      <c r="J2979" s="32">
        <f t="shared" si="285"/>
        <v>0.16513354862727653</v>
      </c>
      <c r="K2979" s="33" t="str">
        <f t="shared" si="286"/>
        <v>DEJAR</v>
      </c>
      <c r="L2979" s="33" t="str">
        <f t="shared" si="287"/>
        <v>DEJAR</v>
      </c>
      <c r="M2979" s="33" t="str">
        <f t="shared" si="288"/>
        <v>DEJAR</v>
      </c>
    </row>
    <row r="2980" spans="1:13" x14ac:dyDescent="0.25">
      <c r="A2980" s="13" t="s">
        <v>972</v>
      </c>
      <c r="B2980" s="18">
        <v>14</v>
      </c>
      <c r="C2980" s="35" t="s">
        <v>991</v>
      </c>
      <c r="D2980" s="18">
        <v>24</v>
      </c>
      <c r="E2980" s="18">
        <v>9</v>
      </c>
      <c r="F2980" s="304">
        <f t="shared" si="283"/>
        <v>452.3904</v>
      </c>
      <c r="G2980" s="9">
        <v>0.1</v>
      </c>
      <c r="H2980" s="18" t="s">
        <v>1063</v>
      </c>
      <c r="I2980" s="32">
        <f t="shared" si="284"/>
        <v>266.13537552905672</v>
      </c>
      <c r="J2980" s="32">
        <f t="shared" si="285"/>
        <v>1.3306768776452833</v>
      </c>
      <c r="K2980" s="33" t="str">
        <f t="shared" si="286"/>
        <v>DEJAR</v>
      </c>
      <c r="L2980" s="33" t="str">
        <f t="shared" si="287"/>
        <v>DEJAR</v>
      </c>
      <c r="M2980" s="33" t="str">
        <f t="shared" si="288"/>
        <v>DEJAR</v>
      </c>
    </row>
    <row r="2981" spans="1:13" x14ac:dyDescent="0.25">
      <c r="A2981" s="13" t="s">
        <v>972</v>
      </c>
      <c r="B2981" s="18">
        <v>15</v>
      </c>
      <c r="C2981" s="35" t="s">
        <v>988</v>
      </c>
      <c r="D2981" s="18">
        <v>14</v>
      </c>
      <c r="E2981" s="18">
        <v>10</v>
      </c>
      <c r="F2981" s="304">
        <f t="shared" si="283"/>
        <v>153.9384</v>
      </c>
      <c r="G2981" s="9">
        <v>0.1</v>
      </c>
      <c r="H2981" s="18" t="s">
        <v>1063</v>
      </c>
      <c r="I2981" s="32">
        <f t="shared" si="284"/>
        <v>73.64833681845144</v>
      </c>
      <c r="J2981" s="32">
        <f t="shared" si="285"/>
        <v>0.36824168409225716</v>
      </c>
      <c r="K2981" s="33" t="str">
        <f t="shared" si="286"/>
        <v>DEJAR</v>
      </c>
      <c r="L2981" s="33" t="str">
        <f t="shared" si="287"/>
        <v>DEJAR</v>
      </c>
      <c r="M2981" s="33" t="str">
        <f t="shared" si="288"/>
        <v>DEJAR</v>
      </c>
    </row>
    <row r="2982" spans="1:13" x14ac:dyDescent="0.25">
      <c r="A2982" s="13" t="s">
        <v>972</v>
      </c>
      <c r="B2982" s="18">
        <v>16</v>
      </c>
      <c r="C2982" s="35" t="s">
        <v>991</v>
      </c>
      <c r="D2982" s="18">
        <v>24</v>
      </c>
      <c r="E2982" s="18">
        <v>9</v>
      </c>
      <c r="F2982" s="304">
        <f t="shared" si="283"/>
        <v>452.3904</v>
      </c>
      <c r="G2982" s="9">
        <v>0.1</v>
      </c>
      <c r="H2982" s="18" t="s">
        <v>1063</v>
      </c>
      <c r="I2982" s="32">
        <f t="shared" si="284"/>
        <v>266.13537552905672</v>
      </c>
      <c r="J2982" s="32">
        <f t="shared" si="285"/>
        <v>1.3306768776452833</v>
      </c>
      <c r="K2982" s="33" t="str">
        <f t="shared" si="286"/>
        <v>DEJAR</v>
      </c>
      <c r="L2982" s="33" t="str">
        <f t="shared" si="287"/>
        <v>DEJAR</v>
      </c>
      <c r="M2982" s="33" t="str">
        <f t="shared" si="288"/>
        <v>DEJAR</v>
      </c>
    </row>
    <row r="2983" spans="1:13" x14ac:dyDescent="0.25">
      <c r="A2983" s="13" t="s">
        <v>972</v>
      </c>
      <c r="B2983" s="18">
        <v>17</v>
      </c>
      <c r="C2983" s="35" t="s">
        <v>994</v>
      </c>
      <c r="D2983" s="18">
        <v>11</v>
      </c>
      <c r="E2983" s="18">
        <v>10</v>
      </c>
      <c r="F2983" s="304">
        <f t="shared" si="283"/>
        <v>95.0334</v>
      </c>
      <c r="G2983" s="9">
        <v>0.1</v>
      </c>
      <c r="H2983" s="18" t="s">
        <v>1063</v>
      </c>
      <c r="I2983" s="32">
        <f t="shared" si="284"/>
        <v>41.450062373780455</v>
      </c>
      <c r="J2983" s="32">
        <f t="shared" si="285"/>
        <v>0.20725031186890225</v>
      </c>
      <c r="K2983" s="33" t="str">
        <f t="shared" si="286"/>
        <v>DEJAR</v>
      </c>
      <c r="L2983" s="33" t="str">
        <f t="shared" si="287"/>
        <v>DEJAR</v>
      </c>
      <c r="M2983" s="33" t="str">
        <f t="shared" si="288"/>
        <v>DEJAR</v>
      </c>
    </row>
    <row r="2984" spans="1:13" x14ac:dyDescent="0.25">
      <c r="A2984" s="13" t="s">
        <v>972</v>
      </c>
      <c r="B2984" s="18">
        <v>18</v>
      </c>
      <c r="C2984" s="35" t="s">
        <v>173</v>
      </c>
      <c r="D2984" s="18">
        <v>12</v>
      </c>
      <c r="E2984" s="18">
        <v>9</v>
      </c>
      <c r="F2984" s="304">
        <f t="shared" si="283"/>
        <v>113.0976</v>
      </c>
      <c r="G2984" s="9">
        <v>0.1</v>
      </c>
      <c r="H2984" s="18" t="s">
        <v>1063</v>
      </c>
      <c r="I2984" s="32">
        <f t="shared" si="284"/>
        <v>51.002868362482175</v>
      </c>
      <c r="J2984" s="32">
        <f t="shared" si="285"/>
        <v>0.25501434181241084</v>
      </c>
      <c r="K2984" s="33" t="str">
        <f t="shared" si="286"/>
        <v>DEJAR</v>
      </c>
      <c r="L2984" s="33" t="str">
        <f t="shared" si="287"/>
        <v>DEJAR</v>
      </c>
      <c r="M2984" s="33" t="str">
        <f t="shared" si="288"/>
        <v>DEJAR</v>
      </c>
    </row>
    <row r="2985" spans="1:13" x14ac:dyDescent="0.25">
      <c r="A2985" s="13" t="s">
        <v>972</v>
      </c>
      <c r="B2985" s="18">
        <v>20</v>
      </c>
      <c r="C2985" s="35" t="s">
        <v>991</v>
      </c>
      <c r="D2985" s="18">
        <v>18</v>
      </c>
      <c r="E2985" s="18">
        <v>8</v>
      </c>
      <c r="F2985" s="304">
        <f t="shared" si="283"/>
        <v>254.46959999999999</v>
      </c>
      <c r="G2985" s="9">
        <v>0.1</v>
      </c>
      <c r="H2985" s="18" t="s">
        <v>1063</v>
      </c>
      <c r="I2985" s="32">
        <f t="shared" si="284"/>
        <v>134.06329154071116</v>
      </c>
      <c r="J2985" s="32">
        <f t="shared" si="285"/>
        <v>0.67031645770355586</v>
      </c>
      <c r="K2985" s="33" t="str">
        <f t="shared" si="286"/>
        <v>DEJAR</v>
      </c>
      <c r="L2985" s="33" t="str">
        <f t="shared" si="287"/>
        <v>DEJAR</v>
      </c>
      <c r="M2985" s="33" t="str">
        <f t="shared" si="288"/>
        <v>DEJAR</v>
      </c>
    </row>
    <row r="2986" spans="1:13" x14ac:dyDescent="0.25">
      <c r="A2986" s="13" t="s">
        <v>972</v>
      </c>
      <c r="B2986" s="18">
        <v>21</v>
      </c>
      <c r="C2986" s="35" t="s">
        <v>986</v>
      </c>
      <c r="D2986" s="18">
        <v>12</v>
      </c>
      <c r="E2986" s="18">
        <v>8</v>
      </c>
      <c r="F2986" s="304">
        <f t="shared" si="283"/>
        <v>113.0976</v>
      </c>
      <c r="G2986" s="9">
        <v>0.1</v>
      </c>
      <c r="H2986" s="18" t="s">
        <v>1063</v>
      </c>
      <c r="I2986" s="32">
        <f t="shared" si="284"/>
        <v>51.002868362482175</v>
      </c>
      <c r="J2986" s="32">
        <f t="shared" si="285"/>
        <v>0.25501434181241084</v>
      </c>
      <c r="K2986" s="33" t="str">
        <f t="shared" si="286"/>
        <v>DEJAR</v>
      </c>
      <c r="L2986" s="33" t="str">
        <f t="shared" si="287"/>
        <v>DEJAR</v>
      </c>
      <c r="M2986" s="33" t="str">
        <f t="shared" si="288"/>
        <v>DEJAR</v>
      </c>
    </row>
    <row r="2987" spans="1:13" x14ac:dyDescent="0.25">
      <c r="A2987" s="13" t="s">
        <v>972</v>
      </c>
      <c r="B2987" s="18">
        <v>22</v>
      </c>
      <c r="C2987" s="35" t="s">
        <v>991</v>
      </c>
      <c r="D2987" s="18">
        <v>20</v>
      </c>
      <c r="E2987" s="18">
        <v>5</v>
      </c>
      <c r="F2987" s="304">
        <f t="shared" si="283"/>
        <v>314.15999999999997</v>
      </c>
      <c r="G2987" s="9">
        <v>0.1</v>
      </c>
      <c r="H2987" s="18" t="s">
        <v>1063</v>
      </c>
      <c r="I2987" s="32">
        <f t="shared" si="284"/>
        <v>172.33493090633354</v>
      </c>
      <c r="J2987" s="32">
        <f t="shared" si="285"/>
        <v>0.86167465453166758</v>
      </c>
      <c r="K2987" s="33" t="str">
        <f t="shared" si="286"/>
        <v>DEJAR</v>
      </c>
      <c r="L2987" s="33" t="str">
        <f t="shared" si="287"/>
        <v>DEJAR</v>
      </c>
      <c r="M2987" s="33" t="str">
        <f t="shared" si="288"/>
        <v>DEJAR</v>
      </c>
    </row>
    <row r="2988" spans="1:13" x14ac:dyDescent="0.25">
      <c r="A2988" s="13" t="s">
        <v>972</v>
      </c>
      <c r="B2988" s="18">
        <v>23</v>
      </c>
      <c r="C2988" s="35" t="s">
        <v>991</v>
      </c>
      <c r="D2988" s="18">
        <v>14</v>
      </c>
      <c r="E2988" s="18">
        <v>5</v>
      </c>
      <c r="F2988" s="304">
        <f t="shared" si="283"/>
        <v>153.9384</v>
      </c>
      <c r="G2988" s="9">
        <v>0.1</v>
      </c>
      <c r="H2988" s="18" t="s">
        <v>1063</v>
      </c>
      <c r="I2988" s="32">
        <f t="shared" si="284"/>
        <v>73.64833681845144</v>
      </c>
      <c r="J2988" s="32">
        <f t="shared" si="285"/>
        <v>0.36824168409225716</v>
      </c>
      <c r="K2988" s="33" t="str">
        <f t="shared" si="286"/>
        <v>DEJAR</v>
      </c>
      <c r="L2988" s="33" t="str">
        <f t="shared" si="287"/>
        <v>DEJAR</v>
      </c>
      <c r="M2988" s="33" t="str">
        <f t="shared" si="288"/>
        <v>DEJAR</v>
      </c>
    </row>
    <row r="2989" spans="1:13" x14ac:dyDescent="0.25">
      <c r="A2989" s="13" t="s">
        <v>972</v>
      </c>
      <c r="B2989" s="18">
        <v>24</v>
      </c>
      <c r="C2989" s="35" t="s">
        <v>994</v>
      </c>
      <c r="D2989" s="18">
        <v>12</v>
      </c>
      <c r="E2989" s="18">
        <v>5</v>
      </c>
      <c r="F2989" s="304">
        <f t="shared" si="283"/>
        <v>113.0976</v>
      </c>
      <c r="G2989" s="9">
        <v>0.1</v>
      </c>
      <c r="H2989" s="18" t="s">
        <v>1063</v>
      </c>
      <c r="I2989" s="32">
        <f t="shared" si="284"/>
        <v>51.002868362482175</v>
      </c>
      <c r="J2989" s="32">
        <f t="shared" si="285"/>
        <v>0.25501434181241084</v>
      </c>
      <c r="K2989" s="33" t="str">
        <f t="shared" si="286"/>
        <v>DEJAR</v>
      </c>
      <c r="L2989" s="33" t="str">
        <f t="shared" si="287"/>
        <v>DEJAR</v>
      </c>
      <c r="M2989" s="33" t="str">
        <f t="shared" si="288"/>
        <v>DEJAR</v>
      </c>
    </row>
    <row r="2990" spans="1:13" x14ac:dyDescent="0.25">
      <c r="A2990" s="13" t="s">
        <v>972</v>
      </c>
      <c r="B2990" s="18">
        <v>25</v>
      </c>
      <c r="C2990" s="35" t="s">
        <v>658</v>
      </c>
      <c r="D2990" s="18">
        <v>24</v>
      </c>
      <c r="E2990" s="18">
        <v>5</v>
      </c>
      <c r="F2990" s="304">
        <f t="shared" si="283"/>
        <v>452.3904</v>
      </c>
      <c r="G2990" s="9">
        <v>0.1</v>
      </c>
      <c r="H2990" s="18" t="s">
        <v>1063</v>
      </c>
      <c r="I2990" s="32">
        <f t="shared" si="284"/>
        <v>266.13537552905672</v>
      </c>
      <c r="J2990" s="32">
        <f t="shared" si="285"/>
        <v>1.3306768776452833</v>
      </c>
      <c r="K2990" s="33" t="str">
        <f t="shared" si="286"/>
        <v>DEJAR</v>
      </c>
      <c r="L2990" s="33" t="str">
        <f t="shared" si="287"/>
        <v>DEJAR</v>
      </c>
      <c r="M2990" s="33" t="str">
        <f t="shared" si="288"/>
        <v>DEJAR</v>
      </c>
    </row>
    <row r="2991" spans="1:13" x14ac:dyDescent="0.25">
      <c r="A2991" s="13" t="s">
        <v>972</v>
      </c>
      <c r="B2991" s="18">
        <v>26</v>
      </c>
      <c r="C2991" s="35" t="s">
        <v>28</v>
      </c>
      <c r="D2991" s="18">
        <v>65.8</v>
      </c>
      <c r="E2991" s="18">
        <v>10</v>
      </c>
      <c r="F2991" s="304">
        <f t="shared" si="283"/>
        <v>3400.4992559999996</v>
      </c>
      <c r="G2991" s="9">
        <v>0.1</v>
      </c>
      <c r="H2991" s="18" t="s">
        <v>1063</v>
      </c>
      <c r="I2991" s="32">
        <f t="shared" si="284"/>
        <v>2945.2007954238234</v>
      </c>
      <c r="J2991" s="32">
        <f t="shared" si="285"/>
        <v>14.726003977119117</v>
      </c>
      <c r="K2991" s="33" t="str">
        <f t="shared" si="286"/>
        <v>DEJAR</v>
      </c>
      <c r="L2991" s="33" t="str">
        <f t="shared" si="287"/>
        <v>DEJAR</v>
      </c>
      <c r="M2991" s="33" t="str">
        <f t="shared" si="288"/>
        <v>DEJAR</v>
      </c>
    </row>
    <row r="2992" spans="1:13" x14ac:dyDescent="0.25">
      <c r="A2992" s="13" t="s">
        <v>972</v>
      </c>
      <c r="B2992" s="18">
        <v>27</v>
      </c>
      <c r="C2992" s="35" t="s">
        <v>150</v>
      </c>
      <c r="D2992" s="18">
        <v>11</v>
      </c>
      <c r="E2992" s="18">
        <v>5</v>
      </c>
      <c r="F2992" s="304">
        <f t="shared" si="283"/>
        <v>95.0334</v>
      </c>
      <c r="G2992" s="9">
        <v>0.1</v>
      </c>
      <c r="H2992" s="18" t="s">
        <v>1063</v>
      </c>
      <c r="I2992" s="32">
        <f t="shared" si="284"/>
        <v>41.450062373780455</v>
      </c>
      <c r="J2992" s="32">
        <f t="shared" si="285"/>
        <v>0.20725031186890225</v>
      </c>
      <c r="K2992" s="33" t="str">
        <f t="shared" si="286"/>
        <v>DEJAR</v>
      </c>
      <c r="L2992" s="33" t="str">
        <f t="shared" si="287"/>
        <v>DEJAR</v>
      </c>
      <c r="M2992" s="33" t="str">
        <f t="shared" si="288"/>
        <v>DEJAR</v>
      </c>
    </row>
    <row r="2993" spans="1:13" x14ac:dyDescent="0.25">
      <c r="A2993" s="13" t="s">
        <v>972</v>
      </c>
      <c r="B2993" s="18">
        <v>28</v>
      </c>
      <c r="C2993" s="35" t="s">
        <v>991</v>
      </c>
      <c r="D2993" s="18">
        <v>14</v>
      </c>
      <c r="E2993" s="18">
        <v>8</v>
      </c>
      <c r="F2993" s="304">
        <f t="shared" si="283"/>
        <v>153.9384</v>
      </c>
      <c r="G2993" s="9">
        <v>0.1</v>
      </c>
      <c r="H2993" s="18" t="s">
        <v>1063</v>
      </c>
      <c r="I2993" s="32">
        <f t="shared" si="284"/>
        <v>73.64833681845144</v>
      </c>
      <c r="J2993" s="32">
        <f t="shared" si="285"/>
        <v>0.36824168409225716</v>
      </c>
      <c r="K2993" s="33" t="str">
        <f t="shared" si="286"/>
        <v>DEJAR</v>
      </c>
      <c r="L2993" s="33" t="str">
        <f t="shared" si="287"/>
        <v>DEJAR</v>
      </c>
      <c r="M2993" s="33" t="str">
        <f t="shared" si="288"/>
        <v>DEJAR</v>
      </c>
    </row>
    <row r="2994" spans="1:13" x14ac:dyDescent="0.25">
      <c r="A2994" s="13" t="s">
        <v>972</v>
      </c>
      <c r="B2994" s="18">
        <v>29</v>
      </c>
      <c r="C2994" s="35" t="s">
        <v>995</v>
      </c>
      <c r="D2994" s="18">
        <v>23</v>
      </c>
      <c r="E2994" s="18">
        <v>5</v>
      </c>
      <c r="F2994" s="304">
        <f t="shared" si="283"/>
        <v>415.47660000000002</v>
      </c>
      <c r="G2994" s="9">
        <v>0.1</v>
      </c>
      <c r="H2994" s="18" t="s">
        <v>1063</v>
      </c>
      <c r="I2994" s="32">
        <f t="shared" si="284"/>
        <v>240.46242571758225</v>
      </c>
      <c r="J2994" s="32">
        <f t="shared" si="285"/>
        <v>1.2023121285879113</v>
      </c>
      <c r="K2994" s="33" t="str">
        <f t="shared" si="286"/>
        <v>DEJAR</v>
      </c>
      <c r="L2994" s="33" t="str">
        <f t="shared" si="287"/>
        <v>DEJAR</v>
      </c>
      <c r="M2994" s="33" t="str">
        <f t="shared" si="288"/>
        <v>DEJAR</v>
      </c>
    </row>
    <row r="2995" spans="1:13" x14ac:dyDescent="0.25">
      <c r="A2995" s="13" t="s">
        <v>972</v>
      </c>
      <c r="B2995" s="18">
        <v>30</v>
      </c>
      <c r="C2995" s="35" t="s">
        <v>996</v>
      </c>
      <c r="D2995" s="18">
        <v>20.5</v>
      </c>
      <c r="E2995" s="18">
        <v>10</v>
      </c>
      <c r="F2995" s="304">
        <f t="shared" si="283"/>
        <v>330.06434999999999</v>
      </c>
      <c r="G2995" s="9">
        <v>0.1</v>
      </c>
      <c r="H2995" s="18" t="s">
        <v>1063</v>
      </c>
      <c r="I2995" s="32">
        <f t="shared" si="284"/>
        <v>182.78213876481104</v>
      </c>
      <c r="J2995" s="32">
        <f t="shared" si="285"/>
        <v>0.9139106938240551</v>
      </c>
      <c r="K2995" s="33" t="str">
        <f t="shared" si="286"/>
        <v>DEJAR</v>
      </c>
      <c r="L2995" s="33" t="str">
        <f t="shared" si="287"/>
        <v>DEJAR</v>
      </c>
      <c r="M2995" s="33" t="str">
        <f t="shared" si="288"/>
        <v>DEJAR</v>
      </c>
    </row>
    <row r="2996" spans="1:13" x14ac:dyDescent="0.25">
      <c r="A2996" s="13" t="s">
        <v>972</v>
      </c>
      <c r="B2996" s="18">
        <v>31</v>
      </c>
      <c r="C2996" s="35" t="s">
        <v>984</v>
      </c>
      <c r="D2996" s="18">
        <v>13</v>
      </c>
      <c r="E2996" s="18">
        <v>7</v>
      </c>
      <c r="F2996" s="304">
        <f t="shared" si="283"/>
        <v>132.73259999999999</v>
      </c>
      <c r="G2996" s="9">
        <v>0.1</v>
      </c>
      <c r="H2996" s="18" t="s">
        <v>1063</v>
      </c>
      <c r="I2996" s="32">
        <f t="shared" si="284"/>
        <v>61.723483588461484</v>
      </c>
      <c r="J2996" s="32">
        <f t="shared" si="285"/>
        <v>0.3086174179423074</v>
      </c>
      <c r="K2996" s="33" t="str">
        <f t="shared" si="286"/>
        <v>DEJAR</v>
      </c>
      <c r="L2996" s="33" t="str">
        <f t="shared" si="287"/>
        <v>DEJAR</v>
      </c>
      <c r="M2996" s="33" t="str">
        <f t="shared" si="288"/>
        <v>DEJAR</v>
      </c>
    </row>
    <row r="2997" spans="1:13" x14ac:dyDescent="0.25">
      <c r="A2997" s="13" t="s">
        <v>972</v>
      </c>
      <c r="B2997" s="18">
        <v>32</v>
      </c>
      <c r="C2997" s="35" t="s">
        <v>689</v>
      </c>
      <c r="D2997" s="18">
        <v>13</v>
      </c>
      <c r="E2997" s="18">
        <v>10</v>
      </c>
      <c r="F2997" s="304">
        <f t="shared" si="283"/>
        <v>132.73259999999999</v>
      </c>
      <c r="G2997" s="9">
        <v>0.1</v>
      </c>
      <c r="H2997" s="18" t="s">
        <v>1063</v>
      </c>
      <c r="I2997" s="32">
        <f t="shared" si="284"/>
        <v>61.723483588461484</v>
      </c>
      <c r="J2997" s="32">
        <f t="shared" si="285"/>
        <v>0.3086174179423074</v>
      </c>
      <c r="K2997" s="33" t="str">
        <f t="shared" si="286"/>
        <v>DEJAR</v>
      </c>
      <c r="L2997" s="33" t="str">
        <f t="shared" si="287"/>
        <v>DEJAR</v>
      </c>
      <c r="M2997" s="33" t="str">
        <f t="shared" si="288"/>
        <v>DEJAR</v>
      </c>
    </row>
    <row r="2998" spans="1:13" x14ac:dyDescent="0.25">
      <c r="A2998" s="13" t="s">
        <v>972</v>
      </c>
      <c r="B2998" s="18">
        <v>33</v>
      </c>
      <c r="C2998" s="35" t="s">
        <v>658</v>
      </c>
      <c r="D2998" s="18">
        <v>30</v>
      </c>
      <c r="E2998" s="18">
        <v>10</v>
      </c>
      <c r="F2998" s="304">
        <f t="shared" si="283"/>
        <v>706.86</v>
      </c>
      <c r="G2998" s="9">
        <v>0.1</v>
      </c>
      <c r="H2998" s="18" t="s">
        <v>1063</v>
      </c>
      <c r="I2998" s="32">
        <f t="shared" si="284"/>
        <v>452.98997539791907</v>
      </c>
      <c r="J2998" s="32">
        <f t="shared" si="285"/>
        <v>2.2649498769895953</v>
      </c>
      <c r="K2998" s="33" t="str">
        <f t="shared" si="286"/>
        <v>DEJAR</v>
      </c>
      <c r="L2998" s="33" t="str">
        <f t="shared" si="287"/>
        <v>DEJAR</v>
      </c>
      <c r="M2998" s="33" t="str">
        <f t="shared" si="288"/>
        <v>DEJAR</v>
      </c>
    </row>
    <row r="2999" spans="1:13" x14ac:dyDescent="0.25">
      <c r="A2999" s="13" t="s">
        <v>972</v>
      </c>
      <c r="B2999" s="18">
        <v>34</v>
      </c>
      <c r="C2999" s="35" t="s">
        <v>28</v>
      </c>
      <c r="D2999" s="18">
        <v>47</v>
      </c>
      <c r="E2999" s="18">
        <v>6</v>
      </c>
      <c r="F2999" s="304">
        <f t="shared" si="283"/>
        <v>1734.9485999999999</v>
      </c>
      <c r="G2999" s="9">
        <v>0.1</v>
      </c>
      <c r="H2999" s="18" t="s">
        <v>1063</v>
      </c>
      <c r="I2999" s="32">
        <f t="shared" si="284"/>
        <v>1320.7398287000169</v>
      </c>
      <c r="J2999" s="32">
        <f t="shared" si="285"/>
        <v>6.6036991435000845</v>
      </c>
      <c r="K2999" s="33" t="str">
        <f t="shared" si="286"/>
        <v>DEJAR</v>
      </c>
      <c r="L2999" s="33" t="str">
        <f t="shared" si="287"/>
        <v>DEJAR</v>
      </c>
      <c r="M2999" s="33" t="str">
        <f t="shared" si="288"/>
        <v>DEJAR</v>
      </c>
    </row>
    <row r="3000" spans="1:13" x14ac:dyDescent="0.25">
      <c r="A3000" s="13" t="s">
        <v>972</v>
      </c>
      <c r="B3000" s="18">
        <v>35</v>
      </c>
      <c r="C3000" s="35" t="s">
        <v>658</v>
      </c>
      <c r="D3000" s="18">
        <v>24</v>
      </c>
      <c r="E3000" s="18">
        <v>10</v>
      </c>
      <c r="F3000" s="304">
        <f t="shared" si="283"/>
        <v>452.3904</v>
      </c>
      <c r="G3000" s="9">
        <v>0.1</v>
      </c>
      <c r="H3000" s="18" t="s">
        <v>1063</v>
      </c>
      <c r="I3000" s="32">
        <f t="shared" si="284"/>
        <v>266.13537552905672</v>
      </c>
      <c r="J3000" s="32">
        <f t="shared" si="285"/>
        <v>1.3306768776452833</v>
      </c>
      <c r="K3000" s="33" t="str">
        <f t="shared" si="286"/>
        <v>DEJAR</v>
      </c>
      <c r="L3000" s="33" t="str">
        <f t="shared" si="287"/>
        <v>DEJAR</v>
      </c>
      <c r="M3000" s="33" t="str">
        <f t="shared" si="288"/>
        <v>DEJAR</v>
      </c>
    </row>
    <row r="3001" spans="1:13" x14ac:dyDescent="0.25">
      <c r="A3001" s="13" t="s">
        <v>972</v>
      </c>
      <c r="B3001" s="18">
        <v>36</v>
      </c>
      <c r="C3001" s="35" t="s">
        <v>978</v>
      </c>
      <c r="D3001" s="18">
        <v>17</v>
      </c>
      <c r="E3001" s="18">
        <v>10</v>
      </c>
      <c r="F3001" s="304">
        <f t="shared" si="283"/>
        <v>226.98060000000001</v>
      </c>
      <c r="G3001" s="9">
        <v>0.1</v>
      </c>
      <c r="H3001" s="18" t="s">
        <v>1063</v>
      </c>
      <c r="I3001" s="32">
        <f t="shared" si="284"/>
        <v>116.98835060940742</v>
      </c>
      <c r="J3001" s="32">
        <f t="shared" si="285"/>
        <v>0.58494175304703711</v>
      </c>
      <c r="K3001" s="33" t="str">
        <f t="shared" si="286"/>
        <v>DEJAR</v>
      </c>
      <c r="L3001" s="33" t="str">
        <f t="shared" si="287"/>
        <v>DEJAR</v>
      </c>
      <c r="M3001" s="33" t="str">
        <f t="shared" si="288"/>
        <v>DEJAR</v>
      </c>
    </row>
    <row r="3002" spans="1:13" x14ac:dyDescent="0.25">
      <c r="A3002" s="13" t="s">
        <v>972</v>
      </c>
      <c r="B3002" s="18">
        <v>37</v>
      </c>
      <c r="C3002" s="35" t="s">
        <v>984</v>
      </c>
      <c r="D3002" s="18">
        <v>24</v>
      </c>
      <c r="E3002" s="18">
        <v>10</v>
      </c>
      <c r="F3002" s="304">
        <f t="shared" si="283"/>
        <v>452.3904</v>
      </c>
      <c r="G3002" s="9">
        <v>0.1</v>
      </c>
      <c r="H3002" s="18" t="s">
        <v>1063</v>
      </c>
      <c r="I3002" s="32">
        <f t="shared" si="284"/>
        <v>266.13537552905672</v>
      </c>
      <c r="J3002" s="32">
        <f t="shared" si="285"/>
        <v>1.3306768776452833</v>
      </c>
      <c r="K3002" s="33" t="str">
        <f t="shared" si="286"/>
        <v>DEJAR</v>
      </c>
      <c r="L3002" s="33" t="str">
        <f t="shared" si="287"/>
        <v>DEJAR</v>
      </c>
      <c r="M3002" s="33" t="str">
        <f t="shared" si="288"/>
        <v>DEJAR</v>
      </c>
    </row>
    <row r="3003" spans="1:13" x14ac:dyDescent="0.25">
      <c r="A3003" s="13" t="s">
        <v>972</v>
      </c>
      <c r="B3003" s="18">
        <v>38</v>
      </c>
      <c r="C3003" s="35" t="s">
        <v>984</v>
      </c>
      <c r="D3003" s="18">
        <v>16</v>
      </c>
      <c r="E3003" s="18">
        <v>9</v>
      </c>
      <c r="F3003" s="304">
        <f t="shared" si="283"/>
        <v>201.0624</v>
      </c>
      <c r="G3003" s="9">
        <v>0.1</v>
      </c>
      <c r="H3003" s="18" t="s">
        <v>1063</v>
      </c>
      <c r="I3003" s="32">
        <f t="shared" si="284"/>
        <v>101.24820425273758</v>
      </c>
      <c r="J3003" s="32">
        <f t="shared" si="285"/>
        <v>0.50624102126368786</v>
      </c>
      <c r="K3003" s="33" t="str">
        <f t="shared" si="286"/>
        <v>DEJAR</v>
      </c>
      <c r="L3003" s="33" t="str">
        <f t="shared" si="287"/>
        <v>DEJAR</v>
      </c>
      <c r="M3003" s="33" t="str">
        <f t="shared" si="288"/>
        <v>DEJAR</v>
      </c>
    </row>
    <row r="3004" spans="1:13" x14ac:dyDescent="0.25">
      <c r="A3004" s="13" t="s">
        <v>972</v>
      </c>
      <c r="B3004" s="18">
        <v>39</v>
      </c>
      <c r="C3004" s="35" t="s">
        <v>273</v>
      </c>
      <c r="D3004" s="18">
        <v>12</v>
      </c>
      <c r="E3004" s="18">
        <v>8</v>
      </c>
      <c r="F3004" s="304">
        <f t="shared" si="283"/>
        <v>113.0976</v>
      </c>
      <c r="G3004" s="9">
        <v>0.1</v>
      </c>
      <c r="H3004" s="18" t="s">
        <v>1063</v>
      </c>
      <c r="I3004" s="32">
        <f t="shared" si="284"/>
        <v>51.002868362482175</v>
      </c>
      <c r="J3004" s="32">
        <f t="shared" si="285"/>
        <v>0.25501434181241084</v>
      </c>
      <c r="K3004" s="33" t="str">
        <f t="shared" si="286"/>
        <v>DEJAR</v>
      </c>
      <c r="L3004" s="33" t="str">
        <f t="shared" si="287"/>
        <v>DEJAR</v>
      </c>
      <c r="M3004" s="33" t="str">
        <f t="shared" si="288"/>
        <v>DEJAR</v>
      </c>
    </row>
    <row r="3005" spans="1:13" x14ac:dyDescent="0.25">
      <c r="A3005" s="13" t="s">
        <v>972</v>
      </c>
      <c r="B3005" s="18">
        <v>40</v>
      </c>
      <c r="C3005" s="35" t="s">
        <v>997</v>
      </c>
      <c r="D3005" s="18">
        <v>11</v>
      </c>
      <c r="E3005" s="18">
        <v>12</v>
      </c>
      <c r="F3005" s="304">
        <f t="shared" si="283"/>
        <v>95.0334</v>
      </c>
      <c r="G3005" s="9">
        <v>0.1</v>
      </c>
      <c r="H3005" s="18" t="s">
        <v>1063</v>
      </c>
      <c r="I3005" s="32">
        <f t="shared" si="284"/>
        <v>41.450062373780455</v>
      </c>
      <c r="J3005" s="32">
        <f t="shared" si="285"/>
        <v>0.20725031186890225</v>
      </c>
      <c r="K3005" s="33" t="str">
        <f t="shared" si="286"/>
        <v>DEJAR</v>
      </c>
      <c r="L3005" s="33" t="str">
        <f t="shared" si="287"/>
        <v>DEJAR</v>
      </c>
      <c r="M3005" s="33" t="str">
        <f t="shared" si="288"/>
        <v>DEJAR</v>
      </c>
    </row>
    <row r="3006" spans="1:13" x14ac:dyDescent="0.25">
      <c r="A3006" s="13" t="s">
        <v>972</v>
      </c>
      <c r="B3006" s="18">
        <v>41</v>
      </c>
      <c r="C3006" s="35" t="s">
        <v>998</v>
      </c>
      <c r="D3006" s="18">
        <v>16.5</v>
      </c>
      <c r="E3006" s="18">
        <v>10</v>
      </c>
      <c r="F3006" s="304">
        <f t="shared" si="283"/>
        <v>213.82515000000001</v>
      </c>
      <c r="G3006" s="9">
        <v>0.1</v>
      </c>
      <c r="H3006" s="18" t="s">
        <v>1063</v>
      </c>
      <c r="I3006" s="32">
        <f t="shared" si="284"/>
        <v>108.95331919183752</v>
      </c>
      <c r="J3006" s="32">
        <f t="shared" si="285"/>
        <v>0.54476659595918764</v>
      </c>
      <c r="K3006" s="33" t="str">
        <f t="shared" si="286"/>
        <v>DEJAR</v>
      </c>
      <c r="L3006" s="33" t="str">
        <f t="shared" si="287"/>
        <v>DEJAR</v>
      </c>
      <c r="M3006" s="33" t="str">
        <f t="shared" si="288"/>
        <v>DEJAR</v>
      </c>
    </row>
    <row r="3007" spans="1:13" x14ac:dyDescent="0.25">
      <c r="A3007" s="13" t="s">
        <v>972</v>
      </c>
      <c r="B3007" s="18">
        <v>42</v>
      </c>
      <c r="C3007" s="35" t="s">
        <v>997</v>
      </c>
      <c r="D3007" s="18">
        <v>11</v>
      </c>
      <c r="E3007" s="18">
        <v>8</v>
      </c>
      <c r="F3007" s="304">
        <f t="shared" si="283"/>
        <v>95.0334</v>
      </c>
      <c r="G3007" s="9">
        <v>0.1</v>
      </c>
      <c r="H3007" s="18" t="s">
        <v>1063</v>
      </c>
      <c r="I3007" s="32">
        <f t="shared" si="284"/>
        <v>41.450062373780455</v>
      </c>
      <c r="J3007" s="32">
        <f t="shared" si="285"/>
        <v>0.20725031186890225</v>
      </c>
      <c r="K3007" s="33" t="str">
        <f t="shared" si="286"/>
        <v>DEJAR</v>
      </c>
      <c r="L3007" s="33" t="str">
        <f t="shared" si="287"/>
        <v>DEJAR</v>
      </c>
      <c r="M3007" s="33" t="str">
        <f t="shared" si="288"/>
        <v>DEJAR</v>
      </c>
    </row>
    <row r="3008" spans="1:13" x14ac:dyDescent="0.25">
      <c r="A3008" s="13" t="s">
        <v>974</v>
      </c>
      <c r="B3008" s="18">
        <v>1</v>
      </c>
      <c r="C3008" s="35" t="s">
        <v>660</v>
      </c>
      <c r="D3008" s="18">
        <v>27</v>
      </c>
      <c r="E3008" s="18">
        <v>12</v>
      </c>
      <c r="F3008" s="304">
        <f t="shared" si="283"/>
        <v>572.5566</v>
      </c>
      <c r="G3008" s="9">
        <v>0.1</v>
      </c>
      <c r="H3008" s="18" t="s">
        <v>1063</v>
      </c>
      <c r="I3008" s="32">
        <f t="shared" si="284"/>
        <v>352.39128142743209</v>
      </c>
      <c r="J3008" s="32">
        <f t="shared" si="285"/>
        <v>1.7619564071371603</v>
      </c>
      <c r="K3008" s="33" t="str">
        <f t="shared" si="286"/>
        <v>DEJAR</v>
      </c>
      <c r="L3008" s="33" t="str">
        <f t="shared" si="287"/>
        <v>DEJAR</v>
      </c>
      <c r="M3008" s="33" t="str">
        <f t="shared" si="288"/>
        <v>DEJAR</v>
      </c>
    </row>
    <row r="3009" spans="1:13" x14ac:dyDescent="0.25">
      <c r="A3009" s="13" t="s">
        <v>974</v>
      </c>
      <c r="B3009" s="18">
        <v>2</v>
      </c>
      <c r="C3009" s="35" t="s">
        <v>660</v>
      </c>
      <c r="D3009" s="18">
        <v>22</v>
      </c>
      <c r="E3009" s="18">
        <v>10</v>
      </c>
      <c r="F3009" s="304">
        <f t="shared" si="283"/>
        <v>380.1336</v>
      </c>
      <c r="G3009" s="9">
        <v>0.1</v>
      </c>
      <c r="H3009" s="18" t="s">
        <v>1063</v>
      </c>
      <c r="I3009" s="32">
        <f t="shared" si="284"/>
        <v>216.2883827856152</v>
      </c>
      <c r="J3009" s="32">
        <f t="shared" si="285"/>
        <v>1.0814419139280758</v>
      </c>
      <c r="K3009" s="33" t="str">
        <f t="shared" si="286"/>
        <v>DEJAR</v>
      </c>
      <c r="L3009" s="33" t="str">
        <f t="shared" si="287"/>
        <v>DEJAR</v>
      </c>
      <c r="M3009" s="33" t="str">
        <f t="shared" si="288"/>
        <v>DEJAR</v>
      </c>
    </row>
    <row r="3010" spans="1:13" x14ac:dyDescent="0.25">
      <c r="A3010" s="13" t="s">
        <v>974</v>
      </c>
      <c r="B3010" s="18">
        <v>3</v>
      </c>
      <c r="C3010" s="35" t="s">
        <v>660</v>
      </c>
      <c r="D3010" s="18">
        <v>13</v>
      </c>
      <c r="E3010" s="18">
        <v>5</v>
      </c>
      <c r="F3010" s="304">
        <f t="shared" si="283"/>
        <v>132.73259999999999</v>
      </c>
      <c r="G3010" s="9">
        <v>0.1</v>
      </c>
      <c r="H3010" s="18" t="s">
        <v>1063</v>
      </c>
      <c r="I3010" s="32">
        <f t="shared" si="284"/>
        <v>61.723483588461484</v>
      </c>
      <c r="J3010" s="32">
        <f t="shared" si="285"/>
        <v>0.3086174179423074</v>
      </c>
      <c r="K3010" s="33" t="str">
        <f t="shared" si="286"/>
        <v>DEJAR</v>
      </c>
      <c r="L3010" s="33" t="str">
        <f t="shared" si="287"/>
        <v>DEJAR</v>
      </c>
      <c r="M3010" s="33" t="str">
        <f t="shared" si="288"/>
        <v>DEJAR</v>
      </c>
    </row>
    <row r="3011" spans="1:13" x14ac:dyDescent="0.25">
      <c r="A3011" s="13" t="s">
        <v>974</v>
      </c>
      <c r="B3011" s="18">
        <v>4</v>
      </c>
      <c r="C3011" s="35" t="s">
        <v>658</v>
      </c>
      <c r="D3011" s="18">
        <v>57</v>
      </c>
      <c r="E3011" s="18">
        <v>22</v>
      </c>
      <c r="F3011" s="304">
        <f t="shared" ref="F3011:F3074" si="289">(3.1416/4)*D3011^2</f>
        <v>2551.7646</v>
      </c>
      <c r="G3011" s="9">
        <v>0.1</v>
      </c>
      <c r="H3011" s="18" t="s">
        <v>1063</v>
      </c>
      <c r="I3011" s="32">
        <f t="shared" ref="I3011:I3074" si="290">0.13657*D3011^2.38351</f>
        <v>2091.7057326142717</v>
      </c>
      <c r="J3011" s="32">
        <f t="shared" ref="J3011:J3074" si="291">(I3011/1000)*0.5/G3011</f>
        <v>10.458528663071357</v>
      </c>
      <c r="K3011" s="33" t="str">
        <f t="shared" ref="K3011:K3074" si="292">+IF(D3011&gt;=10,"DEJAR","DEPURAR")</f>
        <v>DEJAR</v>
      </c>
      <c r="L3011" s="33" t="str">
        <f t="shared" ref="L3011:L3074" si="293">+IF(E3011&gt;=5,"DEJAR","DEPURAR")</f>
        <v>DEJAR</v>
      </c>
      <c r="M3011" s="33" t="str">
        <f t="shared" ref="M3011:M3074" si="294">+IF(AND(K3011="DEJAR",L3011="DEJAR"),"DEJAR","DEPURAR")</f>
        <v>DEJAR</v>
      </c>
    </row>
    <row r="3012" spans="1:13" x14ac:dyDescent="0.25">
      <c r="A3012" s="13" t="s">
        <v>974</v>
      </c>
      <c r="B3012" s="18">
        <v>5</v>
      </c>
      <c r="C3012" s="35" t="s">
        <v>125</v>
      </c>
      <c r="D3012" s="18">
        <v>38</v>
      </c>
      <c r="E3012" s="18">
        <v>15</v>
      </c>
      <c r="F3012" s="304">
        <f t="shared" si="289"/>
        <v>1134.1176</v>
      </c>
      <c r="G3012" s="9">
        <v>0.1</v>
      </c>
      <c r="H3012" s="18" t="s">
        <v>1063</v>
      </c>
      <c r="I3012" s="32">
        <f t="shared" si="290"/>
        <v>795.76587227964853</v>
      </c>
      <c r="J3012" s="32">
        <f t="shared" si="291"/>
        <v>3.9788293613982426</v>
      </c>
      <c r="K3012" s="33" t="str">
        <f t="shared" si="292"/>
        <v>DEJAR</v>
      </c>
      <c r="L3012" s="33" t="str">
        <f t="shared" si="293"/>
        <v>DEJAR</v>
      </c>
      <c r="M3012" s="33" t="str">
        <f t="shared" si="294"/>
        <v>DEJAR</v>
      </c>
    </row>
    <row r="3013" spans="1:13" x14ac:dyDescent="0.25">
      <c r="A3013" s="13" t="s">
        <v>974</v>
      </c>
      <c r="B3013" s="18">
        <v>6</v>
      </c>
      <c r="C3013" s="35" t="s">
        <v>988</v>
      </c>
      <c r="D3013" s="18">
        <v>18</v>
      </c>
      <c r="E3013" s="18">
        <v>10</v>
      </c>
      <c r="F3013" s="304">
        <f t="shared" si="289"/>
        <v>254.46959999999999</v>
      </c>
      <c r="G3013" s="9">
        <v>0.1</v>
      </c>
      <c r="H3013" s="18" t="s">
        <v>1063</v>
      </c>
      <c r="I3013" s="32">
        <f t="shared" si="290"/>
        <v>134.06329154071116</v>
      </c>
      <c r="J3013" s="32">
        <f t="shared" si="291"/>
        <v>0.67031645770355586</v>
      </c>
      <c r="K3013" s="33" t="str">
        <f t="shared" si="292"/>
        <v>DEJAR</v>
      </c>
      <c r="L3013" s="33" t="str">
        <f t="shared" si="293"/>
        <v>DEJAR</v>
      </c>
      <c r="M3013" s="33" t="str">
        <f t="shared" si="294"/>
        <v>DEJAR</v>
      </c>
    </row>
    <row r="3014" spans="1:13" x14ac:dyDescent="0.25">
      <c r="A3014" s="13" t="s">
        <v>974</v>
      </c>
      <c r="B3014" s="18">
        <v>7</v>
      </c>
      <c r="C3014" s="35" t="s">
        <v>134</v>
      </c>
      <c r="D3014" s="18">
        <v>70</v>
      </c>
      <c r="E3014" s="18">
        <v>15</v>
      </c>
      <c r="F3014" s="304">
        <f t="shared" si="289"/>
        <v>3848.46</v>
      </c>
      <c r="G3014" s="9">
        <v>0.1</v>
      </c>
      <c r="H3014" s="18" t="s">
        <v>1063</v>
      </c>
      <c r="I3014" s="32">
        <f t="shared" si="290"/>
        <v>3413.2251636463757</v>
      </c>
      <c r="J3014" s="32">
        <f t="shared" si="291"/>
        <v>17.066125818231878</v>
      </c>
      <c r="K3014" s="33" t="str">
        <f t="shared" si="292"/>
        <v>DEJAR</v>
      </c>
      <c r="L3014" s="33" t="str">
        <f t="shared" si="293"/>
        <v>DEJAR</v>
      </c>
      <c r="M3014" s="33" t="str">
        <f t="shared" si="294"/>
        <v>DEJAR</v>
      </c>
    </row>
    <row r="3015" spans="1:13" x14ac:dyDescent="0.25">
      <c r="A3015" s="13" t="s">
        <v>974</v>
      </c>
      <c r="B3015" s="18">
        <v>8</v>
      </c>
      <c r="C3015" s="35" t="s">
        <v>464</v>
      </c>
      <c r="D3015" s="18">
        <v>25</v>
      </c>
      <c r="E3015" s="18">
        <v>10</v>
      </c>
      <c r="F3015" s="304">
        <f t="shared" si="289"/>
        <v>490.875</v>
      </c>
      <c r="G3015" s="9">
        <v>0.1</v>
      </c>
      <c r="H3015" s="18" t="s">
        <v>1063</v>
      </c>
      <c r="I3015" s="32">
        <f t="shared" si="290"/>
        <v>293.3319028192812</v>
      </c>
      <c r="J3015" s="32">
        <f t="shared" si="291"/>
        <v>1.4666595140964058</v>
      </c>
      <c r="K3015" s="33" t="str">
        <f t="shared" si="292"/>
        <v>DEJAR</v>
      </c>
      <c r="L3015" s="33" t="str">
        <f t="shared" si="293"/>
        <v>DEJAR</v>
      </c>
      <c r="M3015" s="33" t="str">
        <f t="shared" si="294"/>
        <v>DEJAR</v>
      </c>
    </row>
    <row r="3016" spans="1:13" x14ac:dyDescent="0.25">
      <c r="A3016" s="13" t="s">
        <v>974</v>
      </c>
      <c r="B3016" s="18">
        <v>9</v>
      </c>
      <c r="C3016" s="35" t="s">
        <v>660</v>
      </c>
      <c r="D3016" s="18">
        <v>22</v>
      </c>
      <c r="E3016" s="18">
        <v>10</v>
      </c>
      <c r="F3016" s="304">
        <f t="shared" si="289"/>
        <v>380.1336</v>
      </c>
      <c r="G3016" s="9">
        <v>0.1</v>
      </c>
      <c r="H3016" s="18" t="s">
        <v>1063</v>
      </c>
      <c r="I3016" s="32">
        <f t="shared" si="290"/>
        <v>216.2883827856152</v>
      </c>
      <c r="J3016" s="32">
        <f t="shared" si="291"/>
        <v>1.0814419139280758</v>
      </c>
      <c r="K3016" s="33" t="str">
        <f t="shared" si="292"/>
        <v>DEJAR</v>
      </c>
      <c r="L3016" s="33" t="str">
        <f t="shared" si="293"/>
        <v>DEJAR</v>
      </c>
      <c r="M3016" s="33" t="str">
        <f t="shared" si="294"/>
        <v>DEJAR</v>
      </c>
    </row>
    <row r="3017" spans="1:13" x14ac:dyDescent="0.25">
      <c r="A3017" s="13" t="s">
        <v>974</v>
      </c>
      <c r="B3017" s="18">
        <v>10</v>
      </c>
      <c r="C3017" s="35" t="s">
        <v>999</v>
      </c>
      <c r="D3017" s="18">
        <v>14</v>
      </c>
      <c r="E3017" s="18">
        <v>8</v>
      </c>
      <c r="F3017" s="304">
        <f t="shared" si="289"/>
        <v>153.9384</v>
      </c>
      <c r="G3017" s="9">
        <v>0.1</v>
      </c>
      <c r="H3017" s="18" t="s">
        <v>1063</v>
      </c>
      <c r="I3017" s="32">
        <f t="shared" si="290"/>
        <v>73.64833681845144</v>
      </c>
      <c r="J3017" s="32">
        <f t="shared" si="291"/>
        <v>0.36824168409225716</v>
      </c>
      <c r="K3017" s="33" t="str">
        <f t="shared" si="292"/>
        <v>DEJAR</v>
      </c>
      <c r="L3017" s="33" t="str">
        <f t="shared" si="293"/>
        <v>DEJAR</v>
      </c>
      <c r="M3017" s="33" t="str">
        <f t="shared" si="294"/>
        <v>DEJAR</v>
      </c>
    </row>
    <row r="3018" spans="1:13" x14ac:dyDescent="0.25">
      <c r="A3018" s="13" t="s">
        <v>974</v>
      </c>
      <c r="B3018" s="18">
        <v>11</v>
      </c>
      <c r="C3018" s="35" t="s">
        <v>125</v>
      </c>
      <c r="D3018" s="18">
        <v>14</v>
      </c>
      <c r="E3018" s="18">
        <v>14</v>
      </c>
      <c r="F3018" s="304">
        <f t="shared" si="289"/>
        <v>153.9384</v>
      </c>
      <c r="G3018" s="9">
        <v>0.1</v>
      </c>
      <c r="H3018" s="18" t="s">
        <v>1063</v>
      </c>
      <c r="I3018" s="32">
        <f t="shared" si="290"/>
        <v>73.64833681845144</v>
      </c>
      <c r="J3018" s="32">
        <f t="shared" si="291"/>
        <v>0.36824168409225716</v>
      </c>
      <c r="K3018" s="33" t="str">
        <f t="shared" si="292"/>
        <v>DEJAR</v>
      </c>
      <c r="L3018" s="33" t="str">
        <f t="shared" si="293"/>
        <v>DEJAR</v>
      </c>
      <c r="M3018" s="33" t="str">
        <f t="shared" si="294"/>
        <v>DEJAR</v>
      </c>
    </row>
    <row r="3019" spans="1:13" x14ac:dyDescent="0.25">
      <c r="A3019" s="13" t="s">
        <v>974</v>
      </c>
      <c r="B3019" s="18">
        <v>12</v>
      </c>
      <c r="C3019" s="35" t="s">
        <v>660</v>
      </c>
      <c r="D3019" s="18">
        <v>13</v>
      </c>
      <c r="E3019" s="18">
        <v>10</v>
      </c>
      <c r="F3019" s="304">
        <f t="shared" si="289"/>
        <v>132.73259999999999</v>
      </c>
      <c r="G3019" s="9">
        <v>0.1</v>
      </c>
      <c r="H3019" s="18" t="s">
        <v>1063</v>
      </c>
      <c r="I3019" s="32">
        <f t="shared" si="290"/>
        <v>61.723483588461484</v>
      </c>
      <c r="J3019" s="32">
        <f t="shared" si="291"/>
        <v>0.3086174179423074</v>
      </c>
      <c r="K3019" s="33" t="str">
        <f t="shared" si="292"/>
        <v>DEJAR</v>
      </c>
      <c r="L3019" s="33" t="str">
        <f t="shared" si="293"/>
        <v>DEJAR</v>
      </c>
      <c r="M3019" s="33" t="str">
        <f t="shared" si="294"/>
        <v>DEJAR</v>
      </c>
    </row>
    <row r="3020" spans="1:13" x14ac:dyDescent="0.25">
      <c r="A3020" s="13" t="s">
        <v>974</v>
      </c>
      <c r="B3020" s="18">
        <v>13</v>
      </c>
      <c r="C3020" s="35" t="s">
        <v>991</v>
      </c>
      <c r="D3020" s="18">
        <v>11</v>
      </c>
      <c r="E3020" s="18">
        <v>5</v>
      </c>
      <c r="F3020" s="304">
        <f t="shared" si="289"/>
        <v>95.0334</v>
      </c>
      <c r="G3020" s="9">
        <v>0.1</v>
      </c>
      <c r="H3020" s="18" t="s">
        <v>1063</v>
      </c>
      <c r="I3020" s="32">
        <f t="shared" si="290"/>
        <v>41.450062373780455</v>
      </c>
      <c r="J3020" s="32">
        <f t="shared" si="291"/>
        <v>0.20725031186890225</v>
      </c>
      <c r="K3020" s="33" t="str">
        <f t="shared" si="292"/>
        <v>DEJAR</v>
      </c>
      <c r="L3020" s="33" t="str">
        <f t="shared" si="293"/>
        <v>DEJAR</v>
      </c>
      <c r="M3020" s="33" t="str">
        <f t="shared" si="294"/>
        <v>DEJAR</v>
      </c>
    </row>
    <row r="3021" spans="1:13" x14ac:dyDescent="0.25">
      <c r="A3021" s="13" t="s">
        <v>974</v>
      </c>
      <c r="B3021" s="18">
        <v>14</v>
      </c>
      <c r="C3021" s="35" t="s">
        <v>673</v>
      </c>
      <c r="D3021" s="18">
        <v>25.8</v>
      </c>
      <c r="E3021" s="18">
        <v>10</v>
      </c>
      <c r="F3021" s="304">
        <f t="shared" si="289"/>
        <v>522.79365599999994</v>
      </c>
      <c r="G3021" s="9">
        <v>0.1</v>
      </c>
      <c r="H3021" s="18" t="s">
        <v>1063</v>
      </c>
      <c r="I3021" s="32">
        <f t="shared" si="290"/>
        <v>316.2022782883721</v>
      </c>
      <c r="J3021" s="32">
        <f t="shared" si="291"/>
        <v>1.5810113914418604</v>
      </c>
      <c r="K3021" s="33" t="str">
        <f t="shared" si="292"/>
        <v>DEJAR</v>
      </c>
      <c r="L3021" s="33" t="str">
        <f t="shared" si="293"/>
        <v>DEJAR</v>
      </c>
      <c r="M3021" s="33" t="str">
        <f t="shared" si="294"/>
        <v>DEJAR</v>
      </c>
    </row>
    <row r="3022" spans="1:13" x14ac:dyDescent="0.25">
      <c r="A3022" s="13" t="s">
        <v>974</v>
      </c>
      <c r="B3022" s="18">
        <v>15</v>
      </c>
      <c r="C3022" s="35" t="s">
        <v>660</v>
      </c>
      <c r="D3022" s="18">
        <v>11</v>
      </c>
      <c r="E3022" s="18">
        <v>5</v>
      </c>
      <c r="F3022" s="304">
        <f t="shared" si="289"/>
        <v>95.0334</v>
      </c>
      <c r="G3022" s="9">
        <v>0.1</v>
      </c>
      <c r="H3022" s="18" t="s">
        <v>1063</v>
      </c>
      <c r="I3022" s="32">
        <f t="shared" si="290"/>
        <v>41.450062373780455</v>
      </c>
      <c r="J3022" s="32">
        <f t="shared" si="291"/>
        <v>0.20725031186890225</v>
      </c>
      <c r="K3022" s="33" t="str">
        <f t="shared" si="292"/>
        <v>DEJAR</v>
      </c>
      <c r="L3022" s="33" t="str">
        <f t="shared" si="293"/>
        <v>DEJAR</v>
      </c>
      <c r="M3022" s="33" t="str">
        <f t="shared" si="294"/>
        <v>DEJAR</v>
      </c>
    </row>
    <row r="3023" spans="1:13" x14ac:dyDescent="0.25">
      <c r="A3023" s="13" t="s">
        <v>974</v>
      </c>
      <c r="B3023" s="18">
        <v>16</v>
      </c>
      <c r="C3023" s="35" t="s">
        <v>252</v>
      </c>
      <c r="D3023" s="18">
        <v>25</v>
      </c>
      <c r="E3023" s="18">
        <v>10</v>
      </c>
      <c r="F3023" s="304">
        <f t="shared" si="289"/>
        <v>490.875</v>
      </c>
      <c r="G3023" s="9">
        <v>0.1</v>
      </c>
      <c r="H3023" s="18" t="s">
        <v>1063</v>
      </c>
      <c r="I3023" s="32">
        <f t="shared" si="290"/>
        <v>293.3319028192812</v>
      </c>
      <c r="J3023" s="32">
        <f t="shared" si="291"/>
        <v>1.4666595140964058</v>
      </c>
      <c r="K3023" s="33" t="str">
        <f t="shared" si="292"/>
        <v>DEJAR</v>
      </c>
      <c r="L3023" s="33" t="str">
        <f t="shared" si="293"/>
        <v>DEJAR</v>
      </c>
      <c r="M3023" s="33" t="str">
        <f t="shared" si="294"/>
        <v>DEJAR</v>
      </c>
    </row>
    <row r="3024" spans="1:13" x14ac:dyDescent="0.25">
      <c r="A3024" s="13" t="s">
        <v>974</v>
      </c>
      <c r="B3024" s="18">
        <v>17</v>
      </c>
      <c r="C3024" s="35" t="s">
        <v>134</v>
      </c>
      <c r="D3024" s="18">
        <v>12</v>
      </c>
      <c r="E3024" s="18">
        <v>10</v>
      </c>
      <c r="F3024" s="304">
        <f t="shared" si="289"/>
        <v>113.0976</v>
      </c>
      <c r="G3024" s="9">
        <v>0.1</v>
      </c>
      <c r="H3024" s="18" t="s">
        <v>1063</v>
      </c>
      <c r="I3024" s="32">
        <f t="shared" si="290"/>
        <v>51.002868362482175</v>
      </c>
      <c r="J3024" s="32">
        <f t="shared" si="291"/>
        <v>0.25501434181241084</v>
      </c>
      <c r="K3024" s="33" t="str">
        <f t="shared" si="292"/>
        <v>DEJAR</v>
      </c>
      <c r="L3024" s="33" t="str">
        <f t="shared" si="293"/>
        <v>DEJAR</v>
      </c>
      <c r="M3024" s="33" t="str">
        <f t="shared" si="294"/>
        <v>DEJAR</v>
      </c>
    </row>
    <row r="3025" spans="1:13" x14ac:dyDescent="0.25">
      <c r="A3025" s="13" t="s">
        <v>974</v>
      </c>
      <c r="B3025" s="18">
        <v>18</v>
      </c>
      <c r="C3025" s="35" t="s">
        <v>28</v>
      </c>
      <c r="D3025" s="18">
        <v>19</v>
      </c>
      <c r="E3025" s="18">
        <v>15</v>
      </c>
      <c r="F3025" s="304">
        <f t="shared" si="289"/>
        <v>283.52940000000001</v>
      </c>
      <c r="G3025" s="9">
        <v>0.1</v>
      </c>
      <c r="H3025" s="18" t="s">
        <v>1063</v>
      </c>
      <c r="I3025" s="32">
        <f t="shared" si="290"/>
        <v>152.50261995629924</v>
      </c>
      <c r="J3025" s="32">
        <f t="shared" si="291"/>
        <v>0.76251309978149617</v>
      </c>
      <c r="K3025" s="33" t="str">
        <f t="shared" si="292"/>
        <v>DEJAR</v>
      </c>
      <c r="L3025" s="33" t="str">
        <f t="shared" si="293"/>
        <v>DEJAR</v>
      </c>
      <c r="M3025" s="33" t="str">
        <f t="shared" si="294"/>
        <v>DEJAR</v>
      </c>
    </row>
    <row r="3026" spans="1:13" x14ac:dyDescent="0.25">
      <c r="A3026" s="13" t="s">
        <v>974</v>
      </c>
      <c r="B3026" s="18">
        <v>19</v>
      </c>
      <c r="C3026" s="35" t="s">
        <v>159</v>
      </c>
      <c r="D3026" s="18">
        <v>18</v>
      </c>
      <c r="E3026" s="18">
        <v>12</v>
      </c>
      <c r="F3026" s="304">
        <f t="shared" si="289"/>
        <v>254.46959999999999</v>
      </c>
      <c r="G3026" s="9">
        <v>0.1</v>
      </c>
      <c r="H3026" s="18" t="s">
        <v>1063</v>
      </c>
      <c r="I3026" s="32">
        <f t="shared" si="290"/>
        <v>134.06329154071116</v>
      </c>
      <c r="J3026" s="32">
        <f t="shared" si="291"/>
        <v>0.67031645770355586</v>
      </c>
      <c r="K3026" s="33" t="str">
        <f t="shared" si="292"/>
        <v>DEJAR</v>
      </c>
      <c r="L3026" s="33" t="str">
        <f t="shared" si="293"/>
        <v>DEJAR</v>
      </c>
      <c r="M3026" s="33" t="str">
        <f t="shared" si="294"/>
        <v>DEJAR</v>
      </c>
    </row>
    <row r="3027" spans="1:13" x14ac:dyDescent="0.25">
      <c r="A3027" s="13" t="s">
        <v>974</v>
      </c>
      <c r="B3027" s="18">
        <v>20</v>
      </c>
      <c r="C3027" s="35" t="s">
        <v>167</v>
      </c>
      <c r="D3027" s="18">
        <v>38</v>
      </c>
      <c r="E3027" s="18">
        <v>15</v>
      </c>
      <c r="F3027" s="304">
        <f t="shared" si="289"/>
        <v>1134.1176</v>
      </c>
      <c r="G3027" s="9">
        <v>0.1</v>
      </c>
      <c r="H3027" s="18" t="s">
        <v>1063</v>
      </c>
      <c r="I3027" s="32">
        <f t="shared" si="290"/>
        <v>795.76587227964853</v>
      </c>
      <c r="J3027" s="32">
        <f t="shared" si="291"/>
        <v>3.9788293613982426</v>
      </c>
      <c r="K3027" s="33" t="str">
        <f t="shared" si="292"/>
        <v>DEJAR</v>
      </c>
      <c r="L3027" s="33" t="str">
        <f t="shared" si="293"/>
        <v>DEJAR</v>
      </c>
      <c r="M3027" s="33" t="str">
        <f t="shared" si="294"/>
        <v>DEJAR</v>
      </c>
    </row>
    <row r="3028" spans="1:13" x14ac:dyDescent="0.25">
      <c r="A3028" s="13" t="s">
        <v>974</v>
      </c>
      <c r="B3028" s="18">
        <v>21</v>
      </c>
      <c r="C3028" s="35" t="s">
        <v>121</v>
      </c>
      <c r="D3028" s="18">
        <v>16</v>
      </c>
      <c r="E3028" s="18">
        <v>16</v>
      </c>
      <c r="F3028" s="304">
        <f t="shared" si="289"/>
        <v>201.0624</v>
      </c>
      <c r="G3028" s="9">
        <v>0.1</v>
      </c>
      <c r="H3028" s="18" t="s">
        <v>1063</v>
      </c>
      <c r="I3028" s="32">
        <f t="shared" si="290"/>
        <v>101.24820425273758</v>
      </c>
      <c r="J3028" s="32">
        <f t="shared" si="291"/>
        <v>0.50624102126368786</v>
      </c>
      <c r="K3028" s="33" t="str">
        <f t="shared" si="292"/>
        <v>DEJAR</v>
      </c>
      <c r="L3028" s="33" t="str">
        <f t="shared" si="293"/>
        <v>DEJAR</v>
      </c>
      <c r="M3028" s="33" t="str">
        <f t="shared" si="294"/>
        <v>DEJAR</v>
      </c>
    </row>
    <row r="3029" spans="1:13" x14ac:dyDescent="0.25">
      <c r="A3029" s="13" t="s">
        <v>974</v>
      </c>
      <c r="B3029" s="18">
        <v>22</v>
      </c>
      <c r="C3029" s="35" t="s">
        <v>660</v>
      </c>
      <c r="D3029" s="18">
        <v>15</v>
      </c>
      <c r="E3029" s="18">
        <v>16</v>
      </c>
      <c r="F3029" s="304">
        <f t="shared" si="289"/>
        <v>176.715</v>
      </c>
      <c r="G3029" s="9">
        <v>0.1</v>
      </c>
      <c r="H3029" s="18" t="s">
        <v>1063</v>
      </c>
      <c r="I3029" s="32">
        <f t="shared" si="290"/>
        <v>86.812164819560579</v>
      </c>
      <c r="J3029" s="32">
        <f t="shared" si="291"/>
        <v>0.43406082409780289</v>
      </c>
      <c r="K3029" s="33" t="str">
        <f t="shared" si="292"/>
        <v>DEJAR</v>
      </c>
      <c r="L3029" s="33" t="str">
        <f t="shared" si="293"/>
        <v>DEJAR</v>
      </c>
      <c r="M3029" s="33" t="str">
        <f t="shared" si="294"/>
        <v>DEJAR</v>
      </c>
    </row>
    <row r="3030" spans="1:13" x14ac:dyDescent="0.25">
      <c r="A3030" s="13" t="s">
        <v>974</v>
      </c>
      <c r="B3030" s="18">
        <v>23</v>
      </c>
      <c r="C3030" s="35" t="s">
        <v>660</v>
      </c>
      <c r="D3030" s="18">
        <v>14</v>
      </c>
      <c r="E3030" s="18">
        <v>9</v>
      </c>
      <c r="F3030" s="304">
        <f t="shared" si="289"/>
        <v>153.9384</v>
      </c>
      <c r="G3030" s="9">
        <v>0.1</v>
      </c>
      <c r="H3030" s="18" t="s">
        <v>1063</v>
      </c>
      <c r="I3030" s="32">
        <f t="shared" si="290"/>
        <v>73.64833681845144</v>
      </c>
      <c r="J3030" s="32">
        <f t="shared" si="291"/>
        <v>0.36824168409225716</v>
      </c>
      <c r="K3030" s="33" t="str">
        <f t="shared" si="292"/>
        <v>DEJAR</v>
      </c>
      <c r="L3030" s="33" t="str">
        <f t="shared" si="293"/>
        <v>DEJAR</v>
      </c>
      <c r="M3030" s="33" t="str">
        <f t="shared" si="294"/>
        <v>DEJAR</v>
      </c>
    </row>
    <row r="3031" spans="1:13" x14ac:dyDescent="0.25">
      <c r="A3031" s="13" t="s">
        <v>974</v>
      </c>
      <c r="B3031" s="18">
        <v>24</v>
      </c>
      <c r="C3031" s="35" t="s">
        <v>134</v>
      </c>
      <c r="D3031" s="18">
        <v>44</v>
      </c>
      <c r="E3031" s="18">
        <v>20</v>
      </c>
      <c r="F3031" s="304">
        <f t="shared" si="289"/>
        <v>1520.5344</v>
      </c>
      <c r="G3031" s="9">
        <v>0.1</v>
      </c>
      <c r="H3031" s="18" t="s">
        <v>1063</v>
      </c>
      <c r="I3031" s="32">
        <f t="shared" si="290"/>
        <v>1128.6029947595007</v>
      </c>
      <c r="J3031" s="32">
        <f t="shared" si="291"/>
        <v>5.6430149737975031</v>
      </c>
      <c r="K3031" s="33" t="str">
        <f t="shared" si="292"/>
        <v>DEJAR</v>
      </c>
      <c r="L3031" s="33" t="str">
        <f t="shared" si="293"/>
        <v>DEJAR</v>
      </c>
      <c r="M3031" s="33" t="str">
        <f t="shared" si="294"/>
        <v>DEJAR</v>
      </c>
    </row>
    <row r="3032" spans="1:13" x14ac:dyDescent="0.25">
      <c r="A3032" s="13" t="s">
        <v>974</v>
      </c>
      <c r="B3032" s="18">
        <v>25</v>
      </c>
      <c r="C3032" s="35" t="s">
        <v>673</v>
      </c>
      <c r="D3032" s="18">
        <v>28</v>
      </c>
      <c r="E3032" s="18">
        <v>10</v>
      </c>
      <c r="F3032" s="304">
        <f t="shared" si="289"/>
        <v>615.75360000000001</v>
      </c>
      <c r="G3032" s="9">
        <v>0.1</v>
      </c>
      <c r="H3032" s="18" t="s">
        <v>1063</v>
      </c>
      <c r="I3032" s="32">
        <f t="shared" si="290"/>
        <v>384.30049927715726</v>
      </c>
      <c r="J3032" s="32">
        <f t="shared" si="291"/>
        <v>1.9215024963857863</v>
      </c>
      <c r="K3032" s="33" t="str">
        <f t="shared" si="292"/>
        <v>DEJAR</v>
      </c>
      <c r="L3032" s="33" t="str">
        <f t="shared" si="293"/>
        <v>DEJAR</v>
      </c>
      <c r="M3032" s="33" t="str">
        <f t="shared" si="294"/>
        <v>DEJAR</v>
      </c>
    </row>
    <row r="3033" spans="1:13" x14ac:dyDescent="0.25">
      <c r="A3033" s="13" t="s">
        <v>974</v>
      </c>
      <c r="B3033" s="18">
        <v>26</v>
      </c>
      <c r="C3033" s="35" t="s">
        <v>660</v>
      </c>
      <c r="D3033" s="18">
        <v>13</v>
      </c>
      <c r="E3033" s="18">
        <v>8</v>
      </c>
      <c r="F3033" s="304">
        <f t="shared" si="289"/>
        <v>132.73259999999999</v>
      </c>
      <c r="G3033" s="9">
        <v>0.1</v>
      </c>
      <c r="H3033" s="18" t="s">
        <v>1063</v>
      </c>
      <c r="I3033" s="32">
        <f t="shared" si="290"/>
        <v>61.723483588461484</v>
      </c>
      <c r="J3033" s="32">
        <f t="shared" si="291"/>
        <v>0.3086174179423074</v>
      </c>
      <c r="K3033" s="33" t="str">
        <f t="shared" si="292"/>
        <v>DEJAR</v>
      </c>
      <c r="L3033" s="33" t="str">
        <f t="shared" si="293"/>
        <v>DEJAR</v>
      </c>
      <c r="M3033" s="33" t="str">
        <f t="shared" si="294"/>
        <v>DEJAR</v>
      </c>
    </row>
    <row r="3034" spans="1:13" x14ac:dyDescent="0.25">
      <c r="A3034" s="13" t="s">
        <v>974</v>
      </c>
      <c r="B3034" s="18">
        <v>27</v>
      </c>
      <c r="C3034" s="35" t="s">
        <v>991</v>
      </c>
      <c r="D3034" s="18">
        <v>43.6</v>
      </c>
      <c r="E3034" s="18">
        <v>20</v>
      </c>
      <c r="F3034" s="304">
        <f t="shared" si="289"/>
        <v>1493.0139839999999</v>
      </c>
      <c r="G3034" s="9">
        <v>0.1</v>
      </c>
      <c r="H3034" s="18" t="s">
        <v>1063</v>
      </c>
      <c r="I3034" s="32">
        <f t="shared" si="290"/>
        <v>1104.3017272344741</v>
      </c>
      <c r="J3034" s="32">
        <f t="shared" si="291"/>
        <v>5.5215086361723706</v>
      </c>
      <c r="K3034" s="33" t="str">
        <f t="shared" si="292"/>
        <v>DEJAR</v>
      </c>
      <c r="L3034" s="33" t="str">
        <f t="shared" si="293"/>
        <v>DEJAR</v>
      </c>
      <c r="M3034" s="33" t="str">
        <f t="shared" si="294"/>
        <v>DEJAR</v>
      </c>
    </row>
    <row r="3035" spans="1:13" x14ac:dyDescent="0.25">
      <c r="A3035" s="13" t="s">
        <v>974</v>
      </c>
      <c r="B3035" s="18">
        <v>28</v>
      </c>
      <c r="C3035" s="35" t="s">
        <v>294</v>
      </c>
      <c r="D3035" s="18">
        <v>13</v>
      </c>
      <c r="E3035" s="18">
        <v>10</v>
      </c>
      <c r="F3035" s="304">
        <f t="shared" si="289"/>
        <v>132.73259999999999</v>
      </c>
      <c r="G3035" s="9">
        <v>0.1</v>
      </c>
      <c r="H3035" s="18" t="s">
        <v>1063</v>
      </c>
      <c r="I3035" s="32">
        <f t="shared" si="290"/>
        <v>61.723483588461484</v>
      </c>
      <c r="J3035" s="32">
        <f t="shared" si="291"/>
        <v>0.3086174179423074</v>
      </c>
      <c r="K3035" s="33" t="str">
        <f t="shared" si="292"/>
        <v>DEJAR</v>
      </c>
      <c r="L3035" s="33" t="str">
        <f t="shared" si="293"/>
        <v>DEJAR</v>
      </c>
      <c r="M3035" s="33" t="str">
        <f t="shared" si="294"/>
        <v>DEJAR</v>
      </c>
    </row>
    <row r="3036" spans="1:13" x14ac:dyDescent="0.25">
      <c r="A3036" s="13" t="s">
        <v>974</v>
      </c>
      <c r="B3036" s="18">
        <v>29</v>
      </c>
      <c r="C3036" s="35" t="s">
        <v>660</v>
      </c>
      <c r="D3036" s="18">
        <v>12.5</v>
      </c>
      <c r="E3036" s="18">
        <v>7</v>
      </c>
      <c r="F3036" s="304">
        <f t="shared" si="289"/>
        <v>122.71875</v>
      </c>
      <c r="G3036" s="9">
        <v>0.1</v>
      </c>
      <c r="H3036" s="18" t="s">
        <v>1063</v>
      </c>
      <c r="I3036" s="32">
        <f t="shared" si="290"/>
        <v>56.214880852526136</v>
      </c>
      <c r="J3036" s="32">
        <f t="shared" si="291"/>
        <v>0.28107440426263064</v>
      </c>
      <c r="K3036" s="33" t="str">
        <f t="shared" si="292"/>
        <v>DEJAR</v>
      </c>
      <c r="L3036" s="33" t="str">
        <f t="shared" si="293"/>
        <v>DEJAR</v>
      </c>
      <c r="M3036" s="33" t="str">
        <f t="shared" si="294"/>
        <v>DEJAR</v>
      </c>
    </row>
    <row r="3037" spans="1:13" x14ac:dyDescent="0.25">
      <c r="A3037" s="13" t="s">
        <v>974</v>
      </c>
      <c r="B3037" s="18">
        <v>30</v>
      </c>
      <c r="C3037" s="35" t="s">
        <v>990</v>
      </c>
      <c r="D3037" s="18">
        <v>23</v>
      </c>
      <c r="E3037" s="18">
        <v>10</v>
      </c>
      <c r="F3037" s="304">
        <f t="shared" si="289"/>
        <v>415.47660000000002</v>
      </c>
      <c r="G3037" s="9">
        <v>0.1</v>
      </c>
      <c r="H3037" s="18" t="s">
        <v>1063</v>
      </c>
      <c r="I3037" s="32">
        <f t="shared" si="290"/>
        <v>240.46242571758225</v>
      </c>
      <c r="J3037" s="32">
        <f t="shared" si="291"/>
        <v>1.2023121285879113</v>
      </c>
      <c r="K3037" s="33" t="str">
        <f t="shared" si="292"/>
        <v>DEJAR</v>
      </c>
      <c r="L3037" s="33" t="str">
        <f t="shared" si="293"/>
        <v>DEJAR</v>
      </c>
      <c r="M3037" s="33" t="str">
        <f t="shared" si="294"/>
        <v>DEJAR</v>
      </c>
    </row>
    <row r="3038" spans="1:13" x14ac:dyDescent="0.25">
      <c r="A3038" s="13" t="s">
        <v>974</v>
      </c>
      <c r="B3038" s="18">
        <v>31</v>
      </c>
      <c r="C3038" s="35" t="s">
        <v>1000</v>
      </c>
      <c r="D3038" s="18">
        <v>31</v>
      </c>
      <c r="E3038" s="18">
        <v>15</v>
      </c>
      <c r="F3038" s="304">
        <f t="shared" si="289"/>
        <v>754.76940000000002</v>
      </c>
      <c r="G3038" s="9">
        <v>0.1</v>
      </c>
      <c r="H3038" s="18" t="s">
        <v>1063</v>
      </c>
      <c r="I3038" s="32">
        <f t="shared" si="290"/>
        <v>489.81357840055307</v>
      </c>
      <c r="J3038" s="32">
        <f t="shared" si="291"/>
        <v>2.4490678920027653</v>
      </c>
      <c r="K3038" s="33" t="str">
        <f t="shared" si="292"/>
        <v>DEJAR</v>
      </c>
      <c r="L3038" s="33" t="str">
        <f t="shared" si="293"/>
        <v>DEJAR</v>
      </c>
      <c r="M3038" s="33" t="str">
        <f t="shared" si="294"/>
        <v>DEJAR</v>
      </c>
    </row>
    <row r="3039" spans="1:13" x14ac:dyDescent="0.25">
      <c r="A3039" s="13" t="s">
        <v>974</v>
      </c>
      <c r="B3039" s="18">
        <v>32</v>
      </c>
      <c r="C3039" s="35" t="s">
        <v>1001</v>
      </c>
      <c r="D3039" s="18">
        <v>34</v>
      </c>
      <c r="E3039" s="18">
        <v>20</v>
      </c>
      <c r="F3039" s="304">
        <f t="shared" si="289"/>
        <v>907.92240000000004</v>
      </c>
      <c r="G3039" s="9">
        <v>0.1</v>
      </c>
      <c r="H3039" s="18" t="s">
        <v>1063</v>
      </c>
      <c r="I3039" s="32">
        <f t="shared" si="290"/>
        <v>610.45073780325674</v>
      </c>
      <c r="J3039" s="32">
        <f t="shared" si="291"/>
        <v>3.0522536890162835</v>
      </c>
      <c r="K3039" s="33" t="str">
        <f t="shared" si="292"/>
        <v>DEJAR</v>
      </c>
      <c r="L3039" s="33" t="str">
        <f t="shared" si="293"/>
        <v>DEJAR</v>
      </c>
      <c r="M3039" s="33" t="str">
        <f t="shared" si="294"/>
        <v>DEJAR</v>
      </c>
    </row>
    <row r="3040" spans="1:13" x14ac:dyDescent="0.25">
      <c r="A3040" s="13" t="s">
        <v>974</v>
      </c>
      <c r="B3040" s="18">
        <v>33</v>
      </c>
      <c r="C3040" s="35" t="s">
        <v>252</v>
      </c>
      <c r="D3040" s="18">
        <v>31.5</v>
      </c>
      <c r="E3040" s="18">
        <v>15</v>
      </c>
      <c r="F3040" s="304">
        <f t="shared" si="289"/>
        <v>779.31314999999995</v>
      </c>
      <c r="G3040" s="9">
        <v>0.1</v>
      </c>
      <c r="H3040" s="18" t="s">
        <v>1063</v>
      </c>
      <c r="I3040" s="32">
        <f t="shared" si="290"/>
        <v>508.85435701385597</v>
      </c>
      <c r="J3040" s="32">
        <f t="shared" si="291"/>
        <v>2.5442717850692795</v>
      </c>
      <c r="K3040" s="33" t="str">
        <f t="shared" si="292"/>
        <v>DEJAR</v>
      </c>
      <c r="L3040" s="33" t="str">
        <f t="shared" si="293"/>
        <v>DEJAR</v>
      </c>
      <c r="M3040" s="33" t="str">
        <f t="shared" si="294"/>
        <v>DEJAR</v>
      </c>
    </row>
    <row r="3041" spans="1:13" x14ac:dyDescent="0.25">
      <c r="A3041" s="13" t="s">
        <v>1002</v>
      </c>
      <c r="B3041" s="18">
        <v>1</v>
      </c>
      <c r="C3041" s="35" t="s">
        <v>1003</v>
      </c>
      <c r="D3041" s="18">
        <v>34</v>
      </c>
      <c r="E3041" s="18">
        <v>10</v>
      </c>
      <c r="F3041" s="304">
        <f t="shared" si="289"/>
        <v>907.92240000000004</v>
      </c>
      <c r="G3041" s="9">
        <v>0.1</v>
      </c>
      <c r="H3041" s="18" t="s">
        <v>1063</v>
      </c>
      <c r="I3041" s="32">
        <f t="shared" si="290"/>
        <v>610.45073780325674</v>
      </c>
      <c r="J3041" s="32">
        <f t="shared" si="291"/>
        <v>3.0522536890162835</v>
      </c>
      <c r="K3041" s="33" t="str">
        <f t="shared" si="292"/>
        <v>DEJAR</v>
      </c>
      <c r="L3041" s="33" t="str">
        <f t="shared" si="293"/>
        <v>DEJAR</v>
      </c>
      <c r="M3041" s="33" t="str">
        <f t="shared" si="294"/>
        <v>DEJAR</v>
      </c>
    </row>
    <row r="3042" spans="1:13" x14ac:dyDescent="0.25">
      <c r="A3042" s="13" t="s">
        <v>1002</v>
      </c>
      <c r="B3042" s="18">
        <v>2</v>
      </c>
      <c r="C3042" s="35" t="s">
        <v>1004</v>
      </c>
      <c r="D3042" s="18">
        <v>25</v>
      </c>
      <c r="E3042" s="18">
        <v>8</v>
      </c>
      <c r="F3042" s="304">
        <f t="shared" si="289"/>
        <v>490.875</v>
      </c>
      <c r="G3042" s="9">
        <v>0.1</v>
      </c>
      <c r="H3042" s="18" t="s">
        <v>1063</v>
      </c>
      <c r="I3042" s="32">
        <f t="shared" si="290"/>
        <v>293.3319028192812</v>
      </c>
      <c r="J3042" s="32">
        <f t="shared" si="291"/>
        <v>1.4666595140964058</v>
      </c>
      <c r="K3042" s="33" t="str">
        <f t="shared" si="292"/>
        <v>DEJAR</v>
      </c>
      <c r="L3042" s="33" t="str">
        <f t="shared" si="293"/>
        <v>DEJAR</v>
      </c>
      <c r="M3042" s="33" t="str">
        <f t="shared" si="294"/>
        <v>DEJAR</v>
      </c>
    </row>
    <row r="3043" spans="1:13" x14ac:dyDescent="0.25">
      <c r="A3043" s="13" t="s">
        <v>1002</v>
      </c>
      <c r="B3043" s="18">
        <v>3</v>
      </c>
      <c r="C3043" s="35" t="s">
        <v>1005</v>
      </c>
      <c r="D3043" s="18">
        <v>20</v>
      </c>
      <c r="E3043" s="18">
        <v>10</v>
      </c>
      <c r="F3043" s="304">
        <f t="shared" si="289"/>
        <v>314.15999999999997</v>
      </c>
      <c r="G3043" s="9">
        <v>0.1</v>
      </c>
      <c r="H3043" s="18" t="s">
        <v>1063</v>
      </c>
      <c r="I3043" s="32">
        <f t="shared" si="290"/>
        <v>172.33493090633354</v>
      </c>
      <c r="J3043" s="32">
        <f t="shared" si="291"/>
        <v>0.86167465453166758</v>
      </c>
      <c r="K3043" s="33" t="str">
        <f t="shared" si="292"/>
        <v>DEJAR</v>
      </c>
      <c r="L3043" s="33" t="str">
        <f t="shared" si="293"/>
        <v>DEJAR</v>
      </c>
      <c r="M3043" s="33" t="str">
        <f t="shared" si="294"/>
        <v>DEJAR</v>
      </c>
    </row>
    <row r="3044" spans="1:13" x14ac:dyDescent="0.25">
      <c r="A3044" s="13" t="s">
        <v>1002</v>
      </c>
      <c r="B3044" s="18">
        <v>4</v>
      </c>
      <c r="C3044" s="35" t="s">
        <v>1005</v>
      </c>
      <c r="D3044" s="18">
        <v>17</v>
      </c>
      <c r="E3044" s="18">
        <v>10</v>
      </c>
      <c r="F3044" s="304">
        <f t="shared" si="289"/>
        <v>226.98060000000001</v>
      </c>
      <c r="G3044" s="9">
        <v>0.1</v>
      </c>
      <c r="H3044" s="18" t="s">
        <v>1063</v>
      </c>
      <c r="I3044" s="32">
        <f t="shared" si="290"/>
        <v>116.98835060940742</v>
      </c>
      <c r="J3044" s="32">
        <f t="shared" si="291"/>
        <v>0.58494175304703711</v>
      </c>
      <c r="K3044" s="33" t="str">
        <f t="shared" si="292"/>
        <v>DEJAR</v>
      </c>
      <c r="L3044" s="33" t="str">
        <f t="shared" si="293"/>
        <v>DEJAR</v>
      </c>
      <c r="M3044" s="33" t="str">
        <f t="shared" si="294"/>
        <v>DEJAR</v>
      </c>
    </row>
    <row r="3045" spans="1:13" x14ac:dyDescent="0.25">
      <c r="A3045" s="13" t="s">
        <v>1002</v>
      </c>
      <c r="B3045" s="18">
        <v>5</v>
      </c>
      <c r="C3045" s="35" t="s">
        <v>1005</v>
      </c>
      <c r="D3045" s="18">
        <v>19</v>
      </c>
      <c r="E3045" s="18">
        <v>5</v>
      </c>
      <c r="F3045" s="304">
        <f t="shared" si="289"/>
        <v>283.52940000000001</v>
      </c>
      <c r="G3045" s="9">
        <v>0.1</v>
      </c>
      <c r="H3045" s="18" t="s">
        <v>1063</v>
      </c>
      <c r="I3045" s="32">
        <f t="shared" si="290"/>
        <v>152.50261995629924</v>
      </c>
      <c r="J3045" s="32">
        <f t="shared" si="291"/>
        <v>0.76251309978149617</v>
      </c>
      <c r="K3045" s="33" t="str">
        <f t="shared" si="292"/>
        <v>DEJAR</v>
      </c>
      <c r="L3045" s="33" t="str">
        <f t="shared" si="293"/>
        <v>DEJAR</v>
      </c>
      <c r="M3045" s="33" t="str">
        <f t="shared" si="294"/>
        <v>DEJAR</v>
      </c>
    </row>
    <row r="3046" spans="1:13" x14ac:dyDescent="0.25">
      <c r="A3046" s="13" t="s">
        <v>1006</v>
      </c>
      <c r="B3046" s="18">
        <v>1</v>
      </c>
      <c r="C3046" s="35" t="s">
        <v>1007</v>
      </c>
      <c r="D3046" s="18">
        <v>21</v>
      </c>
      <c r="E3046" s="18">
        <v>20</v>
      </c>
      <c r="F3046" s="304">
        <f t="shared" si="289"/>
        <v>346.3614</v>
      </c>
      <c r="G3046" s="9">
        <v>0.1</v>
      </c>
      <c r="H3046" s="18" t="s">
        <v>1063</v>
      </c>
      <c r="I3046" s="32">
        <f t="shared" si="290"/>
        <v>193.587905296</v>
      </c>
      <c r="J3046" s="32">
        <f t="shared" si="291"/>
        <v>0.96793952648000003</v>
      </c>
      <c r="K3046" s="33" t="str">
        <f t="shared" si="292"/>
        <v>DEJAR</v>
      </c>
      <c r="L3046" s="33" t="str">
        <f t="shared" si="293"/>
        <v>DEJAR</v>
      </c>
      <c r="M3046" s="33" t="str">
        <f t="shared" si="294"/>
        <v>DEJAR</v>
      </c>
    </row>
    <row r="3047" spans="1:13" x14ac:dyDescent="0.25">
      <c r="A3047" s="13" t="s">
        <v>1006</v>
      </c>
      <c r="B3047" s="18">
        <v>2</v>
      </c>
      <c r="C3047" s="35" t="s">
        <v>1008</v>
      </c>
      <c r="D3047" s="18">
        <v>77</v>
      </c>
      <c r="E3047" s="18">
        <v>25</v>
      </c>
      <c r="F3047" s="304">
        <f t="shared" si="289"/>
        <v>4656.6365999999998</v>
      </c>
      <c r="G3047" s="9">
        <v>0.1</v>
      </c>
      <c r="H3047" s="18" t="s">
        <v>1063</v>
      </c>
      <c r="I3047" s="32">
        <f t="shared" si="290"/>
        <v>4283.756907817401</v>
      </c>
      <c r="J3047" s="32">
        <f t="shared" si="291"/>
        <v>21.418784539087003</v>
      </c>
      <c r="K3047" s="33" t="str">
        <f t="shared" si="292"/>
        <v>DEJAR</v>
      </c>
      <c r="L3047" s="33" t="str">
        <f t="shared" si="293"/>
        <v>DEJAR</v>
      </c>
      <c r="M3047" s="33" t="str">
        <f t="shared" si="294"/>
        <v>DEJAR</v>
      </c>
    </row>
    <row r="3048" spans="1:13" x14ac:dyDescent="0.25">
      <c r="A3048" s="13" t="s">
        <v>1006</v>
      </c>
      <c r="B3048" s="18">
        <v>3</v>
      </c>
      <c r="C3048" s="35" t="s">
        <v>658</v>
      </c>
      <c r="D3048" s="18">
        <v>28.5</v>
      </c>
      <c r="E3048" s="18">
        <v>20</v>
      </c>
      <c r="F3048" s="304">
        <f t="shared" si="289"/>
        <v>637.94114999999999</v>
      </c>
      <c r="G3048" s="9">
        <v>0.1</v>
      </c>
      <c r="H3048" s="18" t="s">
        <v>1063</v>
      </c>
      <c r="I3048" s="32">
        <f t="shared" si="290"/>
        <v>400.85987036295842</v>
      </c>
      <c r="J3048" s="32">
        <f t="shared" si="291"/>
        <v>2.004299351814792</v>
      </c>
      <c r="K3048" s="33" t="str">
        <f t="shared" si="292"/>
        <v>DEJAR</v>
      </c>
      <c r="L3048" s="33" t="str">
        <f t="shared" si="293"/>
        <v>DEJAR</v>
      </c>
      <c r="M3048" s="33" t="str">
        <f t="shared" si="294"/>
        <v>DEJAR</v>
      </c>
    </row>
    <row r="3049" spans="1:13" x14ac:dyDescent="0.25">
      <c r="A3049" s="13" t="s">
        <v>1006</v>
      </c>
      <c r="B3049" s="18">
        <v>4</v>
      </c>
      <c r="C3049" s="35" t="s">
        <v>150</v>
      </c>
      <c r="D3049" s="18">
        <v>17.7</v>
      </c>
      <c r="E3049" s="18">
        <v>6</v>
      </c>
      <c r="F3049" s="304">
        <f t="shared" si="289"/>
        <v>246.05796599999996</v>
      </c>
      <c r="G3049" s="9">
        <v>0.1</v>
      </c>
      <c r="H3049" s="18" t="s">
        <v>1063</v>
      </c>
      <c r="I3049" s="32">
        <f t="shared" si="290"/>
        <v>128.79887495272396</v>
      </c>
      <c r="J3049" s="32">
        <f t="shared" si="291"/>
        <v>0.64399437476361976</v>
      </c>
      <c r="K3049" s="33" t="str">
        <f t="shared" si="292"/>
        <v>DEJAR</v>
      </c>
      <c r="L3049" s="33" t="str">
        <f t="shared" si="293"/>
        <v>DEJAR</v>
      </c>
      <c r="M3049" s="33" t="str">
        <f t="shared" si="294"/>
        <v>DEJAR</v>
      </c>
    </row>
    <row r="3050" spans="1:13" x14ac:dyDescent="0.25">
      <c r="A3050" s="13" t="s">
        <v>1006</v>
      </c>
      <c r="B3050" s="18">
        <v>5</v>
      </c>
      <c r="C3050" s="35" t="s">
        <v>660</v>
      </c>
      <c r="D3050" s="18">
        <v>14.3</v>
      </c>
      <c r="E3050" s="18">
        <v>8</v>
      </c>
      <c r="F3050" s="304">
        <f t="shared" si="289"/>
        <v>160.60644600000001</v>
      </c>
      <c r="G3050" s="9">
        <v>0.1</v>
      </c>
      <c r="H3050" s="18" t="s">
        <v>1063</v>
      </c>
      <c r="I3050" s="32">
        <f t="shared" si="290"/>
        <v>77.46585312120348</v>
      </c>
      <c r="J3050" s="32">
        <f t="shared" si="291"/>
        <v>0.38732926560601738</v>
      </c>
      <c r="K3050" s="33" t="str">
        <f t="shared" si="292"/>
        <v>DEJAR</v>
      </c>
      <c r="L3050" s="33" t="str">
        <f t="shared" si="293"/>
        <v>DEJAR</v>
      </c>
      <c r="M3050" s="33" t="str">
        <f t="shared" si="294"/>
        <v>DEJAR</v>
      </c>
    </row>
    <row r="3051" spans="1:13" x14ac:dyDescent="0.25">
      <c r="A3051" s="13" t="s">
        <v>1006</v>
      </c>
      <c r="B3051" s="18">
        <v>6</v>
      </c>
      <c r="C3051" s="35" t="s">
        <v>117</v>
      </c>
      <c r="D3051" s="18">
        <v>21</v>
      </c>
      <c r="E3051" s="18">
        <v>17</v>
      </c>
      <c r="F3051" s="304">
        <f t="shared" si="289"/>
        <v>346.3614</v>
      </c>
      <c r="G3051" s="9">
        <v>0.1</v>
      </c>
      <c r="H3051" s="18" t="s">
        <v>1063</v>
      </c>
      <c r="I3051" s="32">
        <f t="shared" si="290"/>
        <v>193.587905296</v>
      </c>
      <c r="J3051" s="32">
        <f t="shared" si="291"/>
        <v>0.96793952648000003</v>
      </c>
      <c r="K3051" s="33" t="str">
        <f t="shared" si="292"/>
        <v>DEJAR</v>
      </c>
      <c r="L3051" s="33" t="str">
        <f t="shared" si="293"/>
        <v>DEJAR</v>
      </c>
      <c r="M3051" s="33" t="str">
        <f t="shared" si="294"/>
        <v>DEJAR</v>
      </c>
    </row>
    <row r="3052" spans="1:13" x14ac:dyDescent="0.25">
      <c r="A3052" s="13" t="s">
        <v>1006</v>
      </c>
      <c r="B3052" s="18">
        <v>7</v>
      </c>
      <c r="C3052" s="35" t="s">
        <v>710</v>
      </c>
      <c r="D3052" s="18">
        <v>35.299999999999997</v>
      </c>
      <c r="E3052" s="18">
        <v>18</v>
      </c>
      <c r="F3052" s="304">
        <f t="shared" si="289"/>
        <v>978.67908599999976</v>
      </c>
      <c r="G3052" s="9">
        <v>0.1</v>
      </c>
      <c r="H3052" s="18" t="s">
        <v>1063</v>
      </c>
      <c r="I3052" s="32">
        <f t="shared" si="290"/>
        <v>667.56229254639072</v>
      </c>
      <c r="J3052" s="32">
        <f t="shared" si="291"/>
        <v>3.3378114627319535</v>
      </c>
      <c r="K3052" s="33" t="str">
        <f t="shared" si="292"/>
        <v>DEJAR</v>
      </c>
      <c r="L3052" s="33" t="str">
        <f t="shared" si="293"/>
        <v>DEJAR</v>
      </c>
      <c r="M3052" s="33" t="str">
        <f t="shared" si="294"/>
        <v>DEJAR</v>
      </c>
    </row>
    <row r="3053" spans="1:13" x14ac:dyDescent="0.25">
      <c r="A3053" s="13" t="s">
        <v>1006</v>
      </c>
      <c r="B3053" s="18">
        <v>8</v>
      </c>
      <c r="C3053" s="35" t="s">
        <v>658</v>
      </c>
      <c r="D3053" s="18">
        <v>45.8</v>
      </c>
      <c r="E3053" s="18">
        <v>25</v>
      </c>
      <c r="F3053" s="304">
        <f t="shared" si="289"/>
        <v>1647.4864559999999</v>
      </c>
      <c r="G3053" s="9">
        <v>0.1</v>
      </c>
      <c r="H3053" s="18" t="s">
        <v>1063</v>
      </c>
      <c r="I3053" s="32">
        <f t="shared" si="290"/>
        <v>1241.7803546349674</v>
      </c>
      <c r="J3053" s="32">
        <f t="shared" si="291"/>
        <v>6.2089017731748362</v>
      </c>
      <c r="K3053" s="33" t="str">
        <f t="shared" si="292"/>
        <v>DEJAR</v>
      </c>
      <c r="L3053" s="33" t="str">
        <f t="shared" si="293"/>
        <v>DEJAR</v>
      </c>
      <c r="M3053" s="33" t="str">
        <f t="shared" si="294"/>
        <v>DEJAR</v>
      </c>
    </row>
    <row r="3054" spans="1:13" x14ac:dyDescent="0.25">
      <c r="A3054" s="13" t="s">
        <v>1006</v>
      </c>
      <c r="B3054" s="18">
        <v>9</v>
      </c>
      <c r="C3054" s="35" t="s">
        <v>294</v>
      </c>
      <c r="D3054" s="18">
        <v>22.5</v>
      </c>
      <c r="E3054" s="18">
        <v>15</v>
      </c>
      <c r="F3054" s="304">
        <f t="shared" si="289"/>
        <v>397.60874999999999</v>
      </c>
      <c r="G3054" s="9">
        <v>0.1</v>
      </c>
      <c r="H3054" s="18" t="s">
        <v>1063</v>
      </c>
      <c r="I3054" s="32">
        <f t="shared" si="290"/>
        <v>228.1896084504572</v>
      </c>
      <c r="J3054" s="32">
        <f t="shared" si="291"/>
        <v>1.140948042252286</v>
      </c>
      <c r="K3054" s="33" t="str">
        <f t="shared" si="292"/>
        <v>DEJAR</v>
      </c>
      <c r="L3054" s="33" t="str">
        <f t="shared" si="293"/>
        <v>DEJAR</v>
      </c>
      <c r="M3054" s="33" t="str">
        <f t="shared" si="294"/>
        <v>DEJAR</v>
      </c>
    </row>
    <row r="3055" spans="1:13" x14ac:dyDescent="0.25">
      <c r="A3055" s="13" t="s">
        <v>1006</v>
      </c>
      <c r="B3055" s="18">
        <v>10</v>
      </c>
      <c r="C3055" s="35" t="s">
        <v>226</v>
      </c>
      <c r="D3055" s="18">
        <v>41</v>
      </c>
      <c r="E3055" s="18">
        <v>25</v>
      </c>
      <c r="F3055" s="304">
        <f t="shared" si="289"/>
        <v>1320.2574</v>
      </c>
      <c r="G3055" s="9">
        <v>0.1</v>
      </c>
      <c r="H3055" s="18" t="s">
        <v>1063</v>
      </c>
      <c r="I3055" s="32">
        <f t="shared" si="290"/>
        <v>953.76583125588297</v>
      </c>
      <c r="J3055" s="32">
        <f t="shared" si="291"/>
        <v>4.7688291562794145</v>
      </c>
      <c r="K3055" s="33" t="str">
        <f t="shared" si="292"/>
        <v>DEJAR</v>
      </c>
      <c r="L3055" s="33" t="str">
        <f t="shared" si="293"/>
        <v>DEJAR</v>
      </c>
      <c r="M3055" s="33" t="str">
        <f t="shared" si="294"/>
        <v>DEJAR</v>
      </c>
    </row>
    <row r="3056" spans="1:13" x14ac:dyDescent="0.25">
      <c r="A3056" s="13" t="s">
        <v>1006</v>
      </c>
      <c r="B3056" s="18">
        <v>11</v>
      </c>
      <c r="C3056" s="35" t="s">
        <v>689</v>
      </c>
      <c r="D3056" s="18">
        <v>18.899999999999999</v>
      </c>
      <c r="E3056" s="18">
        <v>10</v>
      </c>
      <c r="F3056" s="304">
        <f t="shared" si="289"/>
        <v>280.55273399999993</v>
      </c>
      <c r="G3056" s="9">
        <v>0.1</v>
      </c>
      <c r="H3056" s="18" t="s">
        <v>1063</v>
      </c>
      <c r="I3056" s="32">
        <f t="shared" si="290"/>
        <v>150.59646729750378</v>
      </c>
      <c r="J3056" s="32">
        <f t="shared" si="291"/>
        <v>0.75298233648751889</v>
      </c>
      <c r="K3056" s="33" t="str">
        <f t="shared" si="292"/>
        <v>DEJAR</v>
      </c>
      <c r="L3056" s="33" t="str">
        <f t="shared" si="293"/>
        <v>DEJAR</v>
      </c>
      <c r="M3056" s="33" t="str">
        <f t="shared" si="294"/>
        <v>DEJAR</v>
      </c>
    </row>
    <row r="3057" spans="1:13" x14ac:dyDescent="0.25">
      <c r="A3057" s="13" t="s">
        <v>1006</v>
      </c>
      <c r="B3057" s="18">
        <v>12</v>
      </c>
      <c r="C3057" s="35" t="s">
        <v>660</v>
      </c>
      <c r="D3057" s="18">
        <v>19.5</v>
      </c>
      <c r="E3057" s="18">
        <v>7</v>
      </c>
      <c r="F3057" s="304">
        <f t="shared" si="289"/>
        <v>298.64834999999999</v>
      </c>
      <c r="G3057" s="9">
        <v>0.1</v>
      </c>
      <c r="H3057" s="18" t="s">
        <v>1063</v>
      </c>
      <c r="I3057" s="32">
        <f t="shared" si="290"/>
        <v>162.24290203480425</v>
      </c>
      <c r="J3057" s="32">
        <f t="shared" si="291"/>
        <v>0.81121451017402113</v>
      </c>
      <c r="K3057" s="33" t="str">
        <f t="shared" si="292"/>
        <v>DEJAR</v>
      </c>
      <c r="L3057" s="33" t="str">
        <f t="shared" si="293"/>
        <v>DEJAR</v>
      </c>
      <c r="M3057" s="33" t="str">
        <f t="shared" si="294"/>
        <v>DEJAR</v>
      </c>
    </row>
    <row r="3058" spans="1:13" x14ac:dyDescent="0.25">
      <c r="A3058" s="13" t="s">
        <v>1006</v>
      </c>
      <c r="B3058" s="18">
        <v>13</v>
      </c>
      <c r="C3058" s="35" t="s">
        <v>660</v>
      </c>
      <c r="D3058" s="18">
        <v>12.8</v>
      </c>
      <c r="E3058" s="18">
        <v>5</v>
      </c>
      <c r="F3058" s="304">
        <f t="shared" si="289"/>
        <v>128.67993600000003</v>
      </c>
      <c r="G3058" s="9">
        <v>0.1</v>
      </c>
      <c r="H3058" s="18" t="s">
        <v>1063</v>
      </c>
      <c r="I3058" s="32">
        <f t="shared" si="290"/>
        <v>59.484161513232273</v>
      </c>
      <c r="J3058" s="32">
        <f t="shared" si="291"/>
        <v>0.29742080756616135</v>
      </c>
      <c r="K3058" s="33" t="str">
        <f t="shared" si="292"/>
        <v>DEJAR</v>
      </c>
      <c r="L3058" s="33" t="str">
        <f t="shared" si="293"/>
        <v>DEJAR</v>
      </c>
      <c r="M3058" s="33" t="str">
        <f t="shared" si="294"/>
        <v>DEJAR</v>
      </c>
    </row>
    <row r="3059" spans="1:13" x14ac:dyDescent="0.25">
      <c r="A3059" s="13" t="s">
        <v>1006</v>
      </c>
      <c r="B3059" s="18">
        <v>14</v>
      </c>
      <c r="C3059" s="35" t="s">
        <v>125</v>
      </c>
      <c r="D3059" s="18">
        <v>14</v>
      </c>
      <c r="E3059" s="18">
        <v>8</v>
      </c>
      <c r="F3059" s="304">
        <f t="shared" si="289"/>
        <v>153.9384</v>
      </c>
      <c r="G3059" s="9">
        <v>0.1</v>
      </c>
      <c r="H3059" s="18" t="s">
        <v>1063</v>
      </c>
      <c r="I3059" s="32">
        <f t="shared" si="290"/>
        <v>73.64833681845144</v>
      </c>
      <c r="J3059" s="32">
        <f t="shared" si="291"/>
        <v>0.36824168409225716</v>
      </c>
      <c r="K3059" s="33" t="str">
        <f t="shared" si="292"/>
        <v>DEJAR</v>
      </c>
      <c r="L3059" s="33" t="str">
        <f t="shared" si="293"/>
        <v>DEJAR</v>
      </c>
      <c r="M3059" s="33" t="str">
        <f t="shared" si="294"/>
        <v>DEJAR</v>
      </c>
    </row>
    <row r="3060" spans="1:13" x14ac:dyDescent="0.25">
      <c r="A3060" s="13" t="s">
        <v>1006</v>
      </c>
      <c r="B3060" s="18">
        <v>15</v>
      </c>
      <c r="C3060" s="35" t="s">
        <v>1008</v>
      </c>
      <c r="D3060" s="18">
        <v>42.8</v>
      </c>
      <c r="E3060" s="18">
        <v>20</v>
      </c>
      <c r="F3060" s="304">
        <f t="shared" si="289"/>
        <v>1438.7271359999997</v>
      </c>
      <c r="G3060" s="9">
        <v>0.1</v>
      </c>
      <c r="H3060" s="18" t="s">
        <v>1063</v>
      </c>
      <c r="I3060" s="32">
        <f t="shared" si="290"/>
        <v>1056.6176167086039</v>
      </c>
      <c r="J3060" s="32">
        <f t="shared" si="291"/>
        <v>5.283088083543019</v>
      </c>
      <c r="K3060" s="33" t="str">
        <f t="shared" si="292"/>
        <v>DEJAR</v>
      </c>
      <c r="L3060" s="33" t="str">
        <f t="shared" si="293"/>
        <v>DEJAR</v>
      </c>
      <c r="M3060" s="33" t="str">
        <f t="shared" si="294"/>
        <v>DEJAR</v>
      </c>
    </row>
    <row r="3061" spans="1:13" x14ac:dyDescent="0.25">
      <c r="A3061" s="13" t="s">
        <v>1006</v>
      </c>
      <c r="B3061" s="18">
        <v>16</v>
      </c>
      <c r="C3061" s="35" t="s">
        <v>1008</v>
      </c>
      <c r="D3061" s="18">
        <v>63.5</v>
      </c>
      <c r="E3061" s="18">
        <v>30</v>
      </c>
      <c r="F3061" s="304">
        <f t="shared" si="289"/>
        <v>3166.9291499999999</v>
      </c>
      <c r="G3061" s="9">
        <v>0.1</v>
      </c>
      <c r="H3061" s="18" t="s">
        <v>1063</v>
      </c>
      <c r="I3061" s="32">
        <f t="shared" si="290"/>
        <v>2705.7303391217056</v>
      </c>
      <c r="J3061" s="32">
        <f t="shared" si="291"/>
        <v>13.528651695608529</v>
      </c>
      <c r="K3061" s="33" t="str">
        <f t="shared" si="292"/>
        <v>DEJAR</v>
      </c>
      <c r="L3061" s="33" t="str">
        <f t="shared" si="293"/>
        <v>DEJAR</v>
      </c>
      <c r="M3061" s="33" t="str">
        <f t="shared" si="294"/>
        <v>DEJAR</v>
      </c>
    </row>
    <row r="3062" spans="1:13" x14ac:dyDescent="0.25">
      <c r="A3062" s="13" t="s">
        <v>1006</v>
      </c>
      <c r="B3062" s="18">
        <v>17</v>
      </c>
      <c r="C3062" s="35" t="s">
        <v>1008</v>
      </c>
      <c r="D3062" s="18">
        <v>18.3</v>
      </c>
      <c r="E3062" s="18">
        <v>15</v>
      </c>
      <c r="F3062" s="304">
        <f t="shared" si="289"/>
        <v>263.02260600000005</v>
      </c>
      <c r="G3062" s="9">
        <v>0.1</v>
      </c>
      <c r="H3062" s="18" t="s">
        <v>1063</v>
      </c>
      <c r="I3062" s="32">
        <f t="shared" si="290"/>
        <v>139.45050980105873</v>
      </c>
      <c r="J3062" s="32">
        <f t="shared" si="291"/>
        <v>0.69725254900529354</v>
      </c>
      <c r="K3062" s="33" t="str">
        <f t="shared" si="292"/>
        <v>DEJAR</v>
      </c>
      <c r="L3062" s="33" t="str">
        <f t="shared" si="293"/>
        <v>DEJAR</v>
      </c>
      <c r="M3062" s="33" t="str">
        <f t="shared" si="294"/>
        <v>DEJAR</v>
      </c>
    </row>
    <row r="3063" spans="1:13" x14ac:dyDescent="0.25">
      <c r="A3063" s="13" t="s">
        <v>1006</v>
      </c>
      <c r="B3063" s="18">
        <v>18</v>
      </c>
      <c r="C3063" s="35" t="s">
        <v>1008</v>
      </c>
      <c r="D3063" s="18">
        <v>92.7</v>
      </c>
      <c r="E3063" s="18">
        <v>30</v>
      </c>
      <c r="F3063" s="304">
        <f t="shared" si="289"/>
        <v>6749.1699660000004</v>
      </c>
      <c r="G3063" s="9">
        <v>0.1</v>
      </c>
      <c r="H3063" s="18" t="s">
        <v>1063</v>
      </c>
      <c r="I3063" s="32">
        <f t="shared" si="290"/>
        <v>6666.6787260096316</v>
      </c>
      <c r="J3063" s="32">
        <f t="shared" si="291"/>
        <v>33.333393630048157</v>
      </c>
      <c r="K3063" s="33" t="str">
        <f t="shared" si="292"/>
        <v>DEJAR</v>
      </c>
      <c r="L3063" s="33" t="str">
        <f t="shared" si="293"/>
        <v>DEJAR</v>
      </c>
      <c r="M3063" s="33" t="str">
        <f t="shared" si="294"/>
        <v>DEJAR</v>
      </c>
    </row>
    <row r="3064" spans="1:13" x14ac:dyDescent="0.25">
      <c r="A3064" s="13" t="s">
        <v>1006</v>
      </c>
      <c r="B3064" s="18">
        <v>19</v>
      </c>
      <c r="C3064" s="35" t="s">
        <v>134</v>
      </c>
      <c r="D3064" s="18">
        <v>29</v>
      </c>
      <c r="E3064" s="18">
        <v>18</v>
      </c>
      <c r="F3064" s="304">
        <f t="shared" si="289"/>
        <v>660.52139999999997</v>
      </c>
      <c r="G3064" s="9">
        <v>0.1</v>
      </c>
      <c r="H3064" s="18" t="s">
        <v>1063</v>
      </c>
      <c r="I3064" s="32">
        <f t="shared" si="290"/>
        <v>417.82609631752575</v>
      </c>
      <c r="J3064" s="32">
        <f t="shared" si="291"/>
        <v>2.0891304815876288</v>
      </c>
      <c r="K3064" s="33" t="str">
        <f t="shared" si="292"/>
        <v>DEJAR</v>
      </c>
      <c r="L3064" s="33" t="str">
        <f t="shared" si="293"/>
        <v>DEJAR</v>
      </c>
      <c r="M3064" s="33" t="str">
        <f t="shared" si="294"/>
        <v>DEJAR</v>
      </c>
    </row>
    <row r="3065" spans="1:13" x14ac:dyDescent="0.25">
      <c r="A3065" s="13" t="s">
        <v>1006</v>
      </c>
      <c r="B3065" s="18">
        <v>20</v>
      </c>
      <c r="C3065" s="35" t="s">
        <v>134</v>
      </c>
      <c r="D3065" s="18">
        <v>24.2</v>
      </c>
      <c r="E3065" s="18">
        <v>12</v>
      </c>
      <c r="F3065" s="304">
        <f t="shared" si="289"/>
        <v>459.961656</v>
      </c>
      <c r="G3065" s="9">
        <v>0.1</v>
      </c>
      <c r="H3065" s="18" t="s">
        <v>1063</v>
      </c>
      <c r="I3065" s="32">
        <f t="shared" si="290"/>
        <v>271.45201661665863</v>
      </c>
      <c r="J3065" s="32">
        <f t="shared" si="291"/>
        <v>1.357260083083293</v>
      </c>
      <c r="K3065" s="33" t="str">
        <f t="shared" si="292"/>
        <v>DEJAR</v>
      </c>
      <c r="L3065" s="33" t="str">
        <f t="shared" si="293"/>
        <v>DEJAR</v>
      </c>
      <c r="M3065" s="33" t="str">
        <f t="shared" si="294"/>
        <v>DEJAR</v>
      </c>
    </row>
    <row r="3066" spans="1:13" x14ac:dyDescent="0.25">
      <c r="A3066" s="13" t="s">
        <v>1006</v>
      </c>
      <c r="B3066" s="18">
        <v>21</v>
      </c>
      <c r="C3066" s="35" t="s">
        <v>125</v>
      </c>
      <c r="D3066" s="18">
        <v>56.3</v>
      </c>
      <c r="E3066" s="18">
        <v>20</v>
      </c>
      <c r="F3066" s="304">
        <f t="shared" si="289"/>
        <v>2489.4745259999995</v>
      </c>
      <c r="G3066" s="9">
        <v>0.1</v>
      </c>
      <c r="H3066" s="18" t="s">
        <v>1063</v>
      </c>
      <c r="I3066" s="32">
        <f t="shared" si="290"/>
        <v>2030.9983642186467</v>
      </c>
      <c r="J3066" s="32">
        <f t="shared" si="291"/>
        <v>10.154991821093233</v>
      </c>
      <c r="K3066" s="33" t="str">
        <f t="shared" si="292"/>
        <v>DEJAR</v>
      </c>
      <c r="L3066" s="33" t="str">
        <f t="shared" si="293"/>
        <v>DEJAR</v>
      </c>
      <c r="M3066" s="33" t="str">
        <f t="shared" si="294"/>
        <v>DEJAR</v>
      </c>
    </row>
    <row r="3067" spans="1:13" x14ac:dyDescent="0.25">
      <c r="A3067" s="13" t="s">
        <v>1006</v>
      </c>
      <c r="B3067" s="18">
        <v>22</v>
      </c>
      <c r="C3067" s="35" t="s">
        <v>294</v>
      </c>
      <c r="D3067" s="18">
        <v>58</v>
      </c>
      <c r="E3067" s="18">
        <v>25</v>
      </c>
      <c r="F3067" s="304">
        <f t="shared" si="289"/>
        <v>2642.0855999999999</v>
      </c>
      <c r="G3067" s="9">
        <v>0.1</v>
      </c>
      <c r="H3067" s="18" t="s">
        <v>1063</v>
      </c>
      <c r="I3067" s="32">
        <f t="shared" si="290"/>
        <v>2180.2363008097436</v>
      </c>
      <c r="J3067" s="32">
        <f t="shared" si="291"/>
        <v>10.901181504048717</v>
      </c>
      <c r="K3067" s="33" t="str">
        <f t="shared" si="292"/>
        <v>DEJAR</v>
      </c>
      <c r="L3067" s="33" t="str">
        <f t="shared" si="293"/>
        <v>DEJAR</v>
      </c>
      <c r="M3067" s="33" t="str">
        <f t="shared" si="294"/>
        <v>DEJAR</v>
      </c>
    </row>
    <row r="3068" spans="1:13" x14ac:dyDescent="0.25">
      <c r="A3068" s="13" t="s">
        <v>1006</v>
      </c>
      <c r="B3068" s="18">
        <v>23</v>
      </c>
      <c r="C3068" s="35" t="s">
        <v>660</v>
      </c>
      <c r="D3068" s="18">
        <v>24</v>
      </c>
      <c r="E3068" s="18">
        <v>12</v>
      </c>
      <c r="F3068" s="304">
        <f t="shared" si="289"/>
        <v>452.3904</v>
      </c>
      <c r="G3068" s="9">
        <v>0.1</v>
      </c>
      <c r="H3068" s="18" t="s">
        <v>1063</v>
      </c>
      <c r="I3068" s="32">
        <f t="shared" si="290"/>
        <v>266.13537552905672</v>
      </c>
      <c r="J3068" s="32">
        <f t="shared" si="291"/>
        <v>1.3306768776452833</v>
      </c>
      <c r="K3068" s="33" t="str">
        <f t="shared" si="292"/>
        <v>DEJAR</v>
      </c>
      <c r="L3068" s="33" t="str">
        <f t="shared" si="293"/>
        <v>DEJAR</v>
      </c>
      <c r="M3068" s="33" t="str">
        <f t="shared" si="294"/>
        <v>DEJAR</v>
      </c>
    </row>
    <row r="3069" spans="1:13" x14ac:dyDescent="0.25">
      <c r="A3069" s="13" t="s">
        <v>1006</v>
      </c>
      <c r="B3069" s="18">
        <v>24</v>
      </c>
      <c r="C3069" s="35" t="s">
        <v>134</v>
      </c>
      <c r="D3069" s="18">
        <v>51.5</v>
      </c>
      <c r="E3069" s="18">
        <v>25</v>
      </c>
      <c r="F3069" s="304">
        <f t="shared" si="289"/>
        <v>2083.0771500000001</v>
      </c>
      <c r="G3069" s="9">
        <v>0.1</v>
      </c>
      <c r="H3069" s="18" t="s">
        <v>1063</v>
      </c>
      <c r="I3069" s="32">
        <f t="shared" si="290"/>
        <v>1642.3471375825993</v>
      </c>
      <c r="J3069" s="32">
        <f t="shared" si="291"/>
        <v>8.2117356879129968</v>
      </c>
      <c r="K3069" s="33" t="str">
        <f t="shared" si="292"/>
        <v>DEJAR</v>
      </c>
      <c r="L3069" s="33" t="str">
        <f t="shared" si="293"/>
        <v>DEJAR</v>
      </c>
      <c r="M3069" s="33" t="str">
        <f t="shared" si="294"/>
        <v>DEJAR</v>
      </c>
    </row>
    <row r="3070" spans="1:13" x14ac:dyDescent="0.25">
      <c r="A3070" s="13" t="s">
        <v>1006</v>
      </c>
      <c r="B3070" s="18">
        <v>25</v>
      </c>
      <c r="C3070" s="35" t="s">
        <v>660</v>
      </c>
      <c r="D3070" s="18">
        <v>18.5</v>
      </c>
      <c r="E3070" s="18">
        <v>10</v>
      </c>
      <c r="F3070" s="304">
        <f t="shared" si="289"/>
        <v>268.80315000000002</v>
      </c>
      <c r="G3070" s="9">
        <v>0.1</v>
      </c>
      <c r="H3070" s="18" t="s">
        <v>1063</v>
      </c>
      <c r="I3070" s="32">
        <f t="shared" si="290"/>
        <v>143.11059777395243</v>
      </c>
      <c r="J3070" s="32">
        <f t="shared" si="291"/>
        <v>0.71555298886976215</v>
      </c>
      <c r="K3070" s="33" t="str">
        <f t="shared" si="292"/>
        <v>DEJAR</v>
      </c>
      <c r="L3070" s="33" t="str">
        <f t="shared" si="293"/>
        <v>DEJAR</v>
      </c>
      <c r="M3070" s="33" t="str">
        <f t="shared" si="294"/>
        <v>DEJAR</v>
      </c>
    </row>
    <row r="3071" spans="1:13" x14ac:dyDescent="0.25">
      <c r="A3071" s="13" t="s">
        <v>1006</v>
      </c>
      <c r="B3071" s="18">
        <v>26</v>
      </c>
      <c r="C3071" s="35" t="s">
        <v>660</v>
      </c>
      <c r="D3071" s="18">
        <v>15</v>
      </c>
      <c r="E3071" s="18">
        <v>5</v>
      </c>
      <c r="F3071" s="304">
        <f t="shared" si="289"/>
        <v>176.715</v>
      </c>
      <c r="G3071" s="9">
        <v>0.1</v>
      </c>
      <c r="H3071" s="18" t="s">
        <v>1063</v>
      </c>
      <c r="I3071" s="32">
        <f t="shared" si="290"/>
        <v>86.812164819560579</v>
      </c>
      <c r="J3071" s="32">
        <f t="shared" si="291"/>
        <v>0.43406082409780289</v>
      </c>
      <c r="K3071" s="33" t="str">
        <f t="shared" si="292"/>
        <v>DEJAR</v>
      </c>
      <c r="L3071" s="33" t="str">
        <f t="shared" si="293"/>
        <v>DEJAR</v>
      </c>
      <c r="M3071" s="33" t="str">
        <f t="shared" si="294"/>
        <v>DEJAR</v>
      </c>
    </row>
    <row r="3072" spans="1:13" x14ac:dyDescent="0.25">
      <c r="A3072" s="13" t="s">
        <v>1006</v>
      </c>
      <c r="B3072" s="18">
        <v>27</v>
      </c>
      <c r="C3072" s="35" t="s">
        <v>660</v>
      </c>
      <c r="D3072" s="18">
        <v>24.8</v>
      </c>
      <c r="E3072" s="18">
        <v>9</v>
      </c>
      <c r="F3072" s="304">
        <f t="shared" si="289"/>
        <v>483.05241600000005</v>
      </c>
      <c r="G3072" s="9">
        <v>0.1</v>
      </c>
      <c r="H3072" s="18" t="s">
        <v>1063</v>
      </c>
      <c r="I3072" s="32">
        <f t="shared" si="290"/>
        <v>287.76954834895201</v>
      </c>
      <c r="J3072" s="32">
        <f t="shared" si="291"/>
        <v>1.43884774174476</v>
      </c>
      <c r="K3072" s="33" t="str">
        <f t="shared" si="292"/>
        <v>DEJAR</v>
      </c>
      <c r="L3072" s="33" t="str">
        <f t="shared" si="293"/>
        <v>DEJAR</v>
      </c>
      <c r="M3072" s="33" t="str">
        <f t="shared" si="294"/>
        <v>DEJAR</v>
      </c>
    </row>
    <row r="3073" spans="1:13" x14ac:dyDescent="0.25">
      <c r="A3073" s="13" t="s">
        <v>1006</v>
      </c>
      <c r="B3073" s="18">
        <v>28</v>
      </c>
      <c r="C3073" s="35" t="s">
        <v>300</v>
      </c>
      <c r="D3073" s="18">
        <v>76.2</v>
      </c>
      <c r="E3073" s="18">
        <v>30</v>
      </c>
      <c r="F3073" s="304">
        <f t="shared" si="289"/>
        <v>4560.3779760000007</v>
      </c>
      <c r="G3073" s="9">
        <v>0.1</v>
      </c>
      <c r="H3073" s="18" t="s">
        <v>1063</v>
      </c>
      <c r="I3073" s="32">
        <f t="shared" si="290"/>
        <v>4178.4364672644133</v>
      </c>
      <c r="J3073" s="32">
        <f t="shared" si="291"/>
        <v>20.892182336322065</v>
      </c>
      <c r="K3073" s="33" t="str">
        <f t="shared" si="292"/>
        <v>DEJAR</v>
      </c>
      <c r="L3073" s="33" t="str">
        <f t="shared" si="293"/>
        <v>DEJAR</v>
      </c>
      <c r="M3073" s="33" t="str">
        <f t="shared" si="294"/>
        <v>DEJAR</v>
      </c>
    </row>
    <row r="3074" spans="1:13" x14ac:dyDescent="0.25">
      <c r="A3074" s="13" t="s">
        <v>1006</v>
      </c>
      <c r="B3074" s="18">
        <v>29</v>
      </c>
      <c r="C3074" s="35" t="s">
        <v>660</v>
      </c>
      <c r="D3074" s="18">
        <v>29</v>
      </c>
      <c r="E3074" s="18">
        <v>10</v>
      </c>
      <c r="F3074" s="304">
        <f t="shared" si="289"/>
        <v>660.52139999999997</v>
      </c>
      <c r="G3074" s="9">
        <v>0.1</v>
      </c>
      <c r="H3074" s="18" t="s">
        <v>1063</v>
      </c>
      <c r="I3074" s="32">
        <f t="shared" si="290"/>
        <v>417.82609631752575</v>
      </c>
      <c r="J3074" s="32">
        <f t="shared" si="291"/>
        <v>2.0891304815876288</v>
      </c>
      <c r="K3074" s="33" t="str">
        <f t="shared" si="292"/>
        <v>DEJAR</v>
      </c>
      <c r="L3074" s="33" t="str">
        <f t="shared" si="293"/>
        <v>DEJAR</v>
      </c>
      <c r="M3074" s="33" t="str">
        <f t="shared" si="294"/>
        <v>DEJAR</v>
      </c>
    </row>
    <row r="3075" spans="1:13" x14ac:dyDescent="0.25">
      <c r="A3075" s="13" t="s">
        <v>1006</v>
      </c>
      <c r="B3075" s="18">
        <v>30</v>
      </c>
      <c r="C3075" s="35" t="s">
        <v>660</v>
      </c>
      <c r="D3075" s="18">
        <v>16</v>
      </c>
      <c r="E3075" s="18">
        <v>7</v>
      </c>
      <c r="F3075" s="304">
        <f t="shared" ref="F3075:F3138" si="295">(3.1416/4)*D3075^2</f>
        <v>201.0624</v>
      </c>
      <c r="G3075" s="9">
        <v>0.1</v>
      </c>
      <c r="H3075" s="18" t="s">
        <v>1063</v>
      </c>
      <c r="I3075" s="32">
        <f t="shared" ref="I3075:I3138" si="296">0.13657*D3075^2.38351</f>
        <v>101.24820425273758</v>
      </c>
      <c r="J3075" s="32">
        <f t="shared" ref="J3075:J3138" si="297">(I3075/1000)*0.5/G3075</f>
        <v>0.50624102126368786</v>
      </c>
      <c r="K3075" s="33" t="str">
        <f t="shared" ref="K3075:K3138" si="298">+IF(D3075&gt;=10,"DEJAR","DEPURAR")</f>
        <v>DEJAR</v>
      </c>
      <c r="L3075" s="33" t="str">
        <f t="shared" ref="L3075:L3138" si="299">+IF(E3075&gt;=5,"DEJAR","DEPURAR")</f>
        <v>DEJAR</v>
      </c>
      <c r="M3075" s="33" t="str">
        <f t="shared" ref="M3075:M3138" si="300">+IF(AND(K3075="DEJAR",L3075="DEJAR"),"DEJAR","DEPURAR")</f>
        <v>DEJAR</v>
      </c>
    </row>
    <row r="3076" spans="1:13" x14ac:dyDescent="0.25">
      <c r="A3076" s="13" t="s">
        <v>1006</v>
      </c>
      <c r="B3076" s="18">
        <v>31</v>
      </c>
      <c r="C3076" s="35" t="s">
        <v>660</v>
      </c>
      <c r="D3076" s="18">
        <v>27.2</v>
      </c>
      <c r="E3076" s="18">
        <v>10</v>
      </c>
      <c r="F3076" s="304">
        <f t="shared" si="295"/>
        <v>581.07033599999988</v>
      </c>
      <c r="G3076" s="9">
        <v>0.1</v>
      </c>
      <c r="H3076" s="18" t="s">
        <v>1063</v>
      </c>
      <c r="I3076" s="32">
        <f t="shared" si="296"/>
        <v>358.64488216223202</v>
      </c>
      <c r="J3076" s="32">
        <f t="shared" si="297"/>
        <v>1.7932244108111599</v>
      </c>
      <c r="K3076" s="33" t="str">
        <f t="shared" si="298"/>
        <v>DEJAR</v>
      </c>
      <c r="L3076" s="33" t="str">
        <f t="shared" si="299"/>
        <v>DEJAR</v>
      </c>
      <c r="M3076" s="33" t="str">
        <f t="shared" si="300"/>
        <v>DEJAR</v>
      </c>
    </row>
    <row r="3077" spans="1:13" x14ac:dyDescent="0.25">
      <c r="A3077" s="13" t="s">
        <v>1006</v>
      </c>
      <c r="B3077" s="18">
        <v>32</v>
      </c>
      <c r="C3077" s="35" t="s">
        <v>169</v>
      </c>
      <c r="D3077" s="18">
        <v>35</v>
      </c>
      <c r="E3077" s="18">
        <v>20</v>
      </c>
      <c r="F3077" s="304">
        <f t="shared" si="295"/>
        <v>962.11500000000001</v>
      </c>
      <c r="G3077" s="9">
        <v>0.1</v>
      </c>
      <c r="H3077" s="18" t="s">
        <v>1063</v>
      </c>
      <c r="I3077" s="32">
        <f t="shared" si="296"/>
        <v>654.11925553640299</v>
      </c>
      <c r="J3077" s="32">
        <f t="shared" si="297"/>
        <v>3.270596277682015</v>
      </c>
      <c r="K3077" s="33" t="str">
        <f t="shared" si="298"/>
        <v>DEJAR</v>
      </c>
      <c r="L3077" s="33" t="str">
        <f t="shared" si="299"/>
        <v>DEJAR</v>
      </c>
      <c r="M3077" s="33" t="str">
        <f t="shared" si="300"/>
        <v>DEJAR</v>
      </c>
    </row>
    <row r="3078" spans="1:13" x14ac:dyDescent="0.25">
      <c r="A3078" s="13" t="s">
        <v>1006</v>
      </c>
      <c r="B3078" s="18">
        <v>33</v>
      </c>
      <c r="C3078" s="35" t="s">
        <v>660</v>
      </c>
      <c r="D3078" s="18">
        <v>24</v>
      </c>
      <c r="E3078" s="18">
        <v>9</v>
      </c>
      <c r="F3078" s="304">
        <f t="shared" si="295"/>
        <v>452.3904</v>
      </c>
      <c r="G3078" s="9">
        <v>0.1</v>
      </c>
      <c r="H3078" s="18" t="s">
        <v>1063</v>
      </c>
      <c r="I3078" s="32">
        <f t="shared" si="296"/>
        <v>266.13537552905672</v>
      </c>
      <c r="J3078" s="32">
        <f t="shared" si="297"/>
        <v>1.3306768776452833</v>
      </c>
      <c r="K3078" s="33" t="str">
        <f t="shared" si="298"/>
        <v>DEJAR</v>
      </c>
      <c r="L3078" s="33" t="str">
        <f t="shared" si="299"/>
        <v>DEJAR</v>
      </c>
      <c r="M3078" s="33" t="str">
        <f t="shared" si="300"/>
        <v>DEJAR</v>
      </c>
    </row>
    <row r="3079" spans="1:13" x14ac:dyDescent="0.25">
      <c r="A3079" s="13" t="s">
        <v>1006</v>
      </c>
      <c r="B3079" s="18">
        <v>34</v>
      </c>
      <c r="C3079" s="35" t="s">
        <v>660</v>
      </c>
      <c r="D3079" s="18">
        <v>22</v>
      </c>
      <c r="E3079" s="18">
        <v>10</v>
      </c>
      <c r="F3079" s="304">
        <f t="shared" si="295"/>
        <v>380.1336</v>
      </c>
      <c r="G3079" s="9">
        <v>0.1</v>
      </c>
      <c r="H3079" s="18" t="s">
        <v>1063</v>
      </c>
      <c r="I3079" s="32">
        <f t="shared" si="296"/>
        <v>216.2883827856152</v>
      </c>
      <c r="J3079" s="32">
        <f t="shared" si="297"/>
        <v>1.0814419139280758</v>
      </c>
      <c r="K3079" s="33" t="str">
        <f t="shared" si="298"/>
        <v>DEJAR</v>
      </c>
      <c r="L3079" s="33" t="str">
        <f t="shared" si="299"/>
        <v>DEJAR</v>
      </c>
      <c r="M3079" s="33" t="str">
        <f t="shared" si="300"/>
        <v>DEJAR</v>
      </c>
    </row>
    <row r="3080" spans="1:13" x14ac:dyDescent="0.25">
      <c r="A3080" s="13" t="s">
        <v>1006</v>
      </c>
      <c r="B3080" s="18">
        <v>35</v>
      </c>
      <c r="C3080" s="35" t="s">
        <v>660</v>
      </c>
      <c r="D3080" s="18">
        <v>15.7</v>
      </c>
      <c r="E3080" s="18">
        <v>8</v>
      </c>
      <c r="F3080" s="304">
        <f t="shared" si="295"/>
        <v>193.59324599999999</v>
      </c>
      <c r="G3080" s="9">
        <v>0.1</v>
      </c>
      <c r="H3080" s="18" t="s">
        <v>1063</v>
      </c>
      <c r="I3080" s="32">
        <f t="shared" si="296"/>
        <v>96.781887987802477</v>
      </c>
      <c r="J3080" s="32">
        <f t="shared" si="297"/>
        <v>0.48390943993901236</v>
      </c>
      <c r="K3080" s="33" t="str">
        <f t="shared" si="298"/>
        <v>DEJAR</v>
      </c>
      <c r="L3080" s="33" t="str">
        <f t="shared" si="299"/>
        <v>DEJAR</v>
      </c>
      <c r="M3080" s="33" t="str">
        <f t="shared" si="300"/>
        <v>DEJAR</v>
      </c>
    </row>
    <row r="3081" spans="1:13" x14ac:dyDescent="0.25">
      <c r="A3081" s="13" t="s">
        <v>1009</v>
      </c>
      <c r="B3081" s="18">
        <v>1</v>
      </c>
      <c r="C3081" s="35" t="s">
        <v>807</v>
      </c>
      <c r="D3081" s="18">
        <v>17.5</v>
      </c>
      <c r="E3081" s="18">
        <v>8</v>
      </c>
      <c r="F3081" s="304">
        <f t="shared" si="295"/>
        <v>240.52875</v>
      </c>
      <c r="G3081" s="9">
        <v>0.1</v>
      </c>
      <c r="H3081" s="18" t="s">
        <v>1063</v>
      </c>
      <c r="I3081" s="32">
        <f t="shared" si="296"/>
        <v>125.35709774458586</v>
      </c>
      <c r="J3081" s="32">
        <f t="shared" si="297"/>
        <v>0.62678548872292927</v>
      </c>
      <c r="K3081" s="33" t="str">
        <f t="shared" si="298"/>
        <v>DEJAR</v>
      </c>
      <c r="L3081" s="33" t="str">
        <f t="shared" si="299"/>
        <v>DEJAR</v>
      </c>
      <c r="M3081" s="33" t="str">
        <f t="shared" si="300"/>
        <v>DEJAR</v>
      </c>
    </row>
    <row r="3082" spans="1:13" x14ac:dyDescent="0.25">
      <c r="A3082" s="13" t="s">
        <v>1009</v>
      </c>
      <c r="B3082" s="18">
        <v>2</v>
      </c>
      <c r="C3082" s="35" t="s">
        <v>807</v>
      </c>
      <c r="D3082" s="18">
        <v>17</v>
      </c>
      <c r="E3082" s="18">
        <v>7</v>
      </c>
      <c r="F3082" s="304">
        <f t="shared" si="295"/>
        <v>226.98060000000001</v>
      </c>
      <c r="G3082" s="9">
        <v>0.1</v>
      </c>
      <c r="H3082" s="18" t="s">
        <v>1063</v>
      </c>
      <c r="I3082" s="32">
        <f t="shared" si="296"/>
        <v>116.98835060940742</v>
      </c>
      <c r="J3082" s="32">
        <f t="shared" si="297"/>
        <v>0.58494175304703711</v>
      </c>
      <c r="K3082" s="33" t="str">
        <f t="shared" si="298"/>
        <v>DEJAR</v>
      </c>
      <c r="L3082" s="33" t="str">
        <f t="shared" si="299"/>
        <v>DEJAR</v>
      </c>
      <c r="M3082" s="33" t="str">
        <f t="shared" si="300"/>
        <v>DEJAR</v>
      </c>
    </row>
    <row r="3083" spans="1:13" x14ac:dyDescent="0.25">
      <c r="A3083" s="13" t="s">
        <v>1009</v>
      </c>
      <c r="B3083" s="18">
        <v>3</v>
      </c>
      <c r="C3083" s="35" t="s">
        <v>52</v>
      </c>
      <c r="D3083" s="18">
        <v>12.9</v>
      </c>
      <c r="E3083" s="18">
        <v>7</v>
      </c>
      <c r="F3083" s="304">
        <f t="shared" si="295"/>
        <v>130.69841399999999</v>
      </c>
      <c r="G3083" s="9">
        <v>0.1</v>
      </c>
      <c r="H3083" s="18" t="s">
        <v>1063</v>
      </c>
      <c r="I3083" s="32">
        <f t="shared" si="296"/>
        <v>60.597818472644285</v>
      </c>
      <c r="J3083" s="32">
        <f t="shared" si="297"/>
        <v>0.30298909236322141</v>
      </c>
      <c r="K3083" s="33" t="str">
        <f t="shared" si="298"/>
        <v>DEJAR</v>
      </c>
      <c r="L3083" s="33" t="str">
        <f t="shared" si="299"/>
        <v>DEJAR</v>
      </c>
      <c r="M3083" s="33" t="str">
        <f t="shared" si="300"/>
        <v>DEJAR</v>
      </c>
    </row>
    <row r="3084" spans="1:13" x14ac:dyDescent="0.25">
      <c r="A3084" s="13" t="s">
        <v>1009</v>
      </c>
      <c r="B3084" s="18">
        <v>4</v>
      </c>
      <c r="C3084" s="35" t="s">
        <v>52</v>
      </c>
      <c r="D3084" s="18">
        <v>18.5</v>
      </c>
      <c r="E3084" s="18">
        <v>10</v>
      </c>
      <c r="F3084" s="304">
        <f t="shared" si="295"/>
        <v>268.80315000000002</v>
      </c>
      <c r="G3084" s="9">
        <v>0.1</v>
      </c>
      <c r="H3084" s="18" t="s">
        <v>1063</v>
      </c>
      <c r="I3084" s="32">
        <f t="shared" si="296"/>
        <v>143.11059777395243</v>
      </c>
      <c r="J3084" s="32">
        <f t="shared" si="297"/>
        <v>0.71555298886976215</v>
      </c>
      <c r="K3084" s="33" t="str">
        <f t="shared" si="298"/>
        <v>DEJAR</v>
      </c>
      <c r="L3084" s="33" t="str">
        <f t="shared" si="299"/>
        <v>DEJAR</v>
      </c>
      <c r="M3084" s="33" t="str">
        <f t="shared" si="300"/>
        <v>DEJAR</v>
      </c>
    </row>
    <row r="3085" spans="1:13" x14ac:dyDescent="0.25">
      <c r="A3085" s="13" t="s">
        <v>1009</v>
      </c>
      <c r="B3085" s="18">
        <v>5</v>
      </c>
      <c r="C3085" s="35" t="s">
        <v>52</v>
      </c>
      <c r="D3085" s="18">
        <v>14.2</v>
      </c>
      <c r="E3085" s="18">
        <v>6</v>
      </c>
      <c r="F3085" s="304">
        <f t="shared" si="295"/>
        <v>158.368056</v>
      </c>
      <c r="G3085" s="9">
        <v>0.1</v>
      </c>
      <c r="H3085" s="18" t="s">
        <v>1063</v>
      </c>
      <c r="I3085" s="32">
        <f t="shared" si="296"/>
        <v>76.180900355309561</v>
      </c>
      <c r="J3085" s="32">
        <f t="shared" si="297"/>
        <v>0.38090450177654778</v>
      </c>
      <c r="K3085" s="33" t="str">
        <f t="shared" si="298"/>
        <v>DEJAR</v>
      </c>
      <c r="L3085" s="33" t="str">
        <f t="shared" si="299"/>
        <v>DEJAR</v>
      </c>
      <c r="M3085" s="33" t="str">
        <f t="shared" si="300"/>
        <v>DEJAR</v>
      </c>
    </row>
    <row r="3086" spans="1:13" x14ac:dyDescent="0.25">
      <c r="A3086" s="13" t="s">
        <v>1009</v>
      </c>
      <c r="B3086" s="18">
        <v>6</v>
      </c>
      <c r="C3086" s="35" t="s">
        <v>807</v>
      </c>
      <c r="D3086" s="18">
        <v>18</v>
      </c>
      <c r="E3086" s="18">
        <v>14</v>
      </c>
      <c r="F3086" s="304">
        <f t="shared" si="295"/>
        <v>254.46959999999999</v>
      </c>
      <c r="G3086" s="9">
        <v>0.1</v>
      </c>
      <c r="H3086" s="18" t="s">
        <v>1063</v>
      </c>
      <c r="I3086" s="32">
        <f t="shared" si="296"/>
        <v>134.06329154071116</v>
      </c>
      <c r="J3086" s="32">
        <f t="shared" si="297"/>
        <v>0.67031645770355586</v>
      </c>
      <c r="K3086" s="33" t="str">
        <f t="shared" si="298"/>
        <v>DEJAR</v>
      </c>
      <c r="L3086" s="33" t="str">
        <f t="shared" si="299"/>
        <v>DEJAR</v>
      </c>
      <c r="M3086" s="33" t="str">
        <f t="shared" si="300"/>
        <v>DEJAR</v>
      </c>
    </row>
    <row r="3087" spans="1:13" x14ac:dyDescent="0.25">
      <c r="A3087" s="13" t="s">
        <v>1009</v>
      </c>
      <c r="B3087" s="18">
        <v>7</v>
      </c>
      <c r="C3087" s="35" t="s">
        <v>52</v>
      </c>
      <c r="D3087" s="18">
        <v>16.8</v>
      </c>
      <c r="E3087" s="18">
        <v>10</v>
      </c>
      <c r="F3087" s="304">
        <f t="shared" si="295"/>
        <v>221.67129600000001</v>
      </c>
      <c r="G3087" s="9">
        <v>0.1</v>
      </c>
      <c r="H3087" s="18" t="s">
        <v>1063</v>
      </c>
      <c r="I3087" s="32">
        <f t="shared" si="296"/>
        <v>113.734503348727</v>
      </c>
      <c r="J3087" s="32">
        <f t="shared" si="297"/>
        <v>0.56867251674363495</v>
      </c>
      <c r="K3087" s="33" t="str">
        <f t="shared" si="298"/>
        <v>DEJAR</v>
      </c>
      <c r="L3087" s="33" t="str">
        <f t="shared" si="299"/>
        <v>DEJAR</v>
      </c>
      <c r="M3087" s="33" t="str">
        <f t="shared" si="300"/>
        <v>DEJAR</v>
      </c>
    </row>
    <row r="3088" spans="1:13" x14ac:dyDescent="0.25">
      <c r="A3088" s="13" t="s">
        <v>1009</v>
      </c>
      <c r="B3088" s="18">
        <v>8</v>
      </c>
      <c r="C3088" s="35" t="s">
        <v>1010</v>
      </c>
      <c r="D3088" s="18">
        <v>26.2</v>
      </c>
      <c r="E3088" s="18">
        <v>5</v>
      </c>
      <c r="F3088" s="304">
        <f t="shared" si="295"/>
        <v>539.12997599999994</v>
      </c>
      <c r="G3088" s="9">
        <v>0.1</v>
      </c>
      <c r="H3088" s="18" t="s">
        <v>1063</v>
      </c>
      <c r="I3088" s="32">
        <f t="shared" si="296"/>
        <v>328.01267071463769</v>
      </c>
      <c r="J3088" s="32">
        <f t="shared" si="297"/>
        <v>1.6400633535731883</v>
      </c>
      <c r="K3088" s="33" t="str">
        <f t="shared" si="298"/>
        <v>DEJAR</v>
      </c>
      <c r="L3088" s="33" t="str">
        <f t="shared" si="299"/>
        <v>DEJAR</v>
      </c>
      <c r="M3088" s="33" t="str">
        <f t="shared" si="300"/>
        <v>DEJAR</v>
      </c>
    </row>
    <row r="3089" spans="1:13" x14ac:dyDescent="0.25">
      <c r="A3089" s="13" t="s">
        <v>1009</v>
      </c>
      <c r="B3089" s="18">
        <v>9</v>
      </c>
      <c r="C3089" s="35" t="s">
        <v>1010</v>
      </c>
      <c r="D3089" s="18">
        <v>33.200000000000003</v>
      </c>
      <c r="E3089" s="18">
        <v>10</v>
      </c>
      <c r="F3089" s="304">
        <f t="shared" si="295"/>
        <v>865.69929600000012</v>
      </c>
      <c r="G3089" s="9">
        <v>0.1</v>
      </c>
      <c r="H3089" s="18" t="s">
        <v>1063</v>
      </c>
      <c r="I3089" s="32">
        <f t="shared" si="296"/>
        <v>576.77063787664395</v>
      </c>
      <c r="J3089" s="32">
        <f t="shared" si="297"/>
        <v>2.8838531893832196</v>
      </c>
      <c r="K3089" s="33" t="str">
        <f t="shared" si="298"/>
        <v>DEJAR</v>
      </c>
      <c r="L3089" s="33" t="str">
        <f t="shared" si="299"/>
        <v>DEJAR</v>
      </c>
      <c r="M3089" s="33" t="str">
        <f t="shared" si="300"/>
        <v>DEJAR</v>
      </c>
    </row>
    <row r="3090" spans="1:13" x14ac:dyDescent="0.25">
      <c r="A3090" s="13" t="s">
        <v>1009</v>
      </c>
      <c r="B3090" s="18">
        <v>10</v>
      </c>
      <c r="C3090" s="35" t="s">
        <v>807</v>
      </c>
      <c r="D3090" s="18">
        <v>27.3</v>
      </c>
      <c r="E3090" s="18">
        <v>6</v>
      </c>
      <c r="F3090" s="304">
        <f t="shared" si="295"/>
        <v>585.35076600000002</v>
      </c>
      <c r="G3090" s="9">
        <v>0.1</v>
      </c>
      <c r="H3090" s="18" t="s">
        <v>1063</v>
      </c>
      <c r="I3090" s="32">
        <f t="shared" si="296"/>
        <v>361.79564948465594</v>
      </c>
      <c r="J3090" s="32">
        <f t="shared" si="297"/>
        <v>1.8089782474232796</v>
      </c>
      <c r="K3090" s="33" t="str">
        <f t="shared" si="298"/>
        <v>DEJAR</v>
      </c>
      <c r="L3090" s="33" t="str">
        <f t="shared" si="299"/>
        <v>DEJAR</v>
      </c>
      <c r="M3090" s="33" t="str">
        <f t="shared" si="300"/>
        <v>DEJAR</v>
      </c>
    </row>
    <row r="3091" spans="1:13" x14ac:dyDescent="0.25">
      <c r="A3091" s="13" t="s">
        <v>1009</v>
      </c>
      <c r="B3091" s="18">
        <v>11</v>
      </c>
      <c r="C3091" s="35" t="s">
        <v>807</v>
      </c>
      <c r="D3091" s="18">
        <v>11.1</v>
      </c>
      <c r="E3091" s="18">
        <v>6</v>
      </c>
      <c r="F3091" s="304">
        <f t="shared" si="295"/>
        <v>96.769133999999994</v>
      </c>
      <c r="G3091" s="9">
        <v>0.1</v>
      </c>
      <c r="H3091" s="18" t="s">
        <v>1063</v>
      </c>
      <c r="I3091" s="32">
        <f t="shared" si="296"/>
        <v>42.353868372211643</v>
      </c>
      <c r="J3091" s="32">
        <f t="shared" si="297"/>
        <v>0.21176934186105822</v>
      </c>
      <c r="K3091" s="33" t="str">
        <f t="shared" si="298"/>
        <v>DEJAR</v>
      </c>
      <c r="L3091" s="33" t="str">
        <f t="shared" si="299"/>
        <v>DEJAR</v>
      </c>
      <c r="M3091" s="33" t="str">
        <f t="shared" si="300"/>
        <v>DEJAR</v>
      </c>
    </row>
    <row r="3092" spans="1:13" x14ac:dyDescent="0.25">
      <c r="A3092" s="13" t="s">
        <v>1009</v>
      </c>
      <c r="B3092" s="18">
        <v>12</v>
      </c>
      <c r="C3092" s="35" t="s">
        <v>807</v>
      </c>
      <c r="D3092" s="18">
        <v>13.8</v>
      </c>
      <c r="E3092" s="18">
        <v>6</v>
      </c>
      <c r="F3092" s="304">
        <f t="shared" si="295"/>
        <v>149.57157600000002</v>
      </c>
      <c r="G3092" s="9">
        <v>0.1</v>
      </c>
      <c r="H3092" s="18" t="s">
        <v>1063</v>
      </c>
      <c r="I3092" s="32">
        <f t="shared" si="296"/>
        <v>71.165337059048142</v>
      </c>
      <c r="J3092" s="32">
        <f t="shared" si="297"/>
        <v>0.35582668529524064</v>
      </c>
      <c r="K3092" s="33" t="str">
        <f t="shared" si="298"/>
        <v>DEJAR</v>
      </c>
      <c r="L3092" s="33" t="str">
        <f t="shared" si="299"/>
        <v>DEJAR</v>
      </c>
      <c r="M3092" s="33" t="str">
        <f t="shared" si="300"/>
        <v>DEJAR</v>
      </c>
    </row>
    <row r="3093" spans="1:13" x14ac:dyDescent="0.25">
      <c r="A3093" s="13" t="s">
        <v>976</v>
      </c>
      <c r="B3093" s="18">
        <v>1</v>
      </c>
      <c r="C3093" s="35" t="s">
        <v>1011</v>
      </c>
      <c r="D3093" s="18">
        <v>13</v>
      </c>
      <c r="E3093" s="18">
        <v>10</v>
      </c>
      <c r="F3093" s="304">
        <f t="shared" si="295"/>
        <v>132.73259999999999</v>
      </c>
      <c r="G3093" s="9">
        <v>0.1</v>
      </c>
      <c r="H3093" s="18" t="s">
        <v>1063</v>
      </c>
      <c r="I3093" s="32">
        <f t="shared" si="296"/>
        <v>61.723483588461484</v>
      </c>
      <c r="J3093" s="32">
        <f t="shared" si="297"/>
        <v>0.3086174179423074</v>
      </c>
      <c r="K3093" s="33" t="str">
        <f t="shared" si="298"/>
        <v>DEJAR</v>
      </c>
      <c r="L3093" s="33" t="str">
        <f t="shared" si="299"/>
        <v>DEJAR</v>
      </c>
      <c r="M3093" s="33" t="str">
        <f t="shared" si="300"/>
        <v>DEJAR</v>
      </c>
    </row>
    <row r="3094" spans="1:13" x14ac:dyDescent="0.25">
      <c r="A3094" s="13" t="s">
        <v>976</v>
      </c>
      <c r="B3094" s="18">
        <v>2</v>
      </c>
      <c r="C3094" s="35" t="s">
        <v>280</v>
      </c>
      <c r="D3094" s="18">
        <v>14</v>
      </c>
      <c r="E3094" s="18">
        <v>15</v>
      </c>
      <c r="F3094" s="304">
        <f t="shared" si="295"/>
        <v>153.9384</v>
      </c>
      <c r="G3094" s="9">
        <v>0.1</v>
      </c>
      <c r="H3094" s="18" t="s">
        <v>1063</v>
      </c>
      <c r="I3094" s="32">
        <f t="shared" si="296"/>
        <v>73.64833681845144</v>
      </c>
      <c r="J3094" s="32">
        <f t="shared" si="297"/>
        <v>0.36824168409225716</v>
      </c>
      <c r="K3094" s="33" t="str">
        <f t="shared" si="298"/>
        <v>DEJAR</v>
      </c>
      <c r="L3094" s="33" t="str">
        <f t="shared" si="299"/>
        <v>DEJAR</v>
      </c>
      <c r="M3094" s="33" t="str">
        <f t="shared" si="300"/>
        <v>DEJAR</v>
      </c>
    </row>
    <row r="3095" spans="1:13" x14ac:dyDescent="0.25">
      <c r="A3095" s="13" t="s">
        <v>976</v>
      </c>
      <c r="B3095" s="18">
        <v>3</v>
      </c>
      <c r="C3095" s="35" t="s">
        <v>660</v>
      </c>
      <c r="D3095" s="18">
        <v>20</v>
      </c>
      <c r="E3095" s="18">
        <v>10</v>
      </c>
      <c r="F3095" s="304">
        <f t="shared" si="295"/>
        <v>314.15999999999997</v>
      </c>
      <c r="G3095" s="9">
        <v>0.1</v>
      </c>
      <c r="H3095" s="18" t="s">
        <v>1063</v>
      </c>
      <c r="I3095" s="32">
        <f t="shared" si="296"/>
        <v>172.33493090633354</v>
      </c>
      <c r="J3095" s="32">
        <f t="shared" si="297"/>
        <v>0.86167465453166758</v>
      </c>
      <c r="K3095" s="33" t="str">
        <f t="shared" si="298"/>
        <v>DEJAR</v>
      </c>
      <c r="L3095" s="33" t="str">
        <f t="shared" si="299"/>
        <v>DEJAR</v>
      </c>
      <c r="M3095" s="33" t="str">
        <f t="shared" si="300"/>
        <v>DEJAR</v>
      </c>
    </row>
    <row r="3096" spans="1:13" x14ac:dyDescent="0.25">
      <c r="A3096" s="13" t="s">
        <v>976</v>
      </c>
      <c r="B3096" s="18">
        <v>4</v>
      </c>
      <c r="C3096" s="35" t="s">
        <v>1012</v>
      </c>
      <c r="D3096" s="18">
        <v>24.2</v>
      </c>
      <c r="E3096" s="18">
        <v>20</v>
      </c>
      <c r="F3096" s="304">
        <f t="shared" si="295"/>
        <v>459.961656</v>
      </c>
      <c r="G3096" s="9">
        <v>0.1</v>
      </c>
      <c r="H3096" s="18" t="s">
        <v>1063</v>
      </c>
      <c r="I3096" s="32">
        <f t="shared" si="296"/>
        <v>271.45201661665863</v>
      </c>
      <c r="J3096" s="32">
        <f t="shared" si="297"/>
        <v>1.357260083083293</v>
      </c>
      <c r="K3096" s="33" t="str">
        <f t="shared" si="298"/>
        <v>DEJAR</v>
      </c>
      <c r="L3096" s="33" t="str">
        <f t="shared" si="299"/>
        <v>DEJAR</v>
      </c>
      <c r="M3096" s="33" t="str">
        <f t="shared" si="300"/>
        <v>DEJAR</v>
      </c>
    </row>
    <row r="3097" spans="1:13" x14ac:dyDescent="0.25">
      <c r="A3097" s="13" t="s">
        <v>976</v>
      </c>
      <c r="B3097" s="18">
        <v>5</v>
      </c>
      <c r="C3097" s="35" t="s">
        <v>252</v>
      </c>
      <c r="D3097" s="18">
        <v>20</v>
      </c>
      <c r="E3097" s="18">
        <v>15</v>
      </c>
      <c r="F3097" s="304">
        <f t="shared" si="295"/>
        <v>314.15999999999997</v>
      </c>
      <c r="G3097" s="9">
        <v>0.1</v>
      </c>
      <c r="H3097" s="18" t="s">
        <v>1063</v>
      </c>
      <c r="I3097" s="32">
        <f t="shared" si="296"/>
        <v>172.33493090633354</v>
      </c>
      <c r="J3097" s="32">
        <f t="shared" si="297"/>
        <v>0.86167465453166758</v>
      </c>
      <c r="K3097" s="33" t="str">
        <f t="shared" si="298"/>
        <v>DEJAR</v>
      </c>
      <c r="L3097" s="33" t="str">
        <f t="shared" si="299"/>
        <v>DEJAR</v>
      </c>
      <c r="M3097" s="33" t="str">
        <f t="shared" si="300"/>
        <v>DEJAR</v>
      </c>
    </row>
    <row r="3098" spans="1:13" x14ac:dyDescent="0.25">
      <c r="A3098" s="13" t="s">
        <v>976</v>
      </c>
      <c r="B3098" s="18">
        <v>6</v>
      </c>
      <c r="C3098" s="35" t="s">
        <v>134</v>
      </c>
      <c r="D3098" s="18">
        <v>31</v>
      </c>
      <c r="E3098" s="18">
        <v>21</v>
      </c>
      <c r="F3098" s="304">
        <f t="shared" si="295"/>
        <v>754.76940000000002</v>
      </c>
      <c r="G3098" s="9">
        <v>0.1</v>
      </c>
      <c r="H3098" s="18" t="s">
        <v>1063</v>
      </c>
      <c r="I3098" s="32">
        <f t="shared" si="296"/>
        <v>489.81357840055307</v>
      </c>
      <c r="J3098" s="32">
        <f t="shared" si="297"/>
        <v>2.4490678920027653</v>
      </c>
      <c r="K3098" s="33" t="str">
        <f t="shared" si="298"/>
        <v>DEJAR</v>
      </c>
      <c r="L3098" s="33" t="str">
        <f t="shared" si="299"/>
        <v>DEJAR</v>
      </c>
      <c r="M3098" s="33" t="str">
        <f t="shared" si="300"/>
        <v>DEJAR</v>
      </c>
    </row>
    <row r="3099" spans="1:13" x14ac:dyDescent="0.25">
      <c r="A3099" s="13" t="s">
        <v>976</v>
      </c>
      <c r="B3099" s="18">
        <v>7</v>
      </c>
      <c r="C3099" s="35" t="s">
        <v>1013</v>
      </c>
      <c r="D3099" s="18">
        <v>29.5</v>
      </c>
      <c r="E3099" s="18">
        <v>20</v>
      </c>
      <c r="F3099" s="304">
        <f t="shared" si="295"/>
        <v>683.49434999999994</v>
      </c>
      <c r="G3099" s="9">
        <v>0.1</v>
      </c>
      <c r="H3099" s="18" t="s">
        <v>1063</v>
      </c>
      <c r="I3099" s="32">
        <f t="shared" si="296"/>
        <v>435.20189998017889</v>
      </c>
      <c r="J3099" s="32">
        <f t="shared" si="297"/>
        <v>2.1760094999008941</v>
      </c>
      <c r="K3099" s="33" t="str">
        <f t="shared" si="298"/>
        <v>DEJAR</v>
      </c>
      <c r="L3099" s="33" t="str">
        <f t="shared" si="299"/>
        <v>DEJAR</v>
      </c>
      <c r="M3099" s="33" t="str">
        <f t="shared" si="300"/>
        <v>DEJAR</v>
      </c>
    </row>
    <row r="3100" spans="1:13" x14ac:dyDescent="0.25">
      <c r="A3100" s="13" t="s">
        <v>976</v>
      </c>
      <c r="B3100" s="18">
        <v>8</v>
      </c>
      <c r="C3100" s="35" t="s">
        <v>658</v>
      </c>
      <c r="D3100" s="18">
        <v>46</v>
      </c>
      <c r="E3100" s="18">
        <v>20</v>
      </c>
      <c r="F3100" s="304">
        <f t="shared" si="295"/>
        <v>1661.9064000000001</v>
      </c>
      <c r="G3100" s="9">
        <v>0.1</v>
      </c>
      <c r="H3100" s="18" t="s">
        <v>1063</v>
      </c>
      <c r="I3100" s="32">
        <f t="shared" si="296"/>
        <v>1254.7442923043911</v>
      </c>
      <c r="J3100" s="32">
        <f t="shared" si="297"/>
        <v>6.2737214615219559</v>
      </c>
      <c r="K3100" s="33" t="str">
        <f t="shared" si="298"/>
        <v>DEJAR</v>
      </c>
      <c r="L3100" s="33" t="str">
        <f t="shared" si="299"/>
        <v>DEJAR</v>
      </c>
      <c r="M3100" s="33" t="str">
        <f t="shared" si="300"/>
        <v>DEJAR</v>
      </c>
    </row>
    <row r="3101" spans="1:13" x14ac:dyDescent="0.25">
      <c r="A3101" s="13" t="s">
        <v>976</v>
      </c>
      <c r="B3101" s="18">
        <v>9</v>
      </c>
      <c r="C3101" s="35" t="s">
        <v>1010</v>
      </c>
      <c r="D3101" s="18">
        <v>23</v>
      </c>
      <c r="E3101" s="18">
        <v>20</v>
      </c>
      <c r="F3101" s="304">
        <f t="shared" si="295"/>
        <v>415.47660000000002</v>
      </c>
      <c r="G3101" s="9">
        <v>0.1</v>
      </c>
      <c r="H3101" s="18" t="s">
        <v>1063</v>
      </c>
      <c r="I3101" s="32">
        <f t="shared" si="296"/>
        <v>240.46242571758225</v>
      </c>
      <c r="J3101" s="32">
        <f t="shared" si="297"/>
        <v>1.2023121285879113</v>
      </c>
      <c r="K3101" s="33" t="str">
        <f t="shared" si="298"/>
        <v>DEJAR</v>
      </c>
      <c r="L3101" s="33" t="str">
        <f t="shared" si="299"/>
        <v>DEJAR</v>
      </c>
      <c r="M3101" s="33" t="str">
        <f t="shared" si="300"/>
        <v>DEJAR</v>
      </c>
    </row>
    <row r="3102" spans="1:13" x14ac:dyDescent="0.25">
      <c r="A3102" s="13" t="s">
        <v>976</v>
      </c>
      <c r="B3102" s="18">
        <v>10</v>
      </c>
      <c r="C3102" s="35" t="s">
        <v>280</v>
      </c>
      <c r="D3102" s="18">
        <v>20</v>
      </c>
      <c r="E3102" s="18">
        <v>15</v>
      </c>
      <c r="F3102" s="304">
        <f t="shared" si="295"/>
        <v>314.15999999999997</v>
      </c>
      <c r="G3102" s="9">
        <v>0.1</v>
      </c>
      <c r="H3102" s="18" t="s">
        <v>1063</v>
      </c>
      <c r="I3102" s="32">
        <f t="shared" si="296"/>
        <v>172.33493090633354</v>
      </c>
      <c r="J3102" s="32">
        <f t="shared" si="297"/>
        <v>0.86167465453166758</v>
      </c>
      <c r="K3102" s="33" t="str">
        <f t="shared" si="298"/>
        <v>DEJAR</v>
      </c>
      <c r="L3102" s="33" t="str">
        <f t="shared" si="299"/>
        <v>DEJAR</v>
      </c>
      <c r="M3102" s="33" t="str">
        <f t="shared" si="300"/>
        <v>DEJAR</v>
      </c>
    </row>
    <row r="3103" spans="1:13" x14ac:dyDescent="0.25">
      <c r="A3103" s="13" t="s">
        <v>976</v>
      </c>
      <c r="B3103" s="18">
        <v>11</v>
      </c>
      <c r="C3103" s="35" t="s">
        <v>658</v>
      </c>
      <c r="D3103" s="18">
        <v>13</v>
      </c>
      <c r="E3103" s="18">
        <v>11</v>
      </c>
      <c r="F3103" s="304">
        <f t="shared" si="295"/>
        <v>132.73259999999999</v>
      </c>
      <c r="G3103" s="9">
        <v>0.1</v>
      </c>
      <c r="H3103" s="18" t="s">
        <v>1063</v>
      </c>
      <c r="I3103" s="32">
        <f t="shared" si="296"/>
        <v>61.723483588461484</v>
      </c>
      <c r="J3103" s="32">
        <f t="shared" si="297"/>
        <v>0.3086174179423074</v>
      </c>
      <c r="K3103" s="33" t="str">
        <f t="shared" si="298"/>
        <v>DEJAR</v>
      </c>
      <c r="L3103" s="33" t="str">
        <f t="shared" si="299"/>
        <v>DEJAR</v>
      </c>
      <c r="M3103" s="33" t="str">
        <f t="shared" si="300"/>
        <v>DEJAR</v>
      </c>
    </row>
    <row r="3104" spans="1:13" x14ac:dyDescent="0.25">
      <c r="A3104" s="13" t="s">
        <v>976</v>
      </c>
      <c r="B3104" s="18">
        <v>12</v>
      </c>
      <c r="C3104" s="35" t="s">
        <v>1014</v>
      </c>
      <c r="D3104" s="18">
        <v>23</v>
      </c>
      <c r="E3104" s="18">
        <v>10</v>
      </c>
      <c r="F3104" s="304">
        <f t="shared" si="295"/>
        <v>415.47660000000002</v>
      </c>
      <c r="G3104" s="9">
        <v>0.1</v>
      </c>
      <c r="H3104" s="18" t="s">
        <v>1063</v>
      </c>
      <c r="I3104" s="32">
        <f t="shared" si="296"/>
        <v>240.46242571758225</v>
      </c>
      <c r="J3104" s="32">
        <f t="shared" si="297"/>
        <v>1.2023121285879113</v>
      </c>
      <c r="K3104" s="33" t="str">
        <f t="shared" si="298"/>
        <v>DEJAR</v>
      </c>
      <c r="L3104" s="33" t="str">
        <f t="shared" si="299"/>
        <v>DEJAR</v>
      </c>
      <c r="M3104" s="33" t="str">
        <f t="shared" si="300"/>
        <v>DEJAR</v>
      </c>
    </row>
    <row r="3105" spans="1:13" x14ac:dyDescent="0.25">
      <c r="A3105" s="13" t="s">
        <v>976</v>
      </c>
      <c r="B3105" s="18">
        <v>13</v>
      </c>
      <c r="C3105" s="35" t="s">
        <v>1015</v>
      </c>
      <c r="D3105" s="18">
        <v>20</v>
      </c>
      <c r="E3105" s="18">
        <v>15</v>
      </c>
      <c r="F3105" s="304">
        <f t="shared" si="295"/>
        <v>314.15999999999997</v>
      </c>
      <c r="G3105" s="9">
        <v>0.1</v>
      </c>
      <c r="H3105" s="18" t="s">
        <v>1063</v>
      </c>
      <c r="I3105" s="32">
        <f t="shared" si="296"/>
        <v>172.33493090633354</v>
      </c>
      <c r="J3105" s="32">
        <f t="shared" si="297"/>
        <v>0.86167465453166758</v>
      </c>
      <c r="K3105" s="33" t="str">
        <f t="shared" si="298"/>
        <v>DEJAR</v>
      </c>
      <c r="L3105" s="33" t="str">
        <f t="shared" si="299"/>
        <v>DEJAR</v>
      </c>
      <c r="M3105" s="33" t="str">
        <f t="shared" si="300"/>
        <v>DEJAR</v>
      </c>
    </row>
    <row r="3106" spans="1:13" x14ac:dyDescent="0.25">
      <c r="A3106" s="13" t="s">
        <v>976</v>
      </c>
      <c r="B3106" s="18">
        <v>14</v>
      </c>
      <c r="C3106" s="35" t="s">
        <v>660</v>
      </c>
      <c r="D3106" s="18">
        <v>13</v>
      </c>
      <c r="E3106" s="18">
        <v>10</v>
      </c>
      <c r="F3106" s="304">
        <f t="shared" si="295"/>
        <v>132.73259999999999</v>
      </c>
      <c r="G3106" s="9">
        <v>0.1</v>
      </c>
      <c r="H3106" s="18" t="s">
        <v>1063</v>
      </c>
      <c r="I3106" s="32">
        <f t="shared" si="296"/>
        <v>61.723483588461484</v>
      </c>
      <c r="J3106" s="32">
        <f t="shared" si="297"/>
        <v>0.3086174179423074</v>
      </c>
      <c r="K3106" s="33" t="str">
        <f t="shared" si="298"/>
        <v>DEJAR</v>
      </c>
      <c r="L3106" s="33" t="str">
        <f t="shared" si="299"/>
        <v>DEJAR</v>
      </c>
      <c r="M3106" s="33" t="str">
        <f t="shared" si="300"/>
        <v>DEJAR</v>
      </c>
    </row>
    <row r="3107" spans="1:13" x14ac:dyDescent="0.25">
      <c r="A3107" s="13" t="s">
        <v>976</v>
      </c>
      <c r="B3107" s="18">
        <v>15</v>
      </c>
      <c r="C3107" s="35" t="s">
        <v>1015</v>
      </c>
      <c r="D3107" s="18">
        <v>38</v>
      </c>
      <c r="E3107" s="18">
        <v>11</v>
      </c>
      <c r="F3107" s="304">
        <f t="shared" si="295"/>
        <v>1134.1176</v>
      </c>
      <c r="G3107" s="9">
        <v>0.1</v>
      </c>
      <c r="H3107" s="18" t="s">
        <v>1063</v>
      </c>
      <c r="I3107" s="32">
        <f t="shared" si="296"/>
        <v>795.76587227964853</v>
      </c>
      <c r="J3107" s="32">
        <f t="shared" si="297"/>
        <v>3.9788293613982426</v>
      </c>
      <c r="K3107" s="33" t="str">
        <f t="shared" si="298"/>
        <v>DEJAR</v>
      </c>
      <c r="L3107" s="33" t="str">
        <f t="shared" si="299"/>
        <v>DEJAR</v>
      </c>
      <c r="M3107" s="33" t="str">
        <f t="shared" si="300"/>
        <v>DEJAR</v>
      </c>
    </row>
    <row r="3108" spans="1:13" x14ac:dyDescent="0.25">
      <c r="A3108" s="13" t="s">
        <v>976</v>
      </c>
      <c r="B3108" s="18">
        <v>16</v>
      </c>
      <c r="C3108" s="35" t="s">
        <v>1015</v>
      </c>
      <c r="D3108" s="18">
        <v>11.5</v>
      </c>
      <c r="E3108" s="18">
        <v>10</v>
      </c>
      <c r="F3108" s="304">
        <f t="shared" si="295"/>
        <v>103.86915</v>
      </c>
      <c r="G3108" s="9">
        <v>0.1</v>
      </c>
      <c r="H3108" s="18" t="s">
        <v>1063</v>
      </c>
      <c r="I3108" s="32">
        <f t="shared" si="296"/>
        <v>46.082838181946165</v>
      </c>
      <c r="J3108" s="32">
        <f t="shared" si="297"/>
        <v>0.23041419090973084</v>
      </c>
      <c r="K3108" s="33" t="str">
        <f t="shared" si="298"/>
        <v>DEJAR</v>
      </c>
      <c r="L3108" s="33" t="str">
        <f t="shared" si="299"/>
        <v>DEJAR</v>
      </c>
      <c r="M3108" s="33" t="str">
        <f t="shared" si="300"/>
        <v>DEJAR</v>
      </c>
    </row>
    <row r="3109" spans="1:13" x14ac:dyDescent="0.25">
      <c r="A3109" s="13" t="s">
        <v>976</v>
      </c>
      <c r="B3109" s="18">
        <v>17</v>
      </c>
      <c r="C3109" s="35" t="s">
        <v>125</v>
      </c>
      <c r="D3109" s="18">
        <v>19</v>
      </c>
      <c r="E3109" s="18">
        <v>11</v>
      </c>
      <c r="F3109" s="304">
        <f t="shared" si="295"/>
        <v>283.52940000000001</v>
      </c>
      <c r="G3109" s="9">
        <v>0.1</v>
      </c>
      <c r="H3109" s="18" t="s">
        <v>1063</v>
      </c>
      <c r="I3109" s="32">
        <f t="shared" si="296"/>
        <v>152.50261995629924</v>
      </c>
      <c r="J3109" s="32">
        <f t="shared" si="297"/>
        <v>0.76251309978149617</v>
      </c>
      <c r="K3109" s="33" t="str">
        <f t="shared" si="298"/>
        <v>DEJAR</v>
      </c>
      <c r="L3109" s="33" t="str">
        <f t="shared" si="299"/>
        <v>DEJAR</v>
      </c>
      <c r="M3109" s="33" t="str">
        <f t="shared" si="300"/>
        <v>DEJAR</v>
      </c>
    </row>
    <row r="3110" spans="1:13" x14ac:dyDescent="0.25">
      <c r="A3110" s="13" t="s">
        <v>976</v>
      </c>
      <c r="B3110" s="18">
        <v>18</v>
      </c>
      <c r="C3110" s="35" t="s">
        <v>660</v>
      </c>
      <c r="D3110" s="18">
        <v>13.5</v>
      </c>
      <c r="E3110" s="18">
        <v>9</v>
      </c>
      <c r="F3110" s="304">
        <f t="shared" si="295"/>
        <v>143.13915</v>
      </c>
      <c r="G3110" s="9">
        <v>0.1</v>
      </c>
      <c r="H3110" s="18" t="s">
        <v>1063</v>
      </c>
      <c r="I3110" s="32">
        <f t="shared" si="296"/>
        <v>67.533172179763213</v>
      </c>
      <c r="J3110" s="32">
        <f t="shared" si="297"/>
        <v>0.33766586089881601</v>
      </c>
      <c r="K3110" s="33" t="str">
        <f t="shared" si="298"/>
        <v>DEJAR</v>
      </c>
      <c r="L3110" s="33" t="str">
        <f t="shared" si="299"/>
        <v>DEJAR</v>
      </c>
      <c r="M3110" s="33" t="str">
        <f t="shared" si="300"/>
        <v>DEJAR</v>
      </c>
    </row>
    <row r="3111" spans="1:13" x14ac:dyDescent="0.25">
      <c r="A3111" s="13" t="s">
        <v>976</v>
      </c>
      <c r="B3111" s="18">
        <v>19</v>
      </c>
      <c r="C3111" s="35" t="s">
        <v>660</v>
      </c>
      <c r="D3111" s="18">
        <v>11</v>
      </c>
      <c r="E3111" s="18">
        <v>11</v>
      </c>
      <c r="F3111" s="304">
        <f t="shared" si="295"/>
        <v>95.0334</v>
      </c>
      <c r="G3111" s="9">
        <v>0.1</v>
      </c>
      <c r="H3111" s="18" t="s">
        <v>1063</v>
      </c>
      <c r="I3111" s="32">
        <f t="shared" si="296"/>
        <v>41.450062373780455</v>
      </c>
      <c r="J3111" s="32">
        <f t="shared" si="297"/>
        <v>0.20725031186890225</v>
      </c>
      <c r="K3111" s="33" t="str">
        <f t="shared" si="298"/>
        <v>DEJAR</v>
      </c>
      <c r="L3111" s="33" t="str">
        <f t="shared" si="299"/>
        <v>DEJAR</v>
      </c>
      <c r="M3111" s="33" t="str">
        <f t="shared" si="300"/>
        <v>DEJAR</v>
      </c>
    </row>
    <row r="3112" spans="1:13" x14ac:dyDescent="0.25">
      <c r="A3112" s="13" t="s">
        <v>976</v>
      </c>
      <c r="B3112" s="18">
        <v>20</v>
      </c>
      <c r="C3112" s="35" t="s">
        <v>161</v>
      </c>
      <c r="D3112" s="18">
        <v>10</v>
      </c>
      <c r="E3112" s="18">
        <v>25</v>
      </c>
      <c r="F3112" s="304">
        <f t="shared" si="295"/>
        <v>78.539999999999992</v>
      </c>
      <c r="G3112" s="9">
        <v>0.1</v>
      </c>
      <c r="H3112" s="18" t="s">
        <v>1063</v>
      </c>
      <c r="I3112" s="32">
        <f t="shared" si="296"/>
        <v>33.026709725455305</v>
      </c>
      <c r="J3112" s="32">
        <f t="shared" si="297"/>
        <v>0.16513354862727653</v>
      </c>
      <c r="K3112" s="33" t="str">
        <f t="shared" si="298"/>
        <v>DEJAR</v>
      </c>
      <c r="L3112" s="33" t="str">
        <f t="shared" si="299"/>
        <v>DEJAR</v>
      </c>
      <c r="M3112" s="33" t="str">
        <f t="shared" si="300"/>
        <v>DEJAR</v>
      </c>
    </row>
    <row r="3113" spans="1:13" x14ac:dyDescent="0.25">
      <c r="A3113" s="13" t="s">
        <v>976</v>
      </c>
      <c r="B3113" s="18">
        <v>21</v>
      </c>
      <c r="C3113" s="35" t="s">
        <v>252</v>
      </c>
      <c r="D3113" s="18">
        <v>22</v>
      </c>
      <c r="E3113" s="18">
        <v>15</v>
      </c>
      <c r="F3113" s="304">
        <f t="shared" si="295"/>
        <v>380.1336</v>
      </c>
      <c r="G3113" s="9">
        <v>0.1</v>
      </c>
      <c r="H3113" s="18" t="s">
        <v>1063</v>
      </c>
      <c r="I3113" s="32">
        <f t="shared" si="296"/>
        <v>216.2883827856152</v>
      </c>
      <c r="J3113" s="32">
        <f t="shared" si="297"/>
        <v>1.0814419139280758</v>
      </c>
      <c r="K3113" s="33" t="str">
        <f t="shared" si="298"/>
        <v>DEJAR</v>
      </c>
      <c r="L3113" s="33" t="str">
        <f t="shared" si="299"/>
        <v>DEJAR</v>
      </c>
      <c r="M3113" s="33" t="str">
        <f t="shared" si="300"/>
        <v>DEJAR</v>
      </c>
    </row>
    <row r="3114" spans="1:13" x14ac:dyDescent="0.25">
      <c r="A3114" s="13" t="s">
        <v>976</v>
      </c>
      <c r="B3114" s="18">
        <v>22</v>
      </c>
      <c r="C3114" s="35" t="s">
        <v>1010</v>
      </c>
      <c r="D3114" s="18">
        <v>10</v>
      </c>
      <c r="E3114" s="18">
        <v>5</v>
      </c>
      <c r="F3114" s="304">
        <f t="shared" si="295"/>
        <v>78.539999999999992</v>
      </c>
      <c r="G3114" s="9">
        <v>0.1</v>
      </c>
      <c r="H3114" s="18" t="s">
        <v>1063</v>
      </c>
      <c r="I3114" s="32">
        <f t="shared" si="296"/>
        <v>33.026709725455305</v>
      </c>
      <c r="J3114" s="32">
        <f t="shared" si="297"/>
        <v>0.16513354862727653</v>
      </c>
      <c r="K3114" s="33" t="str">
        <f t="shared" si="298"/>
        <v>DEJAR</v>
      </c>
      <c r="L3114" s="33" t="str">
        <f t="shared" si="299"/>
        <v>DEJAR</v>
      </c>
      <c r="M3114" s="33" t="str">
        <f t="shared" si="300"/>
        <v>DEJAR</v>
      </c>
    </row>
    <row r="3115" spans="1:13" x14ac:dyDescent="0.25">
      <c r="A3115" s="13" t="s">
        <v>976</v>
      </c>
      <c r="B3115" s="18">
        <v>23</v>
      </c>
      <c r="C3115" s="35" t="s">
        <v>660</v>
      </c>
      <c r="D3115" s="18">
        <v>31</v>
      </c>
      <c r="E3115" s="18">
        <v>10</v>
      </c>
      <c r="F3115" s="304">
        <f t="shared" si="295"/>
        <v>754.76940000000002</v>
      </c>
      <c r="G3115" s="9">
        <v>0.1</v>
      </c>
      <c r="H3115" s="18" t="s">
        <v>1063</v>
      </c>
      <c r="I3115" s="32">
        <f t="shared" si="296"/>
        <v>489.81357840055307</v>
      </c>
      <c r="J3115" s="32">
        <f t="shared" si="297"/>
        <v>2.4490678920027653</v>
      </c>
      <c r="K3115" s="33" t="str">
        <f t="shared" si="298"/>
        <v>DEJAR</v>
      </c>
      <c r="L3115" s="33" t="str">
        <f t="shared" si="299"/>
        <v>DEJAR</v>
      </c>
      <c r="M3115" s="33" t="str">
        <f t="shared" si="300"/>
        <v>DEJAR</v>
      </c>
    </row>
    <row r="3116" spans="1:13" x14ac:dyDescent="0.25">
      <c r="A3116" s="13" t="s">
        <v>976</v>
      </c>
      <c r="B3116" s="18">
        <v>24</v>
      </c>
      <c r="C3116" s="35" t="s">
        <v>660</v>
      </c>
      <c r="D3116" s="18">
        <v>22</v>
      </c>
      <c r="E3116" s="18">
        <v>12</v>
      </c>
      <c r="F3116" s="304">
        <f t="shared" si="295"/>
        <v>380.1336</v>
      </c>
      <c r="G3116" s="9">
        <v>0.1</v>
      </c>
      <c r="H3116" s="18" t="s">
        <v>1063</v>
      </c>
      <c r="I3116" s="32">
        <f t="shared" si="296"/>
        <v>216.2883827856152</v>
      </c>
      <c r="J3116" s="32">
        <f t="shared" si="297"/>
        <v>1.0814419139280758</v>
      </c>
      <c r="K3116" s="33" t="str">
        <f t="shared" si="298"/>
        <v>DEJAR</v>
      </c>
      <c r="L3116" s="33" t="str">
        <f t="shared" si="299"/>
        <v>DEJAR</v>
      </c>
      <c r="M3116" s="33" t="str">
        <f t="shared" si="300"/>
        <v>DEJAR</v>
      </c>
    </row>
    <row r="3117" spans="1:13" x14ac:dyDescent="0.25">
      <c r="A3117" s="13" t="s">
        <v>976</v>
      </c>
      <c r="B3117" s="18">
        <v>25</v>
      </c>
      <c r="C3117" s="35" t="s">
        <v>274</v>
      </c>
      <c r="D3117" s="18">
        <v>12</v>
      </c>
      <c r="E3117" s="18">
        <v>10</v>
      </c>
      <c r="F3117" s="304">
        <f t="shared" si="295"/>
        <v>113.0976</v>
      </c>
      <c r="G3117" s="9">
        <v>0.1</v>
      </c>
      <c r="H3117" s="18" t="s">
        <v>1063</v>
      </c>
      <c r="I3117" s="32">
        <f t="shared" si="296"/>
        <v>51.002868362482175</v>
      </c>
      <c r="J3117" s="32">
        <f t="shared" si="297"/>
        <v>0.25501434181241084</v>
      </c>
      <c r="K3117" s="33" t="str">
        <f t="shared" si="298"/>
        <v>DEJAR</v>
      </c>
      <c r="L3117" s="33" t="str">
        <f t="shared" si="299"/>
        <v>DEJAR</v>
      </c>
      <c r="M3117" s="33" t="str">
        <f t="shared" si="300"/>
        <v>DEJAR</v>
      </c>
    </row>
    <row r="3118" spans="1:13" x14ac:dyDescent="0.25">
      <c r="A3118" s="13" t="s">
        <v>976</v>
      </c>
      <c r="B3118" s="18">
        <v>26</v>
      </c>
      <c r="C3118" s="35" t="s">
        <v>1016</v>
      </c>
      <c r="D3118" s="18">
        <v>10</v>
      </c>
      <c r="E3118" s="18">
        <v>10</v>
      </c>
      <c r="F3118" s="304">
        <f t="shared" si="295"/>
        <v>78.539999999999992</v>
      </c>
      <c r="G3118" s="9">
        <v>0.1</v>
      </c>
      <c r="H3118" s="18" t="s">
        <v>1063</v>
      </c>
      <c r="I3118" s="32">
        <f t="shared" si="296"/>
        <v>33.026709725455305</v>
      </c>
      <c r="J3118" s="32">
        <f t="shared" si="297"/>
        <v>0.16513354862727653</v>
      </c>
      <c r="K3118" s="33" t="str">
        <f t="shared" si="298"/>
        <v>DEJAR</v>
      </c>
      <c r="L3118" s="33" t="str">
        <f t="shared" si="299"/>
        <v>DEJAR</v>
      </c>
      <c r="M3118" s="33" t="str">
        <f t="shared" si="300"/>
        <v>DEJAR</v>
      </c>
    </row>
    <row r="3119" spans="1:13" x14ac:dyDescent="0.25">
      <c r="A3119" s="13" t="s">
        <v>976</v>
      </c>
      <c r="B3119" s="18">
        <v>27</v>
      </c>
      <c r="C3119" s="35" t="s">
        <v>125</v>
      </c>
      <c r="D3119" s="18">
        <v>10</v>
      </c>
      <c r="E3119" s="18">
        <v>20</v>
      </c>
      <c r="F3119" s="304">
        <f t="shared" si="295"/>
        <v>78.539999999999992</v>
      </c>
      <c r="G3119" s="9">
        <v>0.1</v>
      </c>
      <c r="H3119" s="18" t="s">
        <v>1063</v>
      </c>
      <c r="I3119" s="32">
        <f t="shared" si="296"/>
        <v>33.026709725455305</v>
      </c>
      <c r="J3119" s="32">
        <f t="shared" si="297"/>
        <v>0.16513354862727653</v>
      </c>
      <c r="K3119" s="33" t="str">
        <f t="shared" si="298"/>
        <v>DEJAR</v>
      </c>
      <c r="L3119" s="33" t="str">
        <f t="shared" si="299"/>
        <v>DEJAR</v>
      </c>
      <c r="M3119" s="33" t="str">
        <f t="shared" si="300"/>
        <v>DEJAR</v>
      </c>
    </row>
    <row r="3120" spans="1:13" x14ac:dyDescent="0.25">
      <c r="A3120" s="13" t="s">
        <v>976</v>
      </c>
      <c r="B3120" s="18">
        <v>28</v>
      </c>
      <c r="C3120" s="35" t="s">
        <v>382</v>
      </c>
      <c r="D3120" s="18">
        <v>20</v>
      </c>
      <c r="E3120" s="18">
        <v>10</v>
      </c>
      <c r="F3120" s="304">
        <f t="shared" si="295"/>
        <v>314.15999999999997</v>
      </c>
      <c r="G3120" s="9">
        <v>0.1</v>
      </c>
      <c r="H3120" s="18" t="s">
        <v>1063</v>
      </c>
      <c r="I3120" s="32">
        <f t="shared" si="296"/>
        <v>172.33493090633354</v>
      </c>
      <c r="J3120" s="32">
        <f t="shared" si="297"/>
        <v>0.86167465453166758</v>
      </c>
      <c r="K3120" s="33" t="str">
        <f t="shared" si="298"/>
        <v>DEJAR</v>
      </c>
      <c r="L3120" s="33" t="str">
        <f t="shared" si="299"/>
        <v>DEJAR</v>
      </c>
      <c r="M3120" s="33" t="str">
        <f t="shared" si="300"/>
        <v>DEJAR</v>
      </c>
    </row>
    <row r="3121" spans="1:13" x14ac:dyDescent="0.25">
      <c r="A3121" s="13" t="s">
        <v>976</v>
      </c>
      <c r="B3121" s="18">
        <v>29</v>
      </c>
      <c r="C3121" s="35" t="s">
        <v>1016</v>
      </c>
      <c r="D3121" s="18">
        <v>10</v>
      </c>
      <c r="E3121" s="18">
        <v>10</v>
      </c>
      <c r="F3121" s="304">
        <f t="shared" si="295"/>
        <v>78.539999999999992</v>
      </c>
      <c r="G3121" s="9">
        <v>0.1</v>
      </c>
      <c r="H3121" s="18" t="s">
        <v>1063</v>
      </c>
      <c r="I3121" s="32">
        <f t="shared" si="296"/>
        <v>33.026709725455305</v>
      </c>
      <c r="J3121" s="32">
        <f t="shared" si="297"/>
        <v>0.16513354862727653</v>
      </c>
      <c r="K3121" s="33" t="str">
        <f t="shared" si="298"/>
        <v>DEJAR</v>
      </c>
      <c r="L3121" s="33" t="str">
        <f t="shared" si="299"/>
        <v>DEJAR</v>
      </c>
      <c r="M3121" s="33" t="str">
        <f t="shared" si="300"/>
        <v>DEJAR</v>
      </c>
    </row>
    <row r="3122" spans="1:13" x14ac:dyDescent="0.25">
      <c r="A3122" s="13" t="s">
        <v>976</v>
      </c>
      <c r="B3122" s="18">
        <v>30</v>
      </c>
      <c r="C3122" s="35" t="s">
        <v>382</v>
      </c>
      <c r="D3122" s="18">
        <v>12</v>
      </c>
      <c r="E3122" s="18">
        <v>12</v>
      </c>
      <c r="F3122" s="304">
        <f t="shared" si="295"/>
        <v>113.0976</v>
      </c>
      <c r="G3122" s="9">
        <v>0.1</v>
      </c>
      <c r="H3122" s="18" t="s">
        <v>1063</v>
      </c>
      <c r="I3122" s="32">
        <f t="shared" si="296"/>
        <v>51.002868362482175</v>
      </c>
      <c r="J3122" s="32">
        <f t="shared" si="297"/>
        <v>0.25501434181241084</v>
      </c>
      <c r="K3122" s="33" t="str">
        <f t="shared" si="298"/>
        <v>DEJAR</v>
      </c>
      <c r="L3122" s="33" t="str">
        <f t="shared" si="299"/>
        <v>DEJAR</v>
      </c>
      <c r="M3122" s="33" t="str">
        <f t="shared" si="300"/>
        <v>DEJAR</v>
      </c>
    </row>
    <row r="3123" spans="1:13" x14ac:dyDescent="0.25">
      <c r="A3123" s="13" t="s">
        <v>976</v>
      </c>
      <c r="B3123" s="18">
        <v>31</v>
      </c>
      <c r="C3123" s="35" t="s">
        <v>1016</v>
      </c>
      <c r="D3123" s="18">
        <v>13</v>
      </c>
      <c r="E3123" s="18">
        <v>10</v>
      </c>
      <c r="F3123" s="304">
        <f t="shared" si="295"/>
        <v>132.73259999999999</v>
      </c>
      <c r="G3123" s="9">
        <v>0.1</v>
      </c>
      <c r="H3123" s="18" t="s">
        <v>1063</v>
      </c>
      <c r="I3123" s="32">
        <f t="shared" si="296"/>
        <v>61.723483588461484</v>
      </c>
      <c r="J3123" s="32">
        <f t="shared" si="297"/>
        <v>0.3086174179423074</v>
      </c>
      <c r="K3123" s="33" t="str">
        <f t="shared" si="298"/>
        <v>DEJAR</v>
      </c>
      <c r="L3123" s="33" t="str">
        <f t="shared" si="299"/>
        <v>DEJAR</v>
      </c>
      <c r="M3123" s="33" t="str">
        <f t="shared" si="300"/>
        <v>DEJAR</v>
      </c>
    </row>
    <row r="3124" spans="1:13" x14ac:dyDescent="0.25">
      <c r="A3124" s="13" t="s">
        <v>976</v>
      </c>
      <c r="B3124" s="18">
        <v>32</v>
      </c>
      <c r="C3124" s="35" t="s">
        <v>660</v>
      </c>
      <c r="D3124" s="18">
        <v>10</v>
      </c>
      <c r="E3124" s="18">
        <v>10</v>
      </c>
      <c r="F3124" s="304">
        <f t="shared" si="295"/>
        <v>78.539999999999992</v>
      </c>
      <c r="G3124" s="9">
        <v>0.1</v>
      </c>
      <c r="H3124" s="18" t="s">
        <v>1063</v>
      </c>
      <c r="I3124" s="32">
        <f t="shared" si="296"/>
        <v>33.026709725455305</v>
      </c>
      <c r="J3124" s="32">
        <f t="shared" si="297"/>
        <v>0.16513354862727653</v>
      </c>
      <c r="K3124" s="33" t="str">
        <f t="shared" si="298"/>
        <v>DEJAR</v>
      </c>
      <c r="L3124" s="33" t="str">
        <f t="shared" si="299"/>
        <v>DEJAR</v>
      </c>
      <c r="M3124" s="33" t="str">
        <f t="shared" si="300"/>
        <v>DEJAR</v>
      </c>
    </row>
    <row r="3125" spans="1:13" x14ac:dyDescent="0.25">
      <c r="A3125" s="13" t="s">
        <v>976</v>
      </c>
      <c r="B3125" s="18">
        <v>33</v>
      </c>
      <c r="C3125" s="35" t="s">
        <v>1016</v>
      </c>
      <c r="D3125" s="18">
        <v>10</v>
      </c>
      <c r="E3125" s="18">
        <v>10</v>
      </c>
      <c r="F3125" s="304">
        <f t="shared" si="295"/>
        <v>78.539999999999992</v>
      </c>
      <c r="G3125" s="9">
        <v>0.1</v>
      </c>
      <c r="H3125" s="18" t="s">
        <v>1063</v>
      </c>
      <c r="I3125" s="32">
        <f t="shared" si="296"/>
        <v>33.026709725455305</v>
      </c>
      <c r="J3125" s="32">
        <f t="shared" si="297"/>
        <v>0.16513354862727653</v>
      </c>
      <c r="K3125" s="33" t="str">
        <f t="shared" si="298"/>
        <v>DEJAR</v>
      </c>
      <c r="L3125" s="33" t="str">
        <f t="shared" si="299"/>
        <v>DEJAR</v>
      </c>
      <c r="M3125" s="33" t="str">
        <f t="shared" si="300"/>
        <v>DEJAR</v>
      </c>
    </row>
    <row r="3126" spans="1:13" x14ac:dyDescent="0.25">
      <c r="A3126" s="13" t="s">
        <v>976</v>
      </c>
      <c r="B3126" s="18">
        <v>34</v>
      </c>
      <c r="C3126" s="35" t="s">
        <v>660</v>
      </c>
      <c r="D3126" s="18">
        <v>25</v>
      </c>
      <c r="E3126" s="18">
        <v>20</v>
      </c>
      <c r="F3126" s="304">
        <f t="shared" si="295"/>
        <v>490.875</v>
      </c>
      <c r="G3126" s="9">
        <v>0.1</v>
      </c>
      <c r="H3126" s="18" t="s">
        <v>1063</v>
      </c>
      <c r="I3126" s="32">
        <f t="shared" si="296"/>
        <v>293.3319028192812</v>
      </c>
      <c r="J3126" s="32">
        <f t="shared" si="297"/>
        <v>1.4666595140964058</v>
      </c>
      <c r="K3126" s="33" t="str">
        <f t="shared" si="298"/>
        <v>DEJAR</v>
      </c>
      <c r="L3126" s="33" t="str">
        <f t="shared" si="299"/>
        <v>DEJAR</v>
      </c>
      <c r="M3126" s="33" t="str">
        <f t="shared" si="300"/>
        <v>DEJAR</v>
      </c>
    </row>
    <row r="3127" spans="1:13" x14ac:dyDescent="0.25">
      <c r="A3127" s="13" t="s">
        <v>976</v>
      </c>
      <c r="B3127" s="18">
        <v>35</v>
      </c>
      <c r="C3127" s="35" t="s">
        <v>1010</v>
      </c>
      <c r="D3127" s="18">
        <v>12</v>
      </c>
      <c r="E3127" s="18">
        <v>12</v>
      </c>
      <c r="F3127" s="304">
        <f t="shared" si="295"/>
        <v>113.0976</v>
      </c>
      <c r="G3127" s="9">
        <v>0.1</v>
      </c>
      <c r="H3127" s="18" t="s">
        <v>1063</v>
      </c>
      <c r="I3127" s="32">
        <f t="shared" si="296"/>
        <v>51.002868362482175</v>
      </c>
      <c r="J3127" s="32">
        <f t="shared" si="297"/>
        <v>0.25501434181241084</v>
      </c>
      <c r="K3127" s="33" t="str">
        <f t="shared" si="298"/>
        <v>DEJAR</v>
      </c>
      <c r="L3127" s="33" t="str">
        <f t="shared" si="299"/>
        <v>DEJAR</v>
      </c>
      <c r="M3127" s="33" t="str">
        <f t="shared" si="300"/>
        <v>DEJAR</v>
      </c>
    </row>
    <row r="3128" spans="1:13" x14ac:dyDescent="0.25">
      <c r="A3128" s="13" t="s">
        <v>976</v>
      </c>
      <c r="B3128" s="18">
        <v>36</v>
      </c>
      <c r="C3128" s="35" t="s">
        <v>1017</v>
      </c>
      <c r="D3128" s="18">
        <v>12</v>
      </c>
      <c r="E3128" s="18">
        <v>12</v>
      </c>
      <c r="F3128" s="304">
        <f t="shared" si="295"/>
        <v>113.0976</v>
      </c>
      <c r="G3128" s="9">
        <v>0.1</v>
      </c>
      <c r="H3128" s="18" t="s">
        <v>1063</v>
      </c>
      <c r="I3128" s="32">
        <f t="shared" si="296"/>
        <v>51.002868362482175</v>
      </c>
      <c r="J3128" s="32">
        <f t="shared" si="297"/>
        <v>0.25501434181241084</v>
      </c>
      <c r="K3128" s="33" t="str">
        <f t="shared" si="298"/>
        <v>DEJAR</v>
      </c>
      <c r="L3128" s="33" t="str">
        <f t="shared" si="299"/>
        <v>DEJAR</v>
      </c>
      <c r="M3128" s="33" t="str">
        <f t="shared" si="300"/>
        <v>DEJAR</v>
      </c>
    </row>
    <row r="3129" spans="1:13" x14ac:dyDescent="0.25">
      <c r="A3129" s="13" t="s">
        <v>976</v>
      </c>
      <c r="B3129" s="18">
        <v>37</v>
      </c>
      <c r="C3129" s="35" t="s">
        <v>134</v>
      </c>
      <c r="D3129" s="18">
        <v>10</v>
      </c>
      <c r="E3129" s="18">
        <v>10</v>
      </c>
      <c r="F3129" s="304">
        <f t="shared" si="295"/>
        <v>78.539999999999992</v>
      </c>
      <c r="G3129" s="9">
        <v>0.1</v>
      </c>
      <c r="H3129" s="18" t="s">
        <v>1063</v>
      </c>
      <c r="I3129" s="32">
        <f t="shared" si="296"/>
        <v>33.026709725455305</v>
      </c>
      <c r="J3129" s="32">
        <f t="shared" si="297"/>
        <v>0.16513354862727653</v>
      </c>
      <c r="K3129" s="33" t="str">
        <f t="shared" si="298"/>
        <v>DEJAR</v>
      </c>
      <c r="L3129" s="33" t="str">
        <f t="shared" si="299"/>
        <v>DEJAR</v>
      </c>
      <c r="M3129" s="33" t="str">
        <f t="shared" si="300"/>
        <v>DEJAR</v>
      </c>
    </row>
    <row r="3130" spans="1:13" x14ac:dyDescent="0.25">
      <c r="A3130" s="13" t="s">
        <v>976</v>
      </c>
      <c r="B3130" s="18">
        <v>38</v>
      </c>
      <c r="C3130" s="35" t="s">
        <v>134</v>
      </c>
      <c r="D3130" s="18">
        <v>15</v>
      </c>
      <c r="E3130" s="18">
        <v>10</v>
      </c>
      <c r="F3130" s="304">
        <f t="shared" si="295"/>
        <v>176.715</v>
      </c>
      <c r="G3130" s="9">
        <v>0.1</v>
      </c>
      <c r="H3130" s="18" t="s">
        <v>1063</v>
      </c>
      <c r="I3130" s="32">
        <f t="shared" si="296"/>
        <v>86.812164819560579</v>
      </c>
      <c r="J3130" s="32">
        <f t="shared" si="297"/>
        <v>0.43406082409780289</v>
      </c>
      <c r="K3130" s="33" t="str">
        <f t="shared" si="298"/>
        <v>DEJAR</v>
      </c>
      <c r="L3130" s="33" t="str">
        <f t="shared" si="299"/>
        <v>DEJAR</v>
      </c>
      <c r="M3130" s="33" t="str">
        <f t="shared" si="300"/>
        <v>DEJAR</v>
      </c>
    </row>
    <row r="3131" spans="1:13" x14ac:dyDescent="0.25">
      <c r="A3131" s="13" t="s">
        <v>976</v>
      </c>
      <c r="B3131" s="18">
        <v>39</v>
      </c>
      <c r="C3131" s="35" t="s">
        <v>1018</v>
      </c>
      <c r="D3131" s="18">
        <v>20</v>
      </c>
      <c r="E3131" s="18">
        <v>15</v>
      </c>
      <c r="F3131" s="304">
        <f t="shared" si="295"/>
        <v>314.15999999999997</v>
      </c>
      <c r="G3131" s="9">
        <v>0.1</v>
      </c>
      <c r="H3131" s="18" t="s">
        <v>1063</v>
      </c>
      <c r="I3131" s="32">
        <f t="shared" si="296"/>
        <v>172.33493090633354</v>
      </c>
      <c r="J3131" s="32">
        <f t="shared" si="297"/>
        <v>0.86167465453166758</v>
      </c>
      <c r="K3131" s="33" t="str">
        <f t="shared" si="298"/>
        <v>DEJAR</v>
      </c>
      <c r="L3131" s="33" t="str">
        <f t="shared" si="299"/>
        <v>DEJAR</v>
      </c>
      <c r="M3131" s="33" t="str">
        <f t="shared" si="300"/>
        <v>DEJAR</v>
      </c>
    </row>
    <row r="3132" spans="1:13" x14ac:dyDescent="0.25">
      <c r="A3132" s="13" t="s">
        <v>976</v>
      </c>
      <c r="B3132" s="18">
        <v>40</v>
      </c>
      <c r="C3132" s="35" t="s">
        <v>660</v>
      </c>
      <c r="D3132" s="18">
        <v>19</v>
      </c>
      <c r="E3132" s="18">
        <v>10</v>
      </c>
      <c r="F3132" s="304">
        <f t="shared" si="295"/>
        <v>283.52940000000001</v>
      </c>
      <c r="G3132" s="9">
        <v>0.1</v>
      </c>
      <c r="H3132" s="18" t="s">
        <v>1063</v>
      </c>
      <c r="I3132" s="32">
        <f t="shared" si="296"/>
        <v>152.50261995629924</v>
      </c>
      <c r="J3132" s="32">
        <f t="shared" si="297"/>
        <v>0.76251309978149617</v>
      </c>
      <c r="K3132" s="33" t="str">
        <f t="shared" si="298"/>
        <v>DEJAR</v>
      </c>
      <c r="L3132" s="33" t="str">
        <f t="shared" si="299"/>
        <v>DEJAR</v>
      </c>
      <c r="M3132" s="33" t="str">
        <f t="shared" si="300"/>
        <v>DEJAR</v>
      </c>
    </row>
    <row r="3133" spans="1:13" x14ac:dyDescent="0.25">
      <c r="A3133" s="13" t="s">
        <v>976</v>
      </c>
      <c r="B3133" s="18">
        <v>41</v>
      </c>
      <c r="C3133" s="35" t="s">
        <v>1019</v>
      </c>
      <c r="D3133" s="18">
        <v>10</v>
      </c>
      <c r="E3133" s="18">
        <v>10</v>
      </c>
      <c r="F3133" s="304">
        <f t="shared" si="295"/>
        <v>78.539999999999992</v>
      </c>
      <c r="G3133" s="9">
        <v>0.1</v>
      </c>
      <c r="H3133" s="18" t="s">
        <v>1063</v>
      </c>
      <c r="I3133" s="32">
        <f t="shared" si="296"/>
        <v>33.026709725455305</v>
      </c>
      <c r="J3133" s="32">
        <f t="shared" si="297"/>
        <v>0.16513354862727653</v>
      </c>
      <c r="K3133" s="33" t="str">
        <f t="shared" si="298"/>
        <v>DEJAR</v>
      </c>
      <c r="L3133" s="33" t="str">
        <f t="shared" si="299"/>
        <v>DEJAR</v>
      </c>
      <c r="M3133" s="33" t="str">
        <f t="shared" si="300"/>
        <v>DEJAR</v>
      </c>
    </row>
    <row r="3134" spans="1:13" x14ac:dyDescent="0.25">
      <c r="A3134" s="13" t="s">
        <v>976</v>
      </c>
      <c r="B3134" s="18">
        <v>42</v>
      </c>
      <c r="C3134" s="35" t="s">
        <v>1010</v>
      </c>
      <c r="D3134" s="18">
        <v>15</v>
      </c>
      <c r="E3134" s="18">
        <v>10</v>
      </c>
      <c r="F3134" s="304">
        <f t="shared" si="295"/>
        <v>176.715</v>
      </c>
      <c r="G3134" s="9">
        <v>0.1</v>
      </c>
      <c r="H3134" s="18" t="s">
        <v>1063</v>
      </c>
      <c r="I3134" s="32">
        <f t="shared" si="296"/>
        <v>86.812164819560579</v>
      </c>
      <c r="J3134" s="32">
        <f t="shared" si="297"/>
        <v>0.43406082409780289</v>
      </c>
      <c r="K3134" s="33" t="str">
        <f t="shared" si="298"/>
        <v>DEJAR</v>
      </c>
      <c r="L3134" s="33" t="str">
        <f t="shared" si="299"/>
        <v>DEJAR</v>
      </c>
      <c r="M3134" s="33" t="str">
        <f t="shared" si="300"/>
        <v>DEJAR</v>
      </c>
    </row>
    <row r="3135" spans="1:13" x14ac:dyDescent="0.25">
      <c r="A3135" s="13" t="s">
        <v>976</v>
      </c>
      <c r="B3135" s="18">
        <v>43</v>
      </c>
      <c r="C3135" s="35" t="s">
        <v>660</v>
      </c>
      <c r="D3135" s="18">
        <v>10</v>
      </c>
      <c r="E3135" s="18">
        <v>15</v>
      </c>
      <c r="F3135" s="304">
        <f t="shared" si="295"/>
        <v>78.539999999999992</v>
      </c>
      <c r="G3135" s="9">
        <v>0.1</v>
      </c>
      <c r="H3135" s="18" t="s">
        <v>1063</v>
      </c>
      <c r="I3135" s="32">
        <f t="shared" si="296"/>
        <v>33.026709725455305</v>
      </c>
      <c r="J3135" s="32">
        <f t="shared" si="297"/>
        <v>0.16513354862727653</v>
      </c>
      <c r="K3135" s="33" t="str">
        <f t="shared" si="298"/>
        <v>DEJAR</v>
      </c>
      <c r="L3135" s="33" t="str">
        <f t="shared" si="299"/>
        <v>DEJAR</v>
      </c>
      <c r="M3135" s="33" t="str">
        <f t="shared" si="300"/>
        <v>DEJAR</v>
      </c>
    </row>
    <row r="3136" spans="1:13" x14ac:dyDescent="0.25">
      <c r="A3136" s="13" t="s">
        <v>976</v>
      </c>
      <c r="B3136" s="18">
        <v>44</v>
      </c>
      <c r="C3136" s="35" t="s">
        <v>274</v>
      </c>
      <c r="D3136" s="18">
        <v>39</v>
      </c>
      <c r="E3136" s="18">
        <v>20</v>
      </c>
      <c r="F3136" s="304">
        <f t="shared" si="295"/>
        <v>1194.5934</v>
      </c>
      <c r="G3136" s="9">
        <v>0.1</v>
      </c>
      <c r="H3136" s="18" t="s">
        <v>1063</v>
      </c>
      <c r="I3136" s="32">
        <f t="shared" si="296"/>
        <v>846.59112411251863</v>
      </c>
      <c r="J3136" s="32">
        <f t="shared" si="297"/>
        <v>4.2329556205625929</v>
      </c>
      <c r="K3136" s="33" t="str">
        <f t="shared" si="298"/>
        <v>DEJAR</v>
      </c>
      <c r="L3136" s="33" t="str">
        <f t="shared" si="299"/>
        <v>DEJAR</v>
      </c>
      <c r="M3136" s="33" t="str">
        <f t="shared" si="300"/>
        <v>DEJAR</v>
      </c>
    </row>
    <row r="3137" spans="1:13" x14ac:dyDescent="0.25">
      <c r="A3137" s="13" t="s">
        <v>976</v>
      </c>
      <c r="B3137" s="18">
        <v>45</v>
      </c>
      <c r="C3137" s="35" t="s">
        <v>1016</v>
      </c>
      <c r="D3137" s="18">
        <v>10</v>
      </c>
      <c r="E3137" s="18">
        <v>20</v>
      </c>
      <c r="F3137" s="304">
        <f t="shared" si="295"/>
        <v>78.539999999999992</v>
      </c>
      <c r="G3137" s="9">
        <v>0.1</v>
      </c>
      <c r="H3137" s="18" t="s">
        <v>1063</v>
      </c>
      <c r="I3137" s="32">
        <f t="shared" si="296"/>
        <v>33.026709725455305</v>
      </c>
      <c r="J3137" s="32">
        <f t="shared" si="297"/>
        <v>0.16513354862727653</v>
      </c>
      <c r="K3137" s="33" t="str">
        <f t="shared" si="298"/>
        <v>DEJAR</v>
      </c>
      <c r="L3137" s="33" t="str">
        <f t="shared" si="299"/>
        <v>DEJAR</v>
      </c>
      <c r="M3137" s="33" t="str">
        <f t="shared" si="300"/>
        <v>DEJAR</v>
      </c>
    </row>
    <row r="3138" spans="1:13" x14ac:dyDescent="0.25">
      <c r="A3138" s="13" t="s">
        <v>976</v>
      </c>
      <c r="B3138" s="18">
        <v>46</v>
      </c>
      <c r="C3138" s="35" t="s">
        <v>660</v>
      </c>
      <c r="D3138" s="18">
        <v>11</v>
      </c>
      <c r="E3138" s="18">
        <v>10</v>
      </c>
      <c r="F3138" s="304">
        <f t="shared" si="295"/>
        <v>95.0334</v>
      </c>
      <c r="G3138" s="9">
        <v>0.1</v>
      </c>
      <c r="H3138" s="18" t="s">
        <v>1063</v>
      </c>
      <c r="I3138" s="32">
        <f t="shared" si="296"/>
        <v>41.450062373780455</v>
      </c>
      <c r="J3138" s="32">
        <f t="shared" si="297"/>
        <v>0.20725031186890225</v>
      </c>
      <c r="K3138" s="33" t="str">
        <f t="shared" si="298"/>
        <v>DEJAR</v>
      </c>
      <c r="L3138" s="33" t="str">
        <f t="shared" si="299"/>
        <v>DEJAR</v>
      </c>
      <c r="M3138" s="33" t="str">
        <f t="shared" si="300"/>
        <v>DEJAR</v>
      </c>
    </row>
    <row r="3139" spans="1:13" x14ac:dyDescent="0.25">
      <c r="A3139" s="13" t="s">
        <v>976</v>
      </c>
      <c r="B3139" s="18">
        <v>47</v>
      </c>
      <c r="C3139" s="35" t="s">
        <v>28</v>
      </c>
      <c r="D3139" s="18">
        <v>10</v>
      </c>
      <c r="E3139" s="18">
        <v>7</v>
      </c>
      <c r="F3139" s="304">
        <f t="shared" ref="F3139:F3202" si="301">(3.1416/4)*D3139^2</f>
        <v>78.539999999999992</v>
      </c>
      <c r="G3139" s="9">
        <v>0.1</v>
      </c>
      <c r="H3139" s="18" t="s">
        <v>1063</v>
      </c>
      <c r="I3139" s="32">
        <f t="shared" ref="I3139:I3202" si="302">0.13657*D3139^2.38351</f>
        <v>33.026709725455305</v>
      </c>
      <c r="J3139" s="32">
        <f t="shared" ref="J3139:J3202" si="303">(I3139/1000)*0.5/G3139</f>
        <v>0.16513354862727653</v>
      </c>
      <c r="K3139" s="33" t="str">
        <f t="shared" ref="K3139:K3202" si="304">+IF(D3139&gt;=10,"DEJAR","DEPURAR")</f>
        <v>DEJAR</v>
      </c>
      <c r="L3139" s="33" t="str">
        <f t="shared" ref="L3139:L3202" si="305">+IF(E3139&gt;=5,"DEJAR","DEPURAR")</f>
        <v>DEJAR</v>
      </c>
      <c r="M3139" s="33" t="str">
        <f t="shared" ref="M3139:M3202" si="306">+IF(AND(K3139="DEJAR",L3139="DEJAR"),"DEJAR","DEPURAR")</f>
        <v>DEJAR</v>
      </c>
    </row>
    <row r="3140" spans="1:13" x14ac:dyDescent="0.25">
      <c r="A3140" s="13" t="s">
        <v>976</v>
      </c>
      <c r="B3140" s="18">
        <v>48</v>
      </c>
      <c r="C3140" s="35" t="s">
        <v>660</v>
      </c>
      <c r="D3140" s="18">
        <v>12</v>
      </c>
      <c r="E3140" s="18">
        <v>20</v>
      </c>
      <c r="F3140" s="304">
        <f t="shared" si="301"/>
        <v>113.0976</v>
      </c>
      <c r="G3140" s="9">
        <v>0.1</v>
      </c>
      <c r="H3140" s="18" t="s">
        <v>1063</v>
      </c>
      <c r="I3140" s="32">
        <f t="shared" si="302"/>
        <v>51.002868362482175</v>
      </c>
      <c r="J3140" s="32">
        <f t="shared" si="303"/>
        <v>0.25501434181241084</v>
      </c>
      <c r="K3140" s="33" t="str">
        <f t="shared" si="304"/>
        <v>DEJAR</v>
      </c>
      <c r="L3140" s="33" t="str">
        <f t="shared" si="305"/>
        <v>DEJAR</v>
      </c>
      <c r="M3140" s="33" t="str">
        <f t="shared" si="306"/>
        <v>DEJAR</v>
      </c>
    </row>
    <row r="3141" spans="1:13" x14ac:dyDescent="0.25">
      <c r="A3141" s="13" t="s">
        <v>976</v>
      </c>
      <c r="B3141" s="18">
        <v>49</v>
      </c>
      <c r="C3141" s="35" t="s">
        <v>274</v>
      </c>
      <c r="D3141" s="18">
        <v>21</v>
      </c>
      <c r="E3141" s="18">
        <v>10</v>
      </c>
      <c r="F3141" s="304">
        <f t="shared" si="301"/>
        <v>346.3614</v>
      </c>
      <c r="G3141" s="9">
        <v>0.1</v>
      </c>
      <c r="H3141" s="18" t="s">
        <v>1063</v>
      </c>
      <c r="I3141" s="32">
        <f t="shared" si="302"/>
        <v>193.587905296</v>
      </c>
      <c r="J3141" s="32">
        <f t="shared" si="303"/>
        <v>0.96793952648000003</v>
      </c>
      <c r="K3141" s="33" t="str">
        <f t="shared" si="304"/>
        <v>DEJAR</v>
      </c>
      <c r="L3141" s="33" t="str">
        <f t="shared" si="305"/>
        <v>DEJAR</v>
      </c>
      <c r="M3141" s="33" t="str">
        <f t="shared" si="306"/>
        <v>DEJAR</v>
      </c>
    </row>
    <row r="3142" spans="1:13" x14ac:dyDescent="0.25">
      <c r="A3142" s="13" t="s">
        <v>976</v>
      </c>
      <c r="B3142" s="18">
        <v>50</v>
      </c>
      <c r="C3142" s="35" t="s">
        <v>1019</v>
      </c>
      <c r="D3142" s="18">
        <v>15</v>
      </c>
      <c r="E3142" s="18">
        <v>15</v>
      </c>
      <c r="F3142" s="304">
        <f t="shared" si="301"/>
        <v>176.715</v>
      </c>
      <c r="G3142" s="9">
        <v>0.1</v>
      </c>
      <c r="H3142" s="18" t="s">
        <v>1063</v>
      </c>
      <c r="I3142" s="32">
        <f t="shared" si="302"/>
        <v>86.812164819560579</v>
      </c>
      <c r="J3142" s="32">
        <f t="shared" si="303"/>
        <v>0.43406082409780289</v>
      </c>
      <c r="K3142" s="33" t="str">
        <f t="shared" si="304"/>
        <v>DEJAR</v>
      </c>
      <c r="L3142" s="33" t="str">
        <f t="shared" si="305"/>
        <v>DEJAR</v>
      </c>
      <c r="M3142" s="33" t="str">
        <f t="shared" si="306"/>
        <v>DEJAR</v>
      </c>
    </row>
    <row r="3143" spans="1:13" x14ac:dyDescent="0.25">
      <c r="A3143" s="13" t="s">
        <v>976</v>
      </c>
      <c r="B3143" s="18">
        <v>51</v>
      </c>
      <c r="C3143" s="35" t="s">
        <v>1020</v>
      </c>
      <c r="D3143" s="18">
        <v>13</v>
      </c>
      <c r="E3143" s="18">
        <v>10</v>
      </c>
      <c r="F3143" s="304">
        <f t="shared" si="301"/>
        <v>132.73259999999999</v>
      </c>
      <c r="G3143" s="9">
        <v>0.1</v>
      </c>
      <c r="H3143" s="18" t="s">
        <v>1063</v>
      </c>
      <c r="I3143" s="32">
        <f t="shared" si="302"/>
        <v>61.723483588461484</v>
      </c>
      <c r="J3143" s="32">
        <f t="shared" si="303"/>
        <v>0.3086174179423074</v>
      </c>
      <c r="K3143" s="33" t="str">
        <f t="shared" si="304"/>
        <v>DEJAR</v>
      </c>
      <c r="L3143" s="33" t="str">
        <f t="shared" si="305"/>
        <v>DEJAR</v>
      </c>
      <c r="M3143" s="33" t="str">
        <f t="shared" si="306"/>
        <v>DEJAR</v>
      </c>
    </row>
    <row r="3144" spans="1:13" x14ac:dyDescent="0.25">
      <c r="A3144" s="13" t="s">
        <v>976</v>
      </c>
      <c r="B3144" s="18">
        <v>52</v>
      </c>
      <c r="C3144" s="35" t="s">
        <v>28</v>
      </c>
      <c r="D3144" s="18">
        <v>13</v>
      </c>
      <c r="E3144" s="18">
        <v>15</v>
      </c>
      <c r="F3144" s="304">
        <f t="shared" si="301"/>
        <v>132.73259999999999</v>
      </c>
      <c r="G3144" s="9">
        <v>0.1</v>
      </c>
      <c r="H3144" s="18" t="s">
        <v>1063</v>
      </c>
      <c r="I3144" s="32">
        <f t="shared" si="302"/>
        <v>61.723483588461484</v>
      </c>
      <c r="J3144" s="32">
        <f t="shared" si="303"/>
        <v>0.3086174179423074</v>
      </c>
      <c r="K3144" s="33" t="str">
        <f t="shared" si="304"/>
        <v>DEJAR</v>
      </c>
      <c r="L3144" s="33" t="str">
        <f t="shared" si="305"/>
        <v>DEJAR</v>
      </c>
      <c r="M3144" s="33" t="str">
        <f t="shared" si="306"/>
        <v>DEJAR</v>
      </c>
    </row>
    <row r="3145" spans="1:13" x14ac:dyDescent="0.25">
      <c r="A3145" s="13" t="s">
        <v>976</v>
      </c>
      <c r="B3145" s="18">
        <v>53</v>
      </c>
      <c r="C3145" s="35" t="s">
        <v>134</v>
      </c>
      <c r="D3145" s="18">
        <v>114</v>
      </c>
      <c r="E3145" s="18">
        <v>16</v>
      </c>
      <c r="F3145" s="304">
        <f t="shared" si="301"/>
        <v>10207.0584</v>
      </c>
      <c r="G3145" s="9">
        <v>0.1</v>
      </c>
      <c r="H3145" s="18" t="s">
        <v>1063</v>
      </c>
      <c r="I3145" s="32">
        <f t="shared" si="302"/>
        <v>10914.619285512032</v>
      </c>
      <c r="J3145" s="32">
        <f t="shared" si="303"/>
        <v>54.573096427560159</v>
      </c>
      <c r="K3145" s="33" t="str">
        <f t="shared" si="304"/>
        <v>DEJAR</v>
      </c>
      <c r="L3145" s="33" t="str">
        <f t="shared" si="305"/>
        <v>DEJAR</v>
      </c>
      <c r="M3145" s="33" t="str">
        <f t="shared" si="306"/>
        <v>DEJAR</v>
      </c>
    </row>
    <row r="3146" spans="1:13" x14ac:dyDescent="0.25">
      <c r="A3146" s="13" t="s">
        <v>976</v>
      </c>
      <c r="B3146" s="18">
        <v>54</v>
      </c>
      <c r="C3146" s="8" t="s">
        <v>134</v>
      </c>
      <c r="D3146" s="9">
        <v>20</v>
      </c>
      <c r="E3146" s="9">
        <v>30</v>
      </c>
      <c r="F3146" s="304">
        <f t="shared" si="301"/>
        <v>314.15999999999997</v>
      </c>
      <c r="G3146" s="9">
        <v>0.1</v>
      </c>
      <c r="H3146" s="18" t="s">
        <v>1063</v>
      </c>
      <c r="I3146" s="32">
        <f t="shared" si="302"/>
        <v>172.33493090633354</v>
      </c>
      <c r="J3146" s="32">
        <f t="shared" si="303"/>
        <v>0.86167465453166758</v>
      </c>
      <c r="K3146" s="33" t="str">
        <f t="shared" si="304"/>
        <v>DEJAR</v>
      </c>
      <c r="L3146" s="33" t="str">
        <f t="shared" si="305"/>
        <v>DEJAR</v>
      </c>
      <c r="M3146" s="33" t="str">
        <f t="shared" si="306"/>
        <v>DEJAR</v>
      </c>
    </row>
    <row r="3147" spans="1:13" x14ac:dyDescent="0.25">
      <c r="A3147" s="13" t="s">
        <v>976</v>
      </c>
      <c r="B3147" s="18">
        <v>55</v>
      </c>
      <c r="C3147" s="8" t="s">
        <v>280</v>
      </c>
      <c r="D3147" s="9">
        <v>20</v>
      </c>
      <c r="E3147" s="9">
        <v>16</v>
      </c>
      <c r="F3147" s="304">
        <f t="shared" si="301"/>
        <v>314.15999999999997</v>
      </c>
      <c r="G3147" s="9">
        <v>0.1</v>
      </c>
      <c r="H3147" s="18" t="s">
        <v>1063</v>
      </c>
      <c r="I3147" s="32">
        <f t="shared" si="302"/>
        <v>172.33493090633354</v>
      </c>
      <c r="J3147" s="32">
        <f t="shared" si="303"/>
        <v>0.86167465453166758</v>
      </c>
      <c r="K3147" s="33" t="str">
        <f t="shared" si="304"/>
        <v>DEJAR</v>
      </c>
      <c r="L3147" s="33" t="str">
        <f t="shared" si="305"/>
        <v>DEJAR</v>
      </c>
      <c r="M3147" s="33" t="str">
        <f t="shared" si="306"/>
        <v>DEJAR</v>
      </c>
    </row>
    <row r="3148" spans="1:13" x14ac:dyDescent="0.25">
      <c r="A3148" s="13" t="s">
        <v>976</v>
      </c>
      <c r="B3148" s="18">
        <v>56</v>
      </c>
      <c r="C3148" s="8" t="s">
        <v>660</v>
      </c>
      <c r="D3148" s="9">
        <v>100</v>
      </c>
      <c r="E3148" s="9">
        <v>10</v>
      </c>
      <c r="F3148" s="304">
        <f t="shared" si="301"/>
        <v>7854</v>
      </c>
      <c r="G3148" s="9">
        <v>0.1</v>
      </c>
      <c r="H3148" s="18" t="s">
        <v>1063</v>
      </c>
      <c r="I3148" s="32">
        <f t="shared" si="302"/>
        <v>7986.8459785420209</v>
      </c>
      <c r="J3148" s="32">
        <f t="shared" si="303"/>
        <v>39.9342298927101</v>
      </c>
      <c r="K3148" s="33" t="str">
        <f t="shared" si="304"/>
        <v>DEJAR</v>
      </c>
      <c r="L3148" s="33" t="str">
        <f t="shared" si="305"/>
        <v>DEJAR</v>
      </c>
      <c r="M3148" s="33" t="str">
        <f t="shared" si="306"/>
        <v>DEJAR</v>
      </c>
    </row>
    <row r="3149" spans="1:13" x14ac:dyDescent="0.25">
      <c r="A3149" s="13" t="s">
        <v>976</v>
      </c>
      <c r="B3149" s="18">
        <v>57</v>
      </c>
      <c r="C3149" s="8" t="s">
        <v>125</v>
      </c>
      <c r="D3149" s="9">
        <v>20</v>
      </c>
      <c r="E3149" s="9">
        <v>30</v>
      </c>
      <c r="F3149" s="304">
        <f t="shared" si="301"/>
        <v>314.15999999999997</v>
      </c>
      <c r="G3149" s="9">
        <v>0.1</v>
      </c>
      <c r="H3149" s="18" t="s">
        <v>1063</v>
      </c>
      <c r="I3149" s="32">
        <f t="shared" si="302"/>
        <v>172.33493090633354</v>
      </c>
      <c r="J3149" s="32">
        <f t="shared" si="303"/>
        <v>0.86167465453166758</v>
      </c>
      <c r="K3149" s="33" t="str">
        <f t="shared" si="304"/>
        <v>DEJAR</v>
      </c>
      <c r="L3149" s="33" t="str">
        <f t="shared" si="305"/>
        <v>DEJAR</v>
      </c>
      <c r="M3149" s="33" t="str">
        <f t="shared" si="306"/>
        <v>DEJAR</v>
      </c>
    </row>
    <row r="3150" spans="1:13" x14ac:dyDescent="0.25">
      <c r="A3150" s="13" t="s">
        <v>976</v>
      </c>
      <c r="B3150" s="18">
        <v>58</v>
      </c>
      <c r="C3150" s="8" t="s">
        <v>125</v>
      </c>
      <c r="D3150" s="9">
        <v>13</v>
      </c>
      <c r="E3150" s="9">
        <v>15</v>
      </c>
      <c r="F3150" s="304">
        <f t="shared" si="301"/>
        <v>132.73259999999999</v>
      </c>
      <c r="G3150" s="9">
        <v>0.1</v>
      </c>
      <c r="H3150" s="18" t="s">
        <v>1063</v>
      </c>
      <c r="I3150" s="32">
        <f t="shared" si="302"/>
        <v>61.723483588461484</v>
      </c>
      <c r="J3150" s="32">
        <f t="shared" si="303"/>
        <v>0.3086174179423074</v>
      </c>
      <c r="K3150" s="33" t="str">
        <f t="shared" si="304"/>
        <v>DEJAR</v>
      </c>
      <c r="L3150" s="33" t="str">
        <f t="shared" si="305"/>
        <v>DEJAR</v>
      </c>
      <c r="M3150" s="33" t="str">
        <f t="shared" si="306"/>
        <v>DEJAR</v>
      </c>
    </row>
    <row r="3151" spans="1:13" x14ac:dyDescent="0.25">
      <c r="A3151" s="13" t="s">
        <v>976</v>
      </c>
      <c r="B3151" s="18">
        <v>59</v>
      </c>
      <c r="C3151" s="8" t="s">
        <v>1016</v>
      </c>
      <c r="D3151" s="9">
        <v>15</v>
      </c>
      <c r="E3151" s="9">
        <v>10</v>
      </c>
      <c r="F3151" s="304">
        <f t="shared" si="301"/>
        <v>176.715</v>
      </c>
      <c r="G3151" s="9">
        <v>0.1</v>
      </c>
      <c r="H3151" s="18" t="s">
        <v>1063</v>
      </c>
      <c r="I3151" s="32">
        <f t="shared" si="302"/>
        <v>86.812164819560579</v>
      </c>
      <c r="J3151" s="32">
        <f t="shared" si="303"/>
        <v>0.43406082409780289</v>
      </c>
      <c r="K3151" s="33" t="str">
        <f t="shared" si="304"/>
        <v>DEJAR</v>
      </c>
      <c r="L3151" s="33" t="str">
        <f t="shared" si="305"/>
        <v>DEJAR</v>
      </c>
      <c r="M3151" s="33" t="str">
        <f t="shared" si="306"/>
        <v>DEJAR</v>
      </c>
    </row>
    <row r="3152" spans="1:13" x14ac:dyDescent="0.25">
      <c r="A3152" s="13" t="s">
        <v>1021</v>
      </c>
      <c r="B3152" s="9">
        <v>1</v>
      </c>
      <c r="C3152" s="8" t="s">
        <v>55</v>
      </c>
      <c r="D3152" s="9">
        <v>22.7</v>
      </c>
      <c r="E3152" s="9">
        <v>15</v>
      </c>
      <c r="F3152" s="304">
        <f t="shared" si="301"/>
        <v>404.70876599999997</v>
      </c>
      <c r="G3152" s="9">
        <v>0.1</v>
      </c>
      <c r="H3152" s="18" t="s">
        <v>1063</v>
      </c>
      <c r="I3152" s="32">
        <f t="shared" si="302"/>
        <v>233.05396725657332</v>
      </c>
      <c r="J3152" s="32">
        <f t="shared" si="303"/>
        <v>1.1652698362828666</v>
      </c>
      <c r="K3152" s="33" t="str">
        <f t="shared" si="304"/>
        <v>DEJAR</v>
      </c>
      <c r="L3152" s="33" t="str">
        <f t="shared" si="305"/>
        <v>DEJAR</v>
      </c>
      <c r="M3152" s="33" t="str">
        <f t="shared" si="306"/>
        <v>DEJAR</v>
      </c>
    </row>
    <row r="3153" spans="1:13" x14ac:dyDescent="0.25">
      <c r="A3153" s="13" t="s">
        <v>1021</v>
      </c>
      <c r="B3153" s="9">
        <v>2</v>
      </c>
      <c r="C3153" s="8" t="s">
        <v>211</v>
      </c>
      <c r="D3153" s="9">
        <v>14</v>
      </c>
      <c r="E3153" s="9">
        <v>7</v>
      </c>
      <c r="F3153" s="304">
        <f t="shared" si="301"/>
        <v>153.9384</v>
      </c>
      <c r="G3153" s="9">
        <v>0.1</v>
      </c>
      <c r="H3153" s="18" t="s">
        <v>1063</v>
      </c>
      <c r="I3153" s="32">
        <f t="shared" si="302"/>
        <v>73.64833681845144</v>
      </c>
      <c r="J3153" s="32">
        <f t="shared" si="303"/>
        <v>0.36824168409225716</v>
      </c>
      <c r="K3153" s="33" t="str">
        <f t="shared" si="304"/>
        <v>DEJAR</v>
      </c>
      <c r="L3153" s="33" t="str">
        <f t="shared" si="305"/>
        <v>DEJAR</v>
      </c>
      <c r="M3153" s="33" t="str">
        <f t="shared" si="306"/>
        <v>DEJAR</v>
      </c>
    </row>
    <row r="3154" spans="1:13" x14ac:dyDescent="0.25">
      <c r="A3154" s="13" t="s">
        <v>1021</v>
      </c>
      <c r="B3154" s="9">
        <v>3</v>
      </c>
      <c r="C3154" s="8" t="s">
        <v>1022</v>
      </c>
      <c r="D3154" s="9">
        <v>22</v>
      </c>
      <c r="E3154" s="9">
        <v>12</v>
      </c>
      <c r="F3154" s="304">
        <f t="shared" si="301"/>
        <v>380.1336</v>
      </c>
      <c r="G3154" s="9">
        <v>0.1</v>
      </c>
      <c r="H3154" s="18" t="s">
        <v>1063</v>
      </c>
      <c r="I3154" s="32">
        <f t="shared" si="302"/>
        <v>216.2883827856152</v>
      </c>
      <c r="J3154" s="32">
        <f t="shared" si="303"/>
        <v>1.0814419139280758</v>
      </c>
      <c r="K3154" s="33" t="str">
        <f t="shared" si="304"/>
        <v>DEJAR</v>
      </c>
      <c r="L3154" s="33" t="str">
        <f t="shared" si="305"/>
        <v>DEJAR</v>
      </c>
      <c r="M3154" s="33" t="str">
        <f t="shared" si="306"/>
        <v>DEJAR</v>
      </c>
    </row>
    <row r="3155" spans="1:13" x14ac:dyDescent="0.25">
      <c r="A3155" s="13" t="s">
        <v>1021</v>
      </c>
      <c r="B3155" s="9">
        <v>4</v>
      </c>
      <c r="C3155" s="8" t="s">
        <v>55</v>
      </c>
      <c r="D3155" s="9">
        <v>21</v>
      </c>
      <c r="E3155" s="9">
        <v>10</v>
      </c>
      <c r="F3155" s="304">
        <f t="shared" si="301"/>
        <v>346.3614</v>
      </c>
      <c r="G3155" s="9">
        <v>0.1</v>
      </c>
      <c r="H3155" s="18" t="s">
        <v>1063</v>
      </c>
      <c r="I3155" s="32">
        <f t="shared" si="302"/>
        <v>193.587905296</v>
      </c>
      <c r="J3155" s="32">
        <f t="shared" si="303"/>
        <v>0.96793952648000003</v>
      </c>
      <c r="K3155" s="33" t="str">
        <f t="shared" si="304"/>
        <v>DEJAR</v>
      </c>
      <c r="L3155" s="33" t="str">
        <f t="shared" si="305"/>
        <v>DEJAR</v>
      </c>
      <c r="M3155" s="33" t="str">
        <f t="shared" si="306"/>
        <v>DEJAR</v>
      </c>
    </row>
    <row r="3156" spans="1:13" x14ac:dyDescent="0.25">
      <c r="A3156" s="13" t="s">
        <v>1021</v>
      </c>
      <c r="B3156" s="9">
        <v>5</v>
      </c>
      <c r="C3156" s="8" t="s">
        <v>1023</v>
      </c>
      <c r="D3156" s="9">
        <v>11.5</v>
      </c>
      <c r="E3156" s="9">
        <v>9</v>
      </c>
      <c r="F3156" s="304">
        <f t="shared" si="301"/>
        <v>103.86915</v>
      </c>
      <c r="G3156" s="9">
        <v>0.1</v>
      </c>
      <c r="H3156" s="18" t="s">
        <v>1063</v>
      </c>
      <c r="I3156" s="32">
        <f t="shared" si="302"/>
        <v>46.082838181946165</v>
      </c>
      <c r="J3156" s="32">
        <f t="shared" si="303"/>
        <v>0.23041419090973084</v>
      </c>
      <c r="K3156" s="33" t="str">
        <f t="shared" si="304"/>
        <v>DEJAR</v>
      </c>
      <c r="L3156" s="33" t="str">
        <f t="shared" si="305"/>
        <v>DEJAR</v>
      </c>
      <c r="M3156" s="33" t="str">
        <f t="shared" si="306"/>
        <v>DEJAR</v>
      </c>
    </row>
    <row r="3157" spans="1:13" x14ac:dyDescent="0.25">
      <c r="A3157" s="13" t="s">
        <v>1021</v>
      </c>
      <c r="B3157" s="9">
        <v>6</v>
      </c>
      <c r="C3157" s="8" t="s">
        <v>1023</v>
      </c>
      <c r="D3157" s="9">
        <v>11.4</v>
      </c>
      <c r="E3157" s="9">
        <v>7</v>
      </c>
      <c r="F3157" s="304">
        <f t="shared" si="301"/>
        <v>102.07058400000001</v>
      </c>
      <c r="G3157" s="9">
        <v>0.1</v>
      </c>
      <c r="H3157" s="18" t="s">
        <v>1063</v>
      </c>
      <c r="I3157" s="32">
        <f t="shared" si="302"/>
        <v>45.133456169673856</v>
      </c>
      <c r="J3157" s="32">
        <f t="shared" si="303"/>
        <v>0.22566728084836926</v>
      </c>
      <c r="K3157" s="33" t="str">
        <f t="shared" si="304"/>
        <v>DEJAR</v>
      </c>
      <c r="L3157" s="33" t="str">
        <f t="shared" si="305"/>
        <v>DEJAR</v>
      </c>
      <c r="M3157" s="33" t="str">
        <f t="shared" si="306"/>
        <v>DEJAR</v>
      </c>
    </row>
    <row r="3158" spans="1:13" x14ac:dyDescent="0.25">
      <c r="A3158" s="13" t="s">
        <v>1021</v>
      </c>
      <c r="B3158" s="9">
        <v>7</v>
      </c>
      <c r="C3158" s="8" t="s">
        <v>1022</v>
      </c>
      <c r="D3158" s="9">
        <v>12</v>
      </c>
      <c r="E3158" s="9">
        <v>10</v>
      </c>
      <c r="F3158" s="304">
        <f t="shared" si="301"/>
        <v>113.0976</v>
      </c>
      <c r="G3158" s="9">
        <v>0.1</v>
      </c>
      <c r="H3158" s="18" t="s">
        <v>1063</v>
      </c>
      <c r="I3158" s="32">
        <f t="shared" si="302"/>
        <v>51.002868362482175</v>
      </c>
      <c r="J3158" s="32">
        <f t="shared" si="303"/>
        <v>0.25501434181241084</v>
      </c>
      <c r="K3158" s="33" t="str">
        <f t="shared" si="304"/>
        <v>DEJAR</v>
      </c>
      <c r="L3158" s="33" t="str">
        <f t="shared" si="305"/>
        <v>DEJAR</v>
      </c>
      <c r="M3158" s="33" t="str">
        <f t="shared" si="306"/>
        <v>DEJAR</v>
      </c>
    </row>
    <row r="3159" spans="1:13" x14ac:dyDescent="0.25">
      <c r="A3159" s="13" t="s">
        <v>1021</v>
      </c>
      <c r="B3159" s="9">
        <v>8</v>
      </c>
      <c r="C3159" s="8" t="s">
        <v>688</v>
      </c>
      <c r="D3159" s="9">
        <v>14.5</v>
      </c>
      <c r="E3159" s="9">
        <v>8</v>
      </c>
      <c r="F3159" s="304">
        <f t="shared" si="301"/>
        <v>165.13034999999999</v>
      </c>
      <c r="G3159" s="9">
        <v>0.1</v>
      </c>
      <c r="H3159" s="18" t="s">
        <v>1063</v>
      </c>
      <c r="I3159" s="32">
        <f t="shared" si="302"/>
        <v>80.073268525573738</v>
      </c>
      <c r="J3159" s="32">
        <f t="shared" si="303"/>
        <v>0.40036634262786869</v>
      </c>
      <c r="K3159" s="33" t="str">
        <f t="shared" si="304"/>
        <v>DEJAR</v>
      </c>
      <c r="L3159" s="33" t="str">
        <f t="shared" si="305"/>
        <v>DEJAR</v>
      </c>
      <c r="M3159" s="33" t="str">
        <f t="shared" si="306"/>
        <v>DEJAR</v>
      </c>
    </row>
    <row r="3160" spans="1:13" x14ac:dyDescent="0.25">
      <c r="A3160" s="13" t="s">
        <v>1021</v>
      </c>
      <c r="B3160" s="9">
        <v>9</v>
      </c>
      <c r="C3160" s="8" t="s">
        <v>122</v>
      </c>
      <c r="D3160" s="9">
        <v>17.3</v>
      </c>
      <c r="E3160" s="9">
        <v>5</v>
      </c>
      <c r="F3160" s="304">
        <f t="shared" si="301"/>
        <v>235.06236600000003</v>
      </c>
      <c r="G3160" s="9">
        <v>0.1</v>
      </c>
      <c r="H3160" s="18" t="s">
        <v>1063</v>
      </c>
      <c r="I3160" s="32">
        <f t="shared" si="302"/>
        <v>121.96931273174864</v>
      </c>
      <c r="J3160" s="32">
        <f t="shared" si="303"/>
        <v>0.60984656365874323</v>
      </c>
      <c r="K3160" s="33" t="str">
        <f t="shared" si="304"/>
        <v>DEJAR</v>
      </c>
      <c r="L3160" s="33" t="str">
        <f t="shared" si="305"/>
        <v>DEJAR</v>
      </c>
      <c r="M3160" s="33" t="str">
        <f t="shared" si="306"/>
        <v>DEJAR</v>
      </c>
    </row>
    <row r="3161" spans="1:13" x14ac:dyDescent="0.25">
      <c r="A3161" s="13" t="s">
        <v>1021</v>
      </c>
      <c r="B3161" s="9">
        <v>10</v>
      </c>
      <c r="C3161" s="8" t="s">
        <v>688</v>
      </c>
      <c r="D3161" s="9">
        <v>13.8</v>
      </c>
      <c r="E3161" s="9">
        <v>8</v>
      </c>
      <c r="F3161" s="304">
        <f t="shared" si="301"/>
        <v>149.57157600000002</v>
      </c>
      <c r="G3161" s="9">
        <v>0.1</v>
      </c>
      <c r="H3161" s="18" t="s">
        <v>1063</v>
      </c>
      <c r="I3161" s="32">
        <f t="shared" si="302"/>
        <v>71.165337059048142</v>
      </c>
      <c r="J3161" s="32">
        <f t="shared" si="303"/>
        <v>0.35582668529524064</v>
      </c>
      <c r="K3161" s="33" t="str">
        <f t="shared" si="304"/>
        <v>DEJAR</v>
      </c>
      <c r="L3161" s="33" t="str">
        <f t="shared" si="305"/>
        <v>DEJAR</v>
      </c>
      <c r="M3161" s="33" t="str">
        <f t="shared" si="306"/>
        <v>DEJAR</v>
      </c>
    </row>
    <row r="3162" spans="1:13" x14ac:dyDescent="0.25">
      <c r="A3162" s="13" t="s">
        <v>1021</v>
      </c>
      <c r="B3162" s="9">
        <v>11</v>
      </c>
      <c r="C3162" s="8" t="s">
        <v>688</v>
      </c>
      <c r="D3162" s="9">
        <v>15.4</v>
      </c>
      <c r="E3162" s="9">
        <v>5</v>
      </c>
      <c r="F3162" s="304">
        <f t="shared" si="301"/>
        <v>186.26546400000001</v>
      </c>
      <c r="G3162" s="9">
        <v>0.1</v>
      </c>
      <c r="H3162" s="18" t="s">
        <v>1063</v>
      </c>
      <c r="I3162" s="32">
        <f t="shared" si="302"/>
        <v>92.432100570318667</v>
      </c>
      <c r="J3162" s="32">
        <f t="shared" si="303"/>
        <v>0.46216050285159332</v>
      </c>
      <c r="K3162" s="33" t="str">
        <f t="shared" si="304"/>
        <v>DEJAR</v>
      </c>
      <c r="L3162" s="33" t="str">
        <f t="shared" si="305"/>
        <v>DEJAR</v>
      </c>
      <c r="M3162" s="33" t="str">
        <f t="shared" si="306"/>
        <v>DEJAR</v>
      </c>
    </row>
    <row r="3163" spans="1:13" x14ac:dyDescent="0.25">
      <c r="A3163" s="13" t="s">
        <v>1021</v>
      </c>
      <c r="B3163" s="9">
        <v>12</v>
      </c>
      <c r="C3163" s="8" t="s">
        <v>688</v>
      </c>
      <c r="D3163" s="9">
        <v>16.3</v>
      </c>
      <c r="E3163" s="9">
        <v>10</v>
      </c>
      <c r="F3163" s="304">
        <f t="shared" si="301"/>
        <v>208.67292599999999</v>
      </c>
      <c r="G3163" s="9">
        <v>0.1</v>
      </c>
      <c r="H3163" s="18" t="s">
        <v>1063</v>
      </c>
      <c r="I3163" s="32">
        <f t="shared" si="302"/>
        <v>105.83189836648944</v>
      </c>
      <c r="J3163" s="32">
        <f t="shared" si="303"/>
        <v>0.52915949183244715</v>
      </c>
      <c r="K3163" s="33" t="str">
        <f t="shared" si="304"/>
        <v>DEJAR</v>
      </c>
      <c r="L3163" s="33" t="str">
        <f t="shared" si="305"/>
        <v>DEJAR</v>
      </c>
      <c r="M3163" s="33" t="str">
        <f t="shared" si="306"/>
        <v>DEJAR</v>
      </c>
    </row>
    <row r="3164" spans="1:13" x14ac:dyDescent="0.25">
      <c r="A3164" s="13" t="s">
        <v>1021</v>
      </c>
      <c r="B3164" s="9">
        <v>13</v>
      </c>
      <c r="C3164" s="8" t="s">
        <v>122</v>
      </c>
      <c r="D3164" s="9">
        <v>21.5</v>
      </c>
      <c r="E3164" s="9">
        <v>10</v>
      </c>
      <c r="F3164" s="304">
        <f t="shared" si="301"/>
        <v>363.05115000000001</v>
      </c>
      <c r="G3164" s="9">
        <v>0.1</v>
      </c>
      <c r="H3164" s="18" t="s">
        <v>1063</v>
      </c>
      <c r="I3164" s="32">
        <f t="shared" si="302"/>
        <v>204.75555973317921</v>
      </c>
      <c r="J3164" s="32">
        <f t="shared" si="303"/>
        <v>1.023777798665896</v>
      </c>
      <c r="K3164" s="33" t="str">
        <f t="shared" si="304"/>
        <v>DEJAR</v>
      </c>
      <c r="L3164" s="33" t="str">
        <f t="shared" si="305"/>
        <v>DEJAR</v>
      </c>
      <c r="M3164" s="33" t="str">
        <f t="shared" si="306"/>
        <v>DEJAR</v>
      </c>
    </row>
    <row r="3165" spans="1:13" x14ac:dyDescent="0.25">
      <c r="A3165" s="13" t="s">
        <v>1021</v>
      </c>
      <c r="B3165" s="9">
        <v>14</v>
      </c>
      <c r="C3165" s="8" t="s">
        <v>49</v>
      </c>
      <c r="D3165" s="9">
        <v>22.8</v>
      </c>
      <c r="E3165" s="9">
        <v>12</v>
      </c>
      <c r="F3165" s="304">
        <f t="shared" si="301"/>
        <v>408.28233600000004</v>
      </c>
      <c r="G3165" s="9">
        <v>0.1</v>
      </c>
      <c r="H3165" s="18" t="s">
        <v>1063</v>
      </c>
      <c r="I3165" s="32">
        <f t="shared" si="302"/>
        <v>235.50850554664373</v>
      </c>
      <c r="J3165" s="32">
        <f t="shared" si="303"/>
        <v>1.1775425277332185</v>
      </c>
      <c r="K3165" s="33" t="str">
        <f t="shared" si="304"/>
        <v>DEJAR</v>
      </c>
      <c r="L3165" s="33" t="str">
        <f t="shared" si="305"/>
        <v>DEJAR</v>
      </c>
      <c r="M3165" s="33" t="str">
        <f t="shared" si="306"/>
        <v>DEJAR</v>
      </c>
    </row>
    <row r="3166" spans="1:13" x14ac:dyDescent="0.25">
      <c r="A3166" s="13" t="s">
        <v>1021</v>
      </c>
      <c r="B3166" s="9">
        <v>15</v>
      </c>
      <c r="C3166" s="8" t="s">
        <v>134</v>
      </c>
      <c r="D3166" s="9">
        <v>18</v>
      </c>
      <c r="E3166" s="9">
        <v>10</v>
      </c>
      <c r="F3166" s="304">
        <f t="shared" si="301"/>
        <v>254.46959999999999</v>
      </c>
      <c r="G3166" s="9">
        <v>0.1</v>
      </c>
      <c r="H3166" s="18" t="s">
        <v>1063</v>
      </c>
      <c r="I3166" s="32">
        <f t="shared" si="302"/>
        <v>134.06329154071116</v>
      </c>
      <c r="J3166" s="32">
        <f t="shared" si="303"/>
        <v>0.67031645770355586</v>
      </c>
      <c r="K3166" s="33" t="str">
        <f t="shared" si="304"/>
        <v>DEJAR</v>
      </c>
      <c r="L3166" s="33" t="str">
        <f t="shared" si="305"/>
        <v>DEJAR</v>
      </c>
      <c r="M3166" s="33" t="str">
        <f t="shared" si="306"/>
        <v>DEJAR</v>
      </c>
    </row>
    <row r="3167" spans="1:13" x14ac:dyDescent="0.25">
      <c r="A3167" s="13" t="s">
        <v>1021</v>
      </c>
      <c r="B3167" s="9">
        <v>16</v>
      </c>
      <c r="C3167" s="8" t="s">
        <v>55</v>
      </c>
      <c r="D3167" s="9">
        <v>31</v>
      </c>
      <c r="E3167" s="9">
        <v>20</v>
      </c>
      <c r="F3167" s="304">
        <f t="shared" si="301"/>
        <v>754.76940000000002</v>
      </c>
      <c r="G3167" s="9">
        <v>0.1</v>
      </c>
      <c r="H3167" s="18" t="s">
        <v>1063</v>
      </c>
      <c r="I3167" s="32">
        <f t="shared" si="302"/>
        <v>489.81357840055307</v>
      </c>
      <c r="J3167" s="32">
        <f t="shared" si="303"/>
        <v>2.4490678920027653</v>
      </c>
      <c r="K3167" s="33" t="str">
        <f t="shared" si="304"/>
        <v>DEJAR</v>
      </c>
      <c r="L3167" s="33" t="str">
        <f t="shared" si="305"/>
        <v>DEJAR</v>
      </c>
      <c r="M3167" s="33" t="str">
        <f t="shared" si="306"/>
        <v>DEJAR</v>
      </c>
    </row>
    <row r="3168" spans="1:13" x14ac:dyDescent="0.25">
      <c r="A3168" s="13" t="s">
        <v>1021</v>
      </c>
      <c r="B3168" s="9">
        <v>17</v>
      </c>
      <c r="C3168" s="8" t="s">
        <v>122</v>
      </c>
      <c r="D3168" s="9">
        <v>27.1</v>
      </c>
      <c r="E3168" s="9">
        <v>12</v>
      </c>
      <c r="F3168" s="304">
        <f t="shared" si="301"/>
        <v>576.80561400000011</v>
      </c>
      <c r="G3168" s="9">
        <v>0.1</v>
      </c>
      <c r="H3168" s="18" t="s">
        <v>1063</v>
      </c>
      <c r="I3168" s="32">
        <f t="shared" si="302"/>
        <v>355.51010033135105</v>
      </c>
      <c r="J3168" s="32">
        <f t="shared" si="303"/>
        <v>1.7775505016567552</v>
      </c>
      <c r="K3168" s="33" t="str">
        <f t="shared" si="304"/>
        <v>DEJAR</v>
      </c>
      <c r="L3168" s="33" t="str">
        <f t="shared" si="305"/>
        <v>DEJAR</v>
      </c>
      <c r="M3168" s="33" t="str">
        <f t="shared" si="306"/>
        <v>DEJAR</v>
      </c>
    </row>
    <row r="3169" spans="1:13" x14ac:dyDescent="0.25">
      <c r="A3169" s="13" t="s">
        <v>1021</v>
      </c>
      <c r="B3169" s="9">
        <v>18</v>
      </c>
      <c r="C3169" s="8" t="s">
        <v>688</v>
      </c>
      <c r="D3169" s="9">
        <v>11</v>
      </c>
      <c r="E3169" s="9">
        <v>5</v>
      </c>
      <c r="F3169" s="304">
        <f t="shared" si="301"/>
        <v>95.0334</v>
      </c>
      <c r="G3169" s="9">
        <v>0.1</v>
      </c>
      <c r="H3169" s="18" t="s">
        <v>1063</v>
      </c>
      <c r="I3169" s="32">
        <f t="shared" si="302"/>
        <v>41.450062373780455</v>
      </c>
      <c r="J3169" s="32">
        <f t="shared" si="303"/>
        <v>0.20725031186890225</v>
      </c>
      <c r="K3169" s="33" t="str">
        <f t="shared" si="304"/>
        <v>DEJAR</v>
      </c>
      <c r="L3169" s="33" t="str">
        <f t="shared" si="305"/>
        <v>DEJAR</v>
      </c>
      <c r="M3169" s="33" t="str">
        <f t="shared" si="306"/>
        <v>DEJAR</v>
      </c>
    </row>
    <row r="3170" spans="1:13" x14ac:dyDescent="0.25">
      <c r="A3170" s="13" t="s">
        <v>1021</v>
      </c>
      <c r="B3170" s="9">
        <v>19</v>
      </c>
      <c r="C3170" s="8" t="s">
        <v>688</v>
      </c>
      <c r="D3170" s="9">
        <v>19.8</v>
      </c>
      <c r="E3170" s="9">
        <v>5</v>
      </c>
      <c r="F3170" s="304">
        <f t="shared" si="301"/>
        <v>307.90821600000004</v>
      </c>
      <c r="G3170" s="9">
        <v>0.1</v>
      </c>
      <c r="H3170" s="18" t="s">
        <v>1063</v>
      </c>
      <c r="I3170" s="32">
        <f t="shared" si="302"/>
        <v>168.25568888304355</v>
      </c>
      <c r="J3170" s="32">
        <f t="shared" si="303"/>
        <v>0.84127844441521771</v>
      </c>
      <c r="K3170" s="33" t="str">
        <f t="shared" si="304"/>
        <v>DEJAR</v>
      </c>
      <c r="L3170" s="33" t="str">
        <f t="shared" si="305"/>
        <v>DEJAR</v>
      </c>
      <c r="M3170" s="33" t="str">
        <f t="shared" si="306"/>
        <v>DEJAR</v>
      </c>
    </row>
    <row r="3171" spans="1:13" x14ac:dyDescent="0.25">
      <c r="A3171" s="13" t="s">
        <v>1021</v>
      </c>
      <c r="B3171" s="9">
        <v>20</v>
      </c>
      <c r="C3171" s="8" t="s">
        <v>55</v>
      </c>
      <c r="D3171" s="9">
        <v>15</v>
      </c>
      <c r="E3171" s="9">
        <v>15</v>
      </c>
      <c r="F3171" s="304">
        <f t="shared" si="301"/>
        <v>176.715</v>
      </c>
      <c r="G3171" s="9">
        <v>0.1</v>
      </c>
      <c r="H3171" s="18" t="s">
        <v>1063</v>
      </c>
      <c r="I3171" s="32">
        <f t="shared" si="302"/>
        <v>86.812164819560579</v>
      </c>
      <c r="J3171" s="32">
        <f t="shared" si="303"/>
        <v>0.43406082409780289</v>
      </c>
      <c r="K3171" s="33" t="str">
        <f t="shared" si="304"/>
        <v>DEJAR</v>
      </c>
      <c r="L3171" s="33" t="str">
        <f t="shared" si="305"/>
        <v>DEJAR</v>
      </c>
      <c r="M3171" s="33" t="str">
        <f t="shared" si="306"/>
        <v>DEJAR</v>
      </c>
    </row>
    <row r="3172" spans="1:13" x14ac:dyDescent="0.25">
      <c r="A3172" s="13" t="s">
        <v>1021</v>
      </c>
      <c r="B3172" s="9">
        <v>21</v>
      </c>
      <c r="C3172" s="8" t="s">
        <v>150</v>
      </c>
      <c r="D3172" s="9">
        <v>25</v>
      </c>
      <c r="E3172" s="9">
        <v>10</v>
      </c>
      <c r="F3172" s="304">
        <f t="shared" si="301"/>
        <v>490.875</v>
      </c>
      <c r="G3172" s="9">
        <v>0.1</v>
      </c>
      <c r="H3172" s="18" t="s">
        <v>1063</v>
      </c>
      <c r="I3172" s="32">
        <f t="shared" si="302"/>
        <v>293.3319028192812</v>
      </c>
      <c r="J3172" s="32">
        <f t="shared" si="303"/>
        <v>1.4666595140964058</v>
      </c>
      <c r="K3172" s="33" t="str">
        <f t="shared" si="304"/>
        <v>DEJAR</v>
      </c>
      <c r="L3172" s="33" t="str">
        <f t="shared" si="305"/>
        <v>DEJAR</v>
      </c>
      <c r="M3172" s="33" t="str">
        <f t="shared" si="306"/>
        <v>DEJAR</v>
      </c>
    </row>
    <row r="3173" spans="1:13" x14ac:dyDescent="0.25">
      <c r="A3173" s="13" t="s">
        <v>1021</v>
      </c>
      <c r="B3173" s="9">
        <v>22</v>
      </c>
      <c r="C3173" s="8" t="s">
        <v>150</v>
      </c>
      <c r="D3173" s="9">
        <v>18</v>
      </c>
      <c r="E3173" s="9">
        <v>9</v>
      </c>
      <c r="F3173" s="304">
        <f t="shared" si="301"/>
        <v>254.46959999999999</v>
      </c>
      <c r="G3173" s="9">
        <v>0.1</v>
      </c>
      <c r="H3173" s="18" t="s">
        <v>1063</v>
      </c>
      <c r="I3173" s="32">
        <f t="shared" si="302"/>
        <v>134.06329154071116</v>
      </c>
      <c r="J3173" s="32">
        <f t="shared" si="303"/>
        <v>0.67031645770355586</v>
      </c>
      <c r="K3173" s="33" t="str">
        <f t="shared" si="304"/>
        <v>DEJAR</v>
      </c>
      <c r="L3173" s="33" t="str">
        <f t="shared" si="305"/>
        <v>DEJAR</v>
      </c>
      <c r="M3173" s="33" t="str">
        <f t="shared" si="306"/>
        <v>DEJAR</v>
      </c>
    </row>
    <row r="3174" spans="1:13" x14ac:dyDescent="0.25">
      <c r="A3174" s="13" t="s">
        <v>1021</v>
      </c>
      <c r="B3174" s="9">
        <v>23</v>
      </c>
      <c r="C3174" s="8" t="s">
        <v>688</v>
      </c>
      <c r="D3174" s="9">
        <v>24.6</v>
      </c>
      <c r="E3174" s="9">
        <v>15</v>
      </c>
      <c r="F3174" s="304">
        <f t="shared" si="301"/>
        <v>475.29266400000006</v>
      </c>
      <c r="G3174" s="9">
        <v>0.1</v>
      </c>
      <c r="H3174" s="18" t="s">
        <v>1063</v>
      </c>
      <c r="I3174" s="32">
        <f t="shared" si="302"/>
        <v>282.26891022236367</v>
      </c>
      <c r="J3174" s="32">
        <f t="shared" si="303"/>
        <v>1.4113445511118183</v>
      </c>
      <c r="K3174" s="33" t="str">
        <f t="shared" si="304"/>
        <v>DEJAR</v>
      </c>
      <c r="L3174" s="33" t="str">
        <f t="shared" si="305"/>
        <v>DEJAR</v>
      </c>
      <c r="M3174" s="33" t="str">
        <f t="shared" si="306"/>
        <v>DEJAR</v>
      </c>
    </row>
    <row r="3175" spans="1:13" x14ac:dyDescent="0.25">
      <c r="A3175" s="13" t="s">
        <v>1021</v>
      </c>
      <c r="B3175" s="9">
        <v>24</v>
      </c>
      <c r="C3175" s="8" t="s">
        <v>688</v>
      </c>
      <c r="D3175" s="9">
        <v>11.5</v>
      </c>
      <c r="E3175" s="9">
        <v>8</v>
      </c>
      <c r="F3175" s="304">
        <f t="shared" si="301"/>
        <v>103.86915</v>
      </c>
      <c r="G3175" s="9">
        <v>0.1</v>
      </c>
      <c r="H3175" s="18" t="s">
        <v>1063</v>
      </c>
      <c r="I3175" s="32">
        <f t="shared" si="302"/>
        <v>46.082838181946165</v>
      </c>
      <c r="J3175" s="32">
        <f t="shared" si="303"/>
        <v>0.23041419090973084</v>
      </c>
      <c r="K3175" s="33" t="str">
        <f t="shared" si="304"/>
        <v>DEJAR</v>
      </c>
      <c r="L3175" s="33" t="str">
        <f t="shared" si="305"/>
        <v>DEJAR</v>
      </c>
      <c r="M3175" s="33" t="str">
        <f t="shared" si="306"/>
        <v>DEJAR</v>
      </c>
    </row>
    <row r="3176" spans="1:13" x14ac:dyDescent="0.25">
      <c r="A3176" s="13" t="s">
        <v>1021</v>
      </c>
      <c r="B3176" s="9">
        <v>25</v>
      </c>
      <c r="C3176" s="8" t="s">
        <v>1022</v>
      </c>
      <c r="D3176" s="9">
        <v>21.6</v>
      </c>
      <c r="E3176" s="9">
        <v>9</v>
      </c>
      <c r="F3176" s="304">
        <f t="shared" si="301"/>
        <v>366.43622400000004</v>
      </c>
      <c r="G3176" s="9">
        <v>0.1</v>
      </c>
      <c r="H3176" s="18" t="s">
        <v>1063</v>
      </c>
      <c r="I3176" s="32">
        <f t="shared" si="302"/>
        <v>207.03280670498896</v>
      </c>
      <c r="J3176" s="32">
        <f t="shared" si="303"/>
        <v>1.0351640335249448</v>
      </c>
      <c r="K3176" s="33" t="str">
        <f t="shared" si="304"/>
        <v>DEJAR</v>
      </c>
      <c r="L3176" s="33" t="str">
        <f t="shared" si="305"/>
        <v>DEJAR</v>
      </c>
      <c r="M3176" s="33" t="str">
        <f t="shared" si="306"/>
        <v>DEJAR</v>
      </c>
    </row>
    <row r="3177" spans="1:13" x14ac:dyDescent="0.25">
      <c r="A3177" s="13" t="s">
        <v>1021</v>
      </c>
      <c r="B3177" s="9">
        <v>26</v>
      </c>
      <c r="C3177" s="8" t="s">
        <v>688</v>
      </c>
      <c r="D3177" s="9">
        <v>11.3</v>
      </c>
      <c r="E3177" s="9">
        <v>8</v>
      </c>
      <c r="F3177" s="304">
        <f t="shared" si="301"/>
        <v>100.28772600000001</v>
      </c>
      <c r="G3177" s="9">
        <v>0.1</v>
      </c>
      <c r="H3177" s="18" t="s">
        <v>1063</v>
      </c>
      <c r="I3177" s="32">
        <f t="shared" si="302"/>
        <v>44.195526320155821</v>
      </c>
      <c r="J3177" s="32">
        <f t="shared" si="303"/>
        <v>0.2209776316007791</v>
      </c>
      <c r="K3177" s="33" t="str">
        <f t="shared" si="304"/>
        <v>DEJAR</v>
      </c>
      <c r="L3177" s="33" t="str">
        <f t="shared" si="305"/>
        <v>DEJAR</v>
      </c>
      <c r="M3177" s="33" t="str">
        <f t="shared" si="306"/>
        <v>DEJAR</v>
      </c>
    </row>
    <row r="3178" spans="1:13" x14ac:dyDescent="0.25">
      <c r="A3178" s="13" t="s">
        <v>1021</v>
      </c>
      <c r="B3178" s="9">
        <v>27</v>
      </c>
      <c r="C3178" s="8" t="s">
        <v>310</v>
      </c>
      <c r="D3178" s="9">
        <v>13</v>
      </c>
      <c r="E3178" s="9">
        <v>20</v>
      </c>
      <c r="F3178" s="304">
        <f t="shared" si="301"/>
        <v>132.73259999999999</v>
      </c>
      <c r="G3178" s="9">
        <v>0.1</v>
      </c>
      <c r="H3178" s="18" t="s">
        <v>1063</v>
      </c>
      <c r="I3178" s="32">
        <f t="shared" si="302"/>
        <v>61.723483588461484</v>
      </c>
      <c r="J3178" s="32">
        <f t="shared" si="303"/>
        <v>0.3086174179423074</v>
      </c>
      <c r="K3178" s="33" t="str">
        <f t="shared" si="304"/>
        <v>DEJAR</v>
      </c>
      <c r="L3178" s="33" t="str">
        <f t="shared" si="305"/>
        <v>DEJAR</v>
      </c>
      <c r="M3178" s="33" t="str">
        <f t="shared" si="306"/>
        <v>DEJAR</v>
      </c>
    </row>
    <row r="3179" spans="1:13" x14ac:dyDescent="0.25">
      <c r="A3179" s="13" t="s">
        <v>1021</v>
      </c>
      <c r="B3179" s="9">
        <v>28</v>
      </c>
      <c r="C3179" s="8" t="s">
        <v>1024</v>
      </c>
      <c r="D3179" s="9">
        <v>17.5</v>
      </c>
      <c r="E3179" s="9">
        <v>8</v>
      </c>
      <c r="F3179" s="304">
        <f t="shared" si="301"/>
        <v>240.52875</v>
      </c>
      <c r="G3179" s="9">
        <v>0.1</v>
      </c>
      <c r="H3179" s="18" t="s">
        <v>1063</v>
      </c>
      <c r="I3179" s="32">
        <f t="shared" si="302"/>
        <v>125.35709774458586</v>
      </c>
      <c r="J3179" s="32">
        <f t="shared" si="303"/>
        <v>0.62678548872292927</v>
      </c>
      <c r="K3179" s="33" t="str">
        <f t="shared" si="304"/>
        <v>DEJAR</v>
      </c>
      <c r="L3179" s="33" t="str">
        <f t="shared" si="305"/>
        <v>DEJAR</v>
      </c>
      <c r="M3179" s="33" t="str">
        <f t="shared" si="306"/>
        <v>DEJAR</v>
      </c>
    </row>
    <row r="3180" spans="1:13" x14ac:dyDescent="0.25">
      <c r="A3180" s="13" t="s">
        <v>1021</v>
      </c>
      <c r="B3180" s="9">
        <v>29</v>
      </c>
      <c r="C3180" s="8" t="s">
        <v>136</v>
      </c>
      <c r="D3180" s="9">
        <v>40.200000000000003</v>
      </c>
      <c r="E3180" s="9">
        <v>15</v>
      </c>
      <c r="F3180" s="304">
        <f t="shared" si="301"/>
        <v>1269.2378160000001</v>
      </c>
      <c r="G3180" s="9">
        <v>0.1</v>
      </c>
      <c r="H3180" s="18" t="s">
        <v>1063</v>
      </c>
      <c r="I3180" s="32">
        <f t="shared" si="302"/>
        <v>910.00577664317609</v>
      </c>
      <c r="J3180" s="32">
        <f t="shared" si="303"/>
        <v>4.5500288832158802</v>
      </c>
      <c r="K3180" s="33" t="str">
        <f t="shared" si="304"/>
        <v>DEJAR</v>
      </c>
      <c r="L3180" s="33" t="str">
        <f t="shared" si="305"/>
        <v>DEJAR</v>
      </c>
      <c r="M3180" s="33" t="str">
        <f t="shared" si="306"/>
        <v>DEJAR</v>
      </c>
    </row>
    <row r="3181" spans="1:13" x14ac:dyDescent="0.25">
      <c r="A3181" s="13" t="s">
        <v>1021</v>
      </c>
      <c r="B3181" s="9">
        <v>30</v>
      </c>
      <c r="C3181" s="8" t="s">
        <v>134</v>
      </c>
      <c r="D3181" s="9">
        <v>18</v>
      </c>
      <c r="E3181" s="9">
        <v>25</v>
      </c>
      <c r="F3181" s="304">
        <f t="shared" si="301"/>
        <v>254.46959999999999</v>
      </c>
      <c r="G3181" s="9">
        <v>0.1</v>
      </c>
      <c r="H3181" s="18" t="s">
        <v>1063</v>
      </c>
      <c r="I3181" s="32">
        <f t="shared" si="302"/>
        <v>134.06329154071116</v>
      </c>
      <c r="J3181" s="32">
        <f t="shared" si="303"/>
        <v>0.67031645770355586</v>
      </c>
      <c r="K3181" s="33" t="str">
        <f t="shared" si="304"/>
        <v>DEJAR</v>
      </c>
      <c r="L3181" s="33" t="str">
        <f t="shared" si="305"/>
        <v>DEJAR</v>
      </c>
      <c r="M3181" s="33" t="str">
        <f t="shared" si="306"/>
        <v>DEJAR</v>
      </c>
    </row>
    <row r="3182" spans="1:13" x14ac:dyDescent="0.25">
      <c r="A3182" s="13" t="s">
        <v>1021</v>
      </c>
      <c r="B3182" s="9">
        <v>31</v>
      </c>
      <c r="C3182" s="8" t="s">
        <v>1025</v>
      </c>
      <c r="D3182" s="9">
        <v>25</v>
      </c>
      <c r="E3182" s="9">
        <v>22</v>
      </c>
      <c r="F3182" s="304">
        <f t="shared" si="301"/>
        <v>490.875</v>
      </c>
      <c r="G3182" s="9">
        <v>0.1</v>
      </c>
      <c r="H3182" s="18" t="s">
        <v>1063</v>
      </c>
      <c r="I3182" s="32">
        <f t="shared" si="302"/>
        <v>293.3319028192812</v>
      </c>
      <c r="J3182" s="32">
        <f t="shared" si="303"/>
        <v>1.4666595140964058</v>
      </c>
      <c r="K3182" s="33" t="str">
        <f t="shared" si="304"/>
        <v>DEJAR</v>
      </c>
      <c r="L3182" s="33" t="str">
        <f t="shared" si="305"/>
        <v>DEJAR</v>
      </c>
      <c r="M3182" s="33" t="str">
        <f t="shared" si="306"/>
        <v>DEJAR</v>
      </c>
    </row>
    <row r="3183" spans="1:13" x14ac:dyDescent="0.25">
      <c r="A3183" s="13" t="s">
        <v>1021</v>
      </c>
      <c r="B3183" s="9">
        <v>32</v>
      </c>
      <c r="C3183" s="8" t="s">
        <v>122</v>
      </c>
      <c r="D3183" s="9">
        <v>64</v>
      </c>
      <c r="E3183" s="9">
        <v>20</v>
      </c>
      <c r="F3183" s="304">
        <f t="shared" si="301"/>
        <v>3216.9983999999999</v>
      </c>
      <c r="G3183" s="9">
        <v>0.1</v>
      </c>
      <c r="H3183" s="18" t="s">
        <v>1063</v>
      </c>
      <c r="I3183" s="32">
        <f t="shared" si="302"/>
        <v>2756.7878065713849</v>
      </c>
      <c r="J3183" s="32">
        <f t="shared" si="303"/>
        <v>13.783939032856924</v>
      </c>
      <c r="K3183" s="33" t="str">
        <f t="shared" si="304"/>
        <v>DEJAR</v>
      </c>
      <c r="L3183" s="33" t="str">
        <f t="shared" si="305"/>
        <v>DEJAR</v>
      </c>
      <c r="M3183" s="33" t="str">
        <f t="shared" si="306"/>
        <v>DEJAR</v>
      </c>
    </row>
    <row r="3184" spans="1:13" x14ac:dyDescent="0.25">
      <c r="A3184" s="13" t="s">
        <v>1021</v>
      </c>
      <c r="B3184" s="9">
        <v>33</v>
      </c>
      <c r="C3184" s="8" t="s">
        <v>55</v>
      </c>
      <c r="D3184" s="9">
        <v>44.3</v>
      </c>
      <c r="E3184" s="9">
        <v>10</v>
      </c>
      <c r="F3184" s="304">
        <f t="shared" si="301"/>
        <v>1541.3396459999999</v>
      </c>
      <c r="G3184" s="9">
        <v>0.1</v>
      </c>
      <c r="H3184" s="18" t="s">
        <v>1063</v>
      </c>
      <c r="I3184" s="32">
        <f t="shared" si="302"/>
        <v>1147.0307344796329</v>
      </c>
      <c r="J3184" s="32">
        <f t="shared" si="303"/>
        <v>5.7351536723981642</v>
      </c>
      <c r="K3184" s="33" t="str">
        <f t="shared" si="304"/>
        <v>DEJAR</v>
      </c>
      <c r="L3184" s="33" t="str">
        <f t="shared" si="305"/>
        <v>DEJAR</v>
      </c>
      <c r="M3184" s="33" t="str">
        <f t="shared" si="306"/>
        <v>DEJAR</v>
      </c>
    </row>
    <row r="3185" spans="1:13" x14ac:dyDescent="0.25">
      <c r="A3185" s="13" t="s">
        <v>1021</v>
      </c>
      <c r="B3185" s="9">
        <v>34</v>
      </c>
      <c r="C3185" s="8" t="s">
        <v>978</v>
      </c>
      <c r="D3185" s="9">
        <v>29</v>
      </c>
      <c r="E3185" s="9">
        <v>25</v>
      </c>
      <c r="F3185" s="304">
        <f t="shared" si="301"/>
        <v>660.52139999999997</v>
      </c>
      <c r="G3185" s="9">
        <v>0.1</v>
      </c>
      <c r="H3185" s="18" t="s">
        <v>1063</v>
      </c>
      <c r="I3185" s="32">
        <f t="shared" si="302"/>
        <v>417.82609631752575</v>
      </c>
      <c r="J3185" s="32">
        <f t="shared" si="303"/>
        <v>2.0891304815876288</v>
      </c>
      <c r="K3185" s="33" t="str">
        <f t="shared" si="304"/>
        <v>DEJAR</v>
      </c>
      <c r="L3185" s="33" t="str">
        <f t="shared" si="305"/>
        <v>DEJAR</v>
      </c>
      <c r="M3185" s="33" t="str">
        <f t="shared" si="306"/>
        <v>DEJAR</v>
      </c>
    </row>
    <row r="3186" spans="1:13" x14ac:dyDescent="0.25">
      <c r="A3186" s="13" t="s">
        <v>1021</v>
      </c>
      <c r="B3186" s="9">
        <v>35</v>
      </c>
      <c r="C3186" s="8" t="s">
        <v>1024</v>
      </c>
      <c r="D3186" s="9">
        <v>11.9</v>
      </c>
      <c r="E3186" s="9">
        <v>20</v>
      </c>
      <c r="F3186" s="304">
        <f t="shared" si="301"/>
        <v>111.220494</v>
      </c>
      <c r="G3186" s="9">
        <v>0.1</v>
      </c>
      <c r="H3186" s="18" t="s">
        <v>1063</v>
      </c>
      <c r="I3186" s="32">
        <f t="shared" si="302"/>
        <v>49.995653256156423</v>
      </c>
      <c r="J3186" s="32">
        <f t="shared" si="303"/>
        <v>0.2499782662807821</v>
      </c>
      <c r="K3186" s="33" t="str">
        <f t="shared" si="304"/>
        <v>DEJAR</v>
      </c>
      <c r="L3186" s="33" t="str">
        <f t="shared" si="305"/>
        <v>DEJAR</v>
      </c>
      <c r="M3186" s="33" t="str">
        <f t="shared" si="306"/>
        <v>DEJAR</v>
      </c>
    </row>
    <row r="3187" spans="1:13" x14ac:dyDescent="0.25">
      <c r="A3187" s="13" t="s">
        <v>1021</v>
      </c>
      <c r="B3187" s="9">
        <v>36</v>
      </c>
      <c r="C3187" s="8" t="s">
        <v>1024</v>
      </c>
      <c r="D3187" s="9">
        <v>15</v>
      </c>
      <c r="E3187" s="9">
        <v>10</v>
      </c>
      <c r="F3187" s="304">
        <f t="shared" si="301"/>
        <v>176.715</v>
      </c>
      <c r="G3187" s="9">
        <v>0.1</v>
      </c>
      <c r="H3187" s="18" t="s">
        <v>1063</v>
      </c>
      <c r="I3187" s="32">
        <f t="shared" si="302"/>
        <v>86.812164819560579</v>
      </c>
      <c r="J3187" s="32">
        <f t="shared" si="303"/>
        <v>0.43406082409780289</v>
      </c>
      <c r="K3187" s="33" t="str">
        <f t="shared" si="304"/>
        <v>DEJAR</v>
      </c>
      <c r="L3187" s="33" t="str">
        <f t="shared" si="305"/>
        <v>DEJAR</v>
      </c>
      <c r="M3187" s="33" t="str">
        <f t="shared" si="306"/>
        <v>DEJAR</v>
      </c>
    </row>
    <row r="3188" spans="1:13" x14ac:dyDescent="0.25">
      <c r="A3188" s="13" t="s">
        <v>1021</v>
      </c>
      <c r="B3188" s="9">
        <v>37</v>
      </c>
      <c r="C3188" s="8" t="s">
        <v>55</v>
      </c>
      <c r="D3188" s="9">
        <v>30.8</v>
      </c>
      <c r="E3188" s="9">
        <v>25</v>
      </c>
      <c r="F3188" s="304">
        <f t="shared" si="301"/>
        <v>745.06185600000003</v>
      </c>
      <c r="G3188" s="9">
        <v>0.1</v>
      </c>
      <c r="H3188" s="18" t="s">
        <v>1063</v>
      </c>
      <c r="I3188" s="32">
        <f t="shared" si="302"/>
        <v>482.31506552515214</v>
      </c>
      <c r="J3188" s="32">
        <f t="shared" si="303"/>
        <v>2.4115753276257603</v>
      </c>
      <c r="K3188" s="33" t="str">
        <f t="shared" si="304"/>
        <v>DEJAR</v>
      </c>
      <c r="L3188" s="33" t="str">
        <f t="shared" si="305"/>
        <v>DEJAR</v>
      </c>
      <c r="M3188" s="33" t="str">
        <f t="shared" si="306"/>
        <v>DEJAR</v>
      </c>
    </row>
    <row r="3189" spans="1:13" x14ac:dyDescent="0.25">
      <c r="A3189" s="13" t="s">
        <v>968</v>
      </c>
      <c r="B3189" s="9">
        <v>1</v>
      </c>
      <c r="C3189" s="8" t="s">
        <v>1026</v>
      </c>
      <c r="D3189" s="9">
        <v>13</v>
      </c>
      <c r="E3189" s="9">
        <v>4</v>
      </c>
      <c r="F3189" s="304">
        <f t="shared" si="301"/>
        <v>132.73259999999999</v>
      </c>
      <c r="G3189" s="9">
        <v>0.1</v>
      </c>
      <c r="H3189" s="18" t="s">
        <v>1063</v>
      </c>
      <c r="I3189" s="32">
        <f t="shared" si="302"/>
        <v>61.723483588461484</v>
      </c>
      <c r="J3189" s="32">
        <f t="shared" si="303"/>
        <v>0.3086174179423074</v>
      </c>
      <c r="K3189" s="33" t="str">
        <f t="shared" si="304"/>
        <v>DEJAR</v>
      </c>
      <c r="L3189" s="33" t="str">
        <f t="shared" si="305"/>
        <v>DEPURAR</v>
      </c>
      <c r="M3189" s="33" t="str">
        <f t="shared" si="306"/>
        <v>DEPURAR</v>
      </c>
    </row>
    <row r="3190" spans="1:13" x14ac:dyDescent="0.25">
      <c r="A3190" s="13" t="s">
        <v>968</v>
      </c>
      <c r="B3190" s="9">
        <v>2</v>
      </c>
      <c r="C3190" s="8" t="s">
        <v>55</v>
      </c>
      <c r="D3190" s="9">
        <v>11</v>
      </c>
      <c r="E3190" s="9">
        <v>2</v>
      </c>
      <c r="F3190" s="304">
        <f t="shared" si="301"/>
        <v>95.0334</v>
      </c>
      <c r="G3190" s="9">
        <v>0.1</v>
      </c>
      <c r="H3190" s="18" t="s">
        <v>1063</v>
      </c>
      <c r="I3190" s="32">
        <f t="shared" si="302"/>
        <v>41.450062373780455</v>
      </c>
      <c r="J3190" s="32">
        <f t="shared" si="303"/>
        <v>0.20725031186890225</v>
      </c>
      <c r="K3190" s="33" t="str">
        <f t="shared" si="304"/>
        <v>DEJAR</v>
      </c>
      <c r="L3190" s="33" t="str">
        <f t="shared" si="305"/>
        <v>DEPURAR</v>
      </c>
      <c r="M3190" s="33" t="str">
        <f t="shared" si="306"/>
        <v>DEPURAR</v>
      </c>
    </row>
    <row r="3191" spans="1:13" x14ac:dyDescent="0.25">
      <c r="A3191" s="13" t="s">
        <v>1027</v>
      </c>
      <c r="B3191" s="9">
        <v>1</v>
      </c>
      <c r="C3191" s="8" t="s">
        <v>1028</v>
      </c>
      <c r="D3191" s="9">
        <v>12.5</v>
      </c>
      <c r="E3191" s="9">
        <v>6</v>
      </c>
      <c r="F3191" s="304">
        <f t="shared" si="301"/>
        <v>122.71875</v>
      </c>
      <c r="G3191" s="9">
        <v>0.1</v>
      </c>
      <c r="H3191" s="18" t="s">
        <v>1063</v>
      </c>
      <c r="I3191" s="32">
        <f t="shared" si="302"/>
        <v>56.214880852526136</v>
      </c>
      <c r="J3191" s="32">
        <f t="shared" si="303"/>
        <v>0.28107440426263064</v>
      </c>
      <c r="K3191" s="33" t="str">
        <f t="shared" si="304"/>
        <v>DEJAR</v>
      </c>
      <c r="L3191" s="33" t="str">
        <f t="shared" si="305"/>
        <v>DEJAR</v>
      </c>
      <c r="M3191" s="33" t="str">
        <f t="shared" si="306"/>
        <v>DEJAR</v>
      </c>
    </row>
    <row r="3192" spans="1:13" x14ac:dyDescent="0.25">
      <c r="A3192" s="13" t="s">
        <v>1027</v>
      </c>
      <c r="B3192" s="9">
        <v>2</v>
      </c>
      <c r="C3192" s="8" t="s">
        <v>1028</v>
      </c>
      <c r="D3192" s="9">
        <v>23.3</v>
      </c>
      <c r="E3192" s="9">
        <v>15</v>
      </c>
      <c r="F3192" s="304">
        <f t="shared" si="301"/>
        <v>426.385806</v>
      </c>
      <c r="G3192" s="9">
        <v>0.1</v>
      </c>
      <c r="H3192" s="18" t="s">
        <v>1063</v>
      </c>
      <c r="I3192" s="32">
        <f t="shared" si="302"/>
        <v>248.0057903714372</v>
      </c>
      <c r="J3192" s="32">
        <f t="shared" si="303"/>
        <v>1.2400289518571859</v>
      </c>
      <c r="K3192" s="33" t="str">
        <f t="shared" si="304"/>
        <v>DEJAR</v>
      </c>
      <c r="L3192" s="33" t="str">
        <f t="shared" si="305"/>
        <v>DEJAR</v>
      </c>
      <c r="M3192" s="33" t="str">
        <f t="shared" si="306"/>
        <v>DEJAR</v>
      </c>
    </row>
    <row r="3193" spans="1:13" x14ac:dyDescent="0.25">
      <c r="A3193" s="13" t="s">
        <v>1027</v>
      </c>
      <c r="B3193" s="9">
        <v>3</v>
      </c>
      <c r="C3193" s="8" t="s">
        <v>1028</v>
      </c>
      <c r="D3193" s="9">
        <v>12.5</v>
      </c>
      <c r="E3193" s="9">
        <v>6</v>
      </c>
      <c r="F3193" s="304">
        <f t="shared" si="301"/>
        <v>122.71875</v>
      </c>
      <c r="G3193" s="9">
        <v>0.1</v>
      </c>
      <c r="H3193" s="18" t="s">
        <v>1063</v>
      </c>
      <c r="I3193" s="32">
        <f t="shared" si="302"/>
        <v>56.214880852526136</v>
      </c>
      <c r="J3193" s="32">
        <f t="shared" si="303"/>
        <v>0.28107440426263064</v>
      </c>
      <c r="K3193" s="33" t="str">
        <f t="shared" si="304"/>
        <v>DEJAR</v>
      </c>
      <c r="L3193" s="33" t="str">
        <f t="shared" si="305"/>
        <v>DEJAR</v>
      </c>
      <c r="M3193" s="33" t="str">
        <f t="shared" si="306"/>
        <v>DEJAR</v>
      </c>
    </row>
    <row r="3194" spans="1:13" x14ac:dyDescent="0.25">
      <c r="A3194" s="13" t="s">
        <v>1027</v>
      </c>
      <c r="B3194" s="9">
        <v>4</v>
      </c>
      <c r="C3194" s="8" t="s">
        <v>1028</v>
      </c>
      <c r="D3194" s="9">
        <v>12</v>
      </c>
      <c r="E3194" s="9">
        <v>5</v>
      </c>
      <c r="F3194" s="304">
        <f t="shared" si="301"/>
        <v>113.0976</v>
      </c>
      <c r="G3194" s="9">
        <v>0.1</v>
      </c>
      <c r="H3194" s="18" t="s">
        <v>1063</v>
      </c>
      <c r="I3194" s="32">
        <f t="shared" si="302"/>
        <v>51.002868362482175</v>
      </c>
      <c r="J3194" s="32">
        <f t="shared" si="303"/>
        <v>0.25501434181241084</v>
      </c>
      <c r="K3194" s="33" t="str">
        <f t="shared" si="304"/>
        <v>DEJAR</v>
      </c>
      <c r="L3194" s="33" t="str">
        <f t="shared" si="305"/>
        <v>DEJAR</v>
      </c>
      <c r="M3194" s="33" t="str">
        <f t="shared" si="306"/>
        <v>DEJAR</v>
      </c>
    </row>
    <row r="3195" spans="1:13" x14ac:dyDescent="0.25">
      <c r="A3195" s="13" t="s">
        <v>1027</v>
      </c>
      <c r="B3195" s="9">
        <v>5</v>
      </c>
      <c r="C3195" s="8" t="s">
        <v>1028</v>
      </c>
      <c r="D3195" s="9">
        <v>24.5</v>
      </c>
      <c r="E3195" s="9">
        <v>20</v>
      </c>
      <c r="F3195" s="304">
        <f t="shared" si="301"/>
        <v>471.43635</v>
      </c>
      <c r="G3195" s="9">
        <v>0.1</v>
      </c>
      <c r="H3195" s="18" t="s">
        <v>1063</v>
      </c>
      <c r="I3195" s="32">
        <f t="shared" si="302"/>
        <v>279.54167502677348</v>
      </c>
      <c r="J3195" s="32">
        <f t="shared" si="303"/>
        <v>1.3977083751338673</v>
      </c>
      <c r="K3195" s="33" t="str">
        <f t="shared" si="304"/>
        <v>DEJAR</v>
      </c>
      <c r="L3195" s="33" t="str">
        <f t="shared" si="305"/>
        <v>DEJAR</v>
      </c>
      <c r="M3195" s="33" t="str">
        <f t="shared" si="306"/>
        <v>DEJAR</v>
      </c>
    </row>
    <row r="3196" spans="1:13" x14ac:dyDescent="0.25">
      <c r="A3196" s="13" t="s">
        <v>1027</v>
      </c>
      <c r="B3196" s="9">
        <v>6</v>
      </c>
      <c r="C3196" s="8" t="s">
        <v>1028</v>
      </c>
      <c r="D3196" s="9">
        <v>25.5</v>
      </c>
      <c r="E3196" s="9">
        <v>20</v>
      </c>
      <c r="F3196" s="304">
        <f t="shared" si="301"/>
        <v>510.70634999999999</v>
      </c>
      <c r="G3196" s="9">
        <v>0.1</v>
      </c>
      <c r="H3196" s="18" t="s">
        <v>1063</v>
      </c>
      <c r="I3196" s="32">
        <f t="shared" si="302"/>
        <v>307.50904523936521</v>
      </c>
      <c r="J3196" s="32">
        <f t="shared" si="303"/>
        <v>1.5375452261968261</v>
      </c>
      <c r="K3196" s="33" t="str">
        <f t="shared" si="304"/>
        <v>DEJAR</v>
      </c>
      <c r="L3196" s="33" t="str">
        <f t="shared" si="305"/>
        <v>DEJAR</v>
      </c>
      <c r="M3196" s="33" t="str">
        <f t="shared" si="306"/>
        <v>DEJAR</v>
      </c>
    </row>
    <row r="3197" spans="1:13" x14ac:dyDescent="0.25">
      <c r="A3197" s="13" t="s">
        <v>1027</v>
      </c>
      <c r="B3197" s="9">
        <v>7</v>
      </c>
      <c r="C3197" s="8" t="s">
        <v>1028</v>
      </c>
      <c r="D3197" s="9">
        <v>26</v>
      </c>
      <c r="E3197" s="9">
        <v>8</v>
      </c>
      <c r="F3197" s="304">
        <f t="shared" si="301"/>
        <v>530.93039999999996</v>
      </c>
      <c r="G3197" s="9">
        <v>0.1</v>
      </c>
      <c r="H3197" s="18" t="s">
        <v>1063</v>
      </c>
      <c r="I3197" s="32">
        <f t="shared" si="302"/>
        <v>322.0760520178971</v>
      </c>
      <c r="J3197" s="32">
        <f t="shared" si="303"/>
        <v>1.6103802600894852</v>
      </c>
      <c r="K3197" s="33" t="str">
        <f t="shared" si="304"/>
        <v>DEJAR</v>
      </c>
      <c r="L3197" s="33" t="str">
        <f t="shared" si="305"/>
        <v>DEJAR</v>
      </c>
      <c r="M3197" s="33" t="str">
        <f t="shared" si="306"/>
        <v>DEJAR</v>
      </c>
    </row>
    <row r="3198" spans="1:13" x14ac:dyDescent="0.25">
      <c r="A3198" s="13" t="s">
        <v>1027</v>
      </c>
      <c r="B3198" s="9">
        <v>8</v>
      </c>
      <c r="C3198" s="8" t="s">
        <v>1028</v>
      </c>
      <c r="D3198" s="9">
        <v>19.8</v>
      </c>
      <c r="E3198" s="9">
        <v>10</v>
      </c>
      <c r="F3198" s="304">
        <f t="shared" si="301"/>
        <v>307.90821600000004</v>
      </c>
      <c r="G3198" s="9">
        <v>0.1</v>
      </c>
      <c r="H3198" s="18" t="s">
        <v>1063</v>
      </c>
      <c r="I3198" s="32">
        <f t="shared" si="302"/>
        <v>168.25568888304355</v>
      </c>
      <c r="J3198" s="32">
        <f t="shared" si="303"/>
        <v>0.84127844441521771</v>
      </c>
      <c r="K3198" s="33" t="str">
        <f t="shared" si="304"/>
        <v>DEJAR</v>
      </c>
      <c r="L3198" s="33" t="str">
        <f t="shared" si="305"/>
        <v>DEJAR</v>
      </c>
      <c r="M3198" s="33" t="str">
        <f t="shared" si="306"/>
        <v>DEJAR</v>
      </c>
    </row>
    <row r="3199" spans="1:13" x14ac:dyDescent="0.25">
      <c r="A3199" s="13" t="s">
        <v>1027</v>
      </c>
      <c r="B3199" s="9">
        <v>9</v>
      </c>
      <c r="C3199" s="8" t="s">
        <v>150</v>
      </c>
      <c r="D3199" s="9">
        <v>63</v>
      </c>
      <c r="E3199" s="9">
        <v>20</v>
      </c>
      <c r="F3199" s="304">
        <f t="shared" si="301"/>
        <v>3117.2525999999998</v>
      </c>
      <c r="G3199" s="9">
        <v>0.1</v>
      </c>
      <c r="H3199" s="18" t="s">
        <v>1063</v>
      </c>
      <c r="I3199" s="32">
        <f t="shared" si="302"/>
        <v>2655.2260635815082</v>
      </c>
      <c r="J3199" s="32">
        <f t="shared" si="303"/>
        <v>13.276130317907541</v>
      </c>
      <c r="K3199" s="33" t="str">
        <f t="shared" si="304"/>
        <v>DEJAR</v>
      </c>
      <c r="L3199" s="33" t="str">
        <f t="shared" si="305"/>
        <v>DEJAR</v>
      </c>
      <c r="M3199" s="33" t="str">
        <f t="shared" si="306"/>
        <v>DEJAR</v>
      </c>
    </row>
    <row r="3200" spans="1:13" x14ac:dyDescent="0.25">
      <c r="A3200" s="13" t="s">
        <v>1027</v>
      </c>
      <c r="B3200" s="9">
        <v>10</v>
      </c>
      <c r="C3200" s="8" t="s">
        <v>1028</v>
      </c>
      <c r="D3200" s="9">
        <v>20.9</v>
      </c>
      <c r="E3200" s="9">
        <v>17</v>
      </c>
      <c r="F3200" s="304">
        <f t="shared" si="301"/>
        <v>343.07057399999997</v>
      </c>
      <c r="G3200" s="9">
        <v>0.1</v>
      </c>
      <c r="H3200" s="18" t="s">
        <v>1063</v>
      </c>
      <c r="I3200" s="32">
        <f t="shared" si="302"/>
        <v>191.39790678214149</v>
      </c>
      <c r="J3200" s="32">
        <f t="shared" si="303"/>
        <v>0.9569895339107074</v>
      </c>
      <c r="K3200" s="33" t="str">
        <f t="shared" si="304"/>
        <v>DEJAR</v>
      </c>
      <c r="L3200" s="33" t="str">
        <f t="shared" si="305"/>
        <v>DEJAR</v>
      </c>
      <c r="M3200" s="33" t="str">
        <f t="shared" si="306"/>
        <v>DEJAR</v>
      </c>
    </row>
    <row r="3201" spans="1:13" x14ac:dyDescent="0.25">
      <c r="A3201" s="13" t="s">
        <v>1027</v>
      </c>
      <c r="B3201" s="9">
        <v>11</v>
      </c>
      <c r="C3201" s="8" t="s">
        <v>1028</v>
      </c>
      <c r="D3201" s="9">
        <v>34</v>
      </c>
      <c r="E3201" s="9">
        <v>14</v>
      </c>
      <c r="F3201" s="304">
        <f t="shared" si="301"/>
        <v>907.92240000000004</v>
      </c>
      <c r="G3201" s="9">
        <v>0.1</v>
      </c>
      <c r="H3201" s="18" t="s">
        <v>1063</v>
      </c>
      <c r="I3201" s="32">
        <f t="shared" si="302"/>
        <v>610.45073780325674</v>
      </c>
      <c r="J3201" s="32">
        <f t="shared" si="303"/>
        <v>3.0522536890162835</v>
      </c>
      <c r="K3201" s="33" t="str">
        <f t="shared" si="304"/>
        <v>DEJAR</v>
      </c>
      <c r="L3201" s="33" t="str">
        <f t="shared" si="305"/>
        <v>DEJAR</v>
      </c>
      <c r="M3201" s="33" t="str">
        <f t="shared" si="306"/>
        <v>DEJAR</v>
      </c>
    </row>
    <row r="3202" spans="1:13" x14ac:dyDescent="0.25">
      <c r="A3202" s="13" t="s">
        <v>1027</v>
      </c>
      <c r="B3202" s="9">
        <v>12</v>
      </c>
      <c r="C3202" s="8" t="s">
        <v>604</v>
      </c>
      <c r="D3202" s="9">
        <v>33</v>
      </c>
      <c r="E3202" s="9">
        <v>15</v>
      </c>
      <c r="F3202" s="304">
        <f t="shared" si="301"/>
        <v>855.30060000000003</v>
      </c>
      <c r="G3202" s="9">
        <v>0.1</v>
      </c>
      <c r="H3202" s="18" t="s">
        <v>1063</v>
      </c>
      <c r="I3202" s="32">
        <f t="shared" si="302"/>
        <v>568.52356444302654</v>
      </c>
      <c r="J3202" s="32">
        <f t="shared" si="303"/>
        <v>2.8426178222151326</v>
      </c>
      <c r="K3202" s="33" t="str">
        <f t="shared" si="304"/>
        <v>DEJAR</v>
      </c>
      <c r="L3202" s="33" t="str">
        <f t="shared" si="305"/>
        <v>DEJAR</v>
      </c>
      <c r="M3202" s="33" t="str">
        <f t="shared" si="306"/>
        <v>DEJAR</v>
      </c>
    </row>
    <row r="3203" spans="1:13" x14ac:dyDescent="0.25">
      <c r="A3203" s="13" t="s">
        <v>1027</v>
      </c>
      <c r="B3203" s="9">
        <v>13</v>
      </c>
      <c r="C3203" s="8" t="s">
        <v>1028</v>
      </c>
      <c r="D3203" s="9">
        <v>29</v>
      </c>
      <c r="E3203" s="9">
        <v>16</v>
      </c>
      <c r="F3203" s="304">
        <f t="shared" ref="F3203:F3266" si="307">(3.1416/4)*D3203^2</f>
        <v>660.52139999999997</v>
      </c>
      <c r="G3203" s="9">
        <v>0.1</v>
      </c>
      <c r="H3203" s="18" t="s">
        <v>1063</v>
      </c>
      <c r="I3203" s="32">
        <f t="shared" ref="I3203:I3254" si="308">0.13657*D3203^2.38351</f>
        <v>417.82609631752575</v>
      </c>
      <c r="J3203" s="32">
        <f t="shared" ref="J3203:J3254" si="309">(I3203/1000)*0.5/G3203</f>
        <v>2.0891304815876288</v>
      </c>
      <c r="K3203" s="33" t="str">
        <f t="shared" ref="K3203:K3266" si="310">+IF(D3203&gt;=10,"DEJAR","DEPURAR")</f>
        <v>DEJAR</v>
      </c>
      <c r="L3203" s="33" t="str">
        <f t="shared" ref="L3203:L3266" si="311">+IF(E3203&gt;=5,"DEJAR","DEPURAR")</f>
        <v>DEJAR</v>
      </c>
      <c r="M3203" s="33" t="str">
        <f t="shared" ref="M3203:M3266" si="312">+IF(AND(K3203="DEJAR",L3203="DEJAR"),"DEJAR","DEPURAR")</f>
        <v>DEJAR</v>
      </c>
    </row>
    <row r="3204" spans="1:13" x14ac:dyDescent="0.25">
      <c r="A3204" s="13" t="s">
        <v>1027</v>
      </c>
      <c r="B3204" s="9">
        <v>14</v>
      </c>
      <c r="C3204" s="8" t="s">
        <v>1028</v>
      </c>
      <c r="D3204" s="9">
        <v>47.5</v>
      </c>
      <c r="E3204" s="9">
        <v>20</v>
      </c>
      <c r="F3204" s="304">
        <f t="shared" si="307"/>
        <v>1772.0587499999999</v>
      </c>
      <c r="G3204" s="9">
        <v>0.1</v>
      </c>
      <c r="H3204" s="18" t="s">
        <v>1063</v>
      </c>
      <c r="I3204" s="32">
        <f t="shared" si="308"/>
        <v>1354.4759398853571</v>
      </c>
      <c r="J3204" s="32">
        <f t="shared" si="309"/>
        <v>6.7723796994267857</v>
      </c>
      <c r="K3204" s="33" t="str">
        <f t="shared" si="310"/>
        <v>DEJAR</v>
      </c>
      <c r="L3204" s="33" t="str">
        <f t="shared" si="311"/>
        <v>DEJAR</v>
      </c>
      <c r="M3204" s="33" t="str">
        <f t="shared" si="312"/>
        <v>DEJAR</v>
      </c>
    </row>
    <row r="3205" spans="1:13" x14ac:dyDescent="0.25">
      <c r="A3205" s="13" t="s">
        <v>1027</v>
      </c>
      <c r="B3205" s="9">
        <v>15</v>
      </c>
      <c r="C3205" s="8" t="s">
        <v>1028</v>
      </c>
      <c r="D3205" s="9">
        <v>16</v>
      </c>
      <c r="E3205" s="9">
        <v>12</v>
      </c>
      <c r="F3205" s="304">
        <f t="shared" si="307"/>
        <v>201.0624</v>
      </c>
      <c r="G3205" s="9">
        <v>0.1</v>
      </c>
      <c r="H3205" s="18" t="s">
        <v>1063</v>
      </c>
      <c r="I3205" s="32">
        <f t="shared" si="308"/>
        <v>101.24820425273758</v>
      </c>
      <c r="J3205" s="32">
        <f t="shared" si="309"/>
        <v>0.50624102126368786</v>
      </c>
      <c r="K3205" s="33" t="str">
        <f t="shared" si="310"/>
        <v>DEJAR</v>
      </c>
      <c r="L3205" s="33" t="str">
        <f t="shared" si="311"/>
        <v>DEJAR</v>
      </c>
      <c r="M3205" s="33" t="str">
        <f t="shared" si="312"/>
        <v>DEJAR</v>
      </c>
    </row>
    <row r="3206" spans="1:13" x14ac:dyDescent="0.25">
      <c r="A3206" s="13" t="s">
        <v>1027</v>
      </c>
      <c r="B3206" s="9">
        <v>16</v>
      </c>
      <c r="C3206" s="8" t="s">
        <v>604</v>
      </c>
      <c r="D3206" s="9">
        <v>29.5</v>
      </c>
      <c r="E3206" s="9">
        <v>15</v>
      </c>
      <c r="F3206" s="304">
        <f t="shared" si="307"/>
        <v>683.49434999999994</v>
      </c>
      <c r="G3206" s="9">
        <v>0.1</v>
      </c>
      <c r="H3206" s="18" t="s">
        <v>1063</v>
      </c>
      <c r="I3206" s="32">
        <f t="shared" si="308"/>
        <v>435.20189998017889</v>
      </c>
      <c r="J3206" s="32">
        <f t="shared" si="309"/>
        <v>2.1760094999008941</v>
      </c>
      <c r="K3206" s="33" t="str">
        <f t="shared" si="310"/>
        <v>DEJAR</v>
      </c>
      <c r="L3206" s="33" t="str">
        <f t="shared" si="311"/>
        <v>DEJAR</v>
      </c>
      <c r="M3206" s="33" t="str">
        <f t="shared" si="312"/>
        <v>DEJAR</v>
      </c>
    </row>
    <row r="3207" spans="1:13" x14ac:dyDescent="0.25">
      <c r="A3207" s="13" t="s">
        <v>1027</v>
      </c>
      <c r="B3207" s="9">
        <v>17</v>
      </c>
      <c r="C3207" s="8" t="s">
        <v>1028</v>
      </c>
      <c r="D3207" s="9">
        <v>23</v>
      </c>
      <c r="E3207" s="9">
        <v>14</v>
      </c>
      <c r="F3207" s="304">
        <f t="shared" si="307"/>
        <v>415.47660000000002</v>
      </c>
      <c r="G3207" s="9">
        <v>0.1</v>
      </c>
      <c r="H3207" s="18" t="s">
        <v>1063</v>
      </c>
      <c r="I3207" s="32">
        <f t="shared" si="308"/>
        <v>240.46242571758225</v>
      </c>
      <c r="J3207" s="32">
        <f t="shared" si="309"/>
        <v>1.2023121285879113</v>
      </c>
      <c r="K3207" s="33" t="str">
        <f t="shared" si="310"/>
        <v>DEJAR</v>
      </c>
      <c r="L3207" s="33" t="str">
        <f t="shared" si="311"/>
        <v>DEJAR</v>
      </c>
      <c r="M3207" s="33" t="str">
        <f t="shared" si="312"/>
        <v>DEJAR</v>
      </c>
    </row>
    <row r="3208" spans="1:13" x14ac:dyDescent="0.25">
      <c r="A3208" s="13" t="s">
        <v>1027</v>
      </c>
      <c r="B3208" s="9">
        <v>18</v>
      </c>
      <c r="C3208" s="8" t="s">
        <v>159</v>
      </c>
      <c r="D3208" s="9">
        <v>36</v>
      </c>
      <c r="E3208" s="9">
        <v>20</v>
      </c>
      <c r="F3208" s="304">
        <f t="shared" si="307"/>
        <v>1017.8783999999999</v>
      </c>
      <c r="G3208" s="9">
        <v>0.1</v>
      </c>
      <c r="H3208" s="18" t="s">
        <v>1063</v>
      </c>
      <c r="I3208" s="32">
        <f t="shared" si="308"/>
        <v>699.54858588098784</v>
      </c>
      <c r="J3208" s="32">
        <f t="shared" si="309"/>
        <v>3.4977429294049394</v>
      </c>
      <c r="K3208" s="33" t="str">
        <f t="shared" si="310"/>
        <v>DEJAR</v>
      </c>
      <c r="L3208" s="33" t="str">
        <f t="shared" si="311"/>
        <v>DEJAR</v>
      </c>
      <c r="M3208" s="33" t="str">
        <f t="shared" si="312"/>
        <v>DEJAR</v>
      </c>
    </row>
    <row r="3209" spans="1:13" x14ac:dyDescent="0.25">
      <c r="A3209" s="13" t="s">
        <v>1027</v>
      </c>
      <c r="B3209" s="9">
        <v>19</v>
      </c>
      <c r="C3209" s="8" t="s">
        <v>1028</v>
      </c>
      <c r="D3209" s="9">
        <v>14.5</v>
      </c>
      <c r="E3209" s="9">
        <v>12</v>
      </c>
      <c r="F3209" s="304">
        <f t="shared" si="307"/>
        <v>165.13034999999999</v>
      </c>
      <c r="G3209" s="9">
        <v>0.1</v>
      </c>
      <c r="H3209" s="18" t="s">
        <v>1063</v>
      </c>
      <c r="I3209" s="32">
        <f t="shared" si="308"/>
        <v>80.073268525573738</v>
      </c>
      <c r="J3209" s="32">
        <f t="shared" si="309"/>
        <v>0.40036634262786869</v>
      </c>
      <c r="K3209" s="33" t="str">
        <f t="shared" si="310"/>
        <v>DEJAR</v>
      </c>
      <c r="L3209" s="33" t="str">
        <f t="shared" si="311"/>
        <v>DEJAR</v>
      </c>
      <c r="M3209" s="33" t="str">
        <f t="shared" si="312"/>
        <v>DEJAR</v>
      </c>
    </row>
    <row r="3210" spans="1:13" x14ac:dyDescent="0.25">
      <c r="A3210" s="13" t="s">
        <v>1027</v>
      </c>
      <c r="B3210" s="9">
        <v>20</v>
      </c>
      <c r="C3210" s="8" t="s">
        <v>799</v>
      </c>
      <c r="D3210" s="9">
        <v>34</v>
      </c>
      <c r="E3210" s="9">
        <v>15</v>
      </c>
      <c r="F3210" s="304">
        <f t="shared" si="307"/>
        <v>907.92240000000004</v>
      </c>
      <c r="G3210" s="9">
        <v>0.1</v>
      </c>
      <c r="H3210" s="18" t="s">
        <v>1063</v>
      </c>
      <c r="I3210" s="32">
        <f t="shared" si="308"/>
        <v>610.45073780325674</v>
      </c>
      <c r="J3210" s="32">
        <f t="shared" si="309"/>
        <v>3.0522536890162835</v>
      </c>
      <c r="K3210" s="33" t="str">
        <f t="shared" si="310"/>
        <v>DEJAR</v>
      </c>
      <c r="L3210" s="33" t="str">
        <f t="shared" si="311"/>
        <v>DEJAR</v>
      </c>
      <c r="M3210" s="33" t="str">
        <f t="shared" si="312"/>
        <v>DEJAR</v>
      </c>
    </row>
    <row r="3211" spans="1:13" x14ac:dyDescent="0.25">
      <c r="A3211" s="13" t="s">
        <v>1027</v>
      </c>
      <c r="B3211" s="9">
        <v>21</v>
      </c>
      <c r="C3211" s="8" t="s">
        <v>1028</v>
      </c>
      <c r="D3211" s="9">
        <v>56.5</v>
      </c>
      <c r="E3211" s="9">
        <v>20</v>
      </c>
      <c r="F3211" s="304">
        <f t="shared" si="307"/>
        <v>2507.1931500000001</v>
      </c>
      <c r="G3211" s="9">
        <v>0.1</v>
      </c>
      <c r="H3211" s="18" t="s">
        <v>1063</v>
      </c>
      <c r="I3211" s="32">
        <f t="shared" si="308"/>
        <v>2048.2374629641131</v>
      </c>
      <c r="J3211" s="32">
        <f t="shared" si="309"/>
        <v>10.241187314820564</v>
      </c>
      <c r="K3211" s="33" t="str">
        <f t="shared" si="310"/>
        <v>DEJAR</v>
      </c>
      <c r="L3211" s="33" t="str">
        <f t="shared" si="311"/>
        <v>DEJAR</v>
      </c>
      <c r="M3211" s="33" t="str">
        <f t="shared" si="312"/>
        <v>DEJAR</v>
      </c>
    </row>
    <row r="3212" spans="1:13" x14ac:dyDescent="0.25">
      <c r="A3212" s="13" t="s">
        <v>1027</v>
      </c>
      <c r="B3212" s="9">
        <v>22</v>
      </c>
      <c r="C3212" s="8" t="s">
        <v>150</v>
      </c>
      <c r="D3212" s="9">
        <v>54</v>
      </c>
      <c r="E3212" s="9">
        <v>20</v>
      </c>
      <c r="F3212" s="304">
        <f t="shared" si="307"/>
        <v>2290.2264</v>
      </c>
      <c r="G3212" s="9">
        <v>0.1</v>
      </c>
      <c r="H3212" s="18" t="s">
        <v>1063</v>
      </c>
      <c r="I3212" s="32">
        <f t="shared" si="308"/>
        <v>1838.7943468066326</v>
      </c>
      <c r="J3212" s="32">
        <f t="shared" si="309"/>
        <v>9.1939717340331626</v>
      </c>
      <c r="K3212" s="33" t="str">
        <f t="shared" si="310"/>
        <v>DEJAR</v>
      </c>
      <c r="L3212" s="33" t="str">
        <f t="shared" si="311"/>
        <v>DEJAR</v>
      </c>
      <c r="M3212" s="33" t="str">
        <f t="shared" si="312"/>
        <v>DEJAR</v>
      </c>
    </row>
    <row r="3213" spans="1:13" x14ac:dyDescent="0.25">
      <c r="A3213" s="13" t="s">
        <v>1027</v>
      </c>
      <c r="B3213" s="9">
        <v>23</v>
      </c>
      <c r="C3213" s="8" t="s">
        <v>1028</v>
      </c>
      <c r="D3213" s="9">
        <v>25.3</v>
      </c>
      <c r="E3213" s="9">
        <v>15</v>
      </c>
      <c r="F3213" s="304">
        <f t="shared" si="307"/>
        <v>502.72668600000003</v>
      </c>
      <c r="G3213" s="9">
        <v>0.1</v>
      </c>
      <c r="H3213" s="18" t="s">
        <v>1063</v>
      </c>
      <c r="I3213" s="32">
        <f t="shared" si="308"/>
        <v>301.79156892707778</v>
      </c>
      <c r="J3213" s="32">
        <f t="shared" si="309"/>
        <v>1.5089578446353886</v>
      </c>
      <c r="K3213" s="33" t="str">
        <f t="shared" si="310"/>
        <v>DEJAR</v>
      </c>
      <c r="L3213" s="33" t="str">
        <f t="shared" si="311"/>
        <v>DEJAR</v>
      </c>
      <c r="M3213" s="33" t="str">
        <f t="shared" si="312"/>
        <v>DEJAR</v>
      </c>
    </row>
    <row r="3214" spans="1:13" x14ac:dyDescent="0.25">
      <c r="A3214" s="13" t="s">
        <v>1027</v>
      </c>
      <c r="B3214" s="9">
        <v>24</v>
      </c>
      <c r="C3214" s="8" t="s">
        <v>1028</v>
      </c>
      <c r="D3214" s="9">
        <v>21.3</v>
      </c>
      <c r="E3214" s="9">
        <v>10</v>
      </c>
      <c r="F3214" s="304">
        <f t="shared" si="307"/>
        <v>356.32812600000005</v>
      </c>
      <c r="G3214" s="9">
        <v>0.1</v>
      </c>
      <c r="H3214" s="18" t="s">
        <v>1063</v>
      </c>
      <c r="I3214" s="32">
        <f t="shared" si="308"/>
        <v>200.24486037888198</v>
      </c>
      <c r="J3214" s="32">
        <f t="shared" si="309"/>
        <v>1.0012243018944098</v>
      </c>
      <c r="K3214" s="33" t="str">
        <f t="shared" si="310"/>
        <v>DEJAR</v>
      </c>
      <c r="L3214" s="33" t="str">
        <f t="shared" si="311"/>
        <v>DEJAR</v>
      </c>
      <c r="M3214" s="33" t="str">
        <f t="shared" si="312"/>
        <v>DEJAR</v>
      </c>
    </row>
    <row r="3215" spans="1:13" x14ac:dyDescent="0.25">
      <c r="A3215" s="13" t="s">
        <v>1027</v>
      </c>
      <c r="B3215" s="9">
        <v>25</v>
      </c>
      <c r="C3215" s="8" t="s">
        <v>125</v>
      </c>
      <c r="D3215" s="9">
        <v>24.5</v>
      </c>
      <c r="E3215" s="9">
        <v>14</v>
      </c>
      <c r="F3215" s="304">
        <f t="shared" si="307"/>
        <v>471.43635</v>
      </c>
      <c r="G3215" s="9">
        <v>0.1</v>
      </c>
      <c r="H3215" s="18" t="s">
        <v>1063</v>
      </c>
      <c r="I3215" s="32">
        <f t="shared" si="308"/>
        <v>279.54167502677348</v>
      </c>
      <c r="J3215" s="32">
        <f t="shared" si="309"/>
        <v>1.3977083751338673</v>
      </c>
      <c r="K3215" s="33" t="str">
        <f t="shared" si="310"/>
        <v>DEJAR</v>
      </c>
      <c r="L3215" s="33" t="str">
        <f t="shared" si="311"/>
        <v>DEJAR</v>
      </c>
      <c r="M3215" s="33" t="str">
        <f t="shared" si="312"/>
        <v>DEJAR</v>
      </c>
    </row>
    <row r="3216" spans="1:13" x14ac:dyDescent="0.25">
      <c r="A3216" s="13" t="s">
        <v>1027</v>
      </c>
      <c r="B3216" s="9">
        <v>26</v>
      </c>
      <c r="C3216" s="8" t="s">
        <v>1028</v>
      </c>
      <c r="D3216" s="9">
        <v>12.5</v>
      </c>
      <c r="E3216" s="9">
        <v>15</v>
      </c>
      <c r="F3216" s="304">
        <f t="shared" si="307"/>
        <v>122.71875</v>
      </c>
      <c r="G3216" s="9">
        <v>0.1</v>
      </c>
      <c r="H3216" s="18" t="s">
        <v>1063</v>
      </c>
      <c r="I3216" s="32">
        <f t="shared" si="308"/>
        <v>56.214880852526136</v>
      </c>
      <c r="J3216" s="32">
        <f t="shared" si="309"/>
        <v>0.28107440426263064</v>
      </c>
      <c r="K3216" s="33" t="str">
        <f t="shared" si="310"/>
        <v>DEJAR</v>
      </c>
      <c r="L3216" s="33" t="str">
        <f t="shared" si="311"/>
        <v>DEJAR</v>
      </c>
      <c r="M3216" s="33" t="str">
        <f t="shared" si="312"/>
        <v>DEJAR</v>
      </c>
    </row>
    <row r="3217" spans="1:13" x14ac:dyDescent="0.25">
      <c r="A3217" s="13" t="s">
        <v>1027</v>
      </c>
      <c r="B3217" s="9">
        <v>27</v>
      </c>
      <c r="C3217" s="8" t="s">
        <v>689</v>
      </c>
      <c r="D3217" s="9">
        <v>20.5</v>
      </c>
      <c r="E3217" s="9">
        <v>10</v>
      </c>
      <c r="F3217" s="304">
        <f t="shared" si="307"/>
        <v>330.06434999999999</v>
      </c>
      <c r="G3217" s="9">
        <v>0.1</v>
      </c>
      <c r="H3217" s="18" t="s">
        <v>1063</v>
      </c>
      <c r="I3217" s="32">
        <f t="shared" si="308"/>
        <v>182.78213876481104</v>
      </c>
      <c r="J3217" s="32">
        <f t="shared" si="309"/>
        <v>0.9139106938240551</v>
      </c>
      <c r="K3217" s="33" t="str">
        <f t="shared" si="310"/>
        <v>DEJAR</v>
      </c>
      <c r="L3217" s="33" t="str">
        <f t="shared" si="311"/>
        <v>DEJAR</v>
      </c>
      <c r="M3217" s="33" t="str">
        <f t="shared" si="312"/>
        <v>DEJAR</v>
      </c>
    </row>
    <row r="3218" spans="1:13" x14ac:dyDescent="0.25">
      <c r="A3218" s="13" t="s">
        <v>1027</v>
      </c>
      <c r="B3218" s="9">
        <v>28</v>
      </c>
      <c r="C3218" s="8" t="s">
        <v>1028</v>
      </c>
      <c r="D3218" s="9">
        <v>17</v>
      </c>
      <c r="E3218" s="9">
        <v>12</v>
      </c>
      <c r="F3218" s="304">
        <f t="shared" si="307"/>
        <v>226.98060000000001</v>
      </c>
      <c r="G3218" s="9">
        <v>0.1</v>
      </c>
      <c r="H3218" s="18" t="s">
        <v>1063</v>
      </c>
      <c r="I3218" s="32">
        <f t="shared" si="308"/>
        <v>116.98835060940742</v>
      </c>
      <c r="J3218" s="32">
        <f t="shared" si="309"/>
        <v>0.58494175304703711</v>
      </c>
      <c r="K3218" s="33" t="str">
        <f t="shared" si="310"/>
        <v>DEJAR</v>
      </c>
      <c r="L3218" s="33" t="str">
        <f t="shared" si="311"/>
        <v>DEJAR</v>
      </c>
      <c r="M3218" s="33" t="str">
        <f t="shared" si="312"/>
        <v>DEJAR</v>
      </c>
    </row>
    <row r="3219" spans="1:13" x14ac:dyDescent="0.25">
      <c r="A3219" s="13" t="s">
        <v>1027</v>
      </c>
      <c r="B3219" s="9">
        <v>29</v>
      </c>
      <c r="C3219" s="8" t="s">
        <v>1028</v>
      </c>
      <c r="D3219" s="9">
        <v>22.5</v>
      </c>
      <c r="E3219" s="9">
        <v>10</v>
      </c>
      <c r="F3219" s="304">
        <f t="shared" si="307"/>
        <v>397.60874999999999</v>
      </c>
      <c r="G3219" s="9">
        <v>0.1</v>
      </c>
      <c r="H3219" s="18" t="s">
        <v>1063</v>
      </c>
      <c r="I3219" s="32">
        <f t="shared" si="308"/>
        <v>228.1896084504572</v>
      </c>
      <c r="J3219" s="32">
        <f t="shared" si="309"/>
        <v>1.140948042252286</v>
      </c>
      <c r="K3219" s="33" t="str">
        <f t="shared" si="310"/>
        <v>DEJAR</v>
      </c>
      <c r="L3219" s="33" t="str">
        <f t="shared" si="311"/>
        <v>DEJAR</v>
      </c>
      <c r="M3219" s="33" t="str">
        <f t="shared" si="312"/>
        <v>DEJAR</v>
      </c>
    </row>
    <row r="3220" spans="1:13" x14ac:dyDescent="0.25">
      <c r="A3220" s="13" t="s">
        <v>1027</v>
      </c>
      <c r="B3220" s="9">
        <v>30</v>
      </c>
      <c r="C3220" s="8" t="s">
        <v>1028</v>
      </c>
      <c r="D3220" s="9">
        <v>21</v>
      </c>
      <c r="E3220" s="9">
        <v>20</v>
      </c>
      <c r="F3220" s="304">
        <f t="shared" si="307"/>
        <v>346.3614</v>
      </c>
      <c r="G3220" s="9">
        <v>0.1</v>
      </c>
      <c r="H3220" s="18" t="s">
        <v>1063</v>
      </c>
      <c r="I3220" s="32">
        <f t="shared" si="308"/>
        <v>193.587905296</v>
      </c>
      <c r="J3220" s="32">
        <f t="shared" si="309"/>
        <v>0.96793952648000003</v>
      </c>
      <c r="K3220" s="33" t="str">
        <f t="shared" si="310"/>
        <v>DEJAR</v>
      </c>
      <c r="L3220" s="33" t="str">
        <f t="shared" si="311"/>
        <v>DEJAR</v>
      </c>
      <c r="M3220" s="33" t="str">
        <f t="shared" si="312"/>
        <v>DEJAR</v>
      </c>
    </row>
    <row r="3221" spans="1:13" x14ac:dyDescent="0.25">
      <c r="A3221" s="13" t="s">
        <v>1027</v>
      </c>
      <c r="B3221" s="9">
        <v>31</v>
      </c>
      <c r="C3221" s="8" t="s">
        <v>134</v>
      </c>
      <c r="D3221" s="9">
        <v>38</v>
      </c>
      <c r="E3221" s="9">
        <v>8</v>
      </c>
      <c r="F3221" s="304">
        <f t="shared" si="307"/>
        <v>1134.1176</v>
      </c>
      <c r="G3221" s="9">
        <v>0.1</v>
      </c>
      <c r="H3221" s="18" t="s">
        <v>1063</v>
      </c>
      <c r="I3221" s="32">
        <f t="shared" si="308"/>
        <v>795.76587227964853</v>
      </c>
      <c r="J3221" s="32">
        <f t="shared" si="309"/>
        <v>3.9788293613982426</v>
      </c>
      <c r="K3221" s="33" t="str">
        <f t="shared" si="310"/>
        <v>DEJAR</v>
      </c>
      <c r="L3221" s="33" t="str">
        <f t="shared" si="311"/>
        <v>DEJAR</v>
      </c>
      <c r="M3221" s="33" t="str">
        <f t="shared" si="312"/>
        <v>DEJAR</v>
      </c>
    </row>
    <row r="3222" spans="1:13" x14ac:dyDescent="0.25">
      <c r="A3222" s="13" t="s">
        <v>1027</v>
      </c>
      <c r="B3222" s="9">
        <v>32</v>
      </c>
      <c r="C3222" s="8" t="s">
        <v>1028</v>
      </c>
      <c r="D3222" s="9">
        <v>17.5</v>
      </c>
      <c r="E3222" s="9">
        <v>10</v>
      </c>
      <c r="F3222" s="304">
        <f t="shared" si="307"/>
        <v>240.52875</v>
      </c>
      <c r="G3222" s="9">
        <v>0.1</v>
      </c>
      <c r="H3222" s="18" t="s">
        <v>1063</v>
      </c>
      <c r="I3222" s="32">
        <f t="shared" si="308"/>
        <v>125.35709774458586</v>
      </c>
      <c r="J3222" s="32">
        <f t="shared" si="309"/>
        <v>0.62678548872292927</v>
      </c>
      <c r="K3222" s="33" t="str">
        <f t="shared" si="310"/>
        <v>DEJAR</v>
      </c>
      <c r="L3222" s="33" t="str">
        <f t="shared" si="311"/>
        <v>DEJAR</v>
      </c>
      <c r="M3222" s="33" t="str">
        <f t="shared" si="312"/>
        <v>DEJAR</v>
      </c>
    </row>
    <row r="3223" spans="1:13" x14ac:dyDescent="0.25">
      <c r="A3223" s="13" t="s">
        <v>1027</v>
      </c>
      <c r="B3223" s="9">
        <v>33</v>
      </c>
      <c r="C3223" s="8" t="s">
        <v>173</v>
      </c>
      <c r="D3223" s="9">
        <v>22</v>
      </c>
      <c r="E3223" s="9">
        <v>18</v>
      </c>
      <c r="F3223" s="304">
        <f t="shared" si="307"/>
        <v>380.1336</v>
      </c>
      <c r="G3223" s="9">
        <v>0.1</v>
      </c>
      <c r="H3223" s="18" t="s">
        <v>1063</v>
      </c>
      <c r="I3223" s="32">
        <f t="shared" si="308"/>
        <v>216.2883827856152</v>
      </c>
      <c r="J3223" s="32">
        <f t="shared" si="309"/>
        <v>1.0814419139280758</v>
      </c>
      <c r="K3223" s="33" t="str">
        <f t="shared" si="310"/>
        <v>DEJAR</v>
      </c>
      <c r="L3223" s="33" t="str">
        <f t="shared" si="311"/>
        <v>DEJAR</v>
      </c>
      <c r="M3223" s="33" t="str">
        <f t="shared" si="312"/>
        <v>DEJAR</v>
      </c>
    </row>
    <row r="3224" spans="1:13" x14ac:dyDescent="0.25">
      <c r="A3224" s="13" t="s">
        <v>1027</v>
      </c>
      <c r="B3224" s="9">
        <v>34</v>
      </c>
      <c r="C3224" s="8" t="s">
        <v>1028</v>
      </c>
      <c r="D3224" s="9">
        <v>35.299999999999997</v>
      </c>
      <c r="E3224" s="9">
        <v>5</v>
      </c>
      <c r="F3224" s="304">
        <f t="shared" si="307"/>
        <v>978.67908599999976</v>
      </c>
      <c r="G3224" s="9">
        <v>0.1</v>
      </c>
      <c r="H3224" s="18" t="s">
        <v>1063</v>
      </c>
      <c r="I3224" s="32">
        <f t="shared" si="308"/>
        <v>667.56229254639072</v>
      </c>
      <c r="J3224" s="32">
        <f t="shared" si="309"/>
        <v>3.3378114627319535</v>
      </c>
      <c r="K3224" s="33" t="str">
        <f t="shared" si="310"/>
        <v>DEJAR</v>
      </c>
      <c r="L3224" s="33" t="str">
        <f t="shared" si="311"/>
        <v>DEJAR</v>
      </c>
      <c r="M3224" s="33" t="str">
        <f t="shared" si="312"/>
        <v>DEJAR</v>
      </c>
    </row>
    <row r="3225" spans="1:13" x14ac:dyDescent="0.25">
      <c r="A3225" s="13" t="s">
        <v>1027</v>
      </c>
      <c r="B3225" s="9">
        <v>35</v>
      </c>
      <c r="C3225" s="8" t="s">
        <v>1028</v>
      </c>
      <c r="D3225" s="9">
        <v>12</v>
      </c>
      <c r="E3225" s="9">
        <v>9</v>
      </c>
      <c r="F3225" s="304">
        <f t="shared" si="307"/>
        <v>113.0976</v>
      </c>
      <c r="G3225" s="9">
        <v>0.1</v>
      </c>
      <c r="H3225" s="18" t="s">
        <v>1063</v>
      </c>
      <c r="I3225" s="32">
        <f t="shared" si="308"/>
        <v>51.002868362482175</v>
      </c>
      <c r="J3225" s="32">
        <f t="shared" si="309"/>
        <v>0.25501434181241084</v>
      </c>
      <c r="K3225" s="33" t="str">
        <f t="shared" si="310"/>
        <v>DEJAR</v>
      </c>
      <c r="L3225" s="33" t="str">
        <f t="shared" si="311"/>
        <v>DEJAR</v>
      </c>
      <c r="M3225" s="33" t="str">
        <f t="shared" si="312"/>
        <v>DEJAR</v>
      </c>
    </row>
    <row r="3226" spans="1:13" x14ac:dyDescent="0.25">
      <c r="A3226" s="13" t="s">
        <v>1027</v>
      </c>
      <c r="B3226" s="9">
        <v>36</v>
      </c>
      <c r="C3226" s="8" t="s">
        <v>710</v>
      </c>
      <c r="D3226" s="9">
        <v>22</v>
      </c>
      <c r="E3226" s="9">
        <v>10</v>
      </c>
      <c r="F3226" s="304">
        <f t="shared" si="307"/>
        <v>380.1336</v>
      </c>
      <c r="G3226" s="9">
        <v>0.1</v>
      </c>
      <c r="H3226" s="18" t="s">
        <v>1063</v>
      </c>
      <c r="I3226" s="32">
        <f t="shared" si="308"/>
        <v>216.2883827856152</v>
      </c>
      <c r="J3226" s="32">
        <f t="shared" si="309"/>
        <v>1.0814419139280758</v>
      </c>
      <c r="K3226" s="33" t="str">
        <f t="shared" si="310"/>
        <v>DEJAR</v>
      </c>
      <c r="L3226" s="33" t="str">
        <f t="shared" si="311"/>
        <v>DEJAR</v>
      </c>
      <c r="M3226" s="33" t="str">
        <f t="shared" si="312"/>
        <v>DEJAR</v>
      </c>
    </row>
    <row r="3227" spans="1:13" x14ac:dyDescent="0.25">
      <c r="A3227" s="13" t="s">
        <v>1027</v>
      </c>
      <c r="B3227" s="9">
        <v>37</v>
      </c>
      <c r="C3227" s="8" t="s">
        <v>1028</v>
      </c>
      <c r="D3227" s="9">
        <v>16</v>
      </c>
      <c r="E3227" s="9">
        <v>10</v>
      </c>
      <c r="F3227" s="304">
        <f t="shared" si="307"/>
        <v>201.0624</v>
      </c>
      <c r="G3227" s="9">
        <v>0.1</v>
      </c>
      <c r="H3227" s="18" t="s">
        <v>1063</v>
      </c>
      <c r="I3227" s="32">
        <f t="shared" si="308"/>
        <v>101.24820425273758</v>
      </c>
      <c r="J3227" s="32">
        <f t="shared" si="309"/>
        <v>0.50624102126368786</v>
      </c>
      <c r="K3227" s="33" t="str">
        <f t="shared" si="310"/>
        <v>DEJAR</v>
      </c>
      <c r="L3227" s="33" t="str">
        <f t="shared" si="311"/>
        <v>DEJAR</v>
      </c>
      <c r="M3227" s="33" t="str">
        <f t="shared" si="312"/>
        <v>DEJAR</v>
      </c>
    </row>
    <row r="3228" spans="1:13" x14ac:dyDescent="0.25">
      <c r="A3228" s="13" t="s">
        <v>1029</v>
      </c>
      <c r="B3228" s="9">
        <v>1</v>
      </c>
      <c r="C3228" s="8" t="s">
        <v>1030</v>
      </c>
      <c r="D3228" s="9">
        <v>19.5</v>
      </c>
      <c r="E3228" s="9">
        <v>10</v>
      </c>
      <c r="F3228" s="304">
        <f t="shared" si="307"/>
        <v>298.64834999999999</v>
      </c>
      <c r="G3228" s="9">
        <v>0.1</v>
      </c>
      <c r="H3228" s="18" t="s">
        <v>1063</v>
      </c>
      <c r="I3228" s="32">
        <f t="shared" si="308"/>
        <v>162.24290203480425</v>
      </c>
      <c r="J3228" s="32">
        <f t="shared" si="309"/>
        <v>0.81121451017402113</v>
      </c>
      <c r="K3228" s="33" t="str">
        <f t="shared" si="310"/>
        <v>DEJAR</v>
      </c>
      <c r="L3228" s="33" t="str">
        <f t="shared" si="311"/>
        <v>DEJAR</v>
      </c>
      <c r="M3228" s="33" t="str">
        <f t="shared" si="312"/>
        <v>DEJAR</v>
      </c>
    </row>
    <row r="3229" spans="1:13" x14ac:dyDescent="0.25">
      <c r="A3229" s="13" t="s">
        <v>1029</v>
      </c>
      <c r="B3229" s="9">
        <v>2</v>
      </c>
      <c r="C3229" s="8" t="s">
        <v>134</v>
      </c>
      <c r="D3229" s="9">
        <v>15.5</v>
      </c>
      <c r="E3229" s="9">
        <v>15</v>
      </c>
      <c r="F3229" s="304">
        <f t="shared" si="307"/>
        <v>188.69235</v>
      </c>
      <c r="G3229" s="9">
        <v>0.1</v>
      </c>
      <c r="H3229" s="18" t="s">
        <v>1063</v>
      </c>
      <c r="I3229" s="32">
        <f t="shared" si="308"/>
        <v>93.869134877908024</v>
      </c>
      <c r="J3229" s="32">
        <f t="shared" si="309"/>
        <v>0.46934567438954011</v>
      </c>
      <c r="K3229" s="33" t="str">
        <f t="shared" si="310"/>
        <v>DEJAR</v>
      </c>
      <c r="L3229" s="33" t="str">
        <f t="shared" si="311"/>
        <v>DEJAR</v>
      </c>
      <c r="M3229" s="33" t="str">
        <f t="shared" si="312"/>
        <v>DEJAR</v>
      </c>
    </row>
    <row r="3230" spans="1:13" x14ac:dyDescent="0.25">
      <c r="A3230" s="13" t="s">
        <v>1029</v>
      </c>
      <c r="B3230" s="9">
        <v>3</v>
      </c>
      <c r="C3230" s="8" t="s">
        <v>604</v>
      </c>
      <c r="D3230" s="9">
        <v>25</v>
      </c>
      <c r="E3230" s="9">
        <v>20</v>
      </c>
      <c r="F3230" s="304">
        <f t="shared" si="307"/>
        <v>490.875</v>
      </c>
      <c r="G3230" s="9">
        <v>0.1</v>
      </c>
      <c r="H3230" s="18" t="s">
        <v>1063</v>
      </c>
      <c r="I3230" s="32">
        <f t="shared" si="308"/>
        <v>293.3319028192812</v>
      </c>
      <c r="J3230" s="32">
        <f t="shared" si="309"/>
        <v>1.4666595140964058</v>
      </c>
      <c r="K3230" s="33" t="str">
        <f t="shared" si="310"/>
        <v>DEJAR</v>
      </c>
      <c r="L3230" s="33" t="str">
        <f t="shared" si="311"/>
        <v>DEJAR</v>
      </c>
      <c r="M3230" s="33" t="str">
        <f t="shared" si="312"/>
        <v>DEJAR</v>
      </c>
    </row>
    <row r="3231" spans="1:13" x14ac:dyDescent="0.25">
      <c r="A3231" s="13" t="s">
        <v>1029</v>
      </c>
      <c r="B3231" s="9">
        <v>4</v>
      </c>
      <c r="C3231" s="8" t="s">
        <v>125</v>
      </c>
      <c r="D3231" s="9">
        <v>28.2</v>
      </c>
      <c r="E3231" s="9">
        <v>20</v>
      </c>
      <c r="F3231" s="304">
        <f t="shared" si="307"/>
        <v>624.58149600000002</v>
      </c>
      <c r="G3231" s="9">
        <v>0.1</v>
      </c>
      <c r="H3231" s="18" t="s">
        <v>1063</v>
      </c>
      <c r="I3231" s="32">
        <f t="shared" si="308"/>
        <v>390.87560061103426</v>
      </c>
      <c r="J3231" s="32">
        <f t="shared" si="309"/>
        <v>1.9543780030551712</v>
      </c>
      <c r="K3231" s="33" t="str">
        <f t="shared" si="310"/>
        <v>DEJAR</v>
      </c>
      <c r="L3231" s="33" t="str">
        <f t="shared" si="311"/>
        <v>DEJAR</v>
      </c>
      <c r="M3231" s="33" t="str">
        <f t="shared" si="312"/>
        <v>DEJAR</v>
      </c>
    </row>
    <row r="3232" spans="1:13" x14ac:dyDescent="0.25">
      <c r="A3232" s="13" t="s">
        <v>1029</v>
      </c>
      <c r="B3232" s="9">
        <v>5</v>
      </c>
      <c r="C3232" s="8" t="s">
        <v>1030</v>
      </c>
      <c r="D3232" s="9">
        <v>14</v>
      </c>
      <c r="E3232" s="9">
        <v>12</v>
      </c>
      <c r="F3232" s="304">
        <f t="shared" si="307"/>
        <v>153.9384</v>
      </c>
      <c r="G3232" s="9">
        <v>0.1</v>
      </c>
      <c r="H3232" s="18" t="s">
        <v>1063</v>
      </c>
      <c r="I3232" s="32">
        <f t="shared" si="308"/>
        <v>73.64833681845144</v>
      </c>
      <c r="J3232" s="32">
        <f t="shared" si="309"/>
        <v>0.36824168409225716</v>
      </c>
      <c r="K3232" s="33" t="str">
        <f t="shared" si="310"/>
        <v>DEJAR</v>
      </c>
      <c r="L3232" s="33" t="str">
        <f t="shared" si="311"/>
        <v>DEJAR</v>
      </c>
      <c r="M3232" s="33" t="str">
        <f t="shared" si="312"/>
        <v>DEJAR</v>
      </c>
    </row>
    <row r="3233" spans="1:13" x14ac:dyDescent="0.25">
      <c r="A3233" s="13" t="s">
        <v>1029</v>
      </c>
      <c r="B3233" s="9">
        <v>6</v>
      </c>
      <c r="C3233" s="8" t="s">
        <v>117</v>
      </c>
      <c r="D3233" s="9">
        <v>11.8</v>
      </c>
      <c r="E3233" s="9">
        <v>10</v>
      </c>
      <c r="F3233" s="304">
        <f t="shared" si="307"/>
        <v>109.35909600000001</v>
      </c>
      <c r="G3233" s="9">
        <v>0.1</v>
      </c>
      <c r="H3233" s="18" t="s">
        <v>1063</v>
      </c>
      <c r="I3233" s="32">
        <f t="shared" si="308"/>
        <v>49.00008040198486</v>
      </c>
      <c r="J3233" s="32">
        <f t="shared" si="309"/>
        <v>0.24500040200992432</v>
      </c>
      <c r="K3233" s="33" t="str">
        <f t="shared" si="310"/>
        <v>DEJAR</v>
      </c>
      <c r="L3233" s="33" t="str">
        <f t="shared" si="311"/>
        <v>DEJAR</v>
      </c>
      <c r="M3233" s="33" t="str">
        <f t="shared" si="312"/>
        <v>DEJAR</v>
      </c>
    </row>
    <row r="3234" spans="1:13" x14ac:dyDescent="0.25">
      <c r="A3234" s="13" t="s">
        <v>1029</v>
      </c>
      <c r="B3234" s="9">
        <v>7</v>
      </c>
      <c r="C3234" s="8" t="s">
        <v>134</v>
      </c>
      <c r="D3234" s="9">
        <v>28</v>
      </c>
      <c r="E3234" s="9">
        <v>14</v>
      </c>
      <c r="F3234" s="304">
        <f t="shared" si="307"/>
        <v>615.75360000000001</v>
      </c>
      <c r="G3234" s="9">
        <v>0.1</v>
      </c>
      <c r="H3234" s="18" t="s">
        <v>1063</v>
      </c>
      <c r="I3234" s="32">
        <f t="shared" si="308"/>
        <v>384.30049927715726</v>
      </c>
      <c r="J3234" s="32">
        <f t="shared" si="309"/>
        <v>1.9215024963857863</v>
      </c>
      <c r="K3234" s="33" t="str">
        <f t="shared" si="310"/>
        <v>DEJAR</v>
      </c>
      <c r="L3234" s="33" t="str">
        <f t="shared" si="311"/>
        <v>DEJAR</v>
      </c>
      <c r="M3234" s="33" t="str">
        <f t="shared" si="312"/>
        <v>DEJAR</v>
      </c>
    </row>
    <row r="3235" spans="1:13" x14ac:dyDescent="0.25">
      <c r="A3235" s="13" t="s">
        <v>1029</v>
      </c>
      <c r="B3235" s="9">
        <v>8</v>
      </c>
      <c r="C3235" s="8" t="s">
        <v>604</v>
      </c>
      <c r="D3235" s="9">
        <v>35.700000000000003</v>
      </c>
      <c r="E3235" s="9">
        <v>20</v>
      </c>
      <c r="F3235" s="304">
        <f t="shared" si="307"/>
        <v>1000.9844460000002</v>
      </c>
      <c r="G3235" s="9">
        <v>0.1</v>
      </c>
      <c r="H3235" s="18" t="s">
        <v>1063</v>
      </c>
      <c r="I3235" s="32">
        <f t="shared" si="308"/>
        <v>685.73375691292756</v>
      </c>
      <c r="J3235" s="32">
        <f t="shared" si="309"/>
        <v>3.4286687845646378</v>
      </c>
      <c r="K3235" s="33" t="str">
        <f t="shared" si="310"/>
        <v>DEJAR</v>
      </c>
      <c r="L3235" s="33" t="str">
        <f t="shared" si="311"/>
        <v>DEJAR</v>
      </c>
      <c r="M3235" s="33" t="str">
        <f t="shared" si="312"/>
        <v>DEJAR</v>
      </c>
    </row>
    <row r="3236" spans="1:13" x14ac:dyDescent="0.25">
      <c r="A3236" s="13" t="s">
        <v>1029</v>
      </c>
      <c r="B3236" s="9">
        <v>9</v>
      </c>
      <c r="C3236" s="8" t="s">
        <v>1031</v>
      </c>
      <c r="D3236" s="9">
        <v>23.5</v>
      </c>
      <c r="E3236" s="9">
        <v>20</v>
      </c>
      <c r="F3236" s="304">
        <f t="shared" si="307"/>
        <v>433.73714999999999</v>
      </c>
      <c r="G3236" s="9">
        <v>0.1</v>
      </c>
      <c r="H3236" s="18" t="s">
        <v>1063</v>
      </c>
      <c r="I3236" s="32">
        <f t="shared" si="308"/>
        <v>253.10998017593391</v>
      </c>
      <c r="J3236" s="32">
        <f t="shared" si="309"/>
        <v>1.2655499008796693</v>
      </c>
      <c r="K3236" s="33" t="str">
        <f t="shared" si="310"/>
        <v>DEJAR</v>
      </c>
      <c r="L3236" s="33" t="str">
        <f t="shared" si="311"/>
        <v>DEJAR</v>
      </c>
      <c r="M3236" s="33" t="str">
        <f t="shared" si="312"/>
        <v>DEJAR</v>
      </c>
    </row>
    <row r="3237" spans="1:13" x14ac:dyDescent="0.25">
      <c r="A3237" s="13" t="s">
        <v>1029</v>
      </c>
      <c r="B3237" s="9">
        <v>10</v>
      </c>
      <c r="C3237" s="8" t="s">
        <v>604</v>
      </c>
      <c r="D3237" s="9">
        <v>42.3</v>
      </c>
      <c r="E3237" s="9">
        <v>15</v>
      </c>
      <c r="F3237" s="304">
        <f t="shared" si="307"/>
        <v>1405.3083659999998</v>
      </c>
      <c r="G3237" s="9">
        <v>0.1</v>
      </c>
      <c r="H3237" s="18" t="s">
        <v>1063</v>
      </c>
      <c r="I3237" s="32">
        <f t="shared" si="308"/>
        <v>1027.4337754582975</v>
      </c>
      <c r="J3237" s="32">
        <f t="shared" si="309"/>
        <v>5.1371688772914874</v>
      </c>
      <c r="K3237" s="33" t="str">
        <f t="shared" si="310"/>
        <v>DEJAR</v>
      </c>
      <c r="L3237" s="33" t="str">
        <f t="shared" si="311"/>
        <v>DEJAR</v>
      </c>
      <c r="M3237" s="33" t="str">
        <f t="shared" si="312"/>
        <v>DEJAR</v>
      </c>
    </row>
    <row r="3238" spans="1:13" x14ac:dyDescent="0.25">
      <c r="A3238" s="13" t="s">
        <v>1029</v>
      </c>
      <c r="B3238" s="9">
        <v>11</v>
      </c>
      <c r="C3238" s="8" t="s">
        <v>604</v>
      </c>
      <c r="D3238" s="9">
        <v>66</v>
      </c>
      <c r="E3238" s="9">
        <v>25</v>
      </c>
      <c r="F3238" s="304">
        <f t="shared" si="307"/>
        <v>3421.2024000000001</v>
      </c>
      <c r="G3238" s="9">
        <v>0.1</v>
      </c>
      <c r="H3238" s="18" t="s">
        <v>1063</v>
      </c>
      <c r="I3238" s="32">
        <f t="shared" si="308"/>
        <v>2966.5828055949564</v>
      </c>
      <c r="J3238" s="32">
        <f t="shared" si="309"/>
        <v>14.83291402797478</v>
      </c>
      <c r="K3238" s="33" t="str">
        <f t="shared" si="310"/>
        <v>DEJAR</v>
      </c>
      <c r="L3238" s="33" t="str">
        <f t="shared" si="311"/>
        <v>DEJAR</v>
      </c>
      <c r="M3238" s="33" t="str">
        <f t="shared" si="312"/>
        <v>DEJAR</v>
      </c>
    </row>
    <row r="3239" spans="1:13" x14ac:dyDescent="0.25">
      <c r="A3239" s="13" t="s">
        <v>1029</v>
      </c>
      <c r="B3239" s="9">
        <v>12</v>
      </c>
      <c r="C3239" s="8" t="s">
        <v>244</v>
      </c>
      <c r="D3239" s="9">
        <v>66</v>
      </c>
      <c r="E3239" s="9">
        <v>30</v>
      </c>
      <c r="F3239" s="304">
        <f t="shared" si="307"/>
        <v>3421.2024000000001</v>
      </c>
      <c r="G3239" s="9">
        <v>0.1</v>
      </c>
      <c r="H3239" s="18" t="s">
        <v>1063</v>
      </c>
      <c r="I3239" s="32">
        <f t="shared" si="308"/>
        <v>2966.5828055949564</v>
      </c>
      <c r="J3239" s="32">
        <f t="shared" si="309"/>
        <v>14.83291402797478</v>
      </c>
      <c r="K3239" s="33" t="str">
        <f t="shared" si="310"/>
        <v>DEJAR</v>
      </c>
      <c r="L3239" s="33" t="str">
        <f t="shared" si="311"/>
        <v>DEJAR</v>
      </c>
      <c r="M3239" s="33" t="str">
        <f t="shared" si="312"/>
        <v>DEJAR</v>
      </c>
    </row>
    <row r="3240" spans="1:13" x14ac:dyDescent="0.25">
      <c r="A3240" s="13" t="s">
        <v>1029</v>
      </c>
      <c r="B3240" s="9">
        <v>13</v>
      </c>
      <c r="C3240" s="8" t="s">
        <v>134</v>
      </c>
      <c r="D3240" s="9">
        <v>32.700000000000003</v>
      </c>
      <c r="E3240" s="9">
        <v>20</v>
      </c>
      <c r="F3240" s="304">
        <f t="shared" si="307"/>
        <v>839.82036600000015</v>
      </c>
      <c r="G3240" s="9">
        <v>0.1</v>
      </c>
      <c r="H3240" s="18" t="s">
        <v>1063</v>
      </c>
      <c r="I3240" s="32">
        <f t="shared" si="308"/>
        <v>556.2820204297966</v>
      </c>
      <c r="J3240" s="32">
        <f t="shared" si="309"/>
        <v>2.7814101021489828</v>
      </c>
      <c r="K3240" s="33" t="str">
        <f t="shared" si="310"/>
        <v>DEJAR</v>
      </c>
      <c r="L3240" s="33" t="str">
        <f t="shared" si="311"/>
        <v>DEJAR</v>
      </c>
      <c r="M3240" s="33" t="str">
        <f t="shared" si="312"/>
        <v>DEJAR</v>
      </c>
    </row>
    <row r="3241" spans="1:13" x14ac:dyDescent="0.25">
      <c r="A3241" s="13" t="s">
        <v>1029</v>
      </c>
      <c r="B3241" s="9">
        <v>14</v>
      </c>
      <c r="C3241" s="8" t="s">
        <v>604</v>
      </c>
      <c r="D3241" s="9">
        <v>32</v>
      </c>
      <c r="E3241" s="9">
        <v>20</v>
      </c>
      <c r="F3241" s="304">
        <f t="shared" si="307"/>
        <v>804.24959999999999</v>
      </c>
      <c r="G3241" s="9">
        <v>0.1</v>
      </c>
      <c r="H3241" s="18" t="s">
        <v>1063</v>
      </c>
      <c r="I3241" s="32">
        <f t="shared" si="308"/>
        <v>528.31791084648671</v>
      </c>
      <c r="J3241" s="32">
        <f t="shared" si="309"/>
        <v>2.6415895542324335</v>
      </c>
      <c r="K3241" s="33" t="str">
        <f t="shared" si="310"/>
        <v>DEJAR</v>
      </c>
      <c r="L3241" s="33" t="str">
        <f t="shared" si="311"/>
        <v>DEJAR</v>
      </c>
      <c r="M3241" s="33" t="str">
        <f t="shared" si="312"/>
        <v>DEJAR</v>
      </c>
    </row>
    <row r="3242" spans="1:13" x14ac:dyDescent="0.25">
      <c r="A3242" s="13" t="s">
        <v>1029</v>
      </c>
      <c r="B3242" s="9">
        <v>15</v>
      </c>
      <c r="C3242" s="8" t="s">
        <v>604</v>
      </c>
      <c r="D3242" s="9">
        <v>47.3</v>
      </c>
      <c r="E3242" s="9">
        <v>25</v>
      </c>
      <c r="F3242" s="304">
        <f t="shared" si="307"/>
        <v>1757.1675659999996</v>
      </c>
      <c r="G3242" s="9">
        <v>0.1</v>
      </c>
      <c r="H3242" s="18" t="s">
        <v>1063</v>
      </c>
      <c r="I3242" s="32">
        <f t="shared" si="308"/>
        <v>1340.9222186889281</v>
      </c>
      <c r="J3242" s="32">
        <f t="shared" si="309"/>
        <v>6.7046110934446395</v>
      </c>
      <c r="K3242" s="33" t="str">
        <f t="shared" si="310"/>
        <v>DEJAR</v>
      </c>
      <c r="L3242" s="33" t="str">
        <f t="shared" si="311"/>
        <v>DEJAR</v>
      </c>
      <c r="M3242" s="33" t="str">
        <f t="shared" si="312"/>
        <v>DEJAR</v>
      </c>
    </row>
    <row r="3243" spans="1:13" x14ac:dyDescent="0.25">
      <c r="A3243" s="13" t="s">
        <v>1029</v>
      </c>
      <c r="B3243" s="9">
        <v>16</v>
      </c>
      <c r="C3243" s="8" t="s">
        <v>604</v>
      </c>
      <c r="D3243" s="9">
        <v>16</v>
      </c>
      <c r="E3243" s="9">
        <v>10</v>
      </c>
      <c r="F3243" s="304">
        <f t="shared" si="307"/>
        <v>201.0624</v>
      </c>
      <c r="G3243" s="9">
        <v>0.1</v>
      </c>
      <c r="H3243" s="18" t="s">
        <v>1063</v>
      </c>
      <c r="I3243" s="32">
        <f t="shared" si="308"/>
        <v>101.24820425273758</v>
      </c>
      <c r="J3243" s="32">
        <f t="shared" si="309"/>
        <v>0.50624102126368786</v>
      </c>
      <c r="K3243" s="33" t="str">
        <f t="shared" si="310"/>
        <v>DEJAR</v>
      </c>
      <c r="L3243" s="33" t="str">
        <f t="shared" si="311"/>
        <v>DEJAR</v>
      </c>
      <c r="M3243" s="33" t="str">
        <f t="shared" si="312"/>
        <v>DEJAR</v>
      </c>
    </row>
    <row r="3244" spans="1:13" x14ac:dyDescent="0.25">
      <c r="A3244" s="13" t="s">
        <v>1029</v>
      </c>
      <c r="B3244" s="9">
        <v>17</v>
      </c>
      <c r="C3244" s="8" t="s">
        <v>294</v>
      </c>
      <c r="D3244" s="9">
        <v>46.2</v>
      </c>
      <c r="E3244" s="9">
        <v>30</v>
      </c>
      <c r="F3244" s="304">
        <f t="shared" si="307"/>
        <v>1676.3891759999999</v>
      </c>
      <c r="G3244" s="9">
        <v>0.1</v>
      </c>
      <c r="H3244" s="18" t="s">
        <v>1063</v>
      </c>
      <c r="I3244" s="32">
        <f t="shared" si="308"/>
        <v>1267.7864465273931</v>
      </c>
      <c r="J3244" s="32">
        <f t="shared" si="309"/>
        <v>6.3389322326369655</v>
      </c>
      <c r="K3244" s="33" t="str">
        <f t="shared" si="310"/>
        <v>DEJAR</v>
      </c>
      <c r="L3244" s="33" t="str">
        <f t="shared" si="311"/>
        <v>DEJAR</v>
      </c>
      <c r="M3244" s="33" t="str">
        <f t="shared" si="312"/>
        <v>DEJAR</v>
      </c>
    </row>
    <row r="3245" spans="1:13" x14ac:dyDescent="0.25">
      <c r="A3245" s="13" t="s">
        <v>1029</v>
      </c>
      <c r="B3245" s="9">
        <v>18</v>
      </c>
      <c r="C3245" s="8" t="s">
        <v>604</v>
      </c>
      <c r="D3245" s="9">
        <v>38</v>
      </c>
      <c r="E3245" s="9">
        <v>20</v>
      </c>
      <c r="F3245" s="304">
        <f t="shared" si="307"/>
        <v>1134.1176</v>
      </c>
      <c r="G3245" s="9">
        <v>0.1</v>
      </c>
      <c r="H3245" s="18" t="s">
        <v>1063</v>
      </c>
      <c r="I3245" s="32">
        <f t="shared" si="308"/>
        <v>795.76587227964853</v>
      </c>
      <c r="J3245" s="32">
        <f t="shared" si="309"/>
        <v>3.9788293613982426</v>
      </c>
      <c r="K3245" s="33" t="str">
        <f t="shared" si="310"/>
        <v>DEJAR</v>
      </c>
      <c r="L3245" s="33" t="str">
        <f t="shared" si="311"/>
        <v>DEJAR</v>
      </c>
      <c r="M3245" s="33" t="str">
        <f t="shared" si="312"/>
        <v>DEJAR</v>
      </c>
    </row>
    <row r="3246" spans="1:13" x14ac:dyDescent="0.25">
      <c r="A3246" s="13" t="s">
        <v>1029</v>
      </c>
      <c r="B3246" s="9">
        <v>19</v>
      </c>
      <c r="C3246" s="8" t="s">
        <v>1032</v>
      </c>
      <c r="D3246" s="9">
        <v>31</v>
      </c>
      <c r="E3246" s="9">
        <v>20</v>
      </c>
      <c r="F3246" s="304">
        <f t="shared" si="307"/>
        <v>754.76940000000002</v>
      </c>
      <c r="G3246" s="9">
        <v>0.1</v>
      </c>
      <c r="H3246" s="18" t="s">
        <v>1063</v>
      </c>
      <c r="I3246" s="32">
        <f t="shared" si="308"/>
        <v>489.81357840055307</v>
      </c>
      <c r="J3246" s="32">
        <f t="shared" si="309"/>
        <v>2.4490678920027653</v>
      </c>
      <c r="K3246" s="33" t="str">
        <f t="shared" si="310"/>
        <v>DEJAR</v>
      </c>
      <c r="L3246" s="33" t="str">
        <f t="shared" si="311"/>
        <v>DEJAR</v>
      </c>
      <c r="M3246" s="33" t="str">
        <f t="shared" si="312"/>
        <v>DEJAR</v>
      </c>
    </row>
    <row r="3247" spans="1:13" x14ac:dyDescent="0.25">
      <c r="A3247" s="13" t="s">
        <v>1029</v>
      </c>
      <c r="B3247" s="9">
        <v>20</v>
      </c>
      <c r="C3247" s="8" t="s">
        <v>160</v>
      </c>
      <c r="D3247" s="9">
        <v>33</v>
      </c>
      <c r="E3247" s="9">
        <v>35</v>
      </c>
      <c r="F3247" s="304">
        <f t="shared" si="307"/>
        <v>855.30060000000003</v>
      </c>
      <c r="G3247" s="9">
        <v>0.1</v>
      </c>
      <c r="H3247" s="18" t="s">
        <v>1063</v>
      </c>
      <c r="I3247" s="32">
        <f t="shared" si="308"/>
        <v>568.52356444302654</v>
      </c>
      <c r="J3247" s="32">
        <f t="shared" si="309"/>
        <v>2.8426178222151326</v>
      </c>
      <c r="K3247" s="33" t="str">
        <f t="shared" si="310"/>
        <v>DEJAR</v>
      </c>
      <c r="L3247" s="33" t="str">
        <f t="shared" si="311"/>
        <v>DEJAR</v>
      </c>
      <c r="M3247" s="33" t="str">
        <f t="shared" si="312"/>
        <v>DEJAR</v>
      </c>
    </row>
    <row r="3248" spans="1:13" x14ac:dyDescent="0.25">
      <c r="A3248" s="13" t="s">
        <v>1029</v>
      </c>
      <c r="B3248" s="9">
        <v>21</v>
      </c>
      <c r="C3248" s="8" t="s">
        <v>125</v>
      </c>
      <c r="D3248" s="9">
        <v>89.3</v>
      </c>
      <c r="E3248" s="9">
        <v>35</v>
      </c>
      <c r="F3248" s="304">
        <f t="shared" si="307"/>
        <v>6263.1644459999998</v>
      </c>
      <c r="G3248" s="9">
        <v>0.1</v>
      </c>
      <c r="H3248" s="18" t="s">
        <v>1063</v>
      </c>
      <c r="I3248" s="32">
        <f t="shared" si="308"/>
        <v>6098.5876531971198</v>
      </c>
      <c r="J3248" s="32">
        <f t="shared" si="309"/>
        <v>30.492938265985597</v>
      </c>
      <c r="K3248" s="33" t="str">
        <f t="shared" si="310"/>
        <v>DEJAR</v>
      </c>
      <c r="L3248" s="33" t="str">
        <f t="shared" si="311"/>
        <v>DEJAR</v>
      </c>
      <c r="M3248" s="33" t="str">
        <f t="shared" si="312"/>
        <v>DEJAR</v>
      </c>
    </row>
    <row r="3249" spans="1:13" x14ac:dyDescent="0.25">
      <c r="A3249" s="13" t="s">
        <v>1029</v>
      </c>
      <c r="B3249" s="9">
        <v>22</v>
      </c>
      <c r="C3249" s="8" t="s">
        <v>125</v>
      </c>
      <c r="D3249" s="9">
        <v>31.5</v>
      </c>
      <c r="E3249" s="9">
        <v>16</v>
      </c>
      <c r="F3249" s="304">
        <f t="shared" si="307"/>
        <v>779.31314999999995</v>
      </c>
      <c r="G3249" s="9">
        <v>0.1</v>
      </c>
      <c r="H3249" s="18" t="s">
        <v>1063</v>
      </c>
      <c r="I3249" s="32">
        <f t="shared" si="308"/>
        <v>508.85435701385597</v>
      </c>
      <c r="J3249" s="32">
        <f t="shared" si="309"/>
        <v>2.5442717850692795</v>
      </c>
      <c r="K3249" s="33" t="str">
        <f t="shared" si="310"/>
        <v>DEJAR</v>
      </c>
      <c r="L3249" s="33" t="str">
        <f t="shared" si="311"/>
        <v>DEJAR</v>
      </c>
      <c r="M3249" s="33" t="str">
        <f t="shared" si="312"/>
        <v>DEJAR</v>
      </c>
    </row>
    <row r="3250" spans="1:13" x14ac:dyDescent="0.25">
      <c r="A3250" s="13" t="s">
        <v>1029</v>
      </c>
      <c r="B3250" s="9">
        <v>23</v>
      </c>
      <c r="C3250" s="8" t="s">
        <v>670</v>
      </c>
      <c r="D3250" s="9">
        <v>37</v>
      </c>
      <c r="E3250" s="9">
        <v>35</v>
      </c>
      <c r="F3250" s="304">
        <f t="shared" si="307"/>
        <v>1075.2126000000001</v>
      </c>
      <c r="G3250" s="9">
        <v>0.1</v>
      </c>
      <c r="H3250" s="18" t="s">
        <v>1063</v>
      </c>
      <c r="I3250" s="32">
        <f t="shared" si="308"/>
        <v>746.75785703016243</v>
      </c>
      <c r="J3250" s="32">
        <f t="shared" si="309"/>
        <v>3.7337892851508117</v>
      </c>
      <c r="K3250" s="33" t="str">
        <f t="shared" si="310"/>
        <v>DEJAR</v>
      </c>
      <c r="L3250" s="33" t="str">
        <f t="shared" si="311"/>
        <v>DEJAR</v>
      </c>
      <c r="M3250" s="33" t="str">
        <f t="shared" si="312"/>
        <v>DEJAR</v>
      </c>
    </row>
    <row r="3251" spans="1:13" x14ac:dyDescent="0.25">
      <c r="A3251" s="13" t="s">
        <v>1029</v>
      </c>
      <c r="B3251" s="9">
        <v>24</v>
      </c>
      <c r="C3251" s="8" t="s">
        <v>1010</v>
      </c>
      <c r="D3251" s="9">
        <v>26</v>
      </c>
      <c r="E3251" s="9">
        <v>30</v>
      </c>
      <c r="F3251" s="304">
        <f t="shared" si="307"/>
        <v>530.93039999999996</v>
      </c>
      <c r="G3251" s="9">
        <v>0.1</v>
      </c>
      <c r="H3251" s="18" t="s">
        <v>1063</v>
      </c>
      <c r="I3251" s="32">
        <f t="shared" si="308"/>
        <v>322.0760520178971</v>
      </c>
      <c r="J3251" s="32">
        <f t="shared" si="309"/>
        <v>1.6103802600894852</v>
      </c>
      <c r="K3251" s="33" t="str">
        <f t="shared" si="310"/>
        <v>DEJAR</v>
      </c>
      <c r="L3251" s="33" t="str">
        <f t="shared" si="311"/>
        <v>DEJAR</v>
      </c>
      <c r="M3251" s="33" t="str">
        <f t="shared" si="312"/>
        <v>DEJAR</v>
      </c>
    </row>
    <row r="3252" spans="1:13" x14ac:dyDescent="0.25">
      <c r="A3252" s="13" t="s">
        <v>1029</v>
      </c>
      <c r="B3252" s="9">
        <v>25</v>
      </c>
      <c r="C3252" s="8" t="s">
        <v>49</v>
      </c>
      <c r="D3252" s="9">
        <v>19.3</v>
      </c>
      <c r="E3252" s="9">
        <v>16</v>
      </c>
      <c r="F3252" s="304">
        <f t="shared" si="307"/>
        <v>292.55364600000001</v>
      </c>
      <c r="G3252" s="9">
        <v>0.1</v>
      </c>
      <c r="H3252" s="18" t="s">
        <v>1063</v>
      </c>
      <c r="I3252" s="32">
        <f t="shared" si="308"/>
        <v>158.30477360462294</v>
      </c>
      <c r="J3252" s="32">
        <f t="shared" si="309"/>
        <v>0.7915238680231147</v>
      </c>
      <c r="K3252" s="33" t="str">
        <f t="shared" si="310"/>
        <v>DEJAR</v>
      </c>
      <c r="L3252" s="33" t="str">
        <f t="shared" si="311"/>
        <v>DEJAR</v>
      </c>
      <c r="M3252" s="33" t="str">
        <f t="shared" si="312"/>
        <v>DEJAR</v>
      </c>
    </row>
    <row r="3253" spans="1:13" x14ac:dyDescent="0.25">
      <c r="A3253" s="13" t="s">
        <v>1029</v>
      </c>
      <c r="B3253" s="9">
        <v>26</v>
      </c>
      <c r="C3253" s="8" t="s">
        <v>150</v>
      </c>
      <c r="D3253" s="9">
        <v>12.5</v>
      </c>
      <c r="E3253" s="9">
        <v>5</v>
      </c>
      <c r="F3253" s="304">
        <f t="shared" si="307"/>
        <v>122.71875</v>
      </c>
      <c r="G3253" s="9">
        <v>0.1</v>
      </c>
      <c r="H3253" s="18" t="s">
        <v>1063</v>
      </c>
      <c r="I3253" s="32">
        <f t="shared" si="308"/>
        <v>56.214880852526136</v>
      </c>
      <c r="J3253" s="32">
        <f t="shared" si="309"/>
        <v>0.28107440426263064</v>
      </c>
      <c r="K3253" s="33" t="str">
        <f t="shared" si="310"/>
        <v>DEJAR</v>
      </c>
      <c r="L3253" s="33" t="str">
        <f t="shared" si="311"/>
        <v>DEJAR</v>
      </c>
      <c r="M3253" s="33" t="str">
        <f t="shared" si="312"/>
        <v>DEJAR</v>
      </c>
    </row>
    <row r="3254" spans="1:13" x14ac:dyDescent="0.25">
      <c r="A3254" s="14" t="s">
        <v>1045</v>
      </c>
      <c r="B3254" s="18">
        <v>1</v>
      </c>
      <c r="C3254" s="28" t="s">
        <v>618</v>
      </c>
      <c r="D3254" s="12">
        <v>50</v>
      </c>
      <c r="E3254" s="12">
        <v>15</v>
      </c>
      <c r="F3254" s="304">
        <f t="shared" si="307"/>
        <v>1963.5</v>
      </c>
      <c r="G3254" s="9">
        <v>0.125</v>
      </c>
      <c r="H3254" s="9" t="s">
        <v>1063</v>
      </c>
      <c r="I3254" s="32">
        <f t="shared" si="308"/>
        <v>1530.6197203780737</v>
      </c>
      <c r="J3254" s="32">
        <f t="shared" si="309"/>
        <v>6.1224788815122944</v>
      </c>
      <c r="K3254" s="33" t="str">
        <f t="shared" si="310"/>
        <v>DEJAR</v>
      </c>
      <c r="L3254" s="33" t="str">
        <f t="shared" si="311"/>
        <v>DEJAR</v>
      </c>
      <c r="M3254" s="33" t="str">
        <f t="shared" si="312"/>
        <v>DEJAR</v>
      </c>
    </row>
    <row r="3255" spans="1:13" x14ac:dyDescent="0.25">
      <c r="A3255" s="14" t="s">
        <v>1045</v>
      </c>
      <c r="B3255" s="18">
        <v>2</v>
      </c>
      <c r="C3255" s="28" t="s">
        <v>1064</v>
      </c>
      <c r="D3255" s="12">
        <v>16.7</v>
      </c>
      <c r="E3255" s="12">
        <v>4</v>
      </c>
      <c r="F3255" s="304">
        <f t="shared" si="307"/>
        <v>219.04020599999998</v>
      </c>
      <c r="G3255" s="9">
        <v>0.125</v>
      </c>
      <c r="H3255" s="100" t="s">
        <v>1065</v>
      </c>
      <c r="I3255" s="33">
        <f>(6.666+(12.826*E3255^0.5)*LN(E3255))</f>
        <v>42.22722295144743</v>
      </c>
      <c r="J3255" s="33">
        <f t="shared" ref="J3255:J3264" si="313">(I3255/1000)*0.5/G3255</f>
        <v>0.16890889180578972</v>
      </c>
      <c r="K3255" s="33" t="str">
        <f t="shared" si="310"/>
        <v>DEJAR</v>
      </c>
      <c r="L3255" s="33" t="str">
        <f t="shared" si="311"/>
        <v>DEPURAR</v>
      </c>
      <c r="M3255" s="33" t="str">
        <f t="shared" si="312"/>
        <v>DEPURAR</v>
      </c>
    </row>
    <row r="3256" spans="1:13" x14ac:dyDescent="0.25">
      <c r="A3256" s="14" t="s">
        <v>1045</v>
      </c>
      <c r="B3256" s="18">
        <v>3</v>
      </c>
      <c r="C3256" s="28" t="s">
        <v>1066</v>
      </c>
      <c r="D3256" s="12">
        <v>31.5</v>
      </c>
      <c r="E3256" s="195">
        <v>14.25</v>
      </c>
      <c r="F3256" s="304">
        <f t="shared" si="307"/>
        <v>779.31314999999995</v>
      </c>
      <c r="G3256" s="9">
        <v>0.125</v>
      </c>
      <c r="H3256" s="9" t="s">
        <v>1063</v>
      </c>
      <c r="I3256" s="32">
        <f t="shared" ref="I3256:I3264" si="314">0.13657*D3256^2.38351</f>
        <v>508.85435701385597</v>
      </c>
      <c r="J3256" s="32">
        <f t="shared" si="313"/>
        <v>2.0354174280554238</v>
      </c>
      <c r="K3256" s="33" t="str">
        <f t="shared" si="310"/>
        <v>DEJAR</v>
      </c>
      <c r="L3256" s="33" t="str">
        <f t="shared" si="311"/>
        <v>DEJAR</v>
      </c>
      <c r="M3256" s="33" t="str">
        <f t="shared" si="312"/>
        <v>DEJAR</v>
      </c>
    </row>
    <row r="3257" spans="1:13" x14ac:dyDescent="0.25">
      <c r="A3257" s="14" t="s">
        <v>1045</v>
      </c>
      <c r="B3257" s="18">
        <v>4</v>
      </c>
      <c r="C3257" s="28" t="s">
        <v>130</v>
      </c>
      <c r="D3257" s="12">
        <v>14</v>
      </c>
      <c r="E3257" s="12">
        <v>8</v>
      </c>
      <c r="F3257" s="304">
        <f t="shared" si="307"/>
        <v>153.9384</v>
      </c>
      <c r="G3257" s="9">
        <v>0.125</v>
      </c>
      <c r="H3257" s="9" t="s">
        <v>1063</v>
      </c>
      <c r="I3257" s="32">
        <f t="shared" si="314"/>
        <v>73.64833681845144</v>
      </c>
      <c r="J3257" s="32">
        <f t="shared" si="313"/>
        <v>0.29459334727380576</v>
      </c>
      <c r="K3257" s="33" t="str">
        <f t="shared" si="310"/>
        <v>DEJAR</v>
      </c>
      <c r="L3257" s="33" t="str">
        <f t="shared" si="311"/>
        <v>DEJAR</v>
      </c>
      <c r="M3257" s="33" t="str">
        <f t="shared" si="312"/>
        <v>DEJAR</v>
      </c>
    </row>
    <row r="3258" spans="1:13" x14ac:dyDescent="0.25">
      <c r="A3258" s="14" t="s">
        <v>1045</v>
      </c>
      <c r="B3258" s="18">
        <v>5</v>
      </c>
      <c r="C3258" s="28" t="s">
        <v>377</v>
      </c>
      <c r="D3258" s="12">
        <v>18</v>
      </c>
      <c r="E3258" s="12">
        <v>8</v>
      </c>
      <c r="F3258" s="304">
        <f t="shared" si="307"/>
        <v>254.46959999999999</v>
      </c>
      <c r="G3258" s="9">
        <v>0.125</v>
      </c>
      <c r="H3258" s="9" t="s">
        <v>1063</v>
      </c>
      <c r="I3258" s="32">
        <f t="shared" si="314"/>
        <v>134.06329154071116</v>
      </c>
      <c r="J3258" s="32">
        <f t="shared" si="313"/>
        <v>0.53625316616284469</v>
      </c>
      <c r="K3258" s="33" t="str">
        <f t="shared" si="310"/>
        <v>DEJAR</v>
      </c>
      <c r="L3258" s="33" t="str">
        <f t="shared" si="311"/>
        <v>DEJAR</v>
      </c>
      <c r="M3258" s="33" t="str">
        <f t="shared" si="312"/>
        <v>DEJAR</v>
      </c>
    </row>
    <row r="3259" spans="1:13" x14ac:dyDescent="0.25">
      <c r="A3259" s="14" t="s">
        <v>1045</v>
      </c>
      <c r="B3259" s="18">
        <v>6</v>
      </c>
      <c r="C3259" s="28" t="s">
        <v>1066</v>
      </c>
      <c r="D3259" s="12">
        <v>19</v>
      </c>
      <c r="E3259" s="12">
        <v>15</v>
      </c>
      <c r="F3259" s="304">
        <f t="shared" si="307"/>
        <v>283.52940000000001</v>
      </c>
      <c r="G3259" s="9">
        <v>0.125</v>
      </c>
      <c r="H3259" s="9" t="s">
        <v>1063</v>
      </c>
      <c r="I3259" s="32">
        <f t="shared" si="314"/>
        <v>152.50261995629924</v>
      </c>
      <c r="J3259" s="32">
        <f t="shared" si="313"/>
        <v>0.61001047982519696</v>
      </c>
      <c r="K3259" s="33" t="str">
        <f t="shared" si="310"/>
        <v>DEJAR</v>
      </c>
      <c r="L3259" s="33" t="str">
        <f t="shared" si="311"/>
        <v>DEJAR</v>
      </c>
      <c r="M3259" s="33" t="str">
        <f t="shared" si="312"/>
        <v>DEJAR</v>
      </c>
    </row>
    <row r="3260" spans="1:13" x14ac:dyDescent="0.25">
      <c r="A3260" s="14" t="s">
        <v>1045</v>
      </c>
      <c r="B3260" s="18">
        <v>7</v>
      </c>
      <c r="C3260" s="28" t="s">
        <v>1067</v>
      </c>
      <c r="D3260" s="120">
        <v>16</v>
      </c>
      <c r="E3260" s="12">
        <v>15</v>
      </c>
      <c r="F3260" s="304">
        <f t="shared" si="307"/>
        <v>201.0624</v>
      </c>
      <c r="G3260" s="9">
        <v>0.125</v>
      </c>
      <c r="H3260" s="9" t="s">
        <v>1063</v>
      </c>
      <c r="I3260" s="32">
        <f t="shared" si="314"/>
        <v>101.24820425273758</v>
      </c>
      <c r="J3260" s="32">
        <f t="shared" si="313"/>
        <v>0.4049928170109503</v>
      </c>
      <c r="K3260" s="33" t="str">
        <f t="shared" si="310"/>
        <v>DEJAR</v>
      </c>
      <c r="L3260" s="33" t="str">
        <f t="shared" si="311"/>
        <v>DEJAR</v>
      </c>
      <c r="M3260" s="33" t="str">
        <f t="shared" si="312"/>
        <v>DEJAR</v>
      </c>
    </row>
    <row r="3261" spans="1:13" x14ac:dyDescent="0.25">
      <c r="A3261" s="14" t="s">
        <v>1045</v>
      </c>
      <c r="B3261" s="18">
        <v>8</v>
      </c>
      <c r="C3261" s="28" t="s">
        <v>1066</v>
      </c>
      <c r="D3261" s="12">
        <v>33</v>
      </c>
      <c r="E3261" s="12">
        <v>10</v>
      </c>
      <c r="F3261" s="304">
        <f t="shared" si="307"/>
        <v>855.30060000000003</v>
      </c>
      <c r="G3261" s="9">
        <v>0.125</v>
      </c>
      <c r="H3261" s="9" t="s">
        <v>1063</v>
      </c>
      <c r="I3261" s="32">
        <f t="shared" si="314"/>
        <v>568.52356444302654</v>
      </c>
      <c r="J3261" s="32">
        <f t="shared" si="313"/>
        <v>2.2740942577721062</v>
      </c>
      <c r="K3261" s="33" t="str">
        <f t="shared" si="310"/>
        <v>DEJAR</v>
      </c>
      <c r="L3261" s="33" t="str">
        <f t="shared" si="311"/>
        <v>DEJAR</v>
      </c>
      <c r="M3261" s="33" t="str">
        <f t="shared" si="312"/>
        <v>DEJAR</v>
      </c>
    </row>
    <row r="3262" spans="1:13" x14ac:dyDescent="0.25">
      <c r="A3262" s="14" t="s">
        <v>1045</v>
      </c>
      <c r="B3262" s="18">
        <v>9</v>
      </c>
      <c r="C3262" s="28" t="s">
        <v>1068</v>
      </c>
      <c r="D3262" s="12">
        <v>26</v>
      </c>
      <c r="E3262" s="12">
        <v>15</v>
      </c>
      <c r="F3262" s="304">
        <f t="shared" si="307"/>
        <v>530.93039999999996</v>
      </c>
      <c r="G3262" s="9">
        <v>0.125</v>
      </c>
      <c r="H3262" s="9" t="s">
        <v>1063</v>
      </c>
      <c r="I3262" s="32">
        <f t="shared" si="314"/>
        <v>322.0760520178971</v>
      </c>
      <c r="J3262" s="32">
        <f t="shared" si="313"/>
        <v>1.2883042080715883</v>
      </c>
      <c r="K3262" s="33" t="str">
        <f t="shared" si="310"/>
        <v>DEJAR</v>
      </c>
      <c r="L3262" s="33" t="str">
        <f t="shared" si="311"/>
        <v>DEJAR</v>
      </c>
      <c r="M3262" s="33" t="str">
        <f t="shared" si="312"/>
        <v>DEJAR</v>
      </c>
    </row>
    <row r="3263" spans="1:13" x14ac:dyDescent="0.25">
      <c r="A3263" s="14" t="s">
        <v>1045</v>
      </c>
      <c r="B3263" s="18">
        <v>10</v>
      </c>
      <c r="C3263" s="28" t="s">
        <v>377</v>
      </c>
      <c r="D3263" s="12">
        <v>33</v>
      </c>
      <c r="E3263" s="195">
        <v>14.25</v>
      </c>
      <c r="F3263" s="304">
        <f t="shared" si="307"/>
        <v>855.30060000000003</v>
      </c>
      <c r="G3263" s="9">
        <v>0.125</v>
      </c>
      <c r="H3263" s="9" t="s">
        <v>1063</v>
      </c>
      <c r="I3263" s="32">
        <f t="shared" si="314"/>
        <v>568.52356444302654</v>
      </c>
      <c r="J3263" s="32">
        <f t="shared" si="313"/>
        <v>2.2740942577721062</v>
      </c>
      <c r="K3263" s="33" t="str">
        <f t="shared" si="310"/>
        <v>DEJAR</v>
      </c>
      <c r="L3263" s="33" t="str">
        <f t="shared" si="311"/>
        <v>DEJAR</v>
      </c>
      <c r="M3263" s="33" t="str">
        <f t="shared" si="312"/>
        <v>DEJAR</v>
      </c>
    </row>
    <row r="3264" spans="1:13" x14ac:dyDescent="0.25">
      <c r="A3264" s="14" t="s">
        <v>1045</v>
      </c>
      <c r="B3264" s="18">
        <v>11</v>
      </c>
      <c r="C3264" s="28" t="s">
        <v>1069</v>
      </c>
      <c r="D3264" s="12">
        <v>57</v>
      </c>
      <c r="E3264" s="12">
        <v>20</v>
      </c>
      <c r="F3264" s="304">
        <f t="shared" si="307"/>
        <v>2551.7646</v>
      </c>
      <c r="G3264" s="9">
        <v>0.125</v>
      </c>
      <c r="H3264" s="9" t="s">
        <v>1063</v>
      </c>
      <c r="I3264" s="32">
        <f t="shared" si="314"/>
        <v>2091.7057326142717</v>
      </c>
      <c r="J3264" s="32">
        <f t="shared" si="313"/>
        <v>8.3668229304570865</v>
      </c>
      <c r="K3264" s="33" t="str">
        <f t="shared" si="310"/>
        <v>DEJAR</v>
      </c>
      <c r="L3264" s="33" t="str">
        <f t="shared" si="311"/>
        <v>DEJAR</v>
      </c>
      <c r="M3264" s="33" t="str">
        <f t="shared" si="312"/>
        <v>DEJAR</v>
      </c>
    </row>
    <row r="3265" spans="1:13" x14ac:dyDescent="0.25">
      <c r="A3265" s="14" t="s">
        <v>1045</v>
      </c>
      <c r="B3265" s="18">
        <v>12</v>
      </c>
      <c r="C3265" s="28" t="s">
        <v>1064</v>
      </c>
      <c r="D3265" s="12">
        <v>41</v>
      </c>
      <c r="E3265" s="12">
        <v>4</v>
      </c>
      <c r="F3265" s="304">
        <f t="shared" si="307"/>
        <v>1320.2574</v>
      </c>
      <c r="G3265" s="9">
        <v>0.125</v>
      </c>
      <c r="H3265" s="100" t="s">
        <v>1065</v>
      </c>
      <c r="I3265" s="33">
        <f>(6.666+(12.826*E3265^0.5)*LN(E3265))</f>
        <v>42.22722295144743</v>
      </c>
      <c r="J3265" s="33">
        <f t="shared" ref="J3265" si="315">(I3265/1000)*0.5/G3265</f>
        <v>0.16890889180578972</v>
      </c>
      <c r="K3265" s="33" t="str">
        <f t="shared" si="310"/>
        <v>DEJAR</v>
      </c>
      <c r="L3265" s="33" t="str">
        <f t="shared" si="311"/>
        <v>DEPURAR</v>
      </c>
      <c r="M3265" s="33" t="str">
        <f t="shared" si="312"/>
        <v>DEPURAR</v>
      </c>
    </row>
    <row r="3266" spans="1:13" x14ac:dyDescent="0.25">
      <c r="A3266" s="14" t="s">
        <v>1045</v>
      </c>
      <c r="B3266" s="18">
        <v>13</v>
      </c>
      <c r="C3266" s="28" t="s">
        <v>1070</v>
      </c>
      <c r="D3266" s="12">
        <v>25</v>
      </c>
      <c r="E3266" s="12">
        <v>10</v>
      </c>
      <c r="F3266" s="304">
        <f t="shared" si="307"/>
        <v>490.875</v>
      </c>
      <c r="G3266" s="9">
        <v>0.125</v>
      </c>
      <c r="H3266" s="9" t="s">
        <v>1063</v>
      </c>
      <c r="I3266" s="32">
        <f>0.13657*D3266^2.38351</f>
        <v>293.3319028192812</v>
      </c>
      <c r="J3266" s="32">
        <f>(I3266/1000)*0.5/G3266</f>
        <v>1.1733276112771247</v>
      </c>
      <c r="K3266" s="33" t="str">
        <f t="shared" si="310"/>
        <v>DEJAR</v>
      </c>
      <c r="L3266" s="33" t="str">
        <f t="shared" si="311"/>
        <v>DEJAR</v>
      </c>
      <c r="M3266" s="33" t="str">
        <f t="shared" si="312"/>
        <v>DEJAR</v>
      </c>
    </row>
    <row r="3267" spans="1:13" x14ac:dyDescent="0.25">
      <c r="A3267" s="14" t="s">
        <v>1045</v>
      </c>
      <c r="B3267" s="18">
        <v>14</v>
      </c>
      <c r="C3267" s="28" t="s">
        <v>1064</v>
      </c>
      <c r="D3267" s="12">
        <v>35</v>
      </c>
      <c r="E3267" s="12">
        <v>10</v>
      </c>
      <c r="F3267" s="304">
        <f t="shared" ref="F3267:F3330" si="316">(3.1416/4)*D3267^2</f>
        <v>962.11500000000001</v>
      </c>
      <c r="G3267" s="9">
        <v>0.125</v>
      </c>
      <c r="H3267" s="100" t="s">
        <v>1065</v>
      </c>
      <c r="I3267" s="33">
        <f t="shared" ref="I3267:I3268" si="317">(6.666+(12.826*E3267^0.5)*LN(E3267))</f>
        <v>100.05740827111657</v>
      </c>
      <c r="J3267" s="33">
        <f t="shared" ref="J3267:J3268" si="318">(I3267/1000)*0.5/G3267</f>
        <v>0.4002296330844663</v>
      </c>
      <c r="K3267" s="33" t="str">
        <f t="shared" ref="K3267:K3330" si="319">+IF(D3267&gt;=10,"DEJAR","DEPURAR")</f>
        <v>DEJAR</v>
      </c>
      <c r="L3267" s="33" t="str">
        <f t="shared" ref="L3267:L3330" si="320">+IF(E3267&gt;=5,"DEJAR","DEPURAR")</f>
        <v>DEJAR</v>
      </c>
      <c r="M3267" s="33" t="str">
        <f t="shared" ref="M3267:M3330" si="321">+IF(AND(K3267="DEJAR",L3267="DEJAR"),"DEJAR","DEPURAR")</f>
        <v>DEJAR</v>
      </c>
    </row>
    <row r="3268" spans="1:13" x14ac:dyDescent="0.25">
      <c r="A3268" s="14" t="s">
        <v>1045</v>
      </c>
      <c r="B3268" s="18">
        <v>15</v>
      </c>
      <c r="C3268" s="28" t="s">
        <v>1064</v>
      </c>
      <c r="D3268" s="12">
        <v>25</v>
      </c>
      <c r="E3268" s="12">
        <v>8</v>
      </c>
      <c r="F3268" s="304">
        <f t="shared" si="316"/>
        <v>490.875</v>
      </c>
      <c r="G3268" s="9">
        <v>0.125</v>
      </c>
      <c r="H3268" s="100" t="s">
        <v>1065</v>
      </c>
      <c r="I3268" s="33">
        <f t="shared" si="317"/>
        <v>82.102745688765523</v>
      </c>
      <c r="J3268" s="33">
        <f t="shared" si="318"/>
        <v>0.32841098275506209</v>
      </c>
      <c r="K3268" s="33" t="str">
        <f t="shared" si="319"/>
        <v>DEJAR</v>
      </c>
      <c r="L3268" s="33" t="str">
        <f t="shared" si="320"/>
        <v>DEJAR</v>
      </c>
      <c r="M3268" s="33" t="str">
        <f t="shared" si="321"/>
        <v>DEJAR</v>
      </c>
    </row>
    <row r="3269" spans="1:13" x14ac:dyDescent="0.25">
      <c r="A3269" s="14" t="s">
        <v>1045</v>
      </c>
      <c r="B3269" s="18">
        <v>16</v>
      </c>
      <c r="C3269" s="28" t="s">
        <v>41</v>
      </c>
      <c r="D3269" s="12">
        <v>15</v>
      </c>
      <c r="E3269" s="12">
        <v>10</v>
      </c>
      <c r="F3269" s="304">
        <f t="shared" si="316"/>
        <v>176.715</v>
      </c>
      <c r="G3269" s="9">
        <v>0.125</v>
      </c>
      <c r="H3269" s="9" t="s">
        <v>1063</v>
      </c>
      <c r="I3269" s="32">
        <f t="shared" ref="I3269:I3274" si="322">0.13657*D3269^2.38351</f>
        <v>86.812164819560579</v>
      </c>
      <c r="J3269" s="32">
        <f t="shared" ref="J3269:J3275" si="323">(I3269/1000)*0.5/G3269</f>
        <v>0.34724865927824233</v>
      </c>
      <c r="K3269" s="33" t="str">
        <f t="shared" si="319"/>
        <v>DEJAR</v>
      </c>
      <c r="L3269" s="33" t="str">
        <f t="shared" si="320"/>
        <v>DEJAR</v>
      </c>
      <c r="M3269" s="33" t="str">
        <f t="shared" si="321"/>
        <v>DEJAR</v>
      </c>
    </row>
    <row r="3270" spans="1:13" x14ac:dyDescent="0.25">
      <c r="A3270" s="14" t="s">
        <v>1045</v>
      </c>
      <c r="B3270" s="18">
        <v>17</v>
      </c>
      <c r="C3270" s="28" t="s">
        <v>377</v>
      </c>
      <c r="D3270" s="12">
        <v>16</v>
      </c>
      <c r="E3270" s="12">
        <v>15</v>
      </c>
      <c r="F3270" s="304">
        <f t="shared" si="316"/>
        <v>201.0624</v>
      </c>
      <c r="G3270" s="9">
        <v>0.125</v>
      </c>
      <c r="H3270" s="9" t="s">
        <v>1063</v>
      </c>
      <c r="I3270" s="32">
        <f t="shared" si="322"/>
        <v>101.24820425273758</v>
      </c>
      <c r="J3270" s="32">
        <f t="shared" si="323"/>
        <v>0.4049928170109503</v>
      </c>
      <c r="K3270" s="33" t="str">
        <f t="shared" si="319"/>
        <v>DEJAR</v>
      </c>
      <c r="L3270" s="33" t="str">
        <f t="shared" si="320"/>
        <v>DEJAR</v>
      </c>
      <c r="M3270" s="33" t="str">
        <f t="shared" si="321"/>
        <v>DEJAR</v>
      </c>
    </row>
    <row r="3271" spans="1:13" x14ac:dyDescent="0.25">
      <c r="A3271" s="14" t="s">
        <v>1045</v>
      </c>
      <c r="B3271" s="18">
        <v>18</v>
      </c>
      <c r="C3271" s="28" t="s">
        <v>130</v>
      </c>
      <c r="D3271" s="12">
        <v>43</v>
      </c>
      <c r="E3271" s="12">
        <v>25</v>
      </c>
      <c r="F3271" s="304">
        <f t="shared" si="316"/>
        <v>1452.2046</v>
      </c>
      <c r="G3271" s="9">
        <v>0.125</v>
      </c>
      <c r="H3271" s="9" t="s">
        <v>1063</v>
      </c>
      <c r="I3271" s="32">
        <f t="shared" si="322"/>
        <v>1068.4241794788302</v>
      </c>
      <c r="J3271" s="32">
        <f t="shared" si="323"/>
        <v>4.2736967179153211</v>
      </c>
      <c r="K3271" s="33" t="str">
        <f t="shared" si="319"/>
        <v>DEJAR</v>
      </c>
      <c r="L3271" s="33" t="str">
        <f t="shared" si="320"/>
        <v>DEJAR</v>
      </c>
      <c r="M3271" s="33" t="str">
        <f t="shared" si="321"/>
        <v>DEJAR</v>
      </c>
    </row>
    <row r="3272" spans="1:13" x14ac:dyDescent="0.25">
      <c r="A3272" s="14" t="s">
        <v>1045</v>
      </c>
      <c r="B3272" s="18">
        <v>19</v>
      </c>
      <c r="C3272" s="28" t="s">
        <v>1070</v>
      </c>
      <c r="D3272" s="12">
        <v>39</v>
      </c>
      <c r="E3272" s="12">
        <v>25</v>
      </c>
      <c r="F3272" s="304">
        <f t="shared" si="316"/>
        <v>1194.5934</v>
      </c>
      <c r="G3272" s="9">
        <v>0.125</v>
      </c>
      <c r="H3272" s="9" t="s">
        <v>1063</v>
      </c>
      <c r="I3272" s="32">
        <f t="shared" si="322"/>
        <v>846.59112411251863</v>
      </c>
      <c r="J3272" s="32">
        <f t="shared" si="323"/>
        <v>3.3863644964500743</v>
      </c>
      <c r="K3272" s="33" t="str">
        <f t="shared" si="319"/>
        <v>DEJAR</v>
      </c>
      <c r="L3272" s="33" t="str">
        <f t="shared" si="320"/>
        <v>DEJAR</v>
      </c>
      <c r="M3272" s="33" t="str">
        <f t="shared" si="321"/>
        <v>DEJAR</v>
      </c>
    </row>
    <row r="3273" spans="1:13" x14ac:dyDescent="0.25">
      <c r="A3273" s="14" t="s">
        <v>1045</v>
      </c>
      <c r="B3273" s="18">
        <v>20</v>
      </c>
      <c r="C3273" s="28" t="s">
        <v>1071</v>
      </c>
      <c r="D3273" s="12">
        <v>18</v>
      </c>
      <c r="E3273" s="12">
        <v>6</v>
      </c>
      <c r="F3273" s="304">
        <f t="shared" si="316"/>
        <v>254.46959999999999</v>
      </c>
      <c r="G3273" s="9">
        <v>0.125</v>
      </c>
      <c r="H3273" s="9" t="s">
        <v>1063</v>
      </c>
      <c r="I3273" s="32">
        <f t="shared" si="322"/>
        <v>134.06329154071116</v>
      </c>
      <c r="J3273" s="32">
        <f t="shared" si="323"/>
        <v>0.53625316616284469</v>
      </c>
      <c r="K3273" s="33" t="str">
        <f t="shared" si="319"/>
        <v>DEJAR</v>
      </c>
      <c r="L3273" s="33" t="str">
        <f t="shared" si="320"/>
        <v>DEJAR</v>
      </c>
      <c r="M3273" s="33" t="str">
        <f t="shared" si="321"/>
        <v>DEJAR</v>
      </c>
    </row>
    <row r="3274" spans="1:13" x14ac:dyDescent="0.25">
      <c r="A3274" s="14" t="s">
        <v>1045</v>
      </c>
      <c r="B3274" s="18">
        <v>21</v>
      </c>
      <c r="C3274" s="28" t="s">
        <v>1071</v>
      </c>
      <c r="D3274" s="12">
        <v>18</v>
      </c>
      <c r="E3274" s="195">
        <v>14.25</v>
      </c>
      <c r="F3274" s="304">
        <f t="shared" si="316"/>
        <v>254.46959999999999</v>
      </c>
      <c r="G3274" s="9">
        <v>0.125</v>
      </c>
      <c r="H3274" s="9" t="s">
        <v>1063</v>
      </c>
      <c r="I3274" s="32">
        <f t="shared" si="322"/>
        <v>134.06329154071116</v>
      </c>
      <c r="J3274" s="32">
        <f t="shared" si="323"/>
        <v>0.53625316616284469</v>
      </c>
      <c r="K3274" s="33" t="str">
        <f t="shared" si="319"/>
        <v>DEJAR</v>
      </c>
      <c r="L3274" s="33" t="str">
        <f t="shared" si="320"/>
        <v>DEJAR</v>
      </c>
      <c r="M3274" s="33" t="str">
        <f t="shared" si="321"/>
        <v>DEJAR</v>
      </c>
    </row>
    <row r="3275" spans="1:13" x14ac:dyDescent="0.25">
      <c r="A3275" s="14" t="s">
        <v>1045</v>
      </c>
      <c r="B3275" s="18">
        <v>22</v>
      </c>
      <c r="C3275" s="28" t="s">
        <v>1064</v>
      </c>
      <c r="D3275" s="12">
        <v>19.5</v>
      </c>
      <c r="E3275" s="12">
        <v>5</v>
      </c>
      <c r="F3275" s="304">
        <f t="shared" si="316"/>
        <v>298.64834999999999</v>
      </c>
      <c r="G3275" s="9">
        <v>0.125</v>
      </c>
      <c r="H3275" s="100" t="s">
        <v>1065</v>
      </c>
      <c r="I3275" s="33">
        <f>(6.666+(12.826*E3275^0.5)*LN(E3275))</f>
        <v>52.824370122452407</v>
      </c>
      <c r="J3275" s="33">
        <f t="shared" si="323"/>
        <v>0.21129748048980962</v>
      </c>
      <c r="K3275" s="33" t="str">
        <f t="shared" si="319"/>
        <v>DEJAR</v>
      </c>
      <c r="L3275" s="33" t="str">
        <f t="shared" si="320"/>
        <v>DEJAR</v>
      </c>
      <c r="M3275" s="33" t="str">
        <f t="shared" si="321"/>
        <v>DEJAR</v>
      </c>
    </row>
    <row r="3276" spans="1:13" x14ac:dyDescent="0.25">
      <c r="A3276" s="14" t="s">
        <v>1045</v>
      </c>
      <c r="B3276" s="18">
        <v>23</v>
      </c>
      <c r="C3276" s="28" t="s">
        <v>1069</v>
      </c>
      <c r="D3276" s="12">
        <v>20</v>
      </c>
      <c r="E3276" s="12">
        <v>15</v>
      </c>
      <c r="F3276" s="304">
        <f t="shared" si="316"/>
        <v>314.15999999999997</v>
      </c>
      <c r="G3276" s="9">
        <v>0.125</v>
      </c>
      <c r="H3276" s="9" t="s">
        <v>1063</v>
      </c>
      <c r="I3276" s="32">
        <f t="shared" ref="I3276:I3286" si="324">0.13657*D3276^2.38351</f>
        <v>172.33493090633354</v>
      </c>
      <c r="J3276" s="32">
        <f t="shared" ref="J3276:J3287" si="325">(I3276/1000)*0.5/G3276</f>
        <v>0.68933972362533413</v>
      </c>
      <c r="K3276" s="33" t="str">
        <f t="shared" si="319"/>
        <v>DEJAR</v>
      </c>
      <c r="L3276" s="33" t="str">
        <f t="shared" si="320"/>
        <v>DEJAR</v>
      </c>
      <c r="M3276" s="33" t="str">
        <f t="shared" si="321"/>
        <v>DEJAR</v>
      </c>
    </row>
    <row r="3277" spans="1:13" x14ac:dyDescent="0.25">
      <c r="A3277" s="14" t="s">
        <v>1045</v>
      </c>
      <c r="B3277" s="18">
        <v>24</v>
      </c>
      <c r="C3277" s="28" t="s">
        <v>618</v>
      </c>
      <c r="D3277" s="12">
        <v>16.5</v>
      </c>
      <c r="E3277" s="12">
        <v>15</v>
      </c>
      <c r="F3277" s="304">
        <f t="shared" si="316"/>
        <v>213.82515000000001</v>
      </c>
      <c r="G3277" s="9">
        <v>0.125</v>
      </c>
      <c r="H3277" s="9" t="s">
        <v>1063</v>
      </c>
      <c r="I3277" s="32">
        <f t="shared" si="324"/>
        <v>108.95331919183752</v>
      </c>
      <c r="J3277" s="32">
        <f t="shared" si="325"/>
        <v>0.4358132767673501</v>
      </c>
      <c r="K3277" s="33" t="str">
        <f t="shared" si="319"/>
        <v>DEJAR</v>
      </c>
      <c r="L3277" s="33" t="str">
        <f t="shared" si="320"/>
        <v>DEJAR</v>
      </c>
      <c r="M3277" s="33" t="str">
        <f t="shared" si="321"/>
        <v>DEJAR</v>
      </c>
    </row>
    <row r="3278" spans="1:13" x14ac:dyDescent="0.25">
      <c r="A3278" s="14" t="s">
        <v>1045</v>
      </c>
      <c r="B3278" s="18">
        <v>25</v>
      </c>
      <c r="C3278" s="28" t="s">
        <v>1068</v>
      </c>
      <c r="D3278" s="12">
        <v>39</v>
      </c>
      <c r="E3278" s="12">
        <v>25</v>
      </c>
      <c r="F3278" s="304">
        <f t="shared" si="316"/>
        <v>1194.5934</v>
      </c>
      <c r="G3278" s="9">
        <v>0.125</v>
      </c>
      <c r="H3278" s="9" t="s">
        <v>1063</v>
      </c>
      <c r="I3278" s="32">
        <f t="shared" si="324"/>
        <v>846.59112411251863</v>
      </c>
      <c r="J3278" s="32">
        <f t="shared" si="325"/>
        <v>3.3863644964500743</v>
      </c>
      <c r="K3278" s="33" t="str">
        <f t="shared" si="319"/>
        <v>DEJAR</v>
      </c>
      <c r="L3278" s="33" t="str">
        <f t="shared" si="320"/>
        <v>DEJAR</v>
      </c>
      <c r="M3278" s="33" t="str">
        <f t="shared" si="321"/>
        <v>DEJAR</v>
      </c>
    </row>
    <row r="3279" spans="1:13" x14ac:dyDescent="0.25">
      <c r="A3279" s="14" t="s">
        <v>1045</v>
      </c>
      <c r="B3279" s="18">
        <v>26</v>
      </c>
      <c r="C3279" s="28" t="s">
        <v>377</v>
      </c>
      <c r="D3279" s="12">
        <v>47</v>
      </c>
      <c r="E3279" s="12">
        <v>31</v>
      </c>
      <c r="F3279" s="304">
        <f t="shared" si="316"/>
        <v>1734.9485999999999</v>
      </c>
      <c r="G3279" s="9">
        <v>0.125</v>
      </c>
      <c r="H3279" s="9" t="s">
        <v>1063</v>
      </c>
      <c r="I3279" s="32">
        <f t="shared" si="324"/>
        <v>1320.7398287000169</v>
      </c>
      <c r="J3279" s="32">
        <f t="shared" si="325"/>
        <v>5.2829593148000678</v>
      </c>
      <c r="K3279" s="33" t="str">
        <f t="shared" si="319"/>
        <v>DEJAR</v>
      </c>
      <c r="L3279" s="33" t="str">
        <f t="shared" si="320"/>
        <v>DEJAR</v>
      </c>
      <c r="M3279" s="33" t="str">
        <f t="shared" si="321"/>
        <v>DEJAR</v>
      </c>
    </row>
    <row r="3280" spans="1:13" x14ac:dyDescent="0.25">
      <c r="A3280" s="14" t="s">
        <v>1045</v>
      </c>
      <c r="B3280" s="18">
        <v>27</v>
      </c>
      <c r="C3280" s="28" t="s">
        <v>1072</v>
      </c>
      <c r="D3280" s="12">
        <v>31</v>
      </c>
      <c r="E3280" s="12">
        <v>15</v>
      </c>
      <c r="F3280" s="304">
        <f t="shared" si="316"/>
        <v>754.76940000000002</v>
      </c>
      <c r="G3280" s="9">
        <v>0.125</v>
      </c>
      <c r="H3280" s="9" t="s">
        <v>1063</v>
      </c>
      <c r="I3280" s="32">
        <f t="shared" si="324"/>
        <v>489.81357840055307</v>
      </c>
      <c r="J3280" s="32">
        <f t="shared" si="325"/>
        <v>1.9592543136022122</v>
      </c>
      <c r="K3280" s="33" t="str">
        <f t="shared" si="319"/>
        <v>DEJAR</v>
      </c>
      <c r="L3280" s="33" t="str">
        <f t="shared" si="320"/>
        <v>DEJAR</v>
      </c>
      <c r="M3280" s="33" t="str">
        <f t="shared" si="321"/>
        <v>DEJAR</v>
      </c>
    </row>
    <row r="3281" spans="1:13" x14ac:dyDescent="0.25">
      <c r="A3281" s="14" t="s">
        <v>1045</v>
      </c>
      <c r="B3281" s="18">
        <v>28</v>
      </c>
      <c r="C3281" s="28" t="s">
        <v>1073</v>
      </c>
      <c r="D3281" s="12">
        <v>28</v>
      </c>
      <c r="E3281" s="12">
        <v>25</v>
      </c>
      <c r="F3281" s="304">
        <f t="shared" si="316"/>
        <v>615.75360000000001</v>
      </c>
      <c r="G3281" s="9">
        <v>0.125</v>
      </c>
      <c r="H3281" s="9" t="s">
        <v>1063</v>
      </c>
      <c r="I3281" s="32">
        <f t="shared" si="324"/>
        <v>384.30049927715726</v>
      </c>
      <c r="J3281" s="32">
        <f t="shared" si="325"/>
        <v>1.537201997108629</v>
      </c>
      <c r="K3281" s="33" t="str">
        <f t="shared" si="319"/>
        <v>DEJAR</v>
      </c>
      <c r="L3281" s="33" t="str">
        <f t="shared" si="320"/>
        <v>DEJAR</v>
      </c>
      <c r="M3281" s="33" t="str">
        <f t="shared" si="321"/>
        <v>DEJAR</v>
      </c>
    </row>
    <row r="3282" spans="1:13" x14ac:dyDescent="0.25">
      <c r="A3282" s="14" t="s">
        <v>1045</v>
      </c>
      <c r="B3282" s="18">
        <v>29</v>
      </c>
      <c r="C3282" s="28" t="s">
        <v>377</v>
      </c>
      <c r="D3282" s="12">
        <v>14</v>
      </c>
      <c r="E3282" s="12">
        <v>15</v>
      </c>
      <c r="F3282" s="304">
        <f t="shared" si="316"/>
        <v>153.9384</v>
      </c>
      <c r="G3282" s="9">
        <v>0.125</v>
      </c>
      <c r="H3282" s="9" t="s">
        <v>1063</v>
      </c>
      <c r="I3282" s="32">
        <f t="shared" si="324"/>
        <v>73.64833681845144</v>
      </c>
      <c r="J3282" s="32">
        <f t="shared" si="325"/>
        <v>0.29459334727380576</v>
      </c>
      <c r="K3282" s="33" t="str">
        <f t="shared" si="319"/>
        <v>DEJAR</v>
      </c>
      <c r="L3282" s="33" t="str">
        <f t="shared" si="320"/>
        <v>DEJAR</v>
      </c>
      <c r="M3282" s="33" t="str">
        <f t="shared" si="321"/>
        <v>DEJAR</v>
      </c>
    </row>
    <row r="3283" spans="1:13" x14ac:dyDescent="0.25">
      <c r="A3283" s="14" t="s">
        <v>1045</v>
      </c>
      <c r="B3283" s="18">
        <v>30</v>
      </c>
      <c r="C3283" s="28" t="s">
        <v>377</v>
      </c>
      <c r="D3283" s="12">
        <v>13</v>
      </c>
      <c r="E3283" s="195">
        <v>14.25</v>
      </c>
      <c r="F3283" s="304">
        <f t="shared" si="316"/>
        <v>132.73259999999999</v>
      </c>
      <c r="G3283" s="9">
        <v>0.125</v>
      </c>
      <c r="H3283" s="9" t="s">
        <v>1063</v>
      </c>
      <c r="I3283" s="32">
        <f t="shared" si="324"/>
        <v>61.723483588461484</v>
      </c>
      <c r="J3283" s="32">
        <f t="shared" si="325"/>
        <v>0.24689393435384593</v>
      </c>
      <c r="K3283" s="33" t="str">
        <f t="shared" si="319"/>
        <v>DEJAR</v>
      </c>
      <c r="L3283" s="33" t="str">
        <f t="shared" si="320"/>
        <v>DEJAR</v>
      </c>
      <c r="M3283" s="33" t="str">
        <f t="shared" si="321"/>
        <v>DEJAR</v>
      </c>
    </row>
    <row r="3284" spans="1:13" x14ac:dyDescent="0.25">
      <c r="A3284" s="14" t="s">
        <v>1045</v>
      </c>
      <c r="B3284" s="18">
        <v>31</v>
      </c>
      <c r="C3284" s="28" t="s">
        <v>377</v>
      </c>
      <c r="D3284" s="120">
        <v>20</v>
      </c>
      <c r="E3284" s="12">
        <v>20</v>
      </c>
      <c r="F3284" s="304">
        <f t="shared" si="316"/>
        <v>314.15999999999997</v>
      </c>
      <c r="G3284" s="9">
        <v>0.125</v>
      </c>
      <c r="H3284" s="9" t="s">
        <v>1063</v>
      </c>
      <c r="I3284" s="32">
        <f t="shared" si="324"/>
        <v>172.33493090633354</v>
      </c>
      <c r="J3284" s="32">
        <f t="shared" si="325"/>
        <v>0.68933972362533413</v>
      </c>
      <c r="K3284" s="33" t="str">
        <f t="shared" si="319"/>
        <v>DEJAR</v>
      </c>
      <c r="L3284" s="33" t="str">
        <f t="shared" si="320"/>
        <v>DEJAR</v>
      </c>
      <c r="M3284" s="33" t="str">
        <f t="shared" si="321"/>
        <v>DEJAR</v>
      </c>
    </row>
    <row r="3285" spans="1:13" x14ac:dyDescent="0.25">
      <c r="A3285" s="14" t="s">
        <v>1045</v>
      </c>
      <c r="B3285" s="18">
        <v>32</v>
      </c>
      <c r="C3285" s="28" t="s">
        <v>377</v>
      </c>
      <c r="D3285" s="12">
        <v>19.5</v>
      </c>
      <c r="E3285" s="136">
        <v>6</v>
      </c>
      <c r="F3285" s="304">
        <f t="shared" si="316"/>
        <v>298.64834999999999</v>
      </c>
      <c r="G3285" s="9">
        <v>0.125</v>
      </c>
      <c r="H3285" s="9" t="s">
        <v>1063</v>
      </c>
      <c r="I3285" s="32">
        <f t="shared" si="324"/>
        <v>162.24290203480425</v>
      </c>
      <c r="J3285" s="32">
        <f t="shared" si="325"/>
        <v>0.64897160813921695</v>
      </c>
      <c r="K3285" s="33" t="str">
        <f t="shared" si="319"/>
        <v>DEJAR</v>
      </c>
      <c r="L3285" s="33" t="str">
        <f t="shared" si="320"/>
        <v>DEJAR</v>
      </c>
      <c r="M3285" s="33" t="str">
        <f t="shared" si="321"/>
        <v>DEJAR</v>
      </c>
    </row>
    <row r="3286" spans="1:13" x14ac:dyDescent="0.25">
      <c r="A3286" s="14" t="s">
        <v>1045</v>
      </c>
      <c r="B3286" s="18">
        <v>33</v>
      </c>
      <c r="C3286" s="28" t="s">
        <v>377</v>
      </c>
      <c r="D3286" s="136">
        <v>35</v>
      </c>
      <c r="E3286" s="136">
        <v>30</v>
      </c>
      <c r="F3286" s="304">
        <f t="shared" si="316"/>
        <v>962.11500000000001</v>
      </c>
      <c r="G3286" s="9">
        <v>0.125</v>
      </c>
      <c r="H3286" s="9" t="s">
        <v>1063</v>
      </c>
      <c r="I3286" s="32">
        <f t="shared" si="324"/>
        <v>654.11925553640299</v>
      </c>
      <c r="J3286" s="32">
        <f t="shared" si="325"/>
        <v>2.6164770221456122</v>
      </c>
      <c r="K3286" s="33" t="str">
        <f t="shared" si="319"/>
        <v>DEJAR</v>
      </c>
      <c r="L3286" s="33" t="str">
        <f t="shared" si="320"/>
        <v>DEJAR</v>
      </c>
      <c r="M3286" s="33" t="str">
        <f t="shared" si="321"/>
        <v>DEJAR</v>
      </c>
    </row>
    <row r="3287" spans="1:13" x14ac:dyDescent="0.25">
      <c r="A3287" s="98" t="s">
        <v>1045</v>
      </c>
      <c r="B3287" s="31">
        <v>34</v>
      </c>
      <c r="C3287" s="28" t="s">
        <v>1074</v>
      </c>
      <c r="D3287" s="12">
        <v>19</v>
      </c>
      <c r="E3287" s="196">
        <v>5.0999999999999996</v>
      </c>
      <c r="F3287" s="304">
        <f t="shared" si="316"/>
        <v>283.52940000000001</v>
      </c>
      <c r="G3287" s="9">
        <v>2.8270000000000001E-3</v>
      </c>
      <c r="H3287" s="100" t="s">
        <v>1065</v>
      </c>
      <c r="I3287" s="33">
        <f>(6.666+(12.826*E3287^0.5)*LN(E3287))</f>
        <v>53.857255485360739</v>
      </c>
      <c r="J3287" s="33">
        <f t="shared" si="325"/>
        <v>9.5255138813867593</v>
      </c>
      <c r="K3287" s="33" t="str">
        <f t="shared" si="319"/>
        <v>DEJAR</v>
      </c>
      <c r="L3287" s="33" t="str">
        <f t="shared" si="320"/>
        <v>DEJAR</v>
      </c>
      <c r="M3287" s="33" t="str">
        <f t="shared" si="321"/>
        <v>DEJAR</v>
      </c>
    </row>
    <row r="3288" spans="1:13" x14ac:dyDescent="0.25">
      <c r="A3288" s="14" t="s">
        <v>1045</v>
      </c>
      <c r="B3288" s="18">
        <v>35</v>
      </c>
      <c r="C3288" s="28" t="s">
        <v>377</v>
      </c>
      <c r="D3288" s="136">
        <v>11.3</v>
      </c>
      <c r="E3288" s="136">
        <v>2.5</v>
      </c>
      <c r="F3288" s="304">
        <f t="shared" si="316"/>
        <v>100.28772600000001</v>
      </c>
      <c r="G3288" s="9">
        <v>0.125</v>
      </c>
      <c r="H3288" s="9" t="s">
        <v>1063</v>
      </c>
      <c r="I3288" s="32">
        <f t="shared" ref="I3288:I3295" si="326">0.13657*D3288^2.38351</f>
        <v>44.195526320155821</v>
      </c>
      <c r="J3288" s="32">
        <f t="shared" ref="J3288:J3296" si="327">(I3288/1000)*0.5/G3288</f>
        <v>0.1767821052806233</v>
      </c>
      <c r="K3288" s="33" t="str">
        <f t="shared" si="319"/>
        <v>DEJAR</v>
      </c>
      <c r="L3288" s="33" t="str">
        <f t="shared" si="320"/>
        <v>DEPURAR</v>
      </c>
      <c r="M3288" s="33" t="str">
        <f t="shared" si="321"/>
        <v>DEPURAR</v>
      </c>
    </row>
    <row r="3289" spans="1:13" x14ac:dyDescent="0.25">
      <c r="A3289" s="121" t="s">
        <v>1048</v>
      </c>
      <c r="B3289" s="18">
        <v>1</v>
      </c>
      <c r="C3289" s="28" t="s">
        <v>990</v>
      </c>
      <c r="D3289" s="136">
        <v>10</v>
      </c>
      <c r="E3289" s="136">
        <v>25</v>
      </c>
      <c r="F3289" s="304">
        <f t="shared" si="316"/>
        <v>78.539999999999992</v>
      </c>
      <c r="G3289" s="9">
        <v>0.125</v>
      </c>
      <c r="H3289" s="9" t="s">
        <v>1063</v>
      </c>
      <c r="I3289" s="32">
        <f t="shared" si="326"/>
        <v>33.026709725455305</v>
      </c>
      <c r="J3289" s="32">
        <f t="shared" si="327"/>
        <v>0.13210683890182123</v>
      </c>
      <c r="K3289" s="33" t="str">
        <f t="shared" si="319"/>
        <v>DEJAR</v>
      </c>
      <c r="L3289" s="33" t="str">
        <f t="shared" si="320"/>
        <v>DEJAR</v>
      </c>
      <c r="M3289" s="33" t="str">
        <f t="shared" si="321"/>
        <v>DEJAR</v>
      </c>
    </row>
    <row r="3290" spans="1:13" x14ac:dyDescent="0.25">
      <c r="A3290" s="121" t="s">
        <v>1048</v>
      </c>
      <c r="B3290" s="18">
        <v>2</v>
      </c>
      <c r="C3290" s="28" t="s">
        <v>1070</v>
      </c>
      <c r="D3290" s="136">
        <v>22.5</v>
      </c>
      <c r="E3290" s="136">
        <v>20</v>
      </c>
      <c r="F3290" s="304">
        <f t="shared" si="316"/>
        <v>397.60874999999999</v>
      </c>
      <c r="G3290" s="9">
        <v>0.125</v>
      </c>
      <c r="H3290" s="9" t="s">
        <v>1063</v>
      </c>
      <c r="I3290" s="32">
        <f t="shared" si="326"/>
        <v>228.1896084504572</v>
      </c>
      <c r="J3290" s="32">
        <f t="shared" si="327"/>
        <v>0.91275843380182875</v>
      </c>
      <c r="K3290" s="33" t="str">
        <f t="shared" si="319"/>
        <v>DEJAR</v>
      </c>
      <c r="L3290" s="33" t="str">
        <f t="shared" si="320"/>
        <v>DEJAR</v>
      </c>
      <c r="M3290" s="33" t="str">
        <f t="shared" si="321"/>
        <v>DEJAR</v>
      </c>
    </row>
    <row r="3291" spans="1:13" x14ac:dyDescent="0.25">
      <c r="A3291" s="121" t="s">
        <v>1048</v>
      </c>
      <c r="B3291" s="18">
        <v>3</v>
      </c>
      <c r="C3291" s="28" t="s">
        <v>377</v>
      </c>
      <c r="D3291" s="136">
        <v>24</v>
      </c>
      <c r="E3291" s="136">
        <v>25</v>
      </c>
      <c r="F3291" s="304">
        <f t="shared" si="316"/>
        <v>452.3904</v>
      </c>
      <c r="G3291" s="9">
        <v>0.125</v>
      </c>
      <c r="H3291" s="9" t="s">
        <v>1063</v>
      </c>
      <c r="I3291" s="32">
        <f t="shared" si="326"/>
        <v>266.13537552905672</v>
      </c>
      <c r="J3291" s="32">
        <f t="shared" si="327"/>
        <v>1.0645415021162268</v>
      </c>
      <c r="K3291" s="33" t="str">
        <f t="shared" si="319"/>
        <v>DEJAR</v>
      </c>
      <c r="L3291" s="33" t="str">
        <f t="shared" si="320"/>
        <v>DEJAR</v>
      </c>
      <c r="M3291" s="33" t="str">
        <f t="shared" si="321"/>
        <v>DEJAR</v>
      </c>
    </row>
    <row r="3292" spans="1:13" x14ac:dyDescent="0.25">
      <c r="A3292" s="121" t="s">
        <v>1048</v>
      </c>
      <c r="B3292" s="18">
        <v>4</v>
      </c>
      <c r="C3292" s="28" t="s">
        <v>377</v>
      </c>
      <c r="D3292" s="136">
        <v>24</v>
      </c>
      <c r="E3292" s="136">
        <v>15</v>
      </c>
      <c r="F3292" s="304">
        <f t="shared" si="316"/>
        <v>452.3904</v>
      </c>
      <c r="G3292" s="9">
        <v>0.125</v>
      </c>
      <c r="H3292" s="9" t="s">
        <v>1063</v>
      </c>
      <c r="I3292" s="32">
        <f t="shared" si="326"/>
        <v>266.13537552905672</v>
      </c>
      <c r="J3292" s="32">
        <f t="shared" si="327"/>
        <v>1.0645415021162268</v>
      </c>
      <c r="K3292" s="33" t="str">
        <f t="shared" si="319"/>
        <v>DEJAR</v>
      </c>
      <c r="L3292" s="33" t="str">
        <f t="shared" si="320"/>
        <v>DEJAR</v>
      </c>
      <c r="M3292" s="33" t="str">
        <f t="shared" si="321"/>
        <v>DEJAR</v>
      </c>
    </row>
    <row r="3293" spans="1:13" x14ac:dyDescent="0.25">
      <c r="A3293" s="121" t="s">
        <v>1048</v>
      </c>
      <c r="B3293" s="18">
        <v>5</v>
      </c>
      <c r="C3293" s="28" t="s">
        <v>377</v>
      </c>
      <c r="D3293" s="136">
        <v>17.5</v>
      </c>
      <c r="E3293" s="136">
        <v>25</v>
      </c>
      <c r="F3293" s="304">
        <f t="shared" si="316"/>
        <v>240.52875</v>
      </c>
      <c r="G3293" s="9">
        <v>0.125</v>
      </c>
      <c r="H3293" s="9" t="s">
        <v>1063</v>
      </c>
      <c r="I3293" s="32">
        <f t="shared" si="326"/>
        <v>125.35709774458586</v>
      </c>
      <c r="J3293" s="32">
        <f t="shared" si="327"/>
        <v>0.50142839097834346</v>
      </c>
      <c r="K3293" s="33" t="str">
        <f t="shared" si="319"/>
        <v>DEJAR</v>
      </c>
      <c r="L3293" s="33" t="str">
        <f t="shared" si="320"/>
        <v>DEJAR</v>
      </c>
      <c r="M3293" s="33" t="str">
        <f t="shared" si="321"/>
        <v>DEJAR</v>
      </c>
    </row>
    <row r="3294" spans="1:13" x14ac:dyDescent="0.25">
      <c r="A3294" s="121" t="s">
        <v>1048</v>
      </c>
      <c r="B3294" s="18">
        <v>6</v>
      </c>
      <c r="C3294" s="28" t="s">
        <v>377</v>
      </c>
      <c r="D3294" s="136">
        <v>16</v>
      </c>
      <c r="E3294" s="136">
        <v>5</v>
      </c>
      <c r="F3294" s="304">
        <f t="shared" si="316"/>
        <v>201.0624</v>
      </c>
      <c r="G3294" s="9">
        <v>0.125</v>
      </c>
      <c r="H3294" s="9" t="s">
        <v>1063</v>
      </c>
      <c r="I3294" s="32">
        <f t="shared" si="326"/>
        <v>101.24820425273758</v>
      </c>
      <c r="J3294" s="32">
        <f t="shared" si="327"/>
        <v>0.4049928170109503</v>
      </c>
      <c r="K3294" s="33" t="str">
        <f t="shared" si="319"/>
        <v>DEJAR</v>
      </c>
      <c r="L3294" s="33" t="str">
        <f t="shared" si="320"/>
        <v>DEJAR</v>
      </c>
      <c r="M3294" s="33" t="str">
        <f t="shared" si="321"/>
        <v>DEJAR</v>
      </c>
    </row>
    <row r="3295" spans="1:13" x14ac:dyDescent="0.25">
      <c r="A3295" s="121" t="s">
        <v>1048</v>
      </c>
      <c r="B3295" s="18">
        <v>7</v>
      </c>
      <c r="C3295" s="28" t="s">
        <v>377</v>
      </c>
      <c r="D3295" s="136">
        <v>16</v>
      </c>
      <c r="E3295" s="136">
        <v>7</v>
      </c>
      <c r="F3295" s="304">
        <f t="shared" si="316"/>
        <v>201.0624</v>
      </c>
      <c r="G3295" s="9">
        <v>0.125</v>
      </c>
      <c r="H3295" s="9" t="s">
        <v>1063</v>
      </c>
      <c r="I3295" s="32">
        <f t="shared" si="326"/>
        <v>101.24820425273758</v>
      </c>
      <c r="J3295" s="32">
        <f t="shared" si="327"/>
        <v>0.4049928170109503</v>
      </c>
      <c r="K3295" s="33" t="str">
        <f t="shared" si="319"/>
        <v>DEJAR</v>
      </c>
      <c r="L3295" s="33" t="str">
        <f t="shared" si="320"/>
        <v>DEJAR</v>
      </c>
      <c r="M3295" s="33" t="str">
        <f t="shared" si="321"/>
        <v>DEJAR</v>
      </c>
    </row>
    <row r="3296" spans="1:13" x14ac:dyDescent="0.25">
      <c r="A3296" s="121" t="s">
        <v>1048</v>
      </c>
      <c r="B3296" s="18">
        <v>8</v>
      </c>
      <c r="C3296" s="28" t="s">
        <v>1064</v>
      </c>
      <c r="D3296" s="136">
        <v>25</v>
      </c>
      <c r="E3296" s="136">
        <v>8</v>
      </c>
      <c r="F3296" s="304">
        <f t="shared" si="316"/>
        <v>490.875</v>
      </c>
      <c r="G3296" s="9">
        <v>0.125</v>
      </c>
      <c r="H3296" s="100" t="s">
        <v>1065</v>
      </c>
      <c r="I3296" s="33">
        <f>(6.666+(12.826*E3296^0.5)*LN(E3296))</f>
        <v>82.102745688765523</v>
      </c>
      <c r="J3296" s="33">
        <f t="shared" si="327"/>
        <v>0.32841098275506209</v>
      </c>
      <c r="K3296" s="33" t="str">
        <f t="shared" si="319"/>
        <v>DEJAR</v>
      </c>
      <c r="L3296" s="33" t="str">
        <f t="shared" si="320"/>
        <v>DEJAR</v>
      </c>
      <c r="M3296" s="33" t="str">
        <f t="shared" si="321"/>
        <v>DEJAR</v>
      </c>
    </row>
    <row r="3297" spans="1:13" x14ac:dyDescent="0.25">
      <c r="A3297" s="121" t="s">
        <v>1048</v>
      </c>
      <c r="B3297" s="18">
        <v>9</v>
      </c>
      <c r="C3297" s="28" t="s">
        <v>130</v>
      </c>
      <c r="D3297" s="136">
        <v>31</v>
      </c>
      <c r="E3297" s="136">
        <v>20</v>
      </c>
      <c r="F3297" s="304">
        <f t="shared" si="316"/>
        <v>754.76940000000002</v>
      </c>
      <c r="G3297" s="9">
        <v>0.125</v>
      </c>
      <c r="H3297" s="9" t="s">
        <v>1063</v>
      </c>
      <c r="I3297" s="32">
        <f t="shared" ref="I3297:I3304" si="328">0.13657*D3297^2.38351</f>
        <v>489.81357840055307</v>
      </c>
      <c r="J3297" s="32">
        <f t="shared" ref="J3297:J3305" si="329">(I3297/1000)*0.5/G3297</f>
        <v>1.9592543136022122</v>
      </c>
      <c r="K3297" s="33" t="str">
        <f t="shared" si="319"/>
        <v>DEJAR</v>
      </c>
      <c r="L3297" s="33" t="str">
        <f t="shared" si="320"/>
        <v>DEJAR</v>
      </c>
      <c r="M3297" s="33" t="str">
        <f t="shared" si="321"/>
        <v>DEJAR</v>
      </c>
    </row>
    <row r="3298" spans="1:13" x14ac:dyDescent="0.25">
      <c r="A3298" s="121" t="s">
        <v>1048</v>
      </c>
      <c r="B3298" s="18">
        <v>10</v>
      </c>
      <c r="C3298" s="28" t="s">
        <v>377</v>
      </c>
      <c r="D3298" s="136">
        <v>19</v>
      </c>
      <c r="E3298" s="136">
        <v>20</v>
      </c>
      <c r="F3298" s="304">
        <f t="shared" si="316"/>
        <v>283.52940000000001</v>
      </c>
      <c r="G3298" s="9">
        <v>0.125</v>
      </c>
      <c r="H3298" s="9" t="s">
        <v>1063</v>
      </c>
      <c r="I3298" s="32">
        <f t="shared" si="328"/>
        <v>152.50261995629924</v>
      </c>
      <c r="J3298" s="32">
        <f t="shared" si="329"/>
        <v>0.61001047982519696</v>
      </c>
      <c r="K3298" s="33" t="str">
        <f t="shared" si="319"/>
        <v>DEJAR</v>
      </c>
      <c r="L3298" s="33" t="str">
        <f t="shared" si="320"/>
        <v>DEJAR</v>
      </c>
      <c r="M3298" s="33" t="str">
        <f t="shared" si="321"/>
        <v>DEJAR</v>
      </c>
    </row>
    <row r="3299" spans="1:13" x14ac:dyDescent="0.25">
      <c r="A3299" s="121" t="s">
        <v>1048</v>
      </c>
      <c r="B3299" s="18">
        <v>11</v>
      </c>
      <c r="C3299" s="28" t="s">
        <v>1066</v>
      </c>
      <c r="D3299" s="136">
        <v>13</v>
      </c>
      <c r="E3299" s="136">
        <v>10</v>
      </c>
      <c r="F3299" s="304">
        <f t="shared" si="316"/>
        <v>132.73259999999999</v>
      </c>
      <c r="G3299" s="9">
        <v>0.125</v>
      </c>
      <c r="H3299" s="9" t="s">
        <v>1063</v>
      </c>
      <c r="I3299" s="32">
        <f t="shared" si="328"/>
        <v>61.723483588461484</v>
      </c>
      <c r="J3299" s="32">
        <f t="shared" si="329"/>
        <v>0.24689393435384593</v>
      </c>
      <c r="K3299" s="33" t="str">
        <f t="shared" si="319"/>
        <v>DEJAR</v>
      </c>
      <c r="L3299" s="33" t="str">
        <f t="shared" si="320"/>
        <v>DEJAR</v>
      </c>
      <c r="M3299" s="33" t="str">
        <f t="shared" si="321"/>
        <v>DEJAR</v>
      </c>
    </row>
    <row r="3300" spans="1:13" x14ac:dyDescent="0.25">
      <c r="A3300" s="121" t="s">
        <v>1048</v>
      </c>
      <c r="B3300" s="18">
        <v>12</v>
      </c>
      <c r="C3300" s="35" t="s">
        <v>377</v>
      </c>
      <c r="D3300" s="136">
        <v>23</v>
      </c>
      <c r="E3300" s="136">
        <v>20</v>
      </c>
      <c r="F3300" s="304">
        <f t="shared" si="316"/>
        <v>415.47660000000002</v>
      </c>
      <c r="G3300" s="9">
        <v>0.125</v>
      </c>
      <c r="H3300" s="9" t="s">
        <v>1063</v>
      </c>
      <c r="I3300" s="32">
        <f t="shared" si="328"/>
        <v>240.46242571758225</v>
      </c>
      <c r="J3300" s="32">
        <f t="shared" si="329"/>
        <v>0.961849702870329</v>
      </c>
      <c r="K3300" s="33" t="str">
        <f t="shared" si="319"/>
        <v>DEJAR</v>
      </c>
      <c r="L3300" s="33" t="str">
        <f t="shared" si="320"/>
        <v>DEJAR</v>
      </c>
      <c r="M3300" s="33" t="str">
        <f t="shared" si="321"/>
        <v>DEJAR</v>
      </c>
    </row>
    <row r="3301" spans="1:13" x14ac:dyDescent="0.25">
      <c r="A3301" s="121" t="s">
        <v>1048</v>
      </c>
      <c r="B3301" s="18">
        <v>13</v>
      </c>
      <c r="C3301" s="28" t="s">
        <v>1075</v>
      </c>
      <c r="D3301" s="136">
        <v>20</v>
      </c>
      <c r="E3301" s="136">
        <v>25</v>
      </c>
      <c r="F3301" s="304">
        <f t="shared" si="316"/>
        <v>314.15999999999997</v>
      </c>
      <c r="G3301" s="9">
        <v>0.125</v>
      </c>
      <c r="H3301" s="9" t="s">
        <v>1063</v>
      </c>
      <c r="I3301" s="32">
        <f t="shared" si="328"/>
        <v>172.33493090633354</v>
      </c>
      <c r="J3301" s="32">
        <f t="shared" si="329"/>
        <v>0.68933972362533413</v>
      </c>
      <c r="K3301" s="33" t="str">
        <f t="shared" si="319"/>
        <v>DEJAR</v>
      </c>
      <c r="L3301" s="33" t="str">
        <f t="shared" si="320"/>
        <v>DEJAR</v>
      </c>
      <c r="M3301" s="33" t="str">
        <f t="shared" si="321"/>
        <v>DEJAR</v>
      </c>
    </row>
    <row r="3302" spans="1:13" x14ac:dyDescent="0.25">
      <c r="A3302" s="121" t="s">
        <v>1048</v>
      </c>
      <c r="B3302" s="18">
        <v>14</v>
      </c>
      <c r="C3302" s="28" t="s">
        <v>1072</v>
      </c>
      <c r="D3302" s="136">
        <v>20</v>
      </c>
      <c r="E3302" s="136">
        <v>15</v>
      </c>
      <c r="F3302" s="304">
        <f t="shared" si="316"/>
        <v>314.15999999999997</v>
      </c>
      <c r="G3302" s="9">
        <v>0.125</v>
      </c>
      <c r="H3302" s="9" t="s">
        <v>1063</v>
      </c>
      <c r="I3302" s="32">
        <f t="shared" si="328"/>
        <v>172.33493090633354</v>
      </c>
      <c r="J3302" s="32">
        <f t="shared" si="329"/>
        <v>0.68933972362533413</v>
      </c>
      <c r="K3302" s="33" t="str">
        <f t="shared" si="319"/>
        <v>DEJAR</v>
      </c>
      <c r="L3302" s="33" t="str">
        <f t="shared" si="320"/>
        <v>DEJAR</v>
      </c>
      <c r="M3302" s="33" t="str">
        <f t="shared" si="321"/>
        <v>DEJAR</v>
      </c>
    </row>
    <row r="3303" spans="1:13" x14ac:dyDescent="0.25">
      <c r="A3303" s="121" t="s">
        <v>1048</v>
      </c>
      <c r="B3303" s="18">
        <v>15</v>
      </c>
      <c r="C3303" s="28" t="s">
        <v>1071</v>
      </c>
      <c r="D3303" s="136">
        <v>14</v>
      </c>
      <c r="E3303" s="136">
        <v>8</v>
      </c>
      <c r="F3303" s="304">
        <f t="shared" si="316"/>
        <v>153.9384</v>
      </c>
      <c r="G3303" s="9">
        <v>0.125</v>
      </c>
      <c r="H3303" s="9" t="s">
        <v>1063</v>
      </c>
      <c r="I3303" s="32">
        <f t="shared" si="328"/>
        <v>73.64833681845144</v>
      </c>
      <c r="J3303" s="32">
        <f t="shared" si="329"/>
        <v>0.29459334727380576</v>
      </c>
      <c r="K3303" s="33" t="str">
        <f t="shared" si="319"/>
        <v>DEJAR</v>
      </c>
      <c r="L3303" s="33" t="str">
        <f t="shared" si="320"/>
        <v>DEJAR</v>
      </c>
      <c r="M3303" s="33" t="str">
        <f t="shared" si="321"/>
        <v>DEJAR</v>
      </c>
    </row>
    <row r="3304" spans="1:13" x14ac:dyDescent="0.25">
      <c r="A3304" s="121" t="s">
        <v>1048</v>
      </c>
      <c r="B3304" s="18">
        <v>16</v>
      </c>
      <c r="C3304" s="28" t="s">
        <v>377</v>
      </c>
      <c r="D3304" s="136">
        <v>23</v>
      </c>
      <c r="E3304" s="136">
        <v>7</v>
      </c>
      <c r="F3304" s="304">
        <f t="shared" si="316"/>
        <v>415.47660000000002</v>
      </c>
      <c r="G3304" s="9">
        <v>0.125</v>
      </c>
      <c r="H3304" s="9" t="s">
        <v>1063</v>
      </c>
      <c r="I3304" s="32">
        <f t="shared" si="328"/>
        <v>240.46242571758225</v>
      </c>
      <c r="J3304" s="32">
        <f t="shared" si="329"/>
        <v>0.961849702870329</v>
      </c>
      <c r="K3304" s="33" t="str">
        <f t="shared" si="319"/>
        <v>DEJAR</v>
      </c>
      <c r="L3304" s="33" t="str">
        <f t="shared" si="320"/>
        <v>DEJAR</v>
      </c>
      <c r="M3304" s="33" t="str">
        <f t="shared" si="321"/>
        <v>DEJAR</v>
      </c>
    </row>
    <row r="3305" spans="1:13" x14ac:dyDescent="0.25">
      <c r="A3305" s="121" t="s">
        <v>1048</v>
      </c>
      <c r="B3305" s="18">
        <v>17</v>
      </c>
      <c r="C3305" s="28" t="s">
        <v>1064</v>
      </c>
      <c r="D3305" s="136">
        <v>16</v>
      </c>
      <c r="E3305" s="136">
        <v>5</v>
      </c>
      <c r="F3305" s="304">
        <f t="shared" si="316"/>
        <v>201.0624</v>
      </c>
      <c r="G3305" s="9">
        <v>0.125</v>
      </c>
      <c r="H3305" s="100" t="s">
        <v>1065</v>
      </c>
      <c r="I3305" s="33">
        <f>(6.666+(12.826*E3305^0.5)*LN(E3305))</f>
        <v>52.824370122452407</v>
      </c>
      <c r="J3305" s="33">
        <f t="shared" si="329"/>
        <v>0.21129748048980962</v>
      </c>
      <c r="K3305" s="33" t="str">
        <f t="shared" si="319"/>
        <v>DEJAR</v>
      </c>
      <c r="L3305" s="33" t="str">
        <f t="shared" si="320"/>
        <v>DEJAR</v>
      </c>
      <c r="M3305" s="33" t="str">
        <f t="shared" si="321"/>
        <v>DEJAR</v>
      </c>
    </row>
    <row r="3306" spans="1:13" x14ac:dyDescent="0.25">
      <c r="A3306" s="121" t="s">
        <v>1048</v>
      </c>
      <c r="B3306" s="18">
        <v>18</v>
      </c>
      <c r="C3306" s="28" t="s">
        <v>377</v>
      </c>
      <c r="D3306" s="136">
        <v>11.5</v>
      </c>
      <c r="E3306" s="136">
        <v>15</v>
      </c>
      <c r="F3306" s="304">
        <f t="shared" si="316"/>
        <v>103.86915</v>
      </c>
      <c r="G3306" s="9">
        <v>0.125</v>
      </c>
      <c r="H3306" s="9" t="s">
        <v>1063</v>
      </c>
      <c r="I3306" s="32">
        <f t="shared" ref="I3306:I3307" si="330">0.13657*D3306^2.38351</f>
        <v>46.082838181946165</v>
      </c>
      <c r="J3306" s="32">
        <f t="shared" ref="J3306:J3308" si="331">(I3306/1000)*0.5/G3306</f>
        <v>0.18433135272778467</v>
      </c>
      <c r="K3306" s="33" t="str">
        <f t="shared" si="319"/>
        <v>DEJAR</v>
      </c>
      <c r="L3306" s="33" t="str">
        <f t="shared" si="320"/>
        <v>DEJAR</v>
      </c>
      <c r="M3306" s="33" t="str">
        <f t="shared" si="321"/>
        <v>DEJAR</v>
      </c>
    </row>
    <row r="3307" spans="1:13" x14ac:dyDescent="0.25">
      <c r="A3307" s="121" t="s">
        <v>1048</v>
      </c>
      <c r="B3307" s="18">
        <v>19</v>
      </c>
      <c r="C3307" s="28" t="s">
        <v>1066</v>
      </c>
      <c r="D3307" s="136">
        <v>13</v>
      </c>
      <c r="E3307" s="136">
        <v>10</v>
      </c>
      <c r="F3307" s="304">
        <f t="shared" si="316"/>
        <v>132.73259999999999</v>
      </c>
      <c r="G3307" s="9">
        <v>0.125</v>
      </c>
      <c r="H3307" s="9" t="s">
        <v>1063</v>
      </c>
      <c r="I3307" s="32">
        <f t="shared" si="330"/>
        <v>61.723483588461484</v>
      </c>
      <c r="J3307" s="32">
        <f t="shared" si="331"/>
        <v>0.24689393435384593</v>
      </c>
      <c r="K3307" s="33" t="str">
        <f t="shared" si="319"/>
        <v>DEJAR</v>
      </c>
      <c r="L3307" s="33" t="str">
        <f t="shared" si="320"/>
        <v>DEJAR</v>
      </c>
      <c r="M3307" s="33" t="str">
        <f t="shared" si="321"/>
        <v>DEJAR</v>
      </c>
    </row>
    <row r="3308" spans="1:13" x14ac:dyDescent="0.25">
      <c r="A3308" s="121" t="s">
        <v>1048</v>
      </c>
      <c r="B3308" s="18">
        <v>20</v>
      </c>
      <c r="C3308" s="28" t="s">
        <v>1064</v>
      </c>
      <c r="D3308" s="136">
        <v>23</v>
      </c>
      <c r="E3308" s="136">
        <v>8</v>
      </c>
      <c r="F3308" s="304">
        <f t="shared" si="316"/>
        <v>415.47660000000002</v>
      </c>
      <c r="G3308" s="9">
        <v>0.125</v>
      </c>
      <c r="H3308" s="100" t="s">
        <v>1065</v>
      </c>
      <c r="I3308" s="33">
        <f>(6.666+(12.826*E3308^0.5)*LN(E3308))</f>
        <v>82.102745688765523</v>
      </c>
      <c r="J3308" s="33">
        <f t="shared" si="331"/>
        <v>0.32841098275506209</v>
      </c>
      <c r="K3308" s="33" t="str">
        <f t="shared" si="319"/>
        <v>DEJAR</v>
      </c>
      <c r="L3308" s="33" t="str">
        <f t="shared" si="320"/>
        <v>DEJAR</v>
      </c>
      <c r="M3308" s="33" t="str">
        <f t="shared" si="321"/>
        <v>DEJAR</v>
      </c>
    </row>
    <row r="3309" spans="1:13" x14ac:dyDescent="0.25">
      <c r="A3309" s="121" t="s">
        <v>1048</v>
      </c>
      <c r="B3309" s="18">
        <v>21</v>
      </c>
      <c r="C3309" s="28" t="s">
        <v>377</v>
      </c>
      <c r="D3309" s="136">
        <v>10</v>
      </c>
      <c r="E3309" s="136">
        <v>2</v>
      </c>
      <c r="F3309" s="304">
        <f t="shared" si="316"/>
        <v>78.539999999999992</v>
      </c>
      <c r="G3309" s="9">
        <v>0.125</v>
      </c>
      <c r="H3309" s="9" t="s">
        <v>1063</v>
      </c>
      <c r="I3309" s="32">
        <f t="shared" ref="I3309:I3312" si="332">0.13657*D3309^2.38351</f>
        <v>33.026709725455305</v>
      </c>
      <c r="J3309" s="32">
        <f t="shared" ref="J3309:J3313" si="333">(I3309/1000)*0.5/G3309</f>
        <v>0.13210683890182123</v>
      </c>
      <c r="K3309" s="33" t="str">
        <f t="shared" si="319"/>
        <v>DEJAR</v>
      </c>
      <c r="L3309" s="33" t="str">
        <f t="shared" si="320"/>
        <v>DEPURAR</v>
      </c>
      <c r="M3309" s="33" t="str">
        <f t="shared" si="321"/>
        <v>DEPURAR</v>
      </c>
    </row>
    <row r="3310" spans="1:13" x14ac:dyDescent="0.25">
      <c r="A3310" s="121" t="s">
        <v>1048</v>
      </c>
      <c r="B3310" s="18">
        <v>22</v>
      </c>
      <c r="C3310" s="28" t="s">
        <v>377</v>
      </c>
      <c r="D3310" s="136">
        <v>20</v>
      </c>
      <c r="E3310" s="136">
        <v>25</v>
      </c>
      <c r="F3310" s="304">
        <f t="shared" si="316"/>
        <v>314.15999999999997</v>
      </c>
      <c r="G3310" s="9">
        <v>0.125</v>
      </c>
      <c r="H3310" s="9" t="s">
        <v>1063</v>
      </c>
      <c r="I3310" s="32">
        <f t="shared" si="332"/>
        <v>172.33493090633354</v>
      </c>
      <c r="J3310" s="32">
        <f t="shared" si="333"/>
        <v>0.68933972362533413</v>
      </c>
      <c r="K3310" s="33" t="str">
        <f t="shared" si="319"/>
        <v>DEJAR</v>
      </c>
      <c r="L3310" s="33" t="str">
        <f t="shared" si="320"/>
        <v>DEJAR</v>
      </c>
      <c r="M3310" s="33" t="str">
        <f t="shared" si="321"/>
        <v>DEJAR</v>
      </c>
    </row>
    <row r="3311" spans="1:13" x14ac:dyDescent="0.25">
      <c r="A3311" s="121" t="s">
        <v>1048</v>
      </c>
      <c r="B3311" s="18">
        <v>23</v>
      </c>
      <c r="C3311" s="28" t="s">
        <v>377</v>
      </c>
      <c r="D3311" s="136">
        <v>24</v>
      </c>
      <c r="E3311" s="136">
        <v>15</v>
      </c>
      <c r="F3311" s="304">
        <f t="shared" si="316"/>
        <v>452.3904</v>
      </c>
      <c r="G3311" s="9">
        <v>0.125</v>
      </c>
      <c r="H3311" s="9" t="s">
        <v>1063</v>
      </c>
      <c r="I3311" s="32">
        <f t="shared" si="332"/>
        <v>266.13537552905672</v>
      </c>
      <c r="J3311" s="32">
        <f t="shared" si="333"/>
        <v>1.0645415021162268</v>
      </c>
      <c r="K3311" s="33" t="str">
        <f t="shared" si="319"/>
        <v>DEJAR</v>
      </c>
      <c r="L3311" s="33" t="str">
        <f t="shared" si="320"/>
        <v>DEJAR</v>
      </c>
      <c r="M3311" s="33" t="str">
        <f t="shared" si="321"/>
        <v>DEJAR</v>
      </c>
    </row>
    <row r="3312" spans="1:13" x14ac:dyDescent="0.25">
      <c r="A3312" s="121" t="s">
        <v>1048</v>
      </c>
      <c r="B3312" s="18">
        <v>24</v>
      </c>
      <c r="C3312" s="28" t="s">
        <v>1076</v>
      </c>
      <c r="D3312" s="136">
        <v>74</v>
      </c>
      <c r="E3312" s="136">
        <v>40</v>
      </c>
      <c r="F3312" s="304">
        <f t="shared" si="316"/>
        <v>4300.8504000000003</v>
      </c>
      <c r="G3312" s="9">
        <v>0.125</v>
      </c>
      <c r="H3312" s="9" t="s">
        <v>1063</v>
      </c>
      <c r="I3312" s="32">
        <f t="shared" si="332"/>
        <v>3896.6177607412524</v>
      </c>
      <c r="J3312" s="32">
        <f t="shared" si="333"/>
        <v>15.586471042965009</v>
      </c>
      <c r="K3312" s="33" t="str">
        <f t="shared" si="319"/>
        <v>DEJAR</v>
      </c>
      <c r="L3312" s="33" t="str">
        <f t="shared" si="320"/>
        <v>DEJAR</v>
      </c>
      <c r="M3312" s="33" t="str">
        <f t="shared" si="321"/>
        <v>DEJAR</v>
      </c>
    </row>
    <row r="3313" spans="1:13" x14ac:dyDescent="0.25">
      <c r="A3313" s="121" t="s">
        <v>1048</v>
      </c>
      <c r="B3313" s="18">
        <v>25</v>
      </c>
      <c r="C3313" s="28" t="s">
        <v>1064</v>
      </c>
      <c r="D3313" s="136">
        <v>24</v>
      </c>
      <c r="E3313" s="136">
        <v>10</v>
      </c>
      <c r="F3313" s="304">
        <f t="shared" si="316"/>
        <v>452.3904</v>
      </c>
      <c r="G3313" s="9">
        <v>0.125</v>
      </c>
      <c r="H3313" s="100" t="s">
        <v>1065</v>
      </c>
      <c r="I3313" s="33">
        <f>(6.666+(12.826*E3313^0.5)*LN(E3313))</f>
        <v>100.05740827111657</v>
      </c>
      <c r="J3313" s="33">
        <f t="shared" si="333"/>
        <v>0.4002296330844663</v>
      </c>
      <c r="K3313" s="33" t="str">
        <f t="shared" si="319"/>
        <v>DEJAR</v>
      </c>
      <c r="L3313" s="33" t="str">
        <f t="shared" si="320"/>
        <v>DEJAR</v>
      </c>
      <c r="M3313" s="33" t="str">
        <f t="shared" si="321"/>
        <v>DEJAR</v>
      </c>
    </row>
    <row r="3314" spans="1:13" x14ac:dyDescent="0.25">
      <c r="A3314" s="121" t="s">
        <v>1048</v>
      </c>
      <c r="B3314" s="18">
        <v>26</v>
      </c>
      <c r="C3314" s="8" t="s">
        <v>377</v>
      </c>
      <c r="D3314" s="136">
        <v>21</v>
      </c>
      <c r="E3314" s="136">
        <v>15</v>
      </c>
      <c r="F3314" s="304">
        <f t="shared" si="316"/>
        <v>346.3614</v>
      </c>
      <c r="G3314" s="9">
        <v>0.125</v>
      </c>
      <c r="H3314" s="9" t="s">
        <v>1063</v>
      </c>
      <c r="I3314" s="32">
        <f t="shared" ref="I3314:I3319" si="334">0.13657*D3314^2.38351</f>
        <v>193.587905296</v>
      </c>
      <c r="J3314" s="32">
        <f t="shared" ref="J3314:J3320" si="335">(I3314/1000)*0.5/G3314</f>
        <v>0.77435162118400003</v>
      </c>
      <c r="K3314" s="33" t="str">
        <f t="shared" si="319"/>
        <v>DEJAR</v>
      </c>
      <c r="L3314" s="33" t="str">
        <f t="shared" si="320"/>
        <v>DEJAR</v>
      </c>
      <c r="M3314" s="33" t="str">
        <f t="shared" si="321"/>
        <v>DEJAR</v>
      </c>
    </row>
    <row r="3315" spans="1:13" x14ac:dyDescent="0.25">
      <c r="A3315" s="121" t="s">
        <v>1048</v>
      </c>
      <c r="B3315" s="18">
        <v>27</v>
      </c>
      <c r="C3315" s="28" t="s">
        <v>1077</v>
      </c>
      <c r="D3315" s="136">
        <v>19</v>
      </c>
      <c r="E3315" s="136">
        <v>10</v>
      </c>
      <c r="F3315" s="304">
        <f t="shared" si="316"/>
        <v>283.52940000000001</v>
      </c>
      <c r="G3315" s="9">
        <v>0.125</v>
      </c>
      <c r="H3315" s="9" t="s">
        <v>1063</v>
      </c>
      <c r="I3315" s="32">
        <f t="shared" si="334"/>
        <v>152.50261995629924</v>
      </c>
      <c r="J3315" s="32">
        <f t="shared" si="335"/>
        <v>0.61001047982519696</v>
      </c>
      <c r="K3315" s="33" t="str">
        <f t="shared" si="319"/>
        <v>DEJAR</v>
      </c>
      <c r="L3315" s="33" t="str">
        <f t="shared" si="320"/>
        <v>DEJAR</v>
      </c>
      <c r="M3315" s="33" t="str">
        <f t="shared" si="321"/>
        <v>DEJAR</v>
      </c>
    </row>
    <row r="3316" spans="1:13" x14ac:dyDescent="0.25">
      <c r="A3316" s="121" t="s">
        <v>1048</v>
      </c>
      <c r="B3316" s="18">
        <v>28</v>
      </c>
      <c r="C3316" s="28" t="s">
        <v>1071</v>
      </c>
      <c r="D3316" s="136">
        <v>16</v>
      </c>
      <c r="E3316" s="136">
        <v>8</v>
      </c>
      <c r="F3316" s="304">
        <f t="shared" si="316"/>
        <v>201.0624</v>
      </c>
      <c r="G3316" s="9">
        <v>0.125</v>
      </c>
      <c r="H3316" s="9" t="s">
        <v>1063</v>
      </c>
      <c r="I3316" s="32">
        <f t="shared" si="334"/>
        <v>101.24820425273758</v>
      </c>
      <c r="J3316" s="32">
        <f t="shared" si="335"/>
        <v>0.4049928170109503</v>
      </c>
      <c r="K3316" s="33" t="str">
        <f t="shared" si="319"/>
        <v>DEJAR</v>
      </c>
      <c r="L3316" s="33" t="str">
        <f t="shared" si="320"/>
        <v>DEJAR</v>
      </c>
      <c r="M3316" s="33" t="str">
        <f t="shared" si="321"/>
        <v>DEJAR</v>
      </c>
    </row>
    <row r="3317" spans="1:13" x14ac:dyDescent="0.25">
      <c r="A3317" s="121" t="s">
        <v>1048</v>
      </c>
      <c r="B3317" s="18">
        <v>29</v>
      </c>
      <c r="C3317" s="35" t="s">
        <v>1076</v>
      </c>
      <c r="D3317" s="136">
        <v>59</v>
      </c>
      <c r="E3317" s="136">
        <v>30</v>
      </c>
      <c r="F3317" s="304">
        <f t="shared" si="316"/>
        <v>2733.9773999999998</v>
      </c>
      <c r="G3317" s="9">
        <v>0.125</v>
      </c>
      <c r="H3317" s="9" t="s">
        <v>1063</v>
      </c>
      <c r="I3317" s="32">
        <f t="shared" si="334"/>
        <v>2270.9040648267419</v>
      </c>
      <c r="J3317" s="32">
        <f t="shared" si="335"/>
        <v>9.083616259306968</v>
      </c>
      <c r="K3317" s="33" t="str">
        <f t="shared" si="319"/>
        <v>DEJAR</v>
      </c>
      <c r="L3317" s="33" t="str">
        <f t="shared" si="320"/>
        <v>DEJAR</v>
      </c>
      <c r="M3317" s="33" t="str">
        <f t="shared" si="321"/>
        <v>DEJAR</v>
      </c>
    </row>
    <row r="3318" spans="1:13" x14ac:dyDescent="0.25">
      <c r="A3318" s="121" t="s">
        <v>1048</v>
      </c>
      <c r="B3318" s="18">
        <v>30</v>
      </c>
      <c r="C3318" s="35" t="s">
        <v>1076</v>
      </c>
      <c r="D3318" s="136">
        <v>22</v>
      </c>
      <c r="E3318" s="136">
        <v>10</v>
      </c>
      <c r="F3318" s="304">
        <f t="shared" si="316"/>
        <v>380.1336</v>
      </c>
      <c r="G3318" s="9">
        <v>0.125</v>
      </c>
      <c r="H3318" s="9" t="s">
        <v>1063</v>
      </c>
      <c r="I3318" s="32">
        <f t="shared" si="334"/>
        <v>216.2883827856152</v>
      </c>
      <c r="J3318" s="32">
        <f t="shared" si="335"/>
        <v>0.86515353114246074</v>
      </c>
      <c r="K3318" s="33" t="str">
        <f t="shared" si="319"/>
        <v>DEJAR</v>
      </c>
      <c r="L3318" s="33" t="str">
        <f t="shared" si="320"/>
        <v>DEJAR</v>
      </c>
      <c r="M3318" s="33" t="str">
        <f t="shared" si="321"/>
        <v>DEJAR</v>
      </c>
    </row>
    <row r="3319" spans="1:13" x14ac:dyDescent="0.25">
      <c r="A3319" s="121" t="s">
        <v>1048</v>
      </c>
      <c r="B3319" s="18">
        <v>31</v>
      </c>
      <c r="C3319" s="35" t="s">
        <v>377</v>
      </c>
      <c r="D3319" s="136">
        <v>10</v>
      </c>
      <c r="E3319" s="136">
        <v>8</v>
      </c>
      <c r="F3319" s="304">
        <f t="shared" si="316"/>
        <v>78.539999999999992</v>
      </c>
      <c r="G3319" s="9">
        <v>0.125</v>
      </c>
      <c r="H3319" s="9" t="s">
        <v>1063</v>
      </c>
      <c r="I3319" s="32">
        <f t="shared" si="334"/>
        <v>33.026709725455305</v>
      </c>
      <c r="J3319" s="32">
        <f t="shared" si="335"/>
        <v>0.13210683890182123</v>
      </c>
      <c r="K3319" s="33" t="str">
        <f t="shared" si="319"/>
        <v>DEJAR</v>
      </c>
      <c r="L3319" s="33" t="str">
        <f t="shared" si="320"/>
        <v>DEJAR</v>
      </c>
      <c r="M3319" s="33" t="str">
        <f t="shared" si="321"/>
        <v>DEJAR</v>
      </c>
    </row>
    <row r="3320" spans="1:13" x14ac:dyDescent="0.25">
      <c r="A3320" s="121" t="s">
        <v>1048</v>
      </c>
      <c r="B3320" s="18">
        <v>32</v>
      </c>
      <c r="C3320" s="35" t="s">
        <v>1064</v>
      </c>
      <c r="D3320" s="136">
        <v>42</v>
      </c>
      <c r="E3320" s="136">
        <v>16</v>
      </c>
      <c r="F3320" s="304">
        <f t="shared" si="316"/>
        <v>1385.4456</v>
      </c>
      <c r="G3320" s="9">
        <v>0.125</v>
      </c>
      <c r="H3320" s="100" t="s">
        <v>1065</v>
      </c>
      <c r="I3320" s="33">
        <f>(6.666+(12.826*E3320^0.5)*LN(E3320))</f>
        <v>148.91089180578973</v>
      </c>
      <c r="J3320" s="33">
        <f t="shared" si="335"/>
        <v>0.59564356722315892</v>
      </c>
      <c r="K3320" s="33" t="str">
        <f t="shared" si="319"/>
        <v>DEJAR</v>
      </c>
      <c r="L3320" s="33" t="str">
        <f t="shared" si="320"/>
        <v>DEJAR</v>
      </c>
      <c r="M3320" s="33" t="str">
        <f t="shared" si="321"/>
        <v>DEJAR</v>
      </c>
    </row>
    <row r="3321" spans="1:13" x14ac:dyDescent="0.25">
      <c r="A3321" s="121" t="s">
        <v>1048</v>
      </c>
      <c r="B3321" s="18">
        <v>33</v>
      </c>
      <c r="C3321" s="35" t="s">
        <v>377</v>
      </c>
      <c r="D3321" s="136">
        <v>17</v>
      </c>
      <c r="E3321" s="136">
        <v>10</v>
      </c>
      <c r="F3321" s="304">
        <f t="shared" si="316"/>
        <v>226.98060000000001</v>
      </c>
      <c r="G3321" s="9">
        <v>0.125</v>
      </c>
      <c r="H3321" s="9" t="s">
        <v>1063</v>
      </c>
      <c r="I3321" s="32">
        <f>0.13657*D3321^2.38351</f>
        <v>116.98835060940742</v>
      </c>
      <c r="J3321" s="32">
        <f>(I3321/1000)*0.5/G3321</f>
        <v>0.46795340243762967</v>
      </c>
      <c r="K3321" s="33" t="str">
        <f t="shared" si="319"/>
        <v>DEJAR</v>
      </c>
      <c r="L3321" s="33" t="str">
        <f t="shared" si="320"/>
        <v>DEJAR</v>
      </c>
      <c r="M3321" s="33" t="str">
        <f t="shared" si="321"/>
        <v>DEJAR</v>
      </c>
    </row>
    <row r="3322" spans="1:13" x14ac:dyDescent="0.25">
      <c r="A3322" s="121" t="s">
        <v>1048</v>
      </c>
      <c r="B3322" s="18">
        <v>34</v>
      </c>
      <c r="C3322" s="35" t="s">
        <v>1064</v>
      </c>
      <c r="D3322" s="136">
        <v>14</v>
      </c>
      <c r="E3322" s="136">
        <v>5</v>
      </c>
      <c r="F3322" s="304">
        <f t="shared" si="316"/>
        <v>153.9384</v>
      </c>
      <c r="G3322" s="9">
        <v>0.125</v>
      </c>
      <c r="H3322" s="100" t="s">
        <v>1065</v>
      </c>
      <c r="I3322" s="33">
        <f>(6.666+(12.826*E3322^0.5)*LN(E3322))</f>
        <v>52.824370122452407</v>
      </c>
      <c r="J3322" s="33">
        <f t="shared" ref="J3322" si="336">(I3322/1000)*0.5/G3322</f>
        <v>0.21129748048980962</v>
      </c>
      <c r="K3322" s="33" t="str">
        <f t="shared" si="319"/>
        <v>DEJAR</v>
      </c>
      <c r="L3322" s="33" t="str">
        <f t="shared" si="320"/>
        <v>DEJAR</v>
      </c>
      <c r="M3322" s="33" t="str">
        <f t="shared" si="321"/>
        <v>DEJAR</v>
      </c>
    </row>
    <row r="3323" spans="1:13" x14ac:dyDescent="0.25">
      <c r="A3323" s="121" t="s">
        <v>1048</v>
      </c>
      <c r="B3323" s="18">
        <v>35</v>
      </c>
      <c r="C3323" s="35" t="s">
        <v>377</v>
      </c>
      <c r="D3323" s="136">
        <v>16.7</v>
      </c>
      <c r="E3323" s="136">
        <v>2</v>
      </c>
      <c r="F3323" s="304">
        <f t="shared" si="316"/>
        <v>219.04020599999998</v>
      </c>
      <c r="G3323" s="9">
        <v>0.125</v>
      </c>
      <c r="H3323" s="9" t="s">
        <v>1063</v>
      </c>
      <c r="I3323" s="32">
        <f t="shared" ref="I3323:I3334" si="337">0.13657*D3323^2.38351</f>
        <v>112.12752745610216</v>
      </c>
      <c r="J3323" s="32">
        <f t="shared" ref="J3323:J3335" si="338">(I3323/1000)*0.5/G3323</f>
        <v>0.44851010982440864</v>
      </c>
      <c r="K3323" s="33" t="str">
        <f t="shared" si="319"/>
        <v>DEJAR</v>
      </c>
      <c r="L3323" s="33" t="str">
        <f t="shared" si="320"/>
        <v>DEPURAR</v>
      </c>
      <c r="M3323" s="33" t="str">
        <f t="shared" si="321"/>
        <v>DEPURAR</v>
      </c>
    </row>
    <row r="3324" spans="1:13" x14ac:dyDescent="0.25">
      <c r="A3324" s="121" t="s">
        <v>1048</v>
      </c>
      <c r="B3324" s="18">
        <v>36</v>
      </c>
      <c r="C3324" s="35" t="s">
        <v>377</v>
      </c>
      <c r="D3324" s="136">
        <v>13.3</v>
      </c>
      <c r="E3324" s="136">
        <v>4</v>
      </c>
      <c r="F3324" s="304">
        <f t="shared" si="316"/>
        <v>138.929406</v>
      </c>
      <c r="G3324" s="9">
        <v>0.125</v>
      </c>
      <c r="H3324" s="9" t="s">
        <v>1063</v>
      </c>
      <c r="I3324" s="32">
        <f t="shared" si="337"/>
        <v>65.172883182587881</v>
      </c>
      <c r="J3324" s="32">
        <f t="shared" si="338"/>
        <v>0.26069153273035151</v>
      </c>
      <c r="K3324" s="33" t="str">
        <f t="shared" si="319"/>
        <v>DEJAR</v>
      </c>
      <c r="L3324" s="33" t="str">
        <f t="shared" si="320"/>
        <v>DEPURAR</v>
      </c>
      <c r="M3324" s="33" t="str">
        <f t="shared" si="321"/>
        <v>DEPURAR</v>
      </c>
    </row>
    <row r="3325" spans="1:13" x14ac:dyDescent="0.25">
      <c r="A3325" s="121" t="s">
        <v>1048</v>
      </c>
      <c r="B3325" s="18">
        <v>37</v>
      </c>
      <c r="C3325" s="35" t="s">
        <v>169</v>
      </c>
      <c r="D3325" s="136">
        <v>30</v>
      </c>
      <c r="E3325" s="136">
        <v>15</v>
      </c>
      <c r="F3325" s="304">
        <f t="shared" si="316"/>
        <v>706.86</v>
      </c>
      <c r="G3325" s="9">
        <v>0.125</v>
      </c>
      <c r="H3325" s="9" t="s">
        <v>1063</v>
      </c>
      <c r="I3325" s="32">
        <f t="shared" si="337"/>
        <v>452.98997539791907</v>
      </c>
      <c r="J3325" s="32">
        <f t="shared" si="338"/>
        <v>1.8119599015916763</v>
      </c>
      <c r="K3325" s="33" t="str">
        <f t="shared" si="319"/>
        <v>DEJAR</v>
      </c>
      <c r="L3325" s="33" t="str">
        <f t="shared" si="320"/>
        <v>DEJAR</v>
      </c>
      <c r="M3325" s="33" t="str">
        <f t="shared" si="321"/>
        <v>DEJAR</v>
      </c>
    </row>
    <row r="3326" spans="1:13" x14ac:dyDescent="0.25">
      <c r="A3326" s="121" t="s">
        <v>1048</v>
      </c>
      <c r="B3326" s="18">
        <v>38</v>
      </c>
      <c r="C3326" s="35" t="s">
        <v>377</v>
      </c>
      <c r="D3326" s="136">
        <v>13</v>
      </c>
      <c r="E3326" s="136">
        <v>15</v>
      </c>
      <c r="F3326" s="304">
        <f t="shared" si="316"/>
        <v>132.73259999999999</v>
      </c>
      <c r="G3326" s="9">
        <v>0.125</v>
      </c>
      <c r="H3326" s="9" t="s">
        <v>1063</v>
      </c>
      <c r="I3326" s="32">
        <f t="shared" si="337"/>
        <v>61.723483588461484</v>
      </c>
      <c r="J3326" s="32">
        <f t="shared" si="338"/>
        <v>0.24689393435384593</v>
      </c>
      <c r="K3326" s="33" t="str">
        <f t="shared" si="319"/>
        <v>DEJAR</v>
      </c>
      <c r="L3326" s="33" t="str">
        <f t="shared" si="320"/>
        <v>DEJAR</v>
      </c>
      <c r="M3326" s="33" t="str">
        <f t="shared" si="321"/>
        <v>DEJAR</v>
      </c>
    </row>
    <row r="3327" spans="1:13" x14ac:dyDescent="0.25">
      <c r="A3327" s="121" t="s">
        <v>1048</v>
      </c>
      <c r="B3327" s="18">
        <v>39</v>
      </c>
      <c r="C3327" s="35" t="s">
        <v>377</v>
      </c>
      <c r="D3327" s="136">
        <v>15</v>
      </c>
      <c r="E3327" s="136">
        <v>5</v>
      </c>
      <c r="F3327" s="304">
        <f t="shared" si="316"/>
        <v>176.715</v>
      </c>
      <c r="G3327" s="9">
        <v>0.125</v>
      </c>
      <c r="H3327" s="9" t="s">
        <v>1063</v>
      </c>
      <c r="I3327" s="32">
        <f t="shared" si="337"/>
        <v>86.812164819560579</v>
      </c>
      <c r="J3327" s="32">
        <f t="shared" si="338"/>
        <v>0.34724865927824233</v>
      </c>
      <c r="K3327" s="33" t="str">
        <f t="shared" si="319"/>
        <v>DEJAR</v>
      </c>
      <c r="L3327" s="33" t="str">
        <f t="shared" si="320"/>
        <v>DEJAR</v>
      </c>
      <c r="M3327" s="33" t="str">
        <f t="shared" si="321"/>
        <v>DEJAR</v>
      </c>
    </row>
    <row r="3328" spans="1:13" x14ac:dyDescent="0.25">
      <c r="A3328" s="121" t="s">
        <v>1048</v>
      </c>
      <c r="B3328" s="18">
        <v>40</v>
      </c>
      <c r="C3328" s="35" t="s">
        <v>377</v>
      </c>
      <c r="D3328" s="136">
        <v>35</v>
      </c>
      <c r="E3328" s="136">
        <v>8</v>
      </c>
      <c r="F3328" s="304">
        <f t="shared" si="316"/>
        <v>962.11500000000001</v>
      </c>
      <c r="G3328" s="9">
        <v>0.125</v>
      </c>
      <c r="H3328" s="9" t="s">
        <v>1063</v>
      </c>
      <c r="I3328" s="32">
        <f t="shared" si="337"/>
        <v>654.11925553640299</v>
      </c>
      <c r="J3328" s="32">
        <f t="shared" si="338"/>
        <v>2.6164770221456122</v>
      </c>
      <c r="K3328" s="33" t="str">
        <f t="shared" si="319"/>
        <v>DEJAR</v>
      </c>
      <c r="L3328" s="33" t="str">
        <f t="shared" si="320"/>
        <v>DEJAR</v>
      </c>
      <c r="M3328" s="33" t="str">
        <f t="shared" si="321"/>
        <v>DEJAR</v>
      </c>
    </row>
    <row r="3329" spans="1:13" x14ac:dyDescent="0.25">
      <c r="A3329" s="121" t="s">
        <v>1048</v>
      </c>
      <c r="B3329" s="18">
        <v>41</v>
      </c>
      <c r="C3329" s="35" t="s">
        <v>618</v>
      </c>
      <c r="D3329" s="136">
        <v>18</v>
      </c>
      <c r="E3329" s="136">
        <v>10</v>
      </c>
      <c r="F3329" s="304">
        <f t="shared" si="316"/>
        <v>254.46959999999999</v>
      </c>
      <c r="G3329" s="9">
        <v>0.125</v>
      </c>
      <c r="H3329" s="9" t="s">
        <v>1063</v>
      </c>
      <c r="I3329" s="32">
        <f t="shared" si="337"/>
        <v>134.06329154071116</v>
      </c>
      <c r="J3329" s="32">
        <f t="shared" si="338"/>
        <v>0.53625316616284469</v>
      </c>
      <c r="K3329" s="33" t="str">
        <f t="shared" si="319"/>
        <v>DEJAR</v>
      </c>
      <c r="L3329" s="33" t="str">
        <f t="shared" si="320"/>
        <v>DEJAR</v>
      </c>
      <c r="M3329" s="33" t="str">
        <f t="shared" si="321"/>
        <v>DEJAR</v>
      </c>
    </row>
    <row r="3330" spans="1:13" x14ac:dyDescent="0.25">
      <c r="A3330" s="121" t="s">
        <v>1048</v>
      </c>
      <c r="B3330" s="18">
        <v>43</v>
      </c>
      <c r="C3330" s="35" t="s">
        <v>377</v>
      </c>
      <c r="D3330" s="136">
        <v>10.5</v>
      </c>
      <c r="E3330" s="136">
        <v>3</v>
      </c>
      <c r="F3330" s="304">
        <f t="shared" si="316"/>
        <v>86.590350000000001</v>
      </c>
      <c r="G3330" s="9">
        <v>0.125</v>
      </c>
      <c r="H3330" s="9" t="s">
        <v>1063</v>
      </c>
      <c r="I3330" s="32">
        <f t="shared" si="337"/>
        <v>37.099684439743179</v>
      </c>
      <c r="J3330" s="32">
        <f t="shared" si="338"/>
        <v>0.14839873775897272</v>
      </c>
      <c r="K3330" s="33" t="str">
        <f t="shared" si="319"/>
        <v>DEJAR</v>
      </c>
      <c r="L3330" s="33" t="str">
        <f t="shared" si="320"/>
        <v>DEPURAR</v>
      </c>
      <c r="M3330" s="33" t="str">
        <f t="shared" si="321"/>
        <v>DEPURAR</v>
      </c>
    </row>
    <row r="3331" spans="1:13" x14ac:dyDescent="0.25">
      <c r="A3331" s="121" t="s">
        <v>1048</v>
      </c>
      <c r="B3331" s="18">
        <v>44</v>
      </c>
      <c r="C3331" s="35" t="s">
        <v>292</v>
      </c>
      <c r="D3331" s="136">
        <v>37</v>
      </c>
      <c r="E3331" s="136">
        <v>15</v>
      </c>
      <c r="F3331" s="304">
        <f t="shared" ref="F3331:F3394" si="339">(3.1416/4)*D3331^2</f>
        <v>1075.2126000000001</v>
      </c>
      <c r="G3331" s="9">
        <v>0.125</v>
      </c>
      <c r="H3331" s="9" t="s">
        <v>1063</v>
      </c>
      <c r="I3331" s="32">
        <f t="shared" si="337"/>
        <v>746.75785703016243</v>
      </c>
      <c r="J3331" s="32">
        <f t="shared" si="338"/>
        <v>2.9870314281206496</v>
      </c>
      <c r="K3331" s="33" t="str">
        <f t="shared" ref="K3331:K3394" si="340">+IF(D3331&gt;=10,"DEJAR","DEPURAR")</f>
        <v>DEJAR</v>
      </c>
      <c r="L3331" s="33" t="str">
        <f t="shared" ref="L3331:L3394" si="341">+IF(E3331&gt;=5,"DEJAR","DEPURAR")</f>
        <v>DEJAR</v>
      </c>
      <c r="M3331" s="33" t="str">
        <f t="shared" ref="M3331:M3394" si="342">+IF(AND(K3331="DEJAR",L3331="DEJAR"),"DEJAR","DEPURAR")</f>
        <v>DEJAR</v>
      </c>
    </row>
    <row r="3332" spans="1:13" x14ac:dyDescent="0.25">
      <c r="A3332" s="121" t="s">
        <v>1048</v>
      </c>
      <c r="B3332" s="18">
        <v>45</v>
      </c>
      <c r="C3332" s="35" t="s">
        <v>377</v>
      </c>
      <c r="D3332" s="136">
        <v>12.8</v>
      </c>
      <c r="E3332" s="136">
        <v>18</v>
      </c>
      <c r="F3332" s="304">
        <f t="shared" si="339"/>
        <v>128.67993600000003</v>
      </c>
      <c r="G3332" s="9">
        <v>0.125</v>
      </c>
      <c r="H3332" s="9" t="s">
        <v>1063</v>
      </c>
      <c r="I3332" s="32">
        <f t="shared" si="337"/>
        <v>59.484161513232273</v>
      </c>
      <c r="J3332" s="32">
        <f t="shared" si="338"/>
        <v>0.23793664605292908</v>
      </c>
      <c r="K3332" s="33" t="str">
        <f t="shared" si="340"/>
        <v>DEJAR</v>
      </c>
      <c r="L3332" s="33" t="str">
        <f t="shared" si="341"/>
        <v>DEJAR</v>
      </c>
      <c r="M3332" s="33" t="str">
        <f t="shared" si="342"/>
        <v>DEJAR</v>
      </c>
    </row>
    <row r="3333" spans="1:13" x14ac:dyDescent="0.25">
      <c r="A3333" s="121" t="s">
        <v>1048</v>
      </c>
      <c r="B3333" s="18">
        <v>46</v>
      </c>
      <c r="C3333" s="35" t="s">
        <v>1076</v>
      </c>
      <c r="D3333" s="136">
        <v>12</v>
      </c>
      <c r="E3333" s="136">
        <v>10</v>
      </c>
      <c r="F3333" s="304">
        <f t="shared" si="339"/>
        <v>113.0976</v>
      </c>
      <c r="G3333" s="9">
        <v>0.125</v>
      </c>
      <c r="H3333" s="9" t="s">
        <v>1063</v>
      </c>
      <c r="I3333" s="32">
        <f t="shared" si="337"/>
        <v>51.002868362482175</v>
      </c>
      <c r="J3333" s="32">
        <f t="shared" si="338"/>
        <v>0.2040114734499287</v>
      </c>
      <c r="K3333" s="33" t="str">
        <f t="shared" si="340"/>
        <v>DEJAR</v>
      </c>
      <c r="L3333" s="33" t="str">
        <f t="shared" si="341"/>
        <v>DEJAR</v>
      </c>
      <c r="M3333" s="33" t="str">
        <f t="shared" si="342"/>
        <v>DEJAR</v>
      </c>
    </row>
    <row r="3334" spans="1:13" x14ac:dyDescent="0.25">
      <c r="A3334" s="121" t="s">
        <v>1048</v>
      </c>
      <c r="B3334" s="18">
        <v>47</v>
      </c>
      <c r="C3334" s="35" t="s">
        <v>1068</v>
      </c>
      <c r="D3334" s="136">
        <v>32</v>
      </c>
      <c r="E3334" s="136">
        <v>15</v>
      </c>
      <c r="F3334" s="304">
        <f t="shared" si="339"/>
        <v>804.24959999999999</v>
      </c>
      <c r="G3334" s="9">
        <v>0.125</v>
      </c>
      <c r="H3334" s="9" t="s">
        <v>1063</v>
      </c>
      <c r="I3334" s="32">
        <f t="shared" si="337"/>
        <v>528.31791084648671</v>
      </c>
      <c r="J3334" s="32">
        <f t="shared" si="338"/>
        <v>2.1132716433859469</v>
      </c>
      <c r="K3334" s="33" t="str">
        <f t="shared" si="340"/>
        <v>DEJAR</v>
      </c>
      <c r="L3334" s="33" t="str">
        <f t="shared" si="341"/>
        <v>DEJAR</v>
      </c>
      <c r="M3334" s="33" t="str">
        <f t="shared" si="342"/>
        <v>DEJAR</v>
      </c>
    </row>
    <row r="3335" spans="1:13" x14ac:dyDescent="0.25">
      <c r="A3335" s="121" t="s">
        <v>1048</v>
      </c>
      <c r="B3335" s="18">
        <v>48</v>
      </c>
      <c r="C3335" s="35" t="s">
        <v>1064</v>
      </c>
      <c r="D3335" s="136">
        <v>34</v>
      </c>
      <c r="E3335" s="136">
        <v>8</v>
      </c>
      <c r="F3335" s="304">
        <f t="shared" si="339"/>
        <v>907.92240000000004</v>
      </c>
      <c r="G3335" s="9">
        <v>0.125</v>
      </c>
      <c r="H3335" s="100" t="s">
        <v>1065</v>
      </c>
      <c r="I3335" s="33">
        <f>(6.666+(12.826*E3335^0.5)*LN(E3335))</f>
        <v>82.102745688765523</v>
      </c>
      <c r="J3335" s="33">
        <f t="shared" si="338"/>
        <v>0.32841098275506209</v>
      </c>
      <c r="K3335" s="33" t="str">
        <f t="shared" si="340"/>
        <v>DEJAR</v>
      </c>
      <c r="L3335" s="33" t="str">
        <f t="shared" si="341"/>
        <v>DEJAR</v>
      </c>
      <c r="M3335" s="33" t="str">
        <f t="shared" si="342"/>
        <v>DEJAR</v>
      </c>
    </row>
    <row r="3336" spans="1:13" x14ac:dyDescent="0.25">
      <c r="A3336" s="121" t="s">
        <v>1048</v>
      </c>
      <c r="B3336" s="18">
        <v>49</v>
      </c>
      <c r="C3336" s="35" t="s">
        <v>1067</v>
      </c>
      <c r="D3336" s="136">
        <v>15</v>
      </c>
      <c r="E3336" s="136">
        <v>5</v>
      </c>
      <c r="F3336" s="304">
        <f t="shared" si="339"/>
        <v>176.715</v>
      </c>
      <c r="G3336" s="9">
        <v>0.125</v>
      </c>
      <c r="H3336" s="9" t="s">
        <v>1063</v>
      </c>
      <c r="I3336" s="32">
        <f t="shared" ref="I3336:I3362" si="343">0.13657*D3336^2.38351</f>
        <v>86.812164819560579</v>
      </c>
      <c r="J3336" s="32">
        <f t="shared" ref="J3336:J3386" si="344">(I3336/1000)*0.5/G3336</f>
        <v>0.34724865927824233</v>
      </c>
      <c r="K3336" s="33" t="str">
        <f t="shared" si="340"/>
        <v>DEJAR</v>
      </c>
      <c r="L3336" s="33" t="str">
        <f t="shared" si="341"/>
        <v>DEJAR</v>
      </c>
      <c r="M3336" s="33" t="str">
        <f t="shared" si="342"/>
        <v>DEJAR</v>
      </c>
    </row>
    <row r="3337" spans="1:13" x14ac:dyDescent="0.25">
      <c r="A3337" s="121" t="s">
        <v>1048</v>
      </c>
      <c r="B3337" s="18">
        <v>50</v>
      </c>
      <c r="C3337" s="35" t="s">
        <v>377</v>
      </c>
      <c r="D3337" s="136">
        <v>41</v>
      </c>
      <c r="E3337" s="136">
        <v>15</v>
      </c>
      <c r="F3337" s="304">
        <f t="shared" si="339"/>
        <v>1320.2574</v>
      </c>
      <c r="G3337" s="9">
        <v>0.125</v>
      </c>
      <c r="H3337" s="9" t="s">
        <v>1063</v>
      </c>
      <c r="I3337" s="32">
        <f t="shared" si="343"/>
        <v>953.76583125588297</v>
      </c>
      <c r="J3337" s="32">
        <f t="shared" si="344"/>
        <v>3.815063325023532</v>
      </c>
      <c r="K3337" s="33" t="str">
        <f t="shared" si="340"/>
        <v>DEJAR</v>
      </c>
      <c r="L3337" s="33" t="str">
        <f t="shared" si="341"/>
        <v>DEJAR</v>
      </c>
      <c r="M3337" s="33" t="str">
        <f t="shared" si="342"/>
        <v>DEJAR</v>
      </c>
    </row>
    <row r="3338" spans="1:13" x14ac:dyDescent="0.25">
      <c r="A3338" s="121" t="s">
        <v>1048</v>
      </c>
      <c r="B3338" s="18">
        <v>51</v>
      </c>
      <c r="C3338" s="35" t="s">
        <v>1069</v>
      </c>
      <c r="D3338" s="136">
        <v>36</v>
      </c>
      <c r="E3338" s="136">
        <v>20</v>
      </c>
      <c r="F3338" s="304">
        <f t="shared" si="339"/>
        <v>1017.8783999999999</v>
      </c>
      <c r="G3338" s="9">
        <v>0.125</v>
      </c>
      <c r="H3338" s="9" t="s">
        <v>1063</v>
      </c>
      <c r="I3338" s="32">
        <f t="shared" si="343"/>
        <v>699.54858588098784</v>
      </c>
      <c r="J3338" s="32">
        <f t="shared" si="344"/>
        <v>2.7981943435239516</v>
      </c>
      <c r="K3338" s="33" t="str">
        <f t="shared" si="340"/>
        <v>DEJAR</v>
      </c>
      <c r="L3338" s="33" t="str">
        <f t="shared" si="341"/>
        <v>DEJAR</v>
      </c>
      <c r="M3338" s="33" t="str">
        <f t="shared" si="342"/>
        <v>DEJAR</v>
      </c>
    </row>
    <row r="3339" spans="1:13" x14ac:dyDescent="0.25">
      <c r="A3339" s="121" t="s">
        <v>1048</v>
      </c>
      <c r="B3339" s="18">
        <v>52</v>
      </c>
      <c r="C3339" s="35" t="s">
        <v>377</v>
      </c>
      <c r="D3339" s="136">
        <v>21</v>
      </c>
      <c r="E3339" s="136">
        <v>15</v>
      </c>
      <c r="F3339" s="304">
        <f t="shared" si="339"/>
        <v>346.3614</v>
      </c>
      <c r="G3339" s="9">
        <v>0.125</v>
      </c>
      <c r="H3339" s="9" t="s">
        <v>1063</v>
      </c>
      <c r="I3339" s="32">
        <f t="shared" si="343"/>
        <v>193.587905296</v>
      </c>
      <c r="J3339" s="32">
        <f t="shared" si="344"/>
        <v>0.77435162118400003</v>
      </c>
      <c r="K3339" s="33" t="str">
        <f t="shared" si="340"/>
        <v>DEJAR</v>
      </c>
      <c r="L3339" s="33" t="str">
        <f t="shared" si="341"/>
        <v>DEJAR</v>
      </c>
      <c r="M3339" s="33" t="str">
        <f t="shared" si="342"/>
        <v>DEJAR</v>
      </c>
    </row>
    <row r="3340" spans="1:13" x14ac:dyDescent="0.25">
      <c r="A3340" s="121" t="s">
        <v>1048</v>
      </c>
      <c r="B3340" s="18">
        <v>53</v>
      </c>
      <c r="C3340" s="35" t="s">
        <v>130</v>
      </c>
      <c r="D3340" s="136">
        <v>19</v>
      </c>
      <c r="E3340" s="136">
        <v>10</v>
      </c>
      <c r="F3340" s="304">
        <f t="shared" si="339"/>
        <v>283.52940000000001</v>
      </c>
      <c r="G3340" s="9">
        <v>0.125</v>
      </c>
      <c r="H3340" s="9" t="s">
        <v>1063</v>
      </c>
      <c r="I3340" s="32">
        <f t="shared" si="343"/>
        <v>152.50261995629924</v>
      </c>
      <c r="J3340" s="32">
        <f t="shared" si="344"/>
        <v>0.61001047982519696</v>
      </c>
      <c r="K3340" s="33" t="str">
        <f t="shared" si="340"/>
        <v>DEJAR</v>
      </c>
      <c r="L3340" s="33" t="str">
        <f t="shared" si="341"/>
        <v>DEJAR</v>
      </c>
      <c r="M3340" s="33" t="str">
        <f t="shared" si="342"/>
        <v>DEJAR</v>
      </c>
    </row>
    <row r="3341" spans="1:13" x14ac:dyDescent="0.25">
      <c r="A3341" s="121" t="s">
        <v>1048</v>
      </c>
      <c r="B3341" s="18">
        <v>54</v>
      </c>
      <c r="C3341" s="35" t="s">
        <v>377</v>
      </c>
      <c r="D3341" s="136">
        <v>20</v>
      </c>
      <c r="E3341" s="136">
        <v>15</v>
      </c>
      <c r="F3341" s="304">
        <f t="shared" si="339"/>
        <v>314.15999999999997</v>
      </c>
      <c r="G3341" s="9">
        <v>0.125</v>
      </c>
      <c r="H3341" s="9" t="s">
        <v>1063</v>
      </c>
      <c r="I3341" s="32">
        <f t="shared" si="343"/>
        <v>172.33493090633354</v>
      </c>
      <c r="J3341" s="32">
        <f t="shared" si="344"/>
        <v>0.68933972362533413</v>
      </c>
      <c r="K3341" s="33" t="str">
        <f t="shared" si="340"/>
        <v>DEJAR</v>
      </c>
      <c r="L3341" s="33" t="str">
        <f t="shared" si="341"/>
        <v>DEJAR</v>
      </c>
      <c r="M3341" s="33" t="str">
        <f t="shared" si="342"/>
        <v>DEJAR</v>
      </c>
    </row>
    <row r="3342" spans="1:13" x14ac:dyDescent="0.25">
      <c r="A3342" s="121" t="s">
        <v>1048</v>
      </c>
      <c r="B3342" s="18">
        <v>55</v>
      </c>
      <c r="C3342" s="35" t="s">
        <v>377</v>
      </c>
      <c r="D3342" s="136">
        <v>25</v>
      </c>
      <c r="E3342" s="136">
        <v>20</v>
      </c>
      <c r="F3342" s="304">
        <f t="shared" si="339"/>
        <v>490.875</v>
      </c>
      <c r="G3342" s="9">
        <v>0.125</v>
      </c>
      <c r="H3342" s="9" t="s">
        <v>1063</v>
      </c>
      <c r="I3342" s="32">
        <f t="shared" si="343"/>
        <v>293.3319028192812</v>
      </c>
      <c r="J3342" s="32">
        <f t="shared" si="344"/>
        <v>1.1733276112771247</v>
      </c>
      <c r="K3342" s="33" t="str">
        <f t="shared" si="340"/>
        <v>DEJAR</v>
      </c>
      <c r="L3342" s="33" t="str">
        <f t="shared" si="341"/>
        <v>DEJAR</v>
      </c>
      <c r="M3342" s="33" t="str">
        <f t="shared" si="342"/>
        <v>DEJAR</v>
      </c>
    </row>
    <row r="3343" spans="1:13" x14ac:dyDescent="0.25">
      <c r="A3343" s="121" t="s">
        <v>1048</v>
      </c>
      <c r="B3343" s="18">
        <v>56</v>
      </c>
      <c r="C3343" s="35" t="s">
        <v>161</v>
      </c>
      <c r="D3343" s="136">
        <v>26</v>
      </c>
      <c r="E3343" s="136">
        <v>20</v>
      </c>
      <c r="F3343" s="304">
        <f t="shared" si="339"/>
        <v>530.93039999999996</v>
      </c>
      <c r="G3343" s="9">
        <v>0.125</v>
      </c>
      <c r="H3343" s="9" t="s">
        <v>1063</v>
      </c>
      <c r="I3343" s="32">
        <f t="shared" si="343"/>
        <v>322.0760520178971</v>
      </c>
      <c r="J3343" s="32">
        <f t="shared" si="344"/>
        <v>1.2883042080715883</v>
      </c>
      <c r="K3343" s="33" t="str">
        <f t="shared" si="340"/>
        <v>DEJAR</v>
      </c>
      <c r="L3343" s="33" t="str">
        <f t="shared" si="341"/>
        <v>DEJAR</v>
      </c>
      <c r="M3343" s="33" t="str">
        <f t="shared" si="342"/>
        <v>DEJAR</v>
      </c>
    </row>
    <row r="3344" spans="1:13" x14ac:dyDescent="0.25">
      <c r="A3344" s="121" t="s">
        <v>1048</v>
      </c>
      <c r="B3344" s="18">
        <v>57</v>
      </c>
      <c r="C3344" s="35" t="s">
        <v>1076</v>
      </c>
      <c r="D3344" s="136">
        <v>117</v>
      </c>
      <c r="E3344" s="136">
        <v>20</v>
      </c>
      <c r="F3344" s="304">
        <f t="shared" si="339"/>
        <v>10751.3406</v>
      </c>
      <c r="G3344" s="9">
        <v>0.125</v>
      </c>
      <c r="H3344" s="9" t="s">
        <v>1063</v>
      </c>
      <c r="I3344" s="32">
        <f t="shared" si="343"/>
        <v>11611.731706602517</v>
      </c>
      <c r="J3344" s="32">
        <f t="shared" si="344"/>
        <v>46.446926826410071</v>
      </c>
      <c r="K3344" s="33" t="str">
        <f t="shared" si="340"/>
        <v>DEJAR</v>
      </c>
      <c r="L3344" s="33" t="str">
        <f t="shared" si="341"/>
        <v>DEJAR</v>
      </c>
      <c r="M3344" s="33" t="str">
        <f t="shared" si="342"/>
        <v>DEJAR</v>
      </c>
    </row>
    <row r="3345" spans="1:13" x14ac:dyDescent="0.25">
      <c r="A3345" s="13" t="s">
        <v>1049</v>
      </c>
      <c r="B3345" s="18">
        <v>1</v>
      </c>
      <c r="C3345" s="35" t="s">
        <v>618</v>
      </c>
      <c r="D3345" s="136">
        <v>26.3</v>
      </c>
      <c r="E3345" s="136">
        <v>15</v>
      </c>
      <c r="F3345" s="304">
        <f t="shared" si="339"/>
        <v>543.25332600000002</v>
      </c>
      <c r="G3345" s="9">
        <v>0.125</v>
      </c>
      <c r="H3345" s="9" t="s">
        <v>1063</v>
      </c>
      <c r="I3345" s="32">
        <f t="shared" si="343"/>
        <v>331.00460476001751</v>
      </c>
      <c r="J3345" s="32">
        <f t="shared" si="344"/>
        <v>1.3240184190400701</v>
      </c>
      <c r="K3345" s="33" t="str">
        <f t="shared" si="340"/>
        <v>DEJAR</v>
      </c>
      <c r="L3345" s="33" t="str">
        <f t="shared" si="341"/>
        <v>DEJAR</v>
      </c>
      <c r="M3345" s="33" t="str">
        <f t="shared" si="342"/>
        <v>DEJAR</v>
      </c>
    </row>
    <row r="3346" spans="1:13" x14ac:dyDescent="0.25">
      <c r="A3346" s="13" t="s">
        <v>1049</v>
      </c>
      <c r="B3346" s="18">
        <v>2</v>
      </c>
      <c r="C3346" s="35" t="s">
        <v>1076</v>
      </c>
      <c r="D3346" s="136">
        <v>26</v>
      </c>
      <c r="E3346" s="136">
        <v>20</v>
      </c>
      <c r="F3346" s="304">
        <f t="shared" si="339"/>
        <v>530.93039999999996</v>
      </c>
      <c r="G3346" s="9">
        <v>0.125</v>
      </c>
      <c r="H3346" s="9" t="s">
        <v>1063</v>
      </c>
      <c r="I3346" s="32">
        <f t="shared" si="343"/>
        <v>322.0760520178971</v>
      </c>
      <c r="J3346" s="32">
        <f t="shared" si="344"/>
        <v>1.2883042080715883</v>
      </c>
      <c r="K3346" s="33" t="str">
        <f t="shared" si="340"/>
        <v>DEJAR</v>
      </c>
      <c r="L3346" s="33" t="str">
        <f t="shared" si="341"/>
        <v>DEJAR</v>
      </c>
      <c r="M3346" s="33" t="str">
        <f t="shared" si="342"/>
        <v>DEJAR</v>
      </c>
    </row>
    <row r="3347" spans="1:13" x14ac:dyDescent="0.25">
      <c r="A3347" s="13" t="s">
        <v>1049</v>
      </c>
      <c r="B3347" s="18">
        <v>3</v>
      </c>
      <c r="C3347" s="35" t="s">
        <v>990</v>
      </c>
      <c r="D3347" s="136">
        <v>15</v>
      </c>
      <c r="E3347" s="136">
        <v>10</v>
      </c>
      <c r="F3347" s="304">
        <f t="shared" si="339"/>
        <v>176.715</v>
      </c>
      <c r="G3347" s="9">
        <v>0.125</v>
      </c>
      <c r="H3347" s="9" t="s">
        <v>1063</v>
      </c>
      <c r="I3347" s="32">
        <f t="shared" si="343"/>
        <v>86.812164819560579</v>
      </c>
      <c r="J3347" s="32">
        <f t="shared" si="344"/>
        <v>0.34724865927824233</v>
      </c>
      <c r="K3347" s="33" t="str">
        <f t="shared" si="340"/>
        <v>DEJAR</v>
      </c>
      <c r="L3347" s="33" t="str">
        <f t="shared" si="341"/>
        <v>DEJAR</v>
      </c>
      <c r="M3347" s="33" t="str">
        <f t="shared" si="342"/>
        <v>DEJAR</v>
      </c>
    </row>
    <row r="3348" spans="1:13" x14ac:dyDescent="0.25">
      <c r="A3348" s="13" t="s">
        <v>1049</v>
      </c>
      <c r="B3348" s="18">
        <v>4</v>
      </c>
      <c r="C3348" s="35" t="s">
        <v>1067</v>
      </c>
      <c r="D3348" s="136">
        <v>24</v>
      </c>
      <c r="E3348" s="136">
        <v>15</v>
      </c>
      <c r="F3348" s="304">
        <f t="shared" si="339"/>
        <v>452.3904</v>
      </c>
      <c r="G3348" s="9">
        <v>0.125</v>
      </c>
      <c r="H3348" s="9" t="s">
        <v>1063</v>
      </c>
      <c r="I3348" s="32">
        <f t="shared" si="343"/>
        <v>266.13537552905672</v>
      </c>
      <c r="J3348" s="32">
        <f t="shared" si="344"/>
        <v>1.0645415021162268</v>
      </c>
      <c r="K3348" s="33" t="str">
        <f t="shared" si="340"/>
        <v>DEJAR</v>
      </c>
      <c r="L3348" s="33" t="str">
        <f t="shared" si="341"/>
        <v>DEJAR</v>
      </c>
      <c r="M3348" s="33" t="str">
        <f t="shared" si="342"/>
        <v>DEJAR</v>
      </c>
    </row>
    <row r="3349" spans="1:13" x14ac:dyDescent="0.25">
      <c r="A3349" s="13" t="s">
        <v>1049</v>
      </c>
      <c r="B3349" s="18">
        <v>5</v>
      </c>
      <c r="C3349" s="35" t="s">
        <v>292</v>
      </c>
      <c r="D3349" s="136">
        <v>17</v>
      </c>
      <c r="E3349" s="136">
        <v>10</v>
      </c>
      <c r="F3349" s="304">
        <f t="shared" si="339"/>
        <v>226.98060000000001</v>
      </c>
      <c r="G3349" s="9">
        <v>0.125</v>
      </c>
      <c r="H3349" s="9" t="s">
        <v>1063</v>
      </c>
      <c r="I3349" s="32">
        <f t="shared" si="343"/>
        <v>116.98835060940742</v>
      </c>
      <c r="J3349" s="32">
        <f t="shared" si="344"/>
        <v>0.46795340243762967</v>
      </c>
      <c r="K3349" s="33" t="str">
        <f t="shared" si="340"/>
        <v>DEJAR</v>
      </c>
      <c r="L3349" s="33" t="str">
        <f t="shared" si="341"/>
        <v>DEJAR</v>
      </c>
      <c r="M3349" s="33" t="str">
        <f t="shared" si="342"/>
        <v>DEJAR</v>
      </c>
    </row>
    <row r="3350" spans="1:13" x14ac:dyDescent="0.25">
      <c r="A3350" s="13" t="s">
        <v>1049</v>
      </c>
      <c r="B3350" s="18">
        <v>6</v>
      </c>
      <c r="C3350" s="35" t="s">
        <v>130</v>
      </c>
      <c r="D3350" s="136">
        <v>11</v>
      </c>
      <c r="E3350" s="136">
        <v>10</v>
      </c>
      <c r="F3350" s="304">
        <f t="shared" si="339"/>
        <v>95.0334</v>
      </c>
      <c r="G3350" s="9">
        <v>0.125</v>
      </c>
      <c r="H3350" s="9" t="s">
        <v>1063</v>
      </c>
      <c r="I3350" s="32">
        <f t="shared" si="343"/>
        <v>41.450062373780455</v>
      </c>
      <c r="J3350" s="32">
        <f t="shared" si="344"/>
        <v>0.16580024949512182</v>
      </c>
      <c r="K3350" s="33" t="str">
        <f t="shared" si="340"/>
        <v>DEJAR</v>
      </c>
      <c r="L3350" s="33" t="str">
        <f t="shared" si="341"/>
        <v>DEJAR</v>
      </c>
      <c r="M3350" s="33" t="str">
        <f t="shared" si="342"/>
        <v>DEJAR</v>
      </c>
    </row>
    <row r="3351" spans="1:13" x14ac:dyDescent="0.25">
      <c r="A3351" s="13" t="s">
        <v>1049</v>
      </c>
      <c r="B3351" s="18">
        <v>7</v>
      </c>
      <c r="C3351" s="35" t="s">
        <v>130</v>
      </c>
      <c r="D3351" s="136">
        <v>12</v>
      </c>
      <c r="E3351" s="195">
        <v>13.942857142857143</v>
      </c>
      <c r="F3351" s="304">
        <f t="shared" si="339"/>
        <v>113.0976</v>
      </c>
      <c r="G3351" s="9">
        <v>0.125</v>
      </c>
      <c r="H3351" s="9" t="s">
        <v>1063</v>
      </c>
      <c r="I3351" s="32">
        <f t="shared" si="343"/>
        <v>51.002868362482175</v>
      </c>
      <c r="J3351" s="32">
        <f t="shared" si="344"/>
        <v>0.2040114734499287</v>
      </c>
      <c r="K3351" s="33" t="str">
        <f t="shared" si="340"/>
        <v>DEJAR</v>
      </c>
      <c r="L3351" s="33" t="str">
        <f t="shared" si="341"/>
        <v>DEJAR</v>
      </c>
      <c r="M3351" s="33" t="str">
        <f t="shared" si="342"/>
        <v>DEJAR</v>
      </c>
    </row>
    <row r="3352" spans="1:13" x14ac:dyDescent="0.25">
      <c r="A3352" s="13" t="s">
        <v>1049</v>
      </c>
      <c r="B3352" s="18">
        <v>8</v>
      </c>
      <c r="C3352" s="35" t="s">
        <v>1066</v>
      </c>
      <c r="D3352" s="136">
        <v>24</v>
      </c>
      <c r="E3352" s="136">
        <v>16</v>
      </c>
      <c r="F3352" s="304">
        <f t="shared" si="339"/>
        <v>452.3904</v>
      </c>
      <c r="G3352" s="9">
        <v>0.125</v>
      </c>
      <c r="H3352" s="9" t="s">
        <v>1063</v>
      </c>
      <c r="I3352" s="32">
        <f t="shared" si="343"/>
        <v>266.13537552905672</v>
      </c>
      <c r="J3352" s="32">
        <f t="shared" si="344"/>
        <v>1.0645415021162268</v>
      </c>
      <c r="K3352" s="33" t="str">
        <f t="shared" si="340"/>
        <v>DEJAR</v>
      </c>
      <c r="L3352" s="33" t="str">
        <f t="shared" si="341"/>
        <v>DEJAR</v>
      </c>
      <c r="M3352" s="33" t="str">
        <f t="shared" si="342"/>
        <v>DEJAR</v>
      </c>
    </row>
    <row r="3353" spans="1:13" x14ac:dyDescent="0.25">
      <c r="A3353" s="13" t="s">
        <v>1049</v>
      </c>
      <c r="B3353" s="18">
        <v>9</v>
      </c>
      <c r="C3353" s="35" t="s">
        <v>377</v>
      </c>
      <c r="D3353" s="136">
        <v>11</v>
      </c>
      <c r="E3353" s="136">
        <v>8</v>
      </c>
      <c r="F3353" s="304">
        <f t="shared" si="339"/>
        <v>95.0334</v>
      </c>
      <c r="G3353" s="9">
        <v>0.125</v>
      </c>
      <c r="H3353" s="9" t="s">
        <v>1063</v>
      </c>
      <c r="I3353" s="32">
        <f t="shared" si="343"/>
        <v>41.450062373780455</v>
      </c>
      <c r="J3353" s="32">
        <f t="shared" si="344"/>
        <v>0.16580024949512182</v>
      </c>
      <c r="K3353" s="33" t="str">
        <f t="shared" si="340"/>
        <v>DEJAR</v>
      </c>
      <c r="L3353" s="33" t="str">
        <f t="shared" si="341"/>
        <v>DEJAR</v>
      </c>
      <c r="M3353" s="33" t="str">
        <f t="shared" si="342"/>
        <v>DEJAR</v>
      </c>
    </row>
    <row r="3354" spans="1:13" x14ac:dyDescent="0.25">
      <c r="A3354" s="13" t="s">
        <v>1049</v>
      </c>
      <c r="B3354" s="18">
        <v>10</v>
      </c>
      <c r="C3354" s="35" t="s">
        <v>1078</v>
      </c>
      <c r="D3354" s="136">
        <v>18</v>
      </c>
      <c r="E3354" s="136">
        <v>5</v>
      </c>
      <c r="F3354" s="304">
        <f t="shared" si="339"/>
        <v>254.46959999999999</v>
      </c>
      <c r="G3354" s="9">
        <v>0.125</v>
      </c>
      <c r="H3354" s="9" t="s">
        <v>1063</v>
      </c>
      <c r="I3354" s="32">
        <f t="shared" si="343"/>
        <v>134.06329154071116</v>
      </c>
      <c r="J3354" s="32">
        <f t="shared" si="344"/>
        <v>0.53625316616284469</v>
      </c>
      <c r="K3354" s="33" t="str">
        <f t="shared" si="340"/>
        <v>DEJAR</v>
      </c>
      <c r="L3354" s="33" t="str">
        <f t="shared" si="341"/>
        <v>DEJAR</v>
      </c>
      <c r="M3354" s="33" t="str">
        <f t="shared" si="342"/>
        <v>DEJAR</v>
      </c>
    </row>
    <row r="3355" spans="1:13" x14ac:dyDescent="0.25">
      <c r="A3355" s="13" t="s">
        <v>1049</v>
      </c>
      <c r="B3355" s="18">
        <v>11</v>
      </c>
      <c r="C3355" s="35" t="s">
        <v>377</v>
      </c>
      <c r="D3355" s="136">
        <v>26</v>
      </c>
      <c r="E3355" s="136">
        <v>20</v>
      </c>
      <c r="F3355" s="304">
        <f t="shared" si="339"/>
        <v>530.93039999999996</v>
      </c>
      <c r="G3355" s="9">
        <v>0.125</v>
      </c>
      <c r="H3355" s="9" t="s">
        <v>1063</v>
      </c>
      <c r="I3355" s="32">
        <f t="shared" si="343"/>
        <v>322.0760520178971</v>
      </c>
      <c r="J3355" s="32">
        <f t="shared" si="344"/>
        <v>1.2883042080715883</v>
      </c>
      <c r="K3355" s="33" t="str">
        <f t="shared" si="340"/>
        <v>DEJAR</v>
      </c>
      <c r="L3355" s="33" t="str">
        <f t="shared" si="341"/>
        <v>DEJAR</v>
      </c>
      <c r="M3355" s="33" t="str">
        <f t="shared" si="342"/>
        <v>DEJAR</v>
      </c>
    </row>
    <row r="3356" spans="1:13" x14ac:dyDescent="0.25">
      <c r="A3356" s="13" t="s">
        <v>1049</v>
      </c>
      <c r="B3356" s="18">
        <v>12</v>
      </c>
      <c r="C3356" s="35" t="s">
        <v>1067</v>
      </c>
      <c r="D3356" s="136">
        <v>17</v>
      </c>
      <c r="E3356" s="136">
        <v>20</v>
      </c>
      <c r="F3356" s="304">
        <f t="shared" si="339"/>
        <v>226.98060000000001</v>
      </c>
      <c r="G3356" s="9">
        <v>0.125</v>
      </c>
      <c r="H3356" s="9" t="s">
        <v>1063</v>
      </c>
      <c r="I3356" s="32">
        <f t="shared" si="343"/>
        <v>116.98835060940742</v>
      </c>
      <c r="J3356" s="32">
        <f t="shared" si="344"/>
        <v>0.46795340243762967</v>
      </c>
      <c r="K3356" s="33" t="str">
        <f t="shared" si="340"/>
        <v>DEJAR</v>
      </c>
      <c r="L3356" s="33" t="str">
        <f t="shared" si="341"/>
        <v>DEJAR</v>
      </c>
      <c r="M3356" s="33" t="str">
        <f t="shared" si="342"/>
        <v>DEJAR</v>
      </c>
    </row>
    <row r="3357" spans="1:13" x14ac:dyDescent="0.25">
      <c r="A3357" s="13" t="s">
        <v>1049</v>
      </c>
      <c r="B3357" s="18">
        <v>13</v>
      </c>
      <c r="C3357" s="35" t="s">
        <v>990</v>
      </c>
      <c r="D3357" s="136">
        <v>14</v>
      </c>
      <c r="E3357" s="136">
        <v>15</v>
      </c>
      <c r="F3357" s="304">
        <f t="shared" si="339"/>
        <v>153.9384</v>
      </c>
      <c r="G3357" s="9">
        <v>0.125</v>
      </c>
      <c r="H3357" s="9" t="s">
        <v>1063</v>
      </c>
      <c r="I3357" s="32">
        <f t="shared" si="343"/>
        <v>73.64833681845144</v>
      </c>
      <c r="J3357" s="32">
        <f t="shared" si="344"/>
        <v>0.29459334727380576</v>
      </c>
      <c r="K3357" s="33" t="str">
        <f t="shared" si="340"/>
        <v>DEJAR</v>
      </c>
      <c r="L3357" s="33" t="str">
        <f t="shared" si="341"/>
        <v>DEJAR</v>
      </c>
      <c r="M3357" s="33" t="str">
        <f t="shared" si="342"/>
        <v>DEJAR</v>
      </c>
    </row>
    <row r="3358" spans="1:13" x14ac:dyDescent="0.25">
      <c r="A3358" s="13" t="s">
        <v>1049</v>
      </c>
      <c r="B3358" s="18">
        <v>14</v>
      </c>
      <c r="C3358" s="35" t="s">
        <v>130</v>
      </c>
      <c r="D3358" s="136">
        <v>10</v>
      </c>
      <c r="E3358" s="136">
        <v>10</v>
      </c>
      <c r="F3358" s="304">
        <f t="shared" si="339"/>
        <v>78.539999999999992</v>
      </c>
      <c r="G3358" s="9">
        <v>0.125</v>
      </c>
      <c r="H3358" s="9" t="s">
        <v>1063</v>
      </c>
      <c r="I3358" s="32">
        <f t="shared" si="343"/>
        <v>33.026709725455305</v>
      </c>
      <c r="J3358" s="32">
        <f t="shared" si="344"/>
        <v>0.13210683890182123</v>
      </c>
      <c r="K3358" s="33" t="str">
        <f t="shared" si="340"/>
        <v>DEJAR</v>
      </c>
      <c r="L3358" s="33" t="str">
        <f t="shared" si="341"/>
        <v>DEJAR</v>
      </c>
      <c r="M3358" s="33" t="str">
        <f t="shared" si="342"/>
        <v>DEJAR</v>
      </c>
    </row>
    <row r="3359" spans="1:13" x14ac:dyDescent="0.25">
      <c r="A3359" s="13" t="s">
        <v>1049</v>
      </c>
      <c r="B3359" s="18">
        <v>15</v>
      </c>
      <c r="C3359" s="35" t="s">
        <v>377</v>
      </c>
      <c r="D3359" s="136">
        <v>13</v>
      </c>
      <c r="E3359" s="136">
        <v>5</v>
      </c>
      <c r="F3359" s="304">
        <f t="shared" si="339"/>
        <v>132.73259999999999</v>
      </c>
      <c r="G3359" s="9">
        <v>0.125</v>
      </c>
      <c r="H3359" s="9" t="s">
        <v>1063</v>
      </c>
      <c r="I3359" s="32">
        <f t="shared" si="343"/>
        <v>61.723483588461484</v>
      </c>
      <c r="J3359" s="32">
        <f t="shared" si="344"/>
        <v>0.24689393435384593</v>
      </c>
      <c r="K3359" s="33" t="str">
        <f t="shared" si="340"/>
        <v>DEJAR</v>
      </c>
      <c r="L3359" s="33" t="str">
        <f t="shared" si="341"/>
        <v>DEJAR</v>
      </c>
      <c r="M3359" s="33" t="str">
        <f t="shared" si="342"/>
        <v>DEJAR</v>
      </c>
    </row>
    <row r="3360" spans="1:13" x14ac:dyDescent="0.25">
      <c r="A3360" s="13" t="s">
        <v>1049</v>
      </c>
      <c r="B3360" s="18">
        <v>16</v>
      </c>
      <c r="C3360" s="35" t="s">
        <v>1067</v>
      </c>
      <c r="D3360" s="136">
        <v>38</v>
      </c>
      <c r="E3360" s="136">
        <v>15</v>
      </c>
      <c r="F3360" s="304">
        <f t="shared" si="339"/>
        <v>1134.1176</v>
      </c>
      <c r="G3360" s="9">
        <v>0.125</v>
      </c>
      <c r="H3360" s="9" t="s">
        <v>1063</v>
      </c>
      <c r="I3360" s="32">
        <f t="shared" si="343"/>
        <v>795.76587227964853</v>
      </c>
      <c r="J3360" s="32">
        <f t="shared" si="344"/>
        <v>3.1830634891185943</v>
      </c>
      <c r="K3360" s="33" t="str">
        <f t="shared" si="340"/>
        <v>DEJAR</v>
      </c>
      <c r="L3360" s="33" t="str">
        <f t="shared" si="341"/>
        <v>DEJAR</v>
      </c>
      <c r="M3360" s="33" t="str">
        <f t="shared" si="342"/>
        <v>DEJAR</v>
      </c>
    </row>
    <row r="3361" spans="1:13" x14ac:dyDescent="0.25">
      <c r="A3361" s="13" t="s">
        <v>1049</v>
      </c>
      <c r="B3361" s="18">
        <v>17</v>
      </c>
      <c r="C3361" s="35" t="s">
        <v>377</v>
      </c>
      <c r="D3361" s="136">
        <v>10.5</v>
      </c>
      <c r="E3361" s="136">
        <v>15</v>
      </c>
      <c r="F3361" s="304">
        <f t="shared" si="339"/>
        <v>86.590350000000001</v>
      </c>
      <c r="G3361" s="9">
        <v>0.125</v>
      </c>
      <c r="H3361" s="9" t="s">
        <v>1063</v>
      </c>
      <c r="I3361" s="32">
        <f t="shared" si="343"/>
        <v>37.099684439743179</v>
      </c>
      <c r="J3361" s="32">
        <f t="shared" si="344"/>
        <v>0.14839873775897272</v>
      </c>
      <c r="K3361" s="33" t="str">
        <f t="shared" si="340"/>
        <v>DEJAR</v>
      </c>
      <c r="L3361" s="33" t="str">
        <f t="shared" si="341"/>
        <v>DEJAR</v>
      </c>
      <c r="M3361" s="33" t="str">
        <f t="shared" si="342"/>
        <v>DEJAR</v>
      </c>
    </row>
    <row r="3362" spans="1:13" x14ac:dyDescent="0.25">
      <c r="A3362" s="13" t="s">
        <v>1049</v>
      </c>
      <c r="B3362" s="18">
        <v>18</v>
      </c>
      <c r="C3362" s="35" t="s">
        <v>1067</v>
      </c>
      <c r="D3362" s="136">
        <v>30</v>
      </c>
      <c r="E3362" s="136">
        <v>20</v>
      </c>
      <c r="F3362" s="304">
        <f t="shared" si="339"/>
        <v>706.86</v>
      </c>
      <c r="G3362" s="9">
        <v>0.125</v>
      </c>
      <c r="H3362" s="9" t="s">
        <v>1063</v>
      </c>
      <c r="I3362" s="32">
        <f t="shared" si="343"/>
        <v>452.98997539791907</v>
      </c>
      <c r="J3362" s="32">
        <f t="shared" si="344"/>
        <v>1.8119599015916763</v>
      </c>
      <c r="K3362" s="33" t="str">
        <f t="shared" si="340"/>
        <v>DEJAR</v>
      </c>
      <c r="L3362" s="33" t="str">
        <f t="shared" si="341"/>
        <v>DEJAR</v>
      </c>
      <c r="M3362" s="33" t="str">
        <f t="shared" si="342"/>
        <v>DEJAR</v>
      </c>
    </row>
    <row r="3363" spans="1:13" x14ac:dyDescent="0.25">
      <c r="A3363" s="13" t="s">
        <v>1049</v>
      </c>
      <c r="B3363" s="18">
        <v>19</v>
      </c>
      <c r="C3363" s="35" t="s">
        <v>1079</v>
      </c>
      <c r="D3363" s="136">
        <v>43</v>
      </c>
      <c r="E3363" s="136">
        <v>25</v>
      </c>
      <c r="F3363" s="304">
        <f t="shared" si="339"/>
        <v>1452.2046</v>
      </c>
      <c r="G3363" s="9">
        <v>0.125</v>
      </c>
      <c r="H3363" s="9" t="s">
        <v>1080</v>
      </c>
      <c r="I3363" s="33">
        <f>0.15991*D3363^2.32764</f>
        <v>1013.9163800149536</v>
      </c>
      <c r="J3363" s="33">
        <f t="shared" si="344"/>
        <v>4.0556655200598142</v>
      </c>
      <c r="K3363" s="33" t="str">
        <f t="shared" si="340"/>
        <v>DEJAR</v>
      </c>
      <c r="L3363" s="33" t="str">
        <f t="shared" si="341"/>
        <v>DEJAR</v>
      </c>
      <c r="M3363" s="33" t="str">
        <f t="shared" si="342"/>
        <v>DEJAR</v>
      </c>
    </row>
    <row r="3364" spans="1:13" x14ac:dyDescent="0.25">
      <c r="A3364" s="13" t="s">
        <v>1049</v>
      </c>
      <c r="B3364" s="18">
        <v>20</v>
      </c>
      <c r="C3364" s="35" t="s">
        <v>377</v>
      </c>
      <c r="D3364" s="136">
        <v>16</v>
      </c>
      <c r="E3364" s="136">
        <v>3</v>
      </c>
      <c r="F3364" s="304">
        <f t="shared" si="339"/>
        <v>201.0624</v>
      </c>
      <c r="G3364" s="9">
        <v>0.125</v>
      </c>
      <c r="H3364" s="9" t="s">
        <v>1063</v>
      </c>
      <c r="I3364" s="32">
        <f t="shared" ref="I3364:I3390" si="345">0.13657*D3364^2.38351</f>
        <v>101.24820425273758</v>
      </c>
      <c r="J3364" s="32">
        <f t="shared" si="344"/>
        <v>0.4049928170109503</v>
      </c>
      <c r="K3364" s="33" t="str">
        <f t="shared" si="340"/>
        <v>DEJAR</v>
      </c>
      <c r="L3364" s="33" t="str">
        <f t="shared" si="341"/>
        <v>DEPURAR</v>
      </c>
      <c r="M3364" s="33" t="str">
        <f t="shared" si="342"/>
        <v>DEPURAR</v>
      </c>
    </row>
    <row r="3365" spans="1:13" x14ac:dyDescent="0.25">
      <c r="A3365" s="13" t="s">
        <v>1049</v>
      </c>
      <c r="B3365" s="18">
        <v>21</v>
      </c>
      <c r="C3365" s="35" t="s">
        <v>1066</v>
      </c>
      <c r="D3365" s="136">
        <v>20</v>
      </c>
      <c r="E3365" s="136">
        <v>10</v>
      </c>
      <c r="F3365" s="304">
        <f t="shared" si="339"/>
        <v>314.15999999999997</v>
      </c>
      <c r="G3365" s="9">
        <v>0.125</v>
      </c>
      <c r="H3365" s="9" t="s">
        <v>1063</v>
      </c>
      <c r="I3365" s="32">
        <f t="shared" si="345"/>
        <v>172.33493090633354</v>
      </c>
      <c r="J3365" s="32">
        <f t="shared" si="344"/>
        <v>0.68933972362533413</v>
      </c>
      <c r="K3365" s="33" t="str">
        <f t="shared" si="340"/>
        <v>DEJAR</v>
      </c>
      <c r="L3365" s="33" t="str">
        <f t="shared" si="341"/>
        <v>DEJAR</v>
      </c>
      <c r="M3365" s="33" t="str">
        <f t="shared" si="342"/>
        <v>DEJAR</v>
      </c>
    </row>
    <row r="3366" spans="1:13" x14ac:dyDescent="0.25">
      <c r="A3366" s="13" t="s">
        <v>1049</v>
      </c>
      <c r="B3366" s="18">
        <v>22</v>
      </c>
      <c r="C3366" s="35" t="s">
        <v>377</v>
      </c>
      <c r="D3366" s="136">
        <v>32</v>
      </c>
      <c r="E3366" s="120">
        <v>10</v>
      </c>
      <c r="F3366" s="304">
        <f t="shared" si="339"/>
        <v>804.24959999999999</v>
      </c>
      <c r="G3366" s="9">
        <v>0.125</v>
      </c>
      <c r="H3366" s="9" t="s">
        <v>1063</v>
      </c>
      <c r="I3366" s="32">
        <f t="shared" si="345"/>
        <v>528.31791084648671</v>
      </c>
      <c r="J3366" s="32">
        <f t="shared" si="344"/>
        <v>2.1132716433859469</v>
      </c>
      <c r="K3366" s="33" t="str">
        <f t="shared" si="340"/>
        <v>DEJAR</v>
      </c>
      <c r="L3366" s="33" t="str">
        <f t="shared" si="341"/>
        <v>DEJAR</v>
      </c>
      <c r="M3366" s="33" t="str">
        <f t="shared" si="342"/>
        <v>DEJAR</v>
      </c>
    </row>
    <row r="3367" spans="1:13" x14ac:dyDescent="0.25">
      <c r="A3367" s="13" t="s">
        <v>1049</v>
      </c>
      <c r="B3367" s="18">
        <v>23</v>
      </c>
      <c r="C3367" s="35" t="s">
        <v>377</v>
      </c>
      <c r="D3367" s="136">
        <v>20.7</v>
      </c>
      <c r="E3367" s="136">
        <v>12</v>
      </c>
      <c r="F3367" s="304">
        <f t="shared" si="339"/>
        <v>336.53604599999994</v>
      </c>
      <c r="G3367" s="9">
        <v>0.125</v>
      </c>
      <c r="H3367" s="9" t="s">
        <v>1063</v>
      </c>
      <c r="I3367" s="32">
        <f t="shared" si="345"/>
        <v>187.06123079066424</v>
      </c>
      <c r="J3367" s="32">
        <f t="shared" si="344"/>
        <v>0.74824492316265701</v>
      </c>
      <c r="K3367" s="33" t="str">
        <f t="shared" si="340"/>
        <v>DEJAR</v>
      </c>
      <c r="L3367" s="33" t="str">
        <f t="shared" si="341"/>
        <v>DEJAR</v>
      </c>
      <c r="M3367" s="33" t="str">
        <f t="shared" si="342"/>
        <v>DEJAR</v>
      </c>
    </row>
    <row r="3368" spans="1:13" x14ac:dyDescent="0.25">
      <c r="A3368" s="13" t="s">
        <v>1049</v>
      </c>
      <c r="B3368" s="18">
        <v>24</v>
      </c>
      <c r="C3368" s="35" t="s">
        <v>1067</v>
      </c>
      <c r="D3368" s="136">
        <v>34</v>
      </c>
      <c r="E3368" s="136">
        <v>15</v>
      </c>
      <c r="F3368" s="304">
        <f t="shared" si="339"/>
        <v>907.92240000000004</v>
      </c>
      <c r="G3368" s="9">
        <v>0.125</v>
      </c>
      <c r="H3368" s="9" t="s">
        <v>1063</v>
      </c>
      <c r="I3368" s="32">
        <f t="shared" si="345"/>
        <v>610.45073780325674</v>
      </c>
      <c r="J3368" s="32">
        <f t="shared" si="344"/>
        <v>2.441802951213027</v>
      </c>
      <c r="K3368" s="33" t="str">
        <f t="shared" si="340"/>
        <v>DEJAR</v>
      </c>
      <c r="L3368" s="33" t="str">
        <f t="shared" si="341"/>
        <v>DEJAR</v>
      </c>
      <c r="M3368" s="33" t="str">
        <f t="shared" si="342"/>
        <v>DEJAR</v>
      </c>
    </row>
    <row r="3369" spans="1:13" x14ac:dyDescent="0.25">
      <c r="A3369" s="13" t="s">
        <v>1049</v>
      </c>
      <c r="B3369" s="18">
        <v>25</v>
      </c>
      <c r="C3369" s="35" t="s">
        <v>377</v>
      </c>
      <c r="D3369" s="136">
        <v>30.5</v>
      </c>
      <c r="E3369" s="136">
        <v>20</v>
      </c>
      <c r="F3369" s="304">
        <f t="shared" si="339"/>
        <v>730.61834999999996</v>
      </c>
      <c r="G3369" s="9">
        <v>0.125</v>
      </c>
      <c r="H3369" s="9" t="s">
        <v>1063</v>
      </c>
      <c r="I3369" s="32">
        <f t="shared" si="345"/>
        <v>471.19298861035389</v>
      </c>
      <c r="J3369" s="32">
        <f t="shared" si="344"/>
        <v>1.8847719544414157</v>
      </c>
      <c r="K3369" s="33" t="str">
        <f t="shared" si="340"/>
        <v>DEJAR</v>
      </c>
      <c r="L3369" s="33" t="str">
        <f t="shared" si="341"/>
        <v>DEJAR</v>
      </c>
      <c r="M3369" s="33" t="str">
        <f t="shared" si="342"/>
        <v>DEJAR</v>
      </c>
    </row>
    <row r="3370" spans="1:13" x14ac:dyDescent="0.25">
      <c r="A3370" s="13" t="s">
        <v>1049</v>
      </c>
      <c r="B3370" s="18">
        <v>26</v>
      </c>
      <c r="C3370" s="35" t="s">
        <v>377</v>
      </c>
      <c r="D3370" s="136">
        <v>17.3</v>
      </c>
      <c r="E3370" s="136">
        <v>20</v>
      </c>
      <c r="F3370" s="304">
        <f t="shared" si="339"/>
        <v>235.06236600000003</v>
      </c>
      <c r="G3370" s="9">
        <v>0.125</v>
      </c>
      <c r="H3370" s="9" t="s">
        <v>1063</v>
      </c>
      <c r="I3370" s="32">
        <f t="shared" si="345"/>
        <v>121.96931273174864</v>
      </c>
      <c r="J3370" s="32">
        <f t="shared" si="344"/>
        <v>0.48787725092699458</v>
      </c>
      <c r="K3370" s="33" t="str">
        <f t="shared" si="340"/>
        <v>DEJAR</v>
      </c>
      <c r="L3370" s="33" t="str">
        <f t="shared" si="341"/>
        <v>DEJAR</v>
      </c>
      <c r="M3370" s="33" t="str">
        <f t="shared" si="342"/>
        <v>DEJAR</v>
      </c>
    </row>
    <row r="3371" spans="1:13" x14ac:dyDescent="0.25">
      <c r="A3371" s="13" t="s">
        <v>1049</v>
      </c>
      <c r="B3371" s="18">
        <v>27</v>
      </c>
      <c r="C3371" s="35" t="s">
        <v>377</v>
      </c>
      <c r="D3371" s="136">
        <v>12.3</v>
      </c>
      <c r="E3371" s="136">
        <v>10</v>
      </c>
      <c r="F3371" s="304">
        <f t="shared" si="339"/>
        <v>118.82316600000001</v>
      </c>
      <c r="G3371" s="9">
        <v>0.125</v>
      </c>
      <c r="H3371" s="9" t="s">
        <v>1063</v>
      </c>
      <c r="I3371" s="32">
        <f t="shared" si="345"/>
        <v>54.094740476621482</v>
      </c>
      <c r="J3371" s="32">
        <f t="shared" si="344"/>
        <v>0.21637896190648592</v>
      </c>
      <c r="K3371" s="33" t="str">
        <f t="shared" si="340"/>
        <v>DEJAR</v>
      </c>
      <c r="L3371" s="33" t="str">
        <f t="shared" si="341"/>
        <v>DEJAR</v>
      </c>
      <c r="M3371" s="33" t="str">
        <f t="shared" si="342"/>
        <v>DEJAR</v>
      </c>
    </row>
    <row r="3372" spans="1:13" x14ac:dyDescent="0.25">
      <c r="A3372" s="13" t="s">
        <v>1049</v>
      </c>
      <c r="B3372" s="18">
        <v>28</v>
      </c>
      <c r="C3372" s="35" t="s">
        <v>668</v>
      </c>
      <c r="D3372" s="136">
        <v>13</v>
      </c>
      <c r="E3372" s="136">
        <v>10</v>
      </c>
      <c r="F3372" s="304">
        <f t="shared" si="339"/>
        <v>132.73259999999999</v>
      </c>
      <c r="G3372" s="9">
        <v>0.125</v>
      </c>
      <c r="H3372" s="9" t="s">
        <v>1063</v>
      </c>
      <c r="I3372" s="32">
        <f t="shared" si="345"/>
        <v>61.723483588461484</v>
      </c>
      <c r="J3372" s="32">
        <f t="shared" si="344"/>
        <v>0.24689393435384593</v>
      </c>
      <c r="K3372" s="33" t="str">
        <f t="shared" si="340"/>
        <v>DEJAR</v>
      </c>
      <c r="L3372" s="33" t="str">
        <f t="shared" si="341"/>
        <v>DEJAR</v>
      </c>
      <c r="M3372" s="33" t="str">
        <f t="shared" si="342"/>
        <v>DEJAR</v>
      </c>
    </row>
    <row r="3373" spans="1:13" x14ac:dyDescent="0.25">
      <c r="A3373" s="13" t="s">
        <v>1049</v>
      </c>
      <c r="B3373" s="18">
        <v>29</v>
      </c>
      <c r="C3373" s="35" t="s">
        <v>377</v>
      </c>
      <c r="D3373" s="136">
        <v>23</v>
      </c>
      <c r="E3373" s="136">
        <v>6</v>
      </c>
      <c r="F3373" s="304">
        <f t="shared" si="339"/>
        <v>415.47660000000002</v>
      </c>
      <c r="G3373" s="9">
        <v>0.125</v>
      </c>
      <c r="H3373" s="9" t="s">
        <v>1063</v>
      </c>
      <c r="I3373" s="32">
        <f t="shared" si="345"/>
        <v>240.46242571758225</v>
      </c>
      <c r="J3373" s="32">
        <f t="shared" si="344"/>
        <v>0.961849702870329</v>
      </c>
      <c r="K3373" s="33" t="str">
        <f t="shared" si="340"/>
        <v>DEJAR</v>
      </c>
      <c r="L3373" s="33" t="str">
        <f t="shared" si="341"/>
        <v>DEJAR</v>
      </c>
      <c r="M3373" s="33" t="str">
        <f t="shared" si="342"/>
        <v>DEJAR</v>
      </c>
    </row>
    <row r="3374" spans="1:13" x14ac:dyDescent="0.25">
      <c r="A3374" s="13" t="s">
        <v>1049</v>
      </c>
      <c r="B3374" s="18">
        <v>30</v>
      </c>
      <c r="C3374" s="35" t="s">
        <v>377</v>
      </c>
      <c r="D3374" s="136">
        <v>20</v>
      </c>
      <c r="E3374" s="136">
        <v>8</v>
      </c>
      <c r="F3374" s="304">
        <f t="shared" si="339"/>
        <v>314.15999999999997</v>
      </c>
      <c r="G3374" s="9">
        <v>0.125</v>
      </c>
      <c r="H3374" s="9" t="s">
        <v>1063</v>
      </c>
      <c r="I3374" s="32">
        <f t="shared" si="345"/>
        <v>172.33493090633354</v>
      </c>
      <c r="J3374" s="32">
        <f t="shared" si="344"/>
        <v>0.68933972362533413</v>
      </c>
      <c r="K3374" s="33" t="str">
        <f t="shared" si="340"/>
        <v>DEJAR</v>
      </c>
      <c r="L3374" s="33" t="str">
        <f t="shared" si="341"/>
        <v>DEJAR</v>
      </c>
      <c r="M3374" s="33" t="str">
        <f t="shared" si="342"/>
        <v>DEJAR</v>
      </c>
    </row>
    <row r="3375" spans="1:13" x14ac:dyDescent="0.25">
      <c r="A3375" s="13" t="s">
        <v>1049</v>
      </c>
      <c r="B3375" s="18">
        <v>31</v>
      </c>
      <c r="C3375" s="35" t="s">
        <v>377</v>
      </c>
      <c r="D3375" s="136">
        <v>10.5</v>
      </c>
      <c r="E3375" s="136">
        <v>10</v>
      </c>
      <c r="F3375" s="304">
        <f t="shared" si="339"/>
        <v>86.590350000000001</v>
      </c>
      <c r="G3375" s="9">
        <v>0.125</v>
      </c>
      <c r="H3375" s="9" t="s">
        <v>1063</v>
      </c>
      <c r="I3375" s="32">
        <f t="shared" si="345"/>
        <v>37.099684439743179</v>
      </c>
      <c r="J3375" s="32">
        <f t="shared" si="344"/>
        <v>0.14839873775897272</v>
      </c>
      <c r="K3375" s="33" t="str">
        <f t="shared" si="340"/>
        <v>DEJAR</v>
      </c>
      <c r="L3375" s="33" t="str">
        <f t="shared" si="341"/>
        <v>DEJAR</v>
      </c>
      <c r="M3375" s="33" t="str">
        <f t="shared" si="342"/>
        <v>DEJAR</v>
      </c>
    </row>
    <row r="3376" spans="1:13" x14ac:dyDescent="0.25">
      <c r="A3376" s="13" t="s">
        <v>1049</v>
      </c>
      <c r="B3376" s="18">
        <v>32</v>
      </c>
      <c r="C3376" s="35" t="s">
        <v>377</v>
      </c>
      <c r="D3376" s="136">
        <v>16</v>
      </c>
      <c r="E3376" s="136">
        <v>15</v>
      </c>
      <c r="F3376" s="304">
        <f t="shared" si="339"/>
        <v>201.0624</v>
      </c>
      <c r="G3376" s="9">
        <v>0.125</v>
      </c>
      <c r="H3376" s="9" t="s">
        <v>1063</v>
      </c>
      <c r="I3376" s="32">
        <f t="shared" si="345"/>
        <v>101.24820425273758</v>
      </c>
      <c r="J3376" s="32">
        <f t="shared" si="344"/>
        <v>0.4049928170109503</v>
      </c>
      <c r="K3376" s="33" t="str">
        <f t="shared" si="340"/>
        <v>DEJAR</v>
      </c>
      <c r="L3376" s="33" t="str">
        <f t="shared" si="341"/>
        <v>DEJAR</v>
      </c>
      <c r="M3376" s="33" t="str">
        <f t="shared" si="342"/>
        <v>DEJAR</v>
      </c>
    </row>
    <row r="3377" spans="1:13" x14ac:dyDescent="0.25">
      <c r="A3377" s="13" t="s">
        <v>1049</v>
      </c>
      <c r="B3377" s="18">
        <v>33</v>
      </c>
      <c r="C3377" s="35" t="s">
        <v>377</v>
      </c>
      <c r="D3377" s="136">
        <v>16</v>
      </c>
      <c r="E3377" s="136">
        <v>30</v>
      </c>
      <c r="F3377" s="304">
        <f t="shared" si="339"/>
        <v>201.0624</v>
      </c>
      <c r="G3377" s="9">
        <v>0.125</v>
      </c>
      <c r="H3377" s="9" t="s">
        <v>1063</v>
      </c>
      <c r="I3377" s="32">
        <f t="shared" si="345"/>
        <v>101.24820425273758</v>
      </c>
      <c r="J3377" s="32">
        <f t="shared" si="344"/>
        <v>0.4049928170109503</v>
      </c>
      <c r="K3377" s="33" t="str">
        <f t="shared" si="340"/>
        <v>DEJAR</v>
      </c>
      <c r="L3377" s="33" t="str">
        <f t="shared" si="341"/>
        <v>DEJAR</v>
      </c>
      <c r="M3377" s="33" t="str">
        <f t="shared" si="342"/>
        <v>DEJAR</v>
      </c>
    </row>
    <row r="3378" spans="1:13" x14ac:dyDescent="0.25">
      <c r="A3378" s="13" t="s">
        <v>1049</v>
      </c>
      <c r="B3378" s="18">
        <v>34</v>
      </c>
      <c r="C3378" s="35" t="s">
        <v>377</v>
      </c>
      <c r="D3378" s="136">
        <v>30</v>
      </c>
      <c r="E3378" s="136">
        <v>15</v>
      </c>
      <c r="F3378" s="304">
        <f t="shared" si="339"/>
        <v>706.86</v>
      </c>
      <c r="G3378" s="9">
        <v>0.125</v>
      </c>
      <c r="H3378" s="9" t="s">
        <v>1063</v>
      </c>
      <c r="I3378" s="32">
        <f t="shared" si="345"/>
        <v>452.98997539791907</v>
      </c>
      <c r="J3378" s="32">
        <f t="shared" si="344"/>
        <v>1.8119599015916763</v>
      </c>
      <c r="K3378" s="33" t="str">
        <f t="shared" si="340"/>
        <v>DEJAR</v>
      </c>
      <c r="L3378" s="33" t="str">
        <f t="shared" si="341"/>
        <v>DEJAR</v>
      </c>
      <c r="M3378" s="33" t="str">
        <f t="shared" si="342"/>
        <v>DEJAR</v>
      </c>
    </row>
    <row r="3379" spans="1:13" x14ac:dyDescent="0.25">
      <c r="A3379" s="13" t="s">
        <v>1049</v>
      </c>
      <c r="B3379" s="18">
        <v>35</v>
      </c>
      <c r="C3379" s="35" t="s">
        <v>377</v>
      </c>
      <c r="D3379" s="136">
        <v>31</v>
      </c>
      <c r="E3379" s="136">
        <v>20</v>
      </c>
      <c r="F3379" s="304">
        <f t="shared" si="339"/>
        <v>754.76940000000002</v>
      </c>
      <c r="G3379" s="9">
        <v>0.125</v>
      </c>
      <c r="H3379" s="9" t="s">
        <v>1063</v>
      </c>
      <c r="I3379" s="32">
        <f t="shared" si="345"/>
        <v>489.81357840055307</v>
      </c>
      <c r="J3379" s="32">
        <f t="shared" si="344"/>
        <v>1.9592543136022122</v>
      </c>
      <c r="K3379" s="33" t="str">
        <f t="shared" si="340"/>
        <v>DEJAR</v>
      </c>
      <c r="L3379" s="33" t="str">
        <f t="shared" si="341"/>
        <v>DEJAR</v>
      </c>
      <c r="M3379" s="33" t="str">
        <f t="shared" si="342"/>
        <v>DEJAR</v>
      </c>
    </row>
    <row r="3380" spans="1:13" x14ac:dyDescent="0.25">
      <c r="A3380" s="13" t="s">
        <v>1049</v>
      </c>
      <c r="B3380" s="18">
        <v>36</v>
      </c>
      <c r="C3380" s="35" t="s">
        <v>377</v>
      </c>
      <c r="D3380" s="136">
        <v>23</v>
      </c>
      <c r="E3380" s="136">
        <v>20</v>
      </c>
      <c r="F3380" s="304">
        <f t="shared" si="339"/>
        <v>415.47660000000002</v>
      </c>
      <c r="G3380" s="9">
        <v>0.125</v>
      </c>
      <c r="H3380" s="9" t="s">
        <v>1063</v>
      </c>
      <c r="I3380" s="32">
        <f t="shared" si="345"/>
        <v>240.46242571758225</v>
      </c>
      <c r="J3380" s="32">
        <f t="shared" si="344"/>
        <v>0.961849702870329</v>
      </c>
      <c r="K3380" s="33" t="str">
        <f t="shared" si="340"/>
        <v>DEJAR</v>
      </c>
      <c r="L3380" s="33" t="str">
        <f t="shared" si="341"/>
        <v>DEJAR</v>
      </c>
      <c r="M3380" s="33" t="str">
        <f t="shared" si="342"/>
        <v>DEJAR</v>
      </c>
    </row>
    <row r="3381" spans="1:13" x14ac:dyDescent="0.25">
      <c r="A3381" s="13" t="s">
        <v>1050</v>
      </c>
      <c r="B3381" s="18">
        <v>1</v>
      </c>
      <c r="C3381" s="35" t="s">
        <v>41</v>
      </c>
      <c r="D3381" s="136">
        <v>15</v>
      </c>
      <c r="E3381" s="136">
        <v>15</v>
      </c>
      <c r="F3381" s="304">
        <f t="shared" si="339"/>
        <v>176.715</v>
      </c>
      <c r="G3381" s="9">
        <v>0.125</v>
      </c>
      <c r="H3381" s="9" t="s">
        <v>1063</v>
      </c>
      <c r="I3381" s="32">
        <f t="shared" si="345"/>
        <v>86.812164819560579</v>
      </c>
      <c r="J3381" s="32">
        <f t="shared" si="344"/>
        <v>0.34724865927824233</v>
      </c>
      <c r="K3381" s="33" t="str">
        <f t="shared" si="340"/>
        <v>DEJAR</v>
      </c>
      <c r="L3381" s="33" t="str">
        <f t="shared" si="341"/>
        <v>DEJAR</v>
      </c>
      <c r="M3381" s="33" t="str">
        <f t="shared" si="342"/>
        <v>DEJAR</v>
      </c>
    </row>
    <row r="3382" spans="1:13" x14ac:dyDescent="0.25">
      <c r="A3382" s="13" t="s">
        <v>1050</v>
      </c>
      <c r="B3382" s="18">
        <v>2</v>
      </c>
      <c r="C3382" s="35" t="s">
        <v>1076</v>
      </c>
      <c r="D3382" s="136">
        <v>40</v>
      </c>
      <c r="E3382" s="136">
        <v>20</v>
      </c>
      <c r="F3382" s="304">
        <f t="shared" si="339"/>
        <v>1256.6399999999999</v>
      </c>
      <c r="G3382" s="9">
        <v>0.125</v>
      </c>
      <c r="H3382" s="9" t="s">
        <v>1063</v>
      </c>
      <c r="I3382" s="32">
        <f t="shared" si="345"/>
        <v>899.25180732127308</v>
      </c>
      <c r="J3382" s="32">
        <f t="shared" si="344"/>
        <v>3.5970072292850923</v>
      </c>
      <c r="K3382" s="33" t="str">
        <f t="shared" si="340"/>
        <v>DEJAR</v>
      </c>
      <c r="L3382" s="33" t="str">
        <f t="shared" si="341"/>
        <v>DEJAR</v>
      </c>
      <c r="M3382" s="33" t="str">
        <f t="shared" si="342"/>
        <v>DEJAR</v>
      </c>
    </row>
    <row r="3383" spans="1:13" x14ac:dyDescent="0.25">
      <c r="A3383" s="13" t="s">
        <v>1050</v>
      </c>
      <c r="B3383" s="18">
        <v>3</v>
      </c>
      <c r="C3383" s="35" t="s">
        <v>1070</v>
      </c>
      <c r="D3383" s="136">
        <v>16</v>
      </c>
      <c r="E3383" s="136">
        <v>10</v>
      </c>
      <c r="F3383" s="304">
        <f t="shared" si="339"/>
        <v>201.0624</v>
      </c>
      <c r="G3383" s="9">
        <v>0.125</v>
      </c>
      <c r="H3383" s="9" t="s">
        <v>1063</v>
      </c>
      <c r="I3383" s="32">
        <f t="shared" si="345"/>
        <v>101.24820425273758</v>
      </c>
      <c r="J3383" s="32">
        <f t="shared" si="344"/>
        <v>0.4049928170109503</v>
      </c>
      <c r="K3383" s="33" t="str">
        <f t="shared" si="340"/>
        <v>DEJAR</v>
      </c>
      <c r="L3383" s="33" t="str">
        <f t="shared" si="341"/>
        <v>DEJAR</v>
      </c>
      <c r="M3383" s="33" t="str">
        <f t="shared" si="342"/>
        <v>DEJAR</v>
      </c>
    </row>
    <row r="3384" spans="1:13" x14ac:dyDescent="0.25">
      <c r="A3384" s="13" t="s">
        <v>1050</v>
      </c>
      <c r="B3384" s="18">
        <v>4</v>
      </c>
      <c r="C3384" s="35" t="s">
        <v>377</v>
      </c>
      <c r="D3384" s="136">
        <v>17</v>
      </c>
      <c r="E3384" s="136">
        <v>15</v>
      </c>
      <c r="F3384" s="304">
        <f t="shared" si="339"/>
        <v>226.98060000000001</v>
      </c>
      <c r="G3384" s="9">
        <v>0.125</v>
      </c>
      <c r="H3384" s="9" t="s">
        <v>1063</v>
      </c>
      <c r="I3384" s="32">
        <f t="shared" si="345"/>
        <v>116.98835060940742</v>
      </c>
      <c r="J3384" s="32">
        <f t="shared" si="344"/>
        <v>0.46795340243762967</v>
      </c>
      <c r="K3384" s="33" t="str">
        <f t="shared" si="340"/>
        <v>DEJAR</v>
      </c>
      <c r="L3384" s="33" t="str">
        <f t="shared" si="341"/>
        <v>DEJAR</v>
      </c>
      <c r="M3384" s="33" t="str">
        <f t="shared" si="342"/>
        <v>DEJAR</v>
      </c>
    </row>
    <row r="3385" spans="1:13" x14ac:dyDescent="0.25">
      <c r="A3385" s="13" t="s">
        <v>1050</v>
      </c>
      <c r="B3385" s="18">
        <v>5</v>
      </c>
      <c r="C3385" s="35" t="s">
        <v>1071</v>
      </c>
      <c r="D3385" s="136">
        <v>13</v>
      </c>
      <c r="E3385" s="136">
        <v>8</v>
      </c>
      <c r="F3385" s="304">
        <f t="shared" si="339"/>
        <v>132.73259999999999</v>
      </c>
      <c r="G3385" s="9">
        <v>0.125</v>
      </c>
      <c r="H3385" s="9" t="s">
        <v>1063</v>
      </c>
      <c r="I3385" s="32">
        <f t="shared" si="345"/>
        <v>61.723483588461484</v>
      </c>
      <c r="J3385" s="32">
        <f t="shared" si="344"/>
        <v>0.24689393435384593</v>
      </c>
      <c r="K3385" s="33" t="str">
        <f t="shared" si="340"/>
        <v>DEJAR</v>
      </c>
      <c r="L3385" s="33" t="str">
        <f t="shared" si="341"/>
        <v>DEJAR</v>
      </c>
      <c r="M3385" s="33" t="str">
        <f t="shared" si="342"/>
        <v>DEJAR</v>
      </c>
    </row>
    <row r="3386" spans="1:13" x14ac:dyDescent="0.25">
      <c r="A3386" s="13" t="s">
        <v>1050</v>
      </c>
      <c r="B3386" s="18">
        <v>6</v>
      </c>
      <c r="C3386" s="35" t="s">
        <v>1068</v>
      </c>
      <c r="D3386" s="136">
        <v>52</v>
      </c>
      <c r="E3386" s="136">
        <v>15</v>
      </c>
      <c r="F3386" s="304">
        <f t="shared" si="339"/>
        <v>2123.7215999999999</v>
      </c>
      <c r="G3386" s="9">
        <v>0.125</v>
      </c>
      <c r="H3386" s="9" t="s">
        <v>1063</v>
      </c>
      <c r="I3386" s="32">
        <f t="shared" si="345"/>
        <v>1680.6080482279649</v>
      </c>
      <c r="J3386" s="32">
        <f t="shared" si="344"/>
        <v>6.7224321929118593</v>
      </c>
      <c r="K3386" s="33" t="str">
        <f t="shared" si="340"/>
        <v>DEJAR</v>
      </c>
      <c r="L3386" s="33" t="str">
        <f t="shared" si="341"/>
        <v>DEJAR</v>
      </c>
      <c r="M3386" s="33" t="str">
        <f t="shared" si="342"/>
        <v>DEJAR</v>
      </c>
    </row>
    <row r="3387" spans="1:13" x14ac:dyDescent="0.25">
      <c r="A3387" s="13" t="s">
        <v>1050</v>
      </c>
      <c r="B3387" s="18">
        <v>7</v>
      </c>
      <c r="C3387" s="35" t="s">
        <v>377</v>
      </c>
      <c r="D3387" s="136">
        <v>16</v>
      </c>
      <c r="E3387" s="136">
        <v>20</v>
      </c>
      <c r="F3387" s="304">
        <f t="shared" si="339"/>
        <v>201.0624</v>
      </c>
      <c r="G3387" s="9">
        <v>0.125</v>
      </c>
      <c r="H3387" s="9" t="s">
        <v>1063</v>
      </c>
      <c r="I3387" s="32">
        <f t="shared" si="345"/>
        <v>101.24820425273758</v>
      </c>
      <c r="J3387" s="32">
        <f t="shared" ref="J3387:J3391" si="346">(I3387/1000)*0.5/G3387</f>
        <v>0.4049928170109503</v>
      </c>
      <c r="K3387" s="33" t="str">
        <f t="shared" si="340"/>
        <v>DEJAR</v>
      </c>
      <c r="L3387" s="33" t="str">
        <f t="shared" si="341"/>
        <v>DEJAR</v>
      </c>
      <c r="M3387" s="33" t="str">
        <f t="shared" si="342"/>
        <v>DEJAR</v>
      </c>
    </row>
    <row r="3388" spans="1:13" x14ac:dyDescent="0.25">
      <c r="A3388" s="13" t="s">
        <v>1050</v>
      </c>
      <c r="B3388" s="18">
        <v>8</v>
      </c>
      <c r="C3388" s="35" t="s">
        <v>377</v>
      </c>
      <c r="D3388" s="136">
        <v>14</v>
      </c>
      <c r="E3388" s="136">
        <v>10</v>
      </c>
      <c r="F3388" s="304">
        <f t="shared" si="339"/>
        <v>153.9384</v>
      </c>
      <c r="G3388" s="9">
        <v>0.125</v>
      </c>
      <c r="H3388" s="9" t="s">
        <v>1063</v>
      </c>
      <c r="I3388" s="32">
        <f t="shared" si="345"/>
        <v>73.64833681845144</v>
      </c>
      <c r="J3388" s="32">
        <f t="shared" si="346"/>
        <v>0.29459334727380576</v>
      </c>
      <c r="K3388" s="33" t="str">
        <f t="shared" si="340"/>
        <v>DEJAR</v>
      </c>
      <c r="L3388" s="33" t="str">
        <f t="shared" si="341"/>
        <v>DEJAR</v>
      </c>
      <c r="M3388" s="33" t="str">
        <f t="shared" si="342"/>
        <v>DEJAR</v>
      </c>
    </row>
    <row r="3389" spans="1:13" x14ac:dyDescent="0.25">
      <c r="A3389" s="13" t="s">
        <v>1050</v>
      </c>
      <c r="B3389" s="18">
        <v>9</v>
      </c>
      <c r="C3389" s="35" t="s">
        <v>377</v>
      </c>
      <c r="D3389" s="136">
        <v>28</v>
      </c>
      <c r="E3389" s="136">
        <v>8</v>
      </c>
      <c r="F3389" s="304">
        <f t="shared" si="339"/>
        <v>615.75360000000001</v>
      </c>
      <c r="G3389" s="9">
        <v>0.125</v>
      </c>
      <c r="H3389" s="9" t="s">
        <v>1063</v>
      </c>
      <c r="I3389" s="32">
        <f t="shared" si="345"/>
        <v>384.30049927715726</v>
      </c>
      <c r="J3389" s="32">
        <f t="shared" si="346"/>
        <v>1.537201997108629</v>
      </c>
      <c r="K3389" s="33" t="str">
        <f t="shared" si="340"/>
        <v>DEJAR</v>
      </c>
      <c r="L3389" s="33" t="str">
        <f t="shared" si="341"/>
        <v>DEJAR</v>
      </c>
      <c r="M3389" s="33" t="str">
        <f t="shared" si="342"/>
        <v>DEJAR</v>
      </c>
    </row>
    <row r="3390" spans="1:13" x14ac:dyDescent="0.25">
      <c r="A3390" s="13" t="s">
        <v>1050</v>
      </c>
      <c r="B3390" s="18">
        <v>10</v>
      </c>
      <c r="C3390" s="35" t="s">
        <v>377</v>
      </c>
      <c r="D3390" s="136">
        <v>14</v>
      </c>
      <c r="E3390" s="136">
        <v>20</v>
      </c>
      <c r="F3390" s="304">
        <f t="shared" si="339"/>
        <v>153.9384</v>
      </c>
      <c r="G3390" s="9">
        <v>0.125</v>
      </c>
      <c r="H3390" s="9" t="s">
        <v>1063</v>
      </c>
      <c r="I3390" s="32">
        <f t="shared" si="345"/>
        <v>73.64833681845144</v>
      </c>
      <c r="J3390" s="32">
        <f t="shared" si="346"/>
        <v>0.29459334727380576</v>
      </c>
      <c r="K3390" s="33" t="str">
        <f t="shared" si="340"/>
        <v>DEJAR</v>
      </c>
      <c r="L3390" s="33" t="str">
        <f t="shared" si="341"/>
        <v>DEJAR</v>
      </c>
      <c r="M3390" s="33" t="str">
        <f t="shared" si="342"/>
        <v>DEJAR</v>
      </c>
    </row>
    <row r="3391" spans="1:13" x14ac:dyDescent="0.25">
      <c r="A3391" s="13" t="s">
        <v>1050</v>
      </c>
      <c r="B3391" s="18">
        <v>11</v>
      </c>
      <c r="C3391" s="35" t="s">
        <v>1064</v>
      </c>
      <c r="D3391" s="136">
        <v>16</v>
      </c>
      <c r="E3391" s="136">
        <v>3</v>
      </c>
      <c r="F3391" s="304">
        <f t="shared" si="339"/>
        <v>201.0624</v>
      </c>
      <c r="G3391" s="9">
        <v>0.125</v>
      </c>
      <c r="H3391" s="100" t="s">
        <v>1065</v>
      </c>
      <c r="I3391" s="33">
        <f>(6.666+(12.826*E3391^0.5)*LN(E3391))</f>
        <v>31.07198362279307</v>
      </c>
      <c r="J3391" s="33">
        <f t="shared" si="346"/>
        <v>0.12428793449117229</v>
      </c>
      <c r="K3391" s="33" t="str">
        <f t="shared" si="340"/>
        <v>DEJAR</v>
      </c>
      <c r="L3391" s="33" t="str">
        <f t="shared" si="341"/>
        <v>DEPURAR</v>
      </c>
      <c r="M3391" s="33" t="str">
        <f t="shared" si="342"/>
        <v>DEPURAR</v>
      </c>
    </row>
    <row r="3392" spans="1:13" x14ac:dyDescent="0.25">
      <c r="A3392" s="13" t="s">
        <v>1050</v>
      </c>
      <c r="B3392" s="18">
        <v>12</v>
      </c>
      <c r="C3392" s="35" t="s">
        <v>1067</v>
      </c>
      <c r="D3392" s="136">
        <v>17</v>
      </c>
      <c r="E3392" s="136">
        <v>10</v>
      </c>
      <c r="F3392" s="304">
        <f t="shared" si="339"/>
        <v>226.98060000000001</v>
      </c>
      <c r="G3392" s="9">
        <v>0.125</v>
      </c>
      <c r="H3392" s="9" t="s">
        <v>1063</v>
      </c>
      <c r="I3392" s="32">
        <f>0.13657*D3392^2.38351</f>
        <v>116.98835060940742</v>
      </c>
      <c r="J3392" s="32">
        <f>(I3392/1000)*0.5/G3392</f>
        <v>0.46795340243762967</v>
      </c>
      <c r="K3392" s="33" t="str">
        <f t="shared" si="340"/>
        <v>DEJAR</v>
      </c>
      <c r="L3392" s="33" t="str">
        <f t="shared" si="341"/>
        <v>DEJAR</v>
      </c>
      <c r="M3392" s="33" t="str">
        <f t="shared" si="342"/>
        <v>DEJAR</v>
      </c>
    </row>
    <row r="3393" spans="1:13" x14ac:dyDescent="0.25">
      <c r="A3393" s="13" t="s">
        <v>1050</v>
      </c>
      <c r="B3393" s="18">
        <v>13</v>
      </c>
      <c r="C3393" s="35" t="s">
        <v>1064</v>
      </c>
      <c r="D3393" s="136">
        <v>12</v>
      </c>
      <c r="E3393" s="136">
        <v>3</v>
      </c>
      <c r="F3393" s="304">
        <f t="shared" si="339"/>
        <v>113.0976</v>
      </c>
      <c r="G3393" s="9">
        <v>0.125</v>
      </c>
      <c r="H3393" s="100" t="s">
        <v>1065</v>
      </c>
      <c r="I3393" s="33">
        <f>(6.666+(12.826*E3393^0.5)*LN(E3393))</f>
        <v>31.07198362279307</v>
      </c>
      <c r="J3393" s="33">
        <f t="shared" ref="J3393" si="347">(I3393/1000)*0.5/G3393</f>
        <v>0.12428793449117229</v>
      </c>
      <c r="K3393" s="33" t="str">
        <f t="shared" si="340"/>
        <v>DEJAR</v>
      </c>
      <c r="L3393" s="33" t="str">
        <f t="shared" si="341"/>
        <v>DEPURAR</v>
      </c>
      <c r="M3393" s="33" t="str">
        <f t="shared" si="342"/>
        <v>DEPURAR</v>
      </c>
    </row>
    <row r="3394" spans="1:13" x14ac:dyDescent="0.25">
      <c r="A3394" s="13" t="s">
        <v>1050</v>
      </c>
      <c r="B3394" s="18">
        <v>14</v>
      </c>
      <c r="C3394" s="35" t="s">
        <v>1081</v>
      </c>
      <c r="D3394" s="136">
        <v>110</v>
      </c>
      <c r="E3394" s="136">
        <v>25</v>
      </c>
      <c r="F3394" s="304">
        <f t="shared" si="339"/>
        <v>9503.34</v>
      </c>
      <c r="G3394" s="9">
        <v>0.125</v>
      </c>
      <c r="H3394" s="9" t="s">
        <v>1063</v>
      </c>
      <c r="I3394" s="32">
        <f t="shared" ref="I3394:I3457" si="348">0.13657*D3394^2.38351</f>
        <v>10023.864524572484</v>
      </c>
      <c r="J3394" s="32">
        <f t="shared" ref="J3394:J3456" si="349">(I3394/1000)*0.5/G3394</f>
        <v>40.095458098289939</v>
      </c>
      <c r="K3394" s="33" t="str">
        <f t="shared" si="340"/>
        <v>DEJAR</v>
      </c>
      <c r="L3394" s="33" t="str">
        <f t="shared" si="341"/>
        <v>DEJAR</v>
      </c>
      <c r="M3394" s="33" t="str">
        <f t="shared" si="342"/>
        <v>DEJAR</v>
      </c>
    </row>
    <row r="3395" spans="1:13" x14ac:dyDescent="0.25">
      <c r="A3395" s="13" t="s">
        <v>1050</v>
      </c>
      <c r="B3395" s="18">
        <v>15</v>
      </c>
      <c r="C3395" s="35" t="s">
        <v>377</v>
      </c>
      <c r="D3395" s="136">
        <v>10.199999999999999</v>
      </c>
      <c r="E3395" s="136">
        <v>3</v>
      </c>
      <c r="F3395" s="304">
        <f t="shared" ref="F3395:F3458" si="350">(3.1416/4)*D3395^2</f>
        <v>81.713015999999996</v>
      </c>
      <c r="G3395" s="9">
        <v>0.125</v>
      </c>
      <c r="H3395" s="9" t="s">
        <v>1063</v>
      </c>
      <c r="I3395" s="32">
        <f t="shared" si="348"/>
        <v>34.622936944330348</v>
      </c>
      <c r="J3395" s="32">
        <f t="shared" si="349"/>
        <v>0.1384917477773214</v>
      </c>
      <c r="K3395" s="33" t="str">
        <f t="shared" ref="K3395:K3458" si="351">+IF(D3395&gt;=10,"DEJAR","DEPURAR")</f>
        <v>DEJAR</v>
      </c>
      <c r="L3395" s="33" t="str">
        <f t="shared" ref="L3395:L3458" si="352">+IF(E3395&gt;=5,"DEJAR","DEPURAR")</f>
        <v>DEPURAR</v>
      </c>
      <c r="M3395" s="33" t="str">
        <f t="shared" ref="M3395:M3458" si="353">+IF(AND(K3395="DEJAR",L3395="DEJAR"),"DEJAR","DEPURAR")</f>
        <v>DEPURAR</v>
      </c>
    </row>
    <row r="3396" spans="1:13" x14ac:dyDescent="0.25">
      <c r="A3396" s="13" t="s">
        <v>1050</v>
      </c>
      <c r="B3396" s="18">
        <v>16</v>
      </c>
      <c r="C3396" s="8" t="s">
        <v>1076</v>
      </c>
      <c r="D3396" s="136">
        <v>10</v>
      </c>
      <c r="E3396" s="136">
        <v>12</v>
      </c>
      <c r="F3396" s="304">
        <f t="shared" si="350"/>
        <v>78.539999999999992</v>
      </c>
      <c r="G3396" s="9">
        <v>0.125</v>
      </c>
      <c r="H3396" s="9" t="s">
        <v>1063</v>
      </c>
      <c r="I3396" s="32">
        <f t="shared" si="348"/>
        <v>33.026709725455305</v>
      </c>
      <c r="J3396" s="32">
        <f t="shared" si="349"/>
        <v>0.13210683890182123</v>
      </c>
      <c r="K3396" s="33" t="str">
        <f t="shared" si="351"/>
        <v>DEJAR</v>
      </c>
      <c r="L3396" s="33" t="str">
        <f t="shared" si="352"/>
        <v>DEJAR</v>
      </c>
      <c r="M3396" s="33" t="str">
        <f t="shared" si="353"/>
        <v>DEJAR</v>
      </c>
    </row>
    <row r="3397" spans="1:13" x14ac:dyDescent="0.25">
      <c r="A3397" s="13" t="s">
        <v>1050</v>
      </c>
      <c r="B3397" s="18">
        <v>17</v>
      </c>
      <c r="C3397" s="35" t="s">
        <v>1069</v>
      </c>
      <c r="D3397" s="136">
        <v>17</v>
      </c>
      <c r="E3397" s="136">
        <v>10</v>
      </c>
      <c r="F3397" s="304">
        <f t="shared" si="350"/>
        <v>226.98060000000001</v>
      </c>
      <c r="G3397" s="9">
        <v>0.125</v>
      </c>
      <c r="H3397" s="9" t="s">
        <v>1063</v>
      </c>
      <c r="I3397" s="32">
        <f t="shared" si="348"/>
        <v>116.98835060940742</v>
      </c>
      <c r="J3397" s="32">
        <f t="shared" si="349"/>
        <v>0.46795340243762967</v>
      </c>
      <c r="K3397" s="33" t="str">
        <f t="shared" si="351"/>
        <v>DEJAR</v>
      </c>
      <c r="L3397" s="33" t="str">
        <f t="shared" si="352"/>
        <v>DEJAR</v>
      </c>
      <c r="M3397" s="33" t="str">
        <f t="shared" si="353"/>
        <v>DEJAR</v>
      </c>
    </row>
    <row r="3398" spans="1:13" x14ac:dyDescent="0.25">
      <c r="A3398" s="13" t="s">
        <v>1050</v>
      </c>
      <c r="B3398" s="18">
        <v>18</v>
      </c>
      <c r="C3398" s="35" t="s">
        <v>377</v>
      </c>
      <c r="D3398" s="136">
        <v>12</v>
      </c>
      <c r="E3398" s="136">
        <v>10</v>
      </c>
      <c r="F3398" s="304">
        <f t="shared" si="350"/>
        <v>113.0976</v>
      </c>
      <c r="G3398" s="9">
        <v>0.125</v>
      </c>
      <c r="H3398" s="9" t="s">
        <v>1063</v>
      </c>
      <c r="I3398" s="32">
        <f t="shared" si="348"/>
        <v>51.002868362482175</v>
      </c>
      <c r="J3398" s="32">
        <f t="shared" si="349"/>
        <v>0.2040114734499287</v>
      </c>
      <c r="K3398" s="33" t="str">
        <f t="shared" si="351"/>
        <v>DEJAR</v>
      </c>
      <c r="L3398" s="33" t="str">
        <f t="shared" si="352"/>
        <v>DEJAR</v>
      </c>
      <c r="M3398" s="33" t="str">
        <f t="shared" si="353"/>
        <v>DEJAR</v>
      </c>
    </row>
    <row r="3399" spans="1:13" x14ac:dyDescent="0.25">
      <c r="A3399" s="13" t="s">
        <v>1050</v>
      </c>
      <c r="B3399" s="18">
        <v>19</v>
      </c>
      <c r="C3399" s="35" t="s">
        <v>1068</v>
      </c>
      <c r="D3399" s="136">
        <v>92</v>
      </c>
      <c r="E3399" s="136">
        <v>20</v>
      </c>
      <c r="F3399" s="304">
        <f t="shared" si="350"/>
        <v>6647.6256000000003</v>
      </c>
      <c r="G3399" s="9">
        <v>0.125</v>
      </c>
      <c r="H3399" s="9" t="s">
        <v>1063</v>
      </c>
      <c r="I3399" s="32">
        <f t="shared" si="348"/>
        <v>6547.3149677011188</v>
      </c>
      <c r="J3399" s="32">
        <f t="shared" si="349"/>
        <v>26.189259870804474</v>
      </c>
      <c r="K3399" s="33" t="str">
        <f t="shared" si="351"/>
        <v>DEJAR</v>
      </c>
      <c r="L3399" s="33" t="str">
        <f t="shared" si="352"/>
        <v>DEJAR</v>
      </c>
      <c r="M3399" s="33" t="str">
        <f t="shared" si="353"/>
        <v>DEJAR</v>
      </c>
    </row>
    <row r="3400" spans="1:13" x14ac:dyDescent="0.25">
      <c r="A3400" s="13" t="s">
        <v>1050</v>
      </c>
      <c r="B3400" s="18">
        <v>20</v>
      </c>
      <c r="C3400" s="35" t="s">
        <v>377</v>
      </c>
      <c r="D3400" s="136">
        <v>53</v>
      </c>
      <c r="E3400" s="136">
        <v>30</v>
      </c>
      <c r="F3400" s="304">
        <f t="shared" si="350"/>
        <v>2206.1886</v>
      </c>
      <c r="G3400" s="9">
        <v>0.125</v>
      </c>
      <c r="H3400" s="9" t="s">
        <v>1063</v>
      </c>
      <c r="I3400" s="32">
        <f t="shared" si="348"/>
        <v>1758.6689149646609</v>
      </c>
      <c r="J3400" s="32">
        <f t="shared" si="349"/>
        <v>7.0346756598586433</v>
      </c>
      <c r="K3400" s="33" t="str">
        <f t="shared" si="351"/>
        <v>DEJAR</v>
      </c>
      <c r="L3400" s="33" t="str">
        <f t="shared" si="352"/>
        <v>DEJAR</v>
      </c>
      <c r="M3400" s="33" t="str">
        <f t="shared" si="353"/>
        <v>DEJAR</v>
      </c>
    </row>
    <row r="3401" spans="1:13" x14ac:dyDescent="0.25">
      <c r="A3401" s="13" t="s">
        <v>1050</v>
      </c>
      <c r="B3401" s="18">
        <v>21</v>
      </c>
      <c r="C3401" s="35" t="s">
        <v>1066</v>
      </c>
      <c r="D3401" s="136">
        <v>36</v>
      </c>
      <c r="E3401" s="136">
        <v>15</v>
      </c>
      <c r="F3401" s="304">
        <f t="shared" si="350"/>
        <v>1017.8783999999999</v>
      </c>
      <c r="G3401" s="9">
        <v>0.125</v>
      </c>
      <c r="H3401" s="9" t="s">
        <v>1063</v>
      </c>
      <c r="I3401" s="32">
        <f t="shared" si="348"/>
        <v>699.54858588098784</v>
      </c>
      <c r="J3401" s="32">
        <f t="shared" si="349"/>
        <v>2.7981943435239516</v>
      </c>
      <c r="K3401" s="33" t="str">
        <f t="shared" si="351"/>
        <v>DEJAR</v>
      </c>
      <c r="L3401" s="33" t="str">
        <f t="shared" si="352"/>
        <v>DEJAR</v>
      </c>
      <c r="M3401" s="33" t="str">
        <f t="shared" si="353"/>
        <v>DEJAR</v>
      </c>
    </row>
    <row r="3402" spans="1:13" x14ac:dyDescent="0.25">
      <c r="A3402" s="13" t="s">
        <v>1050</v>
      </c>
      <c r="B3402" s="18">
        <v>22</v>
      </c>
      <c r="C3402" s="35" t="s">
        <v>130</v>
      </c>
      <c r="D3402" s="136">
        <v>31</v>
      </c>
      <c r="E3402" s="136">
        <v>15</v>
      </c>
      <c r="F3402" s="304">
        <f t="shared" si="350"/>
        <v>754.76940000000002</v>
      </c>
      <c r="G3402" s="9">
        <v>0.125</v>
      </c>
      <c r="H3402" s="9" t="s">
        <v>1063</v>
      </c>
      <c r="I3402" s="32">
        <f t="shared" si="348"/>
        <v>489.81357840055307</v>
      </c>
      <c r="J3402" s="32">
        <f t="shared" si="349"/>
        <v>1.9592543136022122</v>
      </c>
      <c r="K3402" s="33" t="str">
        <f t="shared" si="351"/>
        <v>DEJAR</v>
      </c>
      <c r="L3402" s="33" t="str">
        <f t="shared" si="352"/>
        <v>DEJAR</v>
      </c>
      <c r="M3402" s="33" t="str">
        <f t="shared" si="353"/>
        <v>DEJAR</v>
      </c>
    </row>
    <row r="3403" spans="1:13" x14ac:dyDescent="0.25">
      <c r="A3403" s="13" t="s">
        <v>1050</v>
      </c>
      <c r="B3403" s="18">
        <v>23</v>
      </c>
      <c r="C3403" s="35" t="s">
        <v>377</v>
      </c>
      <c r="D3403" s="136">
        <v>21</v>
      </c>
      <c r="E3403" s="136">
        <v>12</v>
      </c>
      <c r="F3403" s="304">
        <f t="shared" si="350"/>
        <v>346.3614</v>
      </c>
      <c r="G3403" s="9">
        <v>0.125</v>
      </c>
      <c r="H3403" s="9" t="s">
        <v>1063</v>
      </c>
      <c r="I3403" s="32">
        <f t="shared" si="348"/>
        <v>193.587905296</v>
      </c>
      <c r="J3403" s="32">
        <f t="shared" si="349"/>
        <v>0.77435162118400003</v>
      </c>
      <c r="K3403" s="33" t="str">
        <f t="shared" si="351"/>
        <v>DEJAR</v>
      </c>
      <c r="L3403" s="33" t="str">
        <f t="shared" si="352"/>
        <v>DEJAR</v>
      </c>
      <c r="M3403" s="33" t="str">
        <f t="shared" si="353"/>
        <v>DEJAR</v>
      </c>
    </row>
    <row r="3404" spans="1:13" x14ac:dyDescent="0.25">
      <c r="A3404" s="13" t="s">
        <v>1050</v>
      </c>
      <c r="B3404" s="18">
        <v>24</v>
      </c>
      <c r="C3404" s="35" t="s">
        <v>1076</v>
      </c>
      <c r="D3404" s="136">
        <v>50</v>
      </c>
      <c r="E3404" s="136">
        <v>20</v>
      </c>
      <c r="F3404" s="304">
        <f t="shared" si="350"/>
        <v>1963.5</v>
      </c>
      <c r="G3404" s="9">
        <v>0.125</v>
      </c>
      <c r="H3404" s="9" t="s">
        <v>1063</v>
      </c>
      <c r="I3404" s="32">
        <f t="shared" si="348"/>
        <v>1530.6197203780737</v>
      </c>
      <c r="J3404" s="32">
        <f t="shared" si="349"/>
        <v>6.1224788815122944</v>
      </c>
      <c r="K3404" s="33" t="str">
        <f t="shared" si="351"/>
        <v>DEJAR</v>
      </c>
      <c r="L3404" s="33" t="str">
        <f t="shared" si="352"/>
        <v>DEJAR</v>
      </c>
      <c r="M3404" s="33" t="str">
        <f t="shared" si="353"/>
        <v>DEJAR</v>
      </c>
    </row>
    <row r="3405" spans="1:13" x14ac:dyDescent="0.25">
      <c r="A3405" s="13" t="s">
        <v>1050</v>
      </c>
      <c r="B3405" s="18">
        <v>25</v>
      </c>
      <c r="C3405" s="35" t="s">
        <v>1070</v>
      </c>
      <c r="D3405" s="136">
        <v>15</v>
      </c>
      <c r="E3405" s="136">
        <v>10</v>
      </c>
      <c r="F3405" s="304">
        <f t="shared" si="350"/>
        <v>176.715</v>
      </c>
      <c r="G3405" s="9">
        <v>0.125</v>
      </c>
      <c r="H3405" s="9" t="s">
        <v>1063</v>
      </c>
      <c r="I3405" s="32">
        <f t="shared" si="348"/>
        <v>86.812164819560579</v>
      </c>
      <c r="J3405" s="32">
        <f t="shared" si="349"/>
        <v>0.34724865927824233</v>
      </c>
      <c r="K3405" s="33" t="str">
        <f t="shared" si="351"/>
        <v>DEJAR</v>
      </c>
      <c r="L3405" s="33" t="str">
        <f t="shared" si="352"/>
        <v>DEJAR</v>
      </c>
      <c r="M3405" s="33" t="str">
        <f t="shared" si="353"/>
        <v>DEJAR</v>
      </c>
    </row>
    <row r="3406" spans="1:13" x14ac:dyDescent="0.25">
      <c r="A3406" s="13" t="s">
        <v>1050</v>
      </c>
      <c r="B3406" s="18">
        <v>26</v>
      </c>
      <c r="C3406" s="35" t="s">
        <v>377</v>
      </c>
      <c r="D3406" s="136">
        <v>10</v>
      </c>
      <c r="E3406" s="136">
        <v>10</v>
      </c>
      <c r="F3406" s="304">
        <f t="shared" si="350"/>
        <v>78.539999999999992</v>
      </c>
      <c r="G3406" s="9">
        <v>0.125</v>
      </c>
      <c r="H3406" s="9" t="s">
        <v>1063</v>
      </c>
      <c r="I3406" s="32">
        <f t="shared" si="348"/>
        <v>33.026709725455305</v>
      </c>
      <c r="J3406" s="32">
        <f t="shared" si="349"/>
        <v>0.13210683890182123</v>
      </c>
      <c r="K3406" s="33" t="str">
        <f t="shared" si="351"/>
        <v>DEJAR</v>
      </c>
      <c r="L3406" s="33" t="str">
        <f t="shared" si="352"/>
        <v>DEJAR</v>
      </c>
      <c r="M3406" s="33" t="str">
        <f t="shared" si="353"/>
        <v>DEJAR</v>
      </c>
    </row>
    <row r="3407" spans="1:13" x14ac:dyDescent="0.25">
      <c r="A3407" s="13" t="s">
        <v>1050</v>
      </c>
      <c r="B3407" s="18">
        <v>27</v>
      </c>
      <c r="C3407" s="35" t="s">
        <v>1078</v>
      </c>
      <c r="D3407" s="136">
        <v>17</v>
      </c>
      <c r="E3407" s="136">
        <v>8</v>
      </c>
      <c r="F3407" s="304">
        <f t="shared" si="350"/>
        <v>226.98060000000001</v>
      </c>
      <c r="G3407" s="9">
        <v>0.125</v>
      </c>
      <c r="H3407" s="9" t="s">
        <v>1063</v>
      </c>
      <c r="I3407" s="32">
        <f t="shared" si="348"/>
        <v>116.98835060940742</v>
      </c>
      <c r="J3407" s="32">
        <f t="shared" si="349"/>
        <v>0.46795340243762967</v>
      </c>
      <c r="K3407" s="33" t="str">
        <f t="shared" si="351"/>
        <v>DEJAR</v>
      </c>
      <c r="L3407" s="33" t="str">
        <f t="shared" si="352"/>
        <v>DEJAR</v>
      </c>
      <c r="M3407" s="33" t="str">
        <f t="shared" si="353"/>
        <v>DEJAR</v>
      </c>
    </row>
    <row r="3408" spans="1:13" x14ac:dyDescent="0.25">
      <c r="A3408" s="13" t="s">
        <v>1050</v>
      </c>
      <c r="B3408" s="18">
        <v>28</v>
      </c>
      <c r="C3408" s="35" t="s">
        <v>1076</v>
      </c>
      <c r="D3408" s="136">
        <v>47</v>
      </c>
      <c r="E3408" s="136">
        <v>20</v>
      </c>
      <c r="F3408" s="304">
        <f t="shared" si="350"/>
        <v>1734.9485999999999</v>
      </c>
      <c r="G3408" s="9">
        <v>0.125</v>
      </c>
      <c r="H3408" s="9" t="s">
        <v>1063</v>
      </c>
      <c r="I3408" s="32">
        <f t="shared" si="348"/>
        <v>1320.7398287000169</v>
      </c>
      <c r="J3408" s="32">
        <f t="shared" si="349"/>
        <v>5.2829593148000678</v>
      </c>
      <c r="K3408" s="33" t="str">
        <f t="shared" si="351"/>
        <v>DEJAR</v>
      </c>
      <c r="L3408" s="33" t="str">
        <f t="shared" si="352"/>
        <v>DEJAR</v>
      </c>
      <c r="M3408" s="33" t="str">
        <f t="shared" si="353"/>
        <v>DEJAR</v>
      </c>
    </row>
    <row r="3409" spans="1:13" x14ac:dyDescent="0.25">
      <c r="A3409" s="13" t="s">
        <v>1050</v>
      </c>
      <c r="B3409" s="18">
        <v>29</v>
      </c>
      <c r="C3409" s="35" t="s">
        <v>1070</v>
      </c>
      <c r="D3409" s="136">
        <v>12</v>
      </c>
      <c r="E3409" s="136">
        <v>10</v>
      </c>
      <c r="F3409" s="304">
        <f t="shared" si="350"/>
        <v>113.0976</v>
      </c>
      <c r="G3409" s="9">
        <v>0.125</v>
      </c>
      <c r="H3409" s="9" t="s">
        <v>1063</v>
      </c>
      <c r="I3409" s="32">
        <f t="shared" si="348"/>
        <v>51.002868362482175</v>
      </c>
      <c r="J3409" s="32">
        <f t="shared" si="349"/>
        <v>0.2040114734499287</v>
      </c>
      <c r="K3409" s="33" t="str">
        <f t="shared" si="351"/>
        <v>DEJAR</v>
      </c>
      <c r="L3409" s="33" t="str">
        <f t="shared" si="352"/>
        <v>DEJAR</v>
      </c>
      <c r="M3409" s="33" t="str">
        <f t="shared" si="353"/>
        <v>DEJAR</v>
      </c>
    </row>
    <row r="3410" spans="1:13" x14ac:dyDescent="0.25">
      <c r="A3410" s="13" t="s">
        <v>1050</v>
      </c>
      <c r="B3410" s="18">
        <v>30</v>
      </c>
      <c r="C3410" s="35" t="s">
        <v>1067</v>
      </c>
      <c r="D3410" s="136">
        <v>20</v>
      </c>
      <c r="E3410" s="195">
        <v>13.666666666666666</v>
      </c>
      <c r="F3410" s="304">
        <f t="shared" si="350"/>
        <v>314.15999999999997</v>
      </c>
      <c r="G3410" s="9">
        <v>0.125</v>
      </c>
      <c r="H3410" s="9" t="s">
        <v>1063</v>
      </c>
      <c r="I3410" s="32">
        <f t="shared" si="348"/>
        <v>172.33493090633354</v>
      </c>
      <c r="J3410" s="32">
        <f t="shared" si="349"/>
        <v>0.68933972362533413</v>
      </c>
      <c r="K3410" s="33" t="str">
        <f t="shared" si="351"/>
        <v>DEJAR</v>
      </c>
      <c r="L3410" s="33" t="str">
        <f t="shared" si="352"/>
        <v>DEJAR</v>
      </c>
      <c r="M3410" s="33" t="str">
        <f t="shared" si="353"/>
        <v>DEJAR</v>
      </c>
    </row>
    <row r="3411" spans="1:13" x14ac:dyDescent="0.25">
      <c r="A3411" s="13" t="s">
        <v>1050</v>
      </c>
      <c r="B3411" s="18">
        <v>31</v>
      </c>
      <c r="C3411" s="35" t="s">
        <v>1081</v>
      </c>
      <c r="D3411" s="136">
        <v>31</v>
      </c>
      <c r="E3411" s="136">
        <v>25</v>
      </c>
      <c r="F3411" s="304">
        <f t="shared" si="350"/>
        <v>754.76940000000002</v>
      </c>
      <c r="G3411" s="9">
        <v>0.125</v>
      </c>
      <c r="H3411" s="9" t="s">
        <v>1063</v>
      </c>
      <c r="I3411" s="32">
        <f t="shared" si="348"/>
        <v>489.81357840055307</v>
      </c>
      <c r="J3411" s="32">
        <f t="shared" si="349"/>
        <v>1.9592543136022122</v>
      </c>
      <c r="K3411" s="33" t="str">
        <f t="shared" si="351"/>
        <v>DEJAR</v>
      </c>
      <c r="L3411" s="33" t="str">
        <f t="shared" si="352"/>
        <v>DEJAR</v>
      </c>
      <c r="M3411" s="33" t="str">
        <f t="shared" si="353"/>
        <v>DEJAR</v>
      </c>
    </row>
    <row r="3412" spans="1:13" x14ac:dyDescent="0.25">
      <c r="A3412" s="13" t="s">
        <v>1050</v>
      </c>
      <c r="B3412" s="18">
        <v>32</v>
      </c>
      <c r="C3412" s="35" t="s">
        <v>1070</v>
      </c>
      <c r="D3412" s="136">
        <v>24</v>
      </c>
      <c r="E3412" s="136">
        <v>10</v>
      </c>
      <c r="F3412" s="304">
        <f t="shared" si="350"/>
        <v>452.3904</v>
      </c>
      <c r="G3412" s="9">
        <v>0.125</v>
      </c>
      <c r="H3412" s="9" t="s">
        <v>1063</v>
      </c>
      <c r="I3412" s="32">
        <f t="shared" si="348"/>
        <v>266.13537552905672</v>
      </c>
      <c r="J3412" s="32">
        <f t="shared" si="349"/>
        <v>1.0645415021162268</v>
      </c>
      <c r="K3412" s="33" t="str">
        <f t="shared" si="351"/>
        <v>DEJAR</v>
      </c>
      <c r="L3412" s="33" t="str">
        <f t="shared" si="352"/>
        <v>DEJAR</v>
      </c>
      <c r="M3412" s="33" t="str">
        <f t="shared" si="353"/>
        <v>DEJAR</v>
      </c>
    </row>
    <row r="3413" spans="1:13" x14ac:dyDescent="0.25">
      <c r="A3413" s="13" t="s">
        <v>1050</v>
      </c>
      <c r="B3413" s="18">
        <v>33</v>
      </c>
      <c r="C3413" s="35" t="s">
        <v>377</v>
      </c>
      <c r="D3413" s="136">
        <v>25</v>
      </c>
      <c r="E3413" s="136">
        <v>10</v>
      </c>
      <c r="F3413" s="304">
        <f t="shared" si="350"/>
        <v>490.875</v>
      </c>
      <c r="G3413" s="9">
        <v>0.125</v>
      </c>
      <c r="H3413" s="9" t="s">
        <v>1063</v>
      </c>
      <c r="I3413" s="32">
        <f t="shared" si="348"/>
        <v>293.3319028192812</v>
      </c>
      <c r="J3413" s="32">
        <f t="shared" si="349"/>
        <v>1.1733276112771247</v>
      </c>
      <c r="K3413" s="33" t="str">
        <f t="shared" si="351"/>
        <v>DEJAR</v>
      </c>
      <c r="L3413" s="33" t="str">
        <f t="shared" si="352"/>
        <v>DEJAR</v>
      </c>
      <c r="M3413" s="33" t="str">
        <f t="shared" si="353"/>
        <v>DEJAR</v>
      </c>
    </row>
    <row r="3414" spans="1:13" x14ac:dyDescent="0.25">
      <c r="A3414" s="13" t="s">
        <v>1050</v>
      </c>
      <c r="B3414" s="18">
        <v>34</v>
      </c>
      <c r="C3414" s="35" t="s">
        <v>1082</v>
      </c>
      <c r="D3414" s="136">
        <v>57</v>
      </c>
      <c r="E3414" s="136">
        <v>25</v>
      </c>
      <c r="F3414" s="304">
        <f t="shared" si="350"/>
        <v>2551.7646</v>
      </c>
      <c r="G3414" s="9">
        <v>0.125</v>
      </c>
      <c r="H3414" s="9" t="s">
        <v>1063</v>
      </c>
      <c r="I3414" s="32">
        <f t="shared" si="348"/>
        <v>2091.7057326142717</v>
      </c>
      <c r="J3414" s="32">
        <f t="shared" si="349"/>
        <v>8.3668229304570865</v>
      </c>
      <c r="K3414" s="33" t="str">
        <f t="shared" si="351"/>
        <v>DEJAR</v>
      </c>
      <c r="L3414" s="33" t="str">
        <f t="shared" si="352"/>
        <v>DEJAR</v>
      </c>
      <c r="M3414" s="33" t="str">
        <f t="shared" si="353"/>
        <v>DEJAR</v>
      </c>
    </row>
    <row r="3415" spans="1:13" x14ac:dyDescent="0.25">
      <c r="A3415" s="13" t="s">
        <v>1050</v>
      </c>
      <c r="B3415" s="18">
        <v>35</v>
      </c>
      <c r="C3415" s="35" t="s">
        <v>1070</v>
      </c>
      <c r="D3415" s="136">
        <v>10</v>
      </c>
      <c r="E3415" s="136">
        <v>5</v>
      </c>
      <c r="F3415" s="304">
        <f t="shared" si="350"/>
        <v>78.539999999999992</v>
      </c>
      <c r="G3415" s="9">
        <v>0.125</v>
      </c>
      <c r="H3415" s="9" t="s">
        <v>1063</v>
      </c>
      <c r="I3415" s="32">
        <f t="shared" si="348"/>
        <v>33.026709725455305</v>
      </c>
      <c r="J3415" s="32">
        <f t="shared" si="349"/>
        <v>0.13210683890182123</v>
      </c>
      <c r="K3415" s="33" t="str">
        <f t="shared" si="351"/>
        <v>DEJAR</v>
      </c>
      <c r="L3415" s="33" t="str">
        <f t="shared" si="352"/>
        <v>DEJAR</v>
      </c>
      <c r="M3415" s="33" t="str">
        <f t="shared" si="353"/>
        <v>DEJAR</v>
      </c>
    </row>
    <row r="3416" spans="1:13" x14ac:dyDescent="0.25">
      <c r="A3416" s="13" t="s">
        <v>1050</v>
      </c>
      <c r="B3416" s="18">
        <v>36</v>
      </c>
      <c r="C3416" s="35" t="s">
        <v>130</v>
      </c>
      <c r="D3416" s="136">
        <v>11</v>
      </c>
      <c r="E3416" s="136">
        <v>5</v>
      </c>
      <c r="F3416" s="304">
        <f t="shared" si="350"/>
        <v>95.0334</v>
      </c>
      <c r="G3416" s="9">
        <v>0.125</v>
      </c>
      <c r="H3416" s="9" t="s">
        <v>1063</v>
      </c>
      <c r="I3416" s="32">
        <f t="shared" si="348"/>
        <v>41.450062373780455</v>
      </c>
      <c r="J3416" s="32">
        <f t="shared" si="349"/>
        <v>0.16580024949512182</v>
      </c>
      <c r="K3416" s="33" t="str">
        <f t="shared" si="351"/>
        <v>DEJAR</v>
      </c>
      <c r="L3416" s="33" t="str">
        <f t="shared" si="352"/>
        <v>DEJAR</v>
      </c>
      <c r="M3416" s="33" t="str">
        <f t="shared" si="353"/>
        <v>DEJAR</v>
      </c>
    </row>
    <row r="3417" spans="1:13" x14ac:dyDescent="0.25">
      <c r="A3417" s="13" t="s">
        <v>1050</v>
      </c>
      <c r="B3417" s="18">
        <v>37</v>
      </c>
      <c r="C3417" s="35" t="s">
        <v>1076</v>
      </c>
      <c r="D3417" s="136">
        <v>88</v>
      </c>
      <c r="E3417" s="136">
        <v>25</v>
      </c>
      <c r="F3417" s="304">
        <f t="shared" si="350"/>
        <v>6082.1376</v>
      </c>
      <c r="G3417" s="9">
        <v>0.125</v>
      </c>
      <c r="H3417" s="9" t="s">
        <v>1063</v>
      </c>
      <c r="I3417" s="32">
        <f t="shared" si="348"/>
        <v>5889.1037205759276</v>
      </c>
      <c r="J3417" s="32">
        <f t="shared" si="349"/>
        <v>23.556414882303709</v>
      </c>
      <c r="K3417" s="33" t="str">
        <f t="shared" si="351"/>
        <v>DEJAR</v>
      </c>
      <c r="L3417" s="33" t="str">
        <f t="shared" si="352"/>
        <v>DEJAR</v>
      </c>
      <c r="M3417" s="33" t="str">
        <f t="shared" si="353"/>
        <v>DEJAR</v>
      </c>
    </row>
    <row r="3418" spans="1:13" x14ac:dyDescent="0.25">
      <c r="A3418" s="13" t="s">
        <v>1051</v>
      </c>
      <c r="B3418" s="18">
        <v>1</v>
      </c>
      <c r="C3418" s="35" t="s">
        <v>377</v>
      </c>
      <c r="D3418" s="136">
        <v>12.6</v>
      </c>
      <c r="E3418" s="136">
        <v>15</v>
      </c>
      <c r="F3418" s="304">
        <f t="shared" si="350"/>
        <v>124.69010399999999</v>
      </c>
      <c r="G3418" s="9">
        <v>0.125</v>
      </c>
      <c r="H3418" s="9" t="s">
        <v>1063</v>
      </c>
      <c r="I3418" s="32">
        <f t="shared" si="348"/>
        <v>57.292728748920624</v>
      </c>
      <c r="J3418" s="32">
        <f t="shared" si="349"/>
        <v>0.22917091499568248</v>
      </c>
      <c r="K3418" s="33" t="str">
        <f t="shared" si="351"/>
        <v>DEJAR</v>
      </c>
      <c r="L3418" s="33" t="str">
        <f t="shared" si="352"/>
        <v>DEJAR</v>
      </c>
      <c r="M3418" s="33" t="str">
        <f t="shared" si="353"/>
        <v>DEJAR</v>
      </c>
    </row>
    <row r="3419" spans="1:13" x14ac:dyDescent="0.25">
      <c r="A3419" s="13" t="s">
        <v>1051</v>
      </c>
      <c r="B3419" s="18">
        <v>2</v>
      </c>
      <c r="C3419" s="35" t="s">
        <v>377</v>
      </c>
      <c r="D3419" s="136">
        <v>13.5</v>
      </c>
      <c r="E3419" s="136">
        <v>15</v>
      </c>
      <c r="F3419" s="304">
        <f t="shared" si="350"/>
        <v>143.13915</v>
      </c>
      <c r="G3419" s="9">
        <v>0.125</v>
      </c>
      <c r="H3419" s="9" t="s">
        <v>1063</v>
      </c>
      <c r="I3419" s="32">
        <f t="shared" si="348"/>
        <v>67.533172179763213</v>
      </c>
      <c r="J3419" s="32">
        <f t="shared" si="349"/>
        <v>0.27013268871905283</v>
      </c>
      <c r="K3419" s="33" t="str">
        <f t="shared" si="351"/>
        <v>DEJAR</v>
      </c>
      <c r="L3419" s="33" t="str">
        <f t="shared" si="352"/>
        <v>DEJAR</v>
      </c>
      <c r="M3419" s="33" t="str">
        <f t="shared" si="353"/>
        <v>DEJAR</v>
      </c>
    </row>
    <row r="3420" spans="1:13" x14ac:dyDescent="0.25">
      <c r="A3420" s="13" t="s">
        <v>1051</v>
      </c>
      <c r="B3420" s="18">
        <v>3</v>
      </c>
      <c r="C3420" s="35" t="s">
        <v>990</v>
      </c>
      <c r="D3420" s="136">
        <v>13</v>
      </c>
      <c r="E3420" s="136">
        <v>10</v>
      </c>
      <c r="F3420" s="304">
        <f t="shared" si="350"/>
        <v>132.73259999999999</v>
      </c>
      <c r="G3420" s="9">
        <v>0.125</v>
      </c>
      <c r="H3420" s="9" t="s">
        <v>1063</v>
      </c>
      <c r="I3420" s="32">
        <f t="shared" si="348"/>
        <v>61.723483588461484</v>
      </c>
      <c r="J3420" s="32">
        <f t="shared" si="349"/>
        <v>0.24689393435384593</v>
      </c>
      <c r="K3420" s="33" t="str">
        <f t="shared" si="351"/>
        <v>DEJAR</v>
      </c>
      <c r="L3420" s="33" t="str">
        <f t="shared" si="352"/>
        <v>DEJAR</v>
      </c>
      <c r="M3420" s="33" t="str">
        <f t="shared" si="353"/>
        <v>DEJAR</v>
      </c>
    </row>
    <row r="3421" spans="1:13" x14ac:dyDescent="0.25">
      <c r="A3421" s="13" t="s">
        <v>1051</v>
      </c>
      <c r="B3421" s="18">
        <v>4</v>
      </c>
      <c r="C3421" s="35" t="s">
        <v>377</v>
      </c>
      <c r="D3421" s="136">
        <v>25</v>
      </c>
      <c r="E3421" s="136">
        <v>15</v>
      </c>
      <c r="F3421" s="304">
        <f t="shared" si="350"/>
        <v>490.875</v>
      </c>
      <c r="G3421" s="9">
        <v>0.125</v>
      </c>
      <c r="H3421" s="9" t="s">
        <v>1063</v>
      </c>
      <c r="I3421" s="32">
        <f t="shared" si="348"/>
        <v>293.3319028192812</v>
      </c>
      <c r="J3421" s="32">
        <f t="shared" si="349"/>
        <v>1.1733276112771247</v>
      </c>
      <c r="K3421" s="33" t="str">
        <f t="shared" si="351"/>
        <v>DEJAR</v>
      </c>
      <c r="L3421" s="33" t="str">
        <f t="shared" si="352"/>
        <v>DEJAR</v>
      </c>
      <c r="M3421" s="33" t="str">
        <f t="shared" si="353"/>
        <v>DEJAR</v>
      </c>
    </row>
    <row r="3422" spans="1:13" x14ac:dyDescent="0.25">
      <c r="A3422" s="13" t="s">
        <v>1051</v>
      </c>
      <c r="B3422" s="18">
        <v>5</v>
      </c>
      <c r="C3422" s="35" t="s">
        <v>1078</v>
      </c>
      <c r="D3422" s="136">
        <v>29</v>
      </c>
      <c r="E3422" s="136">
        <v>20</v>
      </c>
      <c r="F3422" s="304">
        <f t="shared" si="350"/>
        <v>660.52139999999997</v>
      </c>
      <c r="G3422" s="9">
        <v>0.125</v>
      </c>
      <c r="H3422" s="9" t="s">
        <v>1063</v>
      </c>
      <c r="I3422" s="32">
        <f t="shared" si="348"/>
        <v>417.82609631752575</v>
      </c>
      <c r="J3422" s="32">
        <f t="shared" si="349"/>
        <v>1.6713043852701031</v>
      </c>
      <c r="K3422" s="33" t="str">
        <f t="shared" si="351"/>
        <v>DEJAR</v>
      </c>
      <c r="L3422" s="33" t="str">
        <f t="shared" si="352"/>
        <v>DEJAR</v>
      </c>
      <c r="M3422" s="33" t="str">
        <f t="shared" si="353"/>
        <v>DEJAR</v>
      </c>
    </row>
    <row r="3423" spans="1:13" x14ac:dyDescent="0.25">
      <c r="A3423" s="13" t="s">
        <v>1051</v>
      </c>
      <c r="B3423" s="18">
        <v>6</v>
      </c>
      <c r="C3423" s="35" t="s">
        <v>377</v>
      </c>
      <c r="D3423" s="136">
        <v>22</v>
      </c>
      <c r="E3423" s="136">
        <v>20</v>
      </c>
      <c r="F3423" s="304">
        <f t="shared" si="350"/>
        <v>380.1336</v>
      </c>
      <c r="G3423" s="9">
        <v>0.125</v>
      </c>
      <c r="H3423" s="9" t="s">
        <v>1063</v>
      </c>
      <c r="I3423" s="32">
        <f t="shared" si="348"/>
        <v>216.2883827856152</v>
      </c>
      <c r="J3423" s="32">
        <f t="shared" si="349"/>
        <v>0.86515353114246074</v>
      </c>
      <c r="K3423" s="33" t="str">
        <f t="shared" si="351"/>
        <v>DEJAR</v>
      </c>
      <c r="L3423" s="33" t="str">
        <f t="shared" si="352"/>
        <v>DEJAR</v>
      </c>
      <c r="M3423" s="33" t="str">
        <f t="shared" si="353"/>
        <v>DEJAR</v>
      </c>
    </row>
    <row r="3424" spans="1:13" x14ac:dyDescent="0.25">
      <c r="A3424" s="13" t="s">
        <v>1051</v>
      </c>
      <c r="B3424" s="18">
        <v>7</v>
      </c>
      <c r="C3424" s="35" t="s">
        <v>1067</v>
      </c>
      <c r="D3424" s="136">
        <v>51</v>
      </c>
      <c r="E3424" s="136">
        <v>30</v>
      </c>
      <c r="F3424" s="304">
        <f t="shared" si="350"/>
        <v>2042.8253999999999</v>
      </c>
      <c r="G3424" s="9">
        <v>0.125</v>
      </c>
      <c r="H3424" s="9" t="s">
        <v>1063</v>
      </c>
      <c r="I3424" s="32">
        <f t="shared" si="348"/>
        <v>1604.5967189869084</v>
      </c>
      <c r="J3424" s="32">
        <f t="shared" si="349"/>
        <v>6.4183868759476335</v>
      </c>
      <c r="K3424" s="33" t="str">
        <f t="shared" si="351"/>
        <v>DEJAR</v>
      </c>
      <c r="L3424" s="33" t="str">
        <f t="shared" si="352"/>
        <v>DEJAR</v>
      </c>
      <c r="M3424" s="33" t="str">
        <f t="shared" si="353"/>
        <v>DEJAR</v>
      </c>
    </row>
    <row r="3425" spans="1:13" x14ac:dyDescent="0.25">
      <c r="A3425" s="13" t="s">
        <v>1051</v>
      </c>
      <c r="B3425" s="18">
        <v>8</v>
      </c>
      <c r="C3425" s="35" t="s">
        <v>377</v>
      </c>
      <c r="D3425" s="136">
        <v>33</v>
      </c>
      <c r="E3425" s="136">
        <v>15</v>
      </c>
      <c r="F3425" s="304">
        <f t="shared" si="350"/>
        <v>855.30060000000003</v>
      </c>
      <c r="G3425" s="9">
        <v>0.125</v>
      </c>
      <c r="H3425" s="9" t="s">
        <v>1063</v>
      </c>
      <c r="I3425" s="32">
        <f t="shared" si="348"/>
        <v>568.52356444302654</v>
      </c>
      <c r="J3425" s="32">
        <f t="shared" si="349"/>
        <v>2.2740942577721062</v>
      </c>
      <c r="K3425" s="33" t="str">
        <f t="shared" si="351"/>
        <v>DEJAR</v>
      </c>
      <c r="L3425" s="33" t="str">
        <f t="shared" si="352"/>
        <v>DEJAR</v>
      </c>
      <c r="M3425" s="33" t="str">
        <f t="shared" si="353"/>
        <v>DEJAR</v>
      </c>
    </row>
    <row r="3426" spans="1:13" x14ac:dyDescent="0.25">
      <c r="A3426" s="13" t="s">
        <v>1051</v>
      </c>
      <c r="B3426" s="18">
        <v>9</v>
      </c>
      <c r="C3426" s="35" t="s">
        <v>377</v>
      </c>
      <c r="D3426" s="136">
        <v>10</v>
      </c>
      <c r="E3426" s="136">
        <v>20</v>
      </c>
      <c r="F3426" s="304">
        <f t="shared" si="350"/>
        <v>78.539999999999992</v>
      </c>
      <c r="G3426" s="9">
        <v>0.125</v>
      </c>
      <c r="H3426" s="9" t="s">
        <v>1063</v>
      </c>
      <c r="I3426" s="32">
        <f t="shared" si="348"/>
        <v>33.026709725455305</v>
      </c>
      <c r="J3426" s="32">
        <f t="shared" si="349"/>
        <v>0.13210683890182123</v>
      </c>
      <c r="K3426" s="33" t="str">
        <f t="shared" si="351"/>
        <v>DEJAR</v>
      </c>
      <c r="L3426" s="33" t="str">
        <f t="shared" si="352"/>
        <v>DEJAR</v>
      </c>
      <c r="M3426" s="33" t="str">
        <f t="shared" si="353"/>
        <v>DEJAR</v>
      </c>
    </row>
    <row r="3427" spans="1:13" x14ac:dyDescent="0.25">
      <c r="A3427" s="13" t="s">
        <v>1051</v>
      </c>
      <c r="B3427" s="18">
        <v>10</v>
      </c>
      <c r="C3427" s="35" t="s">
        <v>377</v>
      </c>
      <c r="D3427" s="136">
        <v>13</v>
      </c>
      <c r="E3427" s="136">
        <v>15</v>
      </c>
      <c r="F3427" s="304">
        <f t="shared" si="350"/>
        <v>132.73259999999999</v>
      </c>
      <c r="G3427" s="9">
        <v>0.125</v>
      </c>
      <c r="H3427" s="9" t="s">
        <v>1063</v>
      </c>
      <c r="I3427" s="32">
        <f t="shared" si="348"/>
        <v>61.723483588461484</v>
      </c>
      <c r="J3427" s="32">
        <f t="shared" si="349"/>
        <v>0.24689393435384593</v>
      </c>
      <c r="K3427" s="33" t="str">
        <f t="shared" si="351"/>
        <v>DEJAR</v>
      </c>
      <c r="L3427" s="33" t="str">
        <f t="shared" si="352"/>
        <v>DEJAR</v>
      </c>
      <c r="M3427" s="33" t="str">
        <f t="shared" si="353"/>
        <v>DEJAR</v>
      </c>
    </row>
    <row r="3428" spans="1:13" x14ac:dyDescent="0.25">
      <c r="A3428" s="13" t="s">
        <v>1051</v>
      </c>
      <c r="B3428" s="18">
        <v>11</v>
      </c>
      <c r="C3428" s="35" t="s">
        <v>377</v>
      </c>
      <c r="D3428" s="136">
        <v>22</v>
      </c>
      <c r="E3428" s="136">
        <v>20</v>
      </c>
      <c r="F3428" s="304">
        <f t="shared" si="350"/>
        <v>380.1336</v>
      </c>
      <c r="G3428" s="9">
        <v>0.125</v>
      </c>
      <c r="H3428" s="9" t="s">
        <v>1063</v>
      </c>
      <c r="I3428" s="32">
        <f t="shared" si="348"/>
        <v>216.2883827856152</v>
      </c>
      <c r="J3428" s="32">
        <f t="shared" si="349"/>
        <v>0.86515353114246074</v>
      </c>
      <c r="K3428" s="33" t="str">
        <f t="shared" si="351"/>
        <v>DEJAR</v>
      </c>
      <c r="L3428" s="33" t="str">
        <f t="shared" si="352"/>
        <v>DEJAR</v>
      </c>
      <c r="M3428" s="33" t="str">
        <f t="shared" si="353"/>
        <v>DEJAR</v>
      </c>
    </row>
    <row r="3429" spans="1:13" x14ac:dyDescent="0.25">
      <c r="A3429" s="13" t="s">
        <v>1051</v>
      </c>
      <c r="B3429" s="18">
        <v>12</v>
      </c>
      <c r="C3429" s="35" t="s">
        <v>1071</v>
      </c>
      <c r="D3429" s="136">
        <v>14</v>
      </c>
      <c r="E3429" s="136">
        <v>8</v>
      </c>
      <c r="F3429" s="304">
        <f t="shared" si="350"/>
        <v>153.9384</v>
      </c>
      <c r="G3429" s="9">
        <v>0.125</v>
      </c>
      <c r="H3429" s="9" t="s">
        <v>1063</v>
      </c>
      <c r="I3429" s="32">
        <f t="shared" si="348"/>
        <v>73.64833681845144</v>
      </c>
      <c r="J3429" s="32">
        <f t="shared" si="349"/>
        <v>0.29459334727380576</v>
      </c>
      <c r="K3429" s="33" t="str">
        <f t="shared" si="351"/>
        <v>DEJAR</v>
      </c>
      <c r="L3429" s="33" t="str">
        <f t="shared" si="352"/>
        <v>DEJAR</v>
      </c>
      <c r="M3429" s="33" t="str">
        <f t="shared" si="353"/>
        <v>DEJAR</v>
      </c>
    </row>
    <row r="3430" spans="1:13" x14ac:dyDescent="0.25">
      <c r="A3430" s="13" t="s">
        <v>1051</v>
      </c>
      <c r="B3430" s="18">
        <v>13</v>
      </c>
      <c r="C3430" s="35" t="s">
        <v>377</v>
      </c>
      <c r="D3430" s="136">
        <v>16</v>
      </c>
      <c r="E3430" s="136">
        <v>15</v>
      </c>
      <c r="F3430" s="304">
        <f t="shared" si="350"/>
        <v>201.0624</v>
      </c>
      <c r="G3430" s="9">
        <v>0.125</v>
      </c>
      <c r="H3430" s="9" t="s">
        <v>1063</v>
      </c>
      <c r="I3430" s="32">
        <f t="shared" si="348"/>
        <v>101.24820425273758</v>
      </c>
      <c r="J3430" s="32">
        <f t="shared" si="349"/>
        <v>0.4049928170109503</v>
      </c>
      <c r="K3430" s="33" t="str">
        <f t="shared" si="351"/>
        <v>DEJAR</v>
      </c>
      <c r="L3430" s="33" t="str">
        <f t="shared" si="352"/>
        <v>DEJAR</v>
      </c>
      <c r="M3430" s="33" t="str">
        <f t="shared" si="353"/>
        <v>DEJAR</v>
      </c>
    </row>
    <row r="3431" spans="1:13" x14ac:dyDescent="0.25">
      <c r="A3431" s="13" t="s">
        <v>1051</v>
      </c>
      <c r="B3431" s="18">
        <v>14</v>
      </c>
      <c r="C3431" s="35" t="s">
        <v>1068</v>
      </c>
      <c r="D3431" s="136">
        <v>26</v>
      </c>
      <c r="E3431" s="136">
        <v>15</v>
      </c>
      <c r="F3431" s="304">
        <f t="shared" si="350"/>
        <v>530.93039999999996</v>
      </c>
      <c r="G3431" s="9">
        <v>0.125</v>
      </c>
      <c r="H3431" s="9" t="s">
        <v>1063</v>
      </c>
      <c r="I3431" s="32">
        <f t="shared" si="348"/>
        <v>322.0760520178971</v>
      </c>
      <c r="J3431" s="32">
        <f t="shared" si="349"/>
        <v>1.2883042080715883</v>
      </c>
      <c r="K3431" s="33" t="str">
        <f t="shared" si="351"/>
        <v>DEJAR</v>
      </c>
      <c r="L3431" s="33" t="str">
        <f t="shared" si="352"/>
        <v>DEJAR</v>
      </c>
      <c r="M3431" s="33" t="str">
        <f t="shared" si="353"/>
        <v>DEJAR</v>
      </c>
    </row>
    <row r="3432" spans="1:13" x14ac:dyDescent="0.25">
      <c r="A3432" s="13" t="s">
        <v>1051</v>
      </c>
      <c r="B3432" s="18">
        <v>15</v>
      </c>
      <c r="C3432" s="35" t="s">
        <v>1067</v>
      </c>
      <c r="D3432" s="136">
        <v>12.5</v>
      </c>
      <c r="E3432" s="136">
        <v>15</v>
      </c>
      <c r="F3432" s="304">
        <f t="shared" si="350"/>
        <v>122.71875</v>
      </c>
      <c r="G3432" s="9">
        <v>0.125</v>
      </c>
      <c r="H3432" s="9" t="s">
        <v>1063</v>
      </c>
      <c r="I3432" s="32">
        <f t="shared" si="348"/>
        <v>56.214880852526136</v>
      </c>
      <c r="J3432" s="32">
        <f t="shared" si="349"/>
        <v>0.22485952341010454</v>
      </c>
      <c r="K3432" s="33" t="str">
        <f t="shared" si="351"/>
        <v>DEJAR</v>
      </c>
      <c r="L3432" s="33" t="str">
        <f t="shared" si="352"/>
        <v>DEJAR</v>
      </c>
      <c r="M3432" s="33" t="str">
        <f t="shared" si="353"/>
        <v>DEJAR</v>
      </c>
    </row>
    <row r="3433" spans="1:13" x14ac:dyDescent="0.25">
      <c r="A3433" s="13" t="s">
        <v>1051</v>
      </c>
      <c r="B3433" s="18">
        <v>16</v>
      </c>
      <c r="C3433" s="35" t="s">
        <v>377</v>
      </c>
      <c r="D3433" s="136">
        <v>15</v>
      </c>
      <c r="E3433" s="136">
        <v>10</v>
      </c>
      <c r="F3433" s="304">
        <f t="shared" si="350"/>
        <v>176.715</v>
      </c>
      <c r="G3433" s="9">
        <v>0.125</v>
      </c>
      <c r="H3433" s="9" t="s">
        <v>1063</v>
      </c>
      <c r="I3433" s="32">
        <f t="shared" si="348"/>
        <v>86.812164819560579</v>
      </c>
      <c r="J3433" s="32">
        <f t="shared" si="349"/>
        <v>0.34724865927824233</v>
      </c>
      <c r="K3433" s="33" t="str">
        <f t="shared" si="351"/>
        <v>DEJAR</v>
      </c>
      <c r="L3433" s="33" t="str">
        <f t="shared" si="352"/>
        <v>DEJAR</v>
      </c>
      <c r="M3433" s="33" t="str">
        <f t="shared" si="353"/>
        <v>DEJAR</v>
      </c>
    </row>
    <row r="3434" spans="1:13" x14ac:dyDescent="0.25">
      <c r="A3434" s="13" t="s">
        <v>1051</v>
      </c>
      <c r="B3434" s="18">
        <v>17</v>
      </c>
      <c r="C3434" s="35" t="s">
        <v>377</v>
      </c>
      <c r="D3434" s="136">
        <v>21</v>
      </c>
      <c r="E3434" s="136">
        <v>15</v>
      </c>
      <c r="F3434" s="304">
        <f t="shared" si="350"/>
        <v>346.3614</v>
      </c>
      <c r="G3434" s="9">
        <v>0.125</v>
      </c>
      <c r="H3434" s="9" t="s">
        <v>1063</v>
      </c>
      <c r="I3434" s="32">
        <f t="shared" si="348"/>
        <v>193.587905296</v>
      </c>
      <c r="J3434" s="32">
        <f t="shared" si="349"/>
        <v>0.77435162118400003</v>
      </c>
      <c r="K3434" s="33" t="str">
        <f t="shared" si="351"/>
        <v>DEJAR</v>
      </c>
      <c r="L3434" s="33" t="str">
        <f t="shared" si="352"/>
        <v>DEJAR</v>
      </c>
      <c r="M3434" s="33" t="str">
        <f t="shared" si="353"/>
        <v>DEJAR</v>
      </c>
    </row>
    <row r="3435" spans="1:13" x14ac:dyDescent="0.25">
      <c r="A3435" s="13" t="s">
        <v>1051</v>
      </c>
      <c r="B3435" s="18">
        <v>18</v>
      </c>
      <c r="C3435" s="35" t="s">
        <v>1082</v>
      </c>
      <c r="D3435" s="136">
        <v>35</v>
      </c>
      <c r="E3435" s="136">
        <v>10</v>
      </c>
      <c r="F3435" s="304">
        <f t="shared" si="350"/>
        <v>962.11500000000001</v>
      </c>
      <c r="G3435" s="9">
        <v>0.125</v>
      </c>
      <c r="H3435" s="9" t="s">
        <v>1063</v>
      </c>
      <c r="I3435" s="32">
        <f t="shared" si="348"/>
        <v>654.11925553640299</v>
      </c>
      <c r="J3435" s="32">
        <f t="shared" si="349"/>
        <v>2.6164770221456122</v>
      </c>
      <c r="K3435" s="33" t="str">
        <f t="shared" si="351"/>
        <v>DEJAR</v>
      </c>
      <c r="L3435" s="33" t="str">
        <f t="shared" si="352"/>
        <v>DEJAR</v>
      </c>
      <c r="M3435" s="33" t="str">
        <f t="shared" si="353"/>
        <v>DEJAR</v>
      </c>
    </row>
    <row r="3436" spans="1:13" x14ac:dyDescent="0.25">
      <c r="A3436" s="13" t="s">
        <v>1051</v>
      </c>
      <c r="B3436" s="18">
        <v>19</v>
      </c>
      <c r="C3436" s="35" t="s">
        <v>1076</v>
      </c>
      <c r="D3436" s="136">
        <v>21</v>
      </c>
      <c r="E3436" s="136">
        <v>8</v>
      </c>
      <c r="F3436" s="304">
        <f t="shared" si="350"/>
        <v>346.3614</v>
      </c>
      <c r="G3436" s="9">
        <v>0.125</v>
      </c>
      <c r="H3436" s="9" t="s">
        <v>1063</v>
      </c>
      <c r="I3436" s="32">
        <f t="shared" si="348"/>
        <v>193.587905296</v>
      </c>
      <c r="J3436" s="32">
        <f t="shared" si="349"/>
        <v>0.77435162118400003</v>
      </c>
      <c r="K3436" s="33" t="str">
        <f t="shared" si="351"/>
        <v>DEJAR</v>
      </c>
      <c r="L3436" s="33" t="str">
        <f t="shared" si="352"/>
        <v>DEJAR</v>
      </c>
      <c r="M3436" s="33" t="str">
        <f t="shared" si="353"/>
        <v>DEJAR</v>
      </c>
    </row>
    <row r="3437" spans="1:13" x14ac:dyDescent="0.25">
      <c r="A3437" s="13" t="s">
        <v>1051</v>
      </c>
      <c r="B3437" s="18">
        <v>20</v>
      </c>
      <c r="C3437" s="35" t="s">
        <v>377</v>
      </c>
      <c r="D3437" s="136">
        <v>16</v>
      </c>
      <c r="E3437" s="136">
        <v>20</v>
      </c>
      <c r="F3437" s="304">
        <f t="shared" si="350"/>
        <v>201.0624</v>
      </c>
      <c r="G3437" s="9">
        <v>0.125</v>
      </c>
      <c r="H3437" s="9" t="s">
        <v>1063</v>
      </c>
      <c r="I3437" s="32">
        <f t="shared" si="348"/>
        <v>101.24820425273758</v>
      </c>
      <c r="J3437" s="32">
        <f t="shared" si="349"/>
        <v>0.4049928170109503</v>
      </c>
      <c r="K3437" s="33" t="str">
        <f t="shared" si="351"/>
        <v>DEJAR</v>
      </c>
      <c r="L3437" s="33" t="str">
        <f t="shared" si="352"/>
        <v>DEJAR</v>
      </c>
      <c r="M3437" s="33" t="str">
        <f t="shared" si="353"/>
        <v>DEJAR</v>
      </c>
    </row>
    <row r="3438" spans="1:13" x14ac:dyDescent="0.25">
      <c r="A3438" s="13" t="s">
        <v>1051</v>
      </c>
      <c r="B3438" s="18">
        <v>21</v>
      </c>
      <c r="C3438" s="35" t="s">
        <v>1071</v>
      </c>
      <c r="D3438" s="136">
        <v>21</v>
      </c>
      <c r="E3438" s="136">
        <v>10</v>
      </c>
      <c r="F3438" s="304">
        <f t="shared" si="350"/>
        <v>346.3614</v>
      </c>
      <c r="G3438" s="9">
        <v>0.125</v>
      </c>
      <c r="H3438" s="9" t="s">
        <v>1063</v>
      </c>
      <c r="I3438" s="32">
        <f t="shared" si="348"/>
        <v>193.587905296</v>
      </c>
      <c r="J3438" s="32">
        <f t="shared" si="349"/>
        <v>0.77435162118400003</v>
      </c>
      <c r="K3438" s="33" t="str">
        <f t="shared" si="351"/>
        <v>DEJAR</v>
      </c>
      <c r="L3438" s="33" t="str">
        <f t="shared" si="352"/>
        <v>DEJAR</v>
      </c>
      <c r="M3438" s="33" t="str">
        <f t="shared" si="353"/>
        <v>DEJAR</v>
      </c>
    </row>
    <row r="3439" spans="1:13" x14ac:dyDescent="0.25">
      <c r="A3439" s="13" t="s">
        <v>1051</v>
      </c>
      <c r="B3439" s="18">
        <v>22</v>
      </c>
      <c r="C3439" s="35" t="s">
        <v>377</v>
      </c>
      <c r="D3439" s="136">
        <v>10</v>
      </c>
      <c r="E3439" s="136">
        <v>15</v>
      </c>
      <c r="F3439" s="304">
        <f t="shared" si="350"/>
        <v>78.539999999999992</v>
      </c>
      <c r="G3439" s="9">
        <v>0.125</v>
      </c>
      <c r="H3439" s="9" t="s">
        <v>1063</v>
      </c>
      <c r="I3439" s="32">
        <f t="shared" si="348"/>
        <v>33.026709725455305</v>
      </c>
      <c r="J3439" s="32">
        <f t="shared" si="349"/>
        <v>0.13210683890182123</v>
      </c>
      <c r="K3439" s="33" t="str">
        <f t="shared" si="351"/>
        <v>DEJAR</v>
      </c>
      <c r="L3439" s="33" t="str">
        <f t="shared" si="352"/>
        <v>DEJAR</v>
      </c>
      <c r="M3439" s="33" t="str">
        <f t="shared" si="353"/>
        <v>DEJAR</v>
      </c>
    </row>
    <row r="3440" spans="1:13" x14ac:dyDescent="0.25">
      <c r="A3440" s="13" t="s">
        <v>1051</v>
      </c>
      <c r="B3440" s="18">
        <v>23</v>
      </c>
      <c r="C3440" s="35" t="s">
        <v>377</v>
      </c>
      <c r="D3440" s="136">
        <v>33.5</v>
      </c>
      <c r="E3440" s="136">
        <v>25</v>
      </c>
      <c r="F3440" s="304">
        <f t="shared" si="350"/>
        <v>881.41515000000004</v>
      </c>
      <c r="G3440" s="9">
        <v>0.125</v>
      </c>
      <c r="H3440" s="9" t="s">
        <v>1063</v>
      </c>
      <c r="I3440" s="32">
        <f t="shared" si="348"/>
        <v>589.27071356225565</v>
      </c>
      <c r="J3440" s="32">
        <f t="shared" si="349"/>
        <v>2.3570828542490228</v>
      </c>
      <c r="K3440" s="33" t="str">
        <f t="shared" si="351"/>
        <v>DEJAR</v>
      </c>
      <c r="L3440" s="33" t="str">
        <f t="shared" si="352"/>
        <v>DEJAR</v>
      </c>
      <c r="M3440" s="33" t="str">
        <f t="shared" si="353"/>
        <v>DEJAR</v>
      </c>
    </row>
    <row r="3441" spans="1:13" x14ac:dyDescent="0.25">
      <c r="A3441" s="13" t="s">
        <v>1051</v>
      </c>
      <c r="B3441" s="18">
        <v>24</v>
      </c>
      <c r="C3441" s="35" t="s">
        <v>1066</v>
      </c>
      <c r="D3441" s="136">
        <v>33</v>
      </c>
      <c r="E3441" s="136">
        <v>10</v>
      </c>
      <c r="F3441" s="304">
        <f t="shared" si="350"/>
        <v>855.30060000000003</v>
      </c>
      <c r="G3441" s="9">
        <v>0.125</v>
      </c>
      <c r="H3441" s="9" t="s">
        <v>1063</v>
      </c>
      <c r="I3441" s="32">
        <f t="shared" si="348"/>
        <v>568.52356444302654</v>
      </c>
      <c r="J3441" s="32">
        <f t="shared" si="349"/>
        <v>2.2740942577721062</v>
      </c>
      <c r="K3441" s="33" t="str">
        <f t="shared" si="351"/>
        <v>DEJAR</v>
      </c>
      <c r="L3441" s="33" t="str">
        <f t="shared" si="352"/>
        <v>DEJAR</v>
      </c>
      <c r="M3441" s="33" t="str">
        <f t="shared" si="353"/>
        <v>DEJAR</v>
      </c>
    </row>
    <row r="3442" spans="1:13" x14ac:dyDescent="0.25">
      <c r="A3442" s="13" t="s">
        <v>1051</v>
      </c>
      <c r="B3442" s="18">
        <v>25</v>
      </c>
      <c r="C3442" s="35" t="s">
        <v>377</v>
      </c>
      <c r="D3442" s="136">
        <v>16</v>
      </c>
      <c r="E3442" s="136">
        <v>15</v>
      </c>
      <c r="F3442" s="304">
        <f t="shared" si="350"/>
        <v>201.0624</v>
      </c>
      <c r="G3442" s="9">
        <v>0.125</v>
      </c>
      <c r="H3442" s="9" t="s">
        <v>1063</v>
      </c>
      <c r="I3442" s="32">
        <f t="shared" si="348"/>
        <v>101.24820425273758</v>
      </c>
      <c r="J3442" s="32">
        <f t="shared" si="349"/>
        <v>0.4049928170109503</v>
      </c>
      <c r="K3442" s="33" t="str">
        <f t="shared" si="351"/>
        <v>DEJAR</v>
      </c>
      <c r="L3442" s="33" t="str">
        <f t="shared" si="352"/>
        <v>DEJAR</v>
      </c>
      <c r="M3442" s="33" t="str">
        <f t="shared" si="353"/>
        <v>DEJAR</v>
      </c>
    </row>
    <row r="3443" spans="1:13" x14ac:dyDescent="0.25">
      <c r="A3443" s="13" t="s">
        <v>1051</v>
      </c>
      <c r="B3443" s="18">
        <v>26</v>
      </c>
      <c r="C3443" s="35" t="s">
        <v>130</v>
      </c>
      <c r="D3443" s="136">
        <v>11.5</v>
      </c>
      <c r="E3443" s="136">
        <v>8</v>
      </c>
      <c r="F3443" s="304">
        <f t="shared" si="350"/>
        <v>103.86915</v>
      </c>
      <c r="G3443" s="9">
        <v>0.125</v>
      </c>
      <c r="H3443" s="9" t="s">
        <v>1063</v>
      </c>
      <c r="I3443" s="32">
        <f t="shared" si="348"/>
        <v>46.082838181946165</v>
      </c>
      <c r="J3443" s="32">
        <f t="shared" si="349"/>
        <v>0.18433135272778467</v>
      </c>
      <c r="K3443" s="33" t="str">
        <f t="shared" si="351"/>
        <v>DEJAR</v>
      </c>
      <c r="L3443" s="33" t="str">
        <f t="shared" si="352"/>
        <v>DEJAR</v>
      </c>
      <c r="M3443" s="33" t="str">
        <f t="shared" si="353"/>
        <v>DEJAR</v>
      </c>
    </row>
    <row r="3444" spans="1:13" x14ac:dyDescent="0.25">
      <c r="A3444" s="13" t="s">
        <v>1051</v>
      </c>
      <c r="B3444" s="18">
        <v>27</v>
      </c>
      <c r="C3444" s="35" t="s">
        <v>1078</v>
      </c>
      <c r="D3444" s="136">
        <v>10</v>
      </c>
      <c r="E3444" s="136">
        <v>10</v>
      </c>
      <c r="F3444" s="304">
        <f t="shared" si="350"/>
        <v>78.539999999999992</v>
      </c>
      <c r="G3444" s="9">
        <v>0.125</v>
      </c>
      <c r="H3444" s="9" t="s">
        <v>1063</v>
      </c>
      <c r="I3444" s="32">
        <f t="shared" si="348"/>
        <v>33.026709725455305</v>
      </c>
      <c r="J3444" s="32">
        <f t="shared" si="349"/>
        <v>0.13210683890182123</v>
      </c>
      <c r="K3444" s="33" t="str">
        <f t="shared" si="351"/>
        <v>DEJAR</v>
      </c>
      <c r="L3444" s="33" t="str">
        <f t="shared" si="352"/>
        <v>DEJAR</v>
      </c>
      <c r="M3444" s="33" t="str">
        <f t="shared" si="353"/>
        <v>DEJAR</v>
      </c>
    </row>
    <row r="3445" spans="1:13" x14ac:dyDescent="0.25">
      <c r="A3445" s="13" t="s">
        <v>1051</v>
      </c>
      <c r="B3445" s="18">
        <v>28</v>
      </c>
      <c r="C3445" s="35" t="s">
        <v>377</v>
      </c>
      <c r="D3445" s="136">
        <v>13</v>
      </c>
      <c r="E3445" s="136">
        <v>15</v>
      </c>
      <c r="F3445" s="304">
        <f t="shared" si="350"/>
        <v>132.73259999999999</v>
      </c>
      <c r="G3445" s="9">
        <v>0.125</v>
      </c>
      <c r="H3445" s="9" t="s">
        <v>1063</v>
      </c>
      <c r="I3445" s="32">
        <f t="shared" si="348"/>
        <v>61.723483588461484</v>
      </c>
      <c r="J3445" s="32">
        <f t="shared" si="349"/>
        <v>0.24689393435384593</v>
      </c>
      <c r="K3445" s="33" t="str">
        <f t="shared" si="351"/>
        <v>DEJAR</v>
      </c>
      <c r="L3445" s="33" t="str">
        <f t="shared" si="352"/>
        <v>DEJAR</v>
      </c>
      <c r="M3445" s="33" t="str">
        <f t="shared" si="353"/>
        <v>DEJAR</v>
      </c>
    </row>
    <row r="3446" spans="1:13" x14ac:dyDescent="0.25">
      <c r="A3446" s="13" t="s">
        <v>1051</v>
      </c>
      <c r="B3446" s="18">
        <v>29</v>
      </c>
      <c r="C3446" s="35" t="s">
        <v>1081</v>
      </c>
      <c r="D3446" s="136">
        <v>67</v>
      </c>
      <c r="E3446" s="136">
        <v>20</v>
      </c>
      <c r="F3446" s="304">
        <f t="shared" si="350"/>
        <v>3525.6606000000002</v>
      </c>
      <c r="G3446" s="9">
        <v>0.125</v>
      </c>
      <c r="H3446" s="9" t="s">
        <v>1063</v>
      </c>
      <c r="I3446" s="32">
        <f t="shared" si="348"/>
        <v>3074.842409403137</v>
      </c>
      <c r="J3446" s="32">
        <f t="shared" si="349"/>
        <v>12.299369637612548</v>
      </c>
      <c r="K3446" s="33" t="str">
        <f t="shared" si="351"/>
        <v>DEJAR</v>
      </c>
      <c r="L3446" s="33" t="str">
        <f t="shared" si="352"/>
        <v>DEJAR</v>
      </c>
      <c r="M3446" s="33" t="str">
        <f t="shared" si="353"/>
        <v>DEJAR</v>
      </c>
    </row>
    <row r="3447" spans="1:13" x14ac:dyDescent="0.25">
      <c r="A3447" s="13" t="s">
        <v>1051</v>
      </c>
      <c r="B3447" s="18">
        <v>30</v>
      </c>
      <c r="C3447" s="35" t="s">
        <v>377</v>
      </c>
      <c r="D3447" s="136">
        <v>21</v>
      </c>
      <c r="E3447" s="136">
        <v>20</v>
      </c>
      <c r="F3447" s="304">
        <f t="shared" si="350"/>
        <v>346.3614</v>
      </c>
      <c r="G3447" s="9">
        <v>0.125</v>
      </c>
      <c r="H3447" s="9" t="s">
        <v>1063</v>
      </c>
      <c r="I3447" s="32">
        <f t="shared" si="348"/>
        <v>193.587905296</v>
      </c>
      <c r="J3447" s="32">
        <f t="shared" si="349"/>
        <v>0.77435162118400003</v>
      </c>
      <c r="K3447" s="33" t="str">
        <f t="shared" si="351"/>
        <v>DEJAR</v>
      </c>
      <c r="L3447" s="33" t="str">
        <f t="shared" si="352"/>
        <v>DEJAR</v>
      </c>
      <c r="M3447" s="33" t="str">
        <f t="shared" si="353"/>
        <v>DEJAR</v>
      </c>
    </row>
    <row r="3448" spans="1:13" x14ac:dyDescent="0.25">
      <c r="A3448" s="13" t="s">
        <v>1051</v>
      </c>
      <c r="B3448" s="18">
        <v>31</v>
      </c>
      <c r="C3448" s="35" t="s">
        <v>1066</v>
      </c>
      <c r="D3448" s="136">
        <v>12</v>
      </c>
      <c r="E3448" s="136">
        <v>10</v>
      </c>
      <c r="F3448" s="304">
        <f t="shared" si="350"/>
        <v>113.0976</v>
      </c>
      <c r="G3448" s="9">
        <v>0.125</v>
      </c>
      <c r="H3448" s="9" t="s">
        <v>1063</v>
      </c>
      <c r="I3448" s="32">
        <f t="shared" si="348"/>
        <v>51.002868362482175</v>
      </c>
      <c r="J3448" s="32">
        <f t="shared" si="349"/>
        <v>0.2040114734499287</v>
      </c>
      <c r="K3448" s="33" t="str">
        <f t="shared" si="351"/>
        <v>DEJAR</v>
      </c>
      <c r="L3448" s="33" t="str">
        <f t="shared" si="352"/>
        <v>DEJAR</v>
      </c>
      <c r="M3448" s="33" t="str">
        <f t="shared" si="353"/>
        <v>DEJAR</v>
      </c>
    </row>
    <row r="3449" spans="1:13" x14ac:dyDescent="0.25">
      <c r="A3449" s="13" t="s">
        <v>1051</v>
      </c>
      <c r="B3449" s="18">
        <v>32</v>
      </c>
      <c r="C3449" s="35" t="s">
        <v>668</v>
      </c>
      <c r="D3449" s="136">
        <v>26</v>
      </c>
      <c r="E3449" s="136">
        <v>15</v>
      </c>
      <c r="F3449" s="304">
        <f t="shared" si="350"/>
        <v>530.93039999999996</v>
      </c>
      <c r="G3449" s="9">
        <v>0.125</v>
      </c>
      <c r="H3449" s="9" t="s">
        <v>1063</v>
      </c>
      <c r="I3449" s="32">
        <f t="shared" si="348"/>
        <v>322.0760520178971</v>
      </c>
      <c r="J3449" s="32">
        <f t="shared" si="349"/>
        <v>1.2883042080715883</v>
      </c>
      <c r="K3449" s="33" t="str">
        <f t="shared" si="351"/>
        <v>DEJAR</v>
      </c>
      <c r="L3449" s="33" t="str">
        <f t="shared" si="352"/>
        <v>DEJAR</v>
      </c>
      <c r="M3449" s="33" t="str">
        <f t="shared" si="353"/>
        <v>DEJAR</v>
      </c>
    </row>
    <row r="3450" spans="1:13" x14ac:dyDescent="0.25">
      <c r="A3450" s="13" t="s">
        <v>1051</v>
      </c>
      <c r="B3450" s="18">
        <v>33</v>
      </c>
      <c r="C3450" s="35" t="s">
        <v>377</v>
      </c>
      <c r="D3450" s="136">
        <v>13</v>
      </c>
      <c r="E3450" s="136">
        <v>20</v>
      </c>
      <c r="F3450" s="304">
        <f t="shared" si="350"/>
        <v>132.73259999999999</v>
      </c>
      <c r="G3450" s="9">
        <v>0.125</v>
      </c>
      <c r="H3450" s="9" t="s">
        <v>1063</v>
      </c>
      <c r="I3450" s="32">
        <f t="shared" si="348"/>
        <v>61.723483588461484</v>
      </c>
      <c r="J3450" s="32">
        <f t="shared" si="349"/>
        <v>0.24689393435384593</v>
      </c>
      <c r="K3450" s="33" t="str">
        <f t="shared" si="351"/>
        <v>DEJAR</v>
      </c>
      <c r="L3450" s="33" t="str">
        <f t="shared" si="352"/>
        <v>DEJAR</v>
      </c>
      <c r="M3450" s="33" t="str">
        <f t="shared" si="353"/>
        <v>DEJAR</v>
      </c>
    </row>
    <row r="3451" spans="1:13" x14ac:dyDescent="0.25">
      <c r="A3451" s="13" t="s">
        <v>1051</v>
      </c>
      <c r="B3451" s="18">
        <v>34</v>
      </c>
      <c r="C3451" s="35" t="s">
        <v>1078</v>
      </c>
      <c r="D3451" s="136">
        <v>20</v>
      </c>
      <c r="E3451" s="136">
        <v>15</v>
      </c>
      <c r="F3451" s="304">
        <f t="shared" si="350"/>
        <v>314.15999999999997</v>
      </c>
      <c r="G3451" s="9">
        <v>0.125</v>
      </c>
      <c r="H3451" s="9" t="s">
        <v>1063</v>
      </c>
      <c r="I3451" s="32">
        <f t="shared" si="348"/>
        <v>172.33493090633354</v>
      </c>
      <c r="J3451" s="32">
        <f t="shared" si="349"/>
        <v>0.68933972362533413</v>
      </c>
      <c r="K3451" s="33" t="str">
        <f t="shared" si="351"/>
        <v>DEJAR</v>
      </c>
      <c r="L3451" s="33" t="str">
        <f t="shared" si="352"/>
        <v>DEJAR</v>
      </c>
      <c r="M3451" s="33" t="str">
        <f t="shared" si="353"/>
        <v>DEJAR</v>
      </c>
    </row>
    <row r="3452" spans="1:13" x14ac:dyDescent="0.25">
      <c r="A3452" s="13" t="s">
        <v>1051</v>
      </c>
      <c r="B3452" s="18">
        <v>35</v>
      </c>
      <c r="C3452" s="35" t="s">
        <v>377</v>
      </c>
      <c r="D3452" s="136">
        <v>18</v>
      </c>
      <c r="E3452" s="136">
        <v>15</v>
      </c>
      <c r="F3452" s="304">
        <f t="shared" si="350"/>
        <v>254.46959999999999</v>
      </c>
      <c r="G3452" s="9">
        <v>0.125</v>
      </c>
      <c r="H3452" s="9" t="s">
        <v>1063</v>
      </c>
      <c r="I3452" s="32">
        <f t="shared" si="348"/>
        <v>134.06329154071116</v>
      </c>
      <c r="J3452" s="32">
        <f t="shared" si="349"/>
        <v>0.53625316616284469</v>
      </c>
      <c r="K3452" s="33" t="str">
        <f t="shared" si="351"/>
        <v>DEJAR</v>
      </c>
      <c r="L3452" s="33" t="str">
        <f t="shared" si="352"/>
        <v>DEJAR</v>
      </c>
      <c r="M3452" s="33" t="str">
        <f t="shared" si="353"/>
        <v>DEJAR</v>
      </c>
    </row>
    <row r="3453" spans="1:13" x14ac:dyDescent="0.25">
      <c r="A3453" s="13" t="s">
        <v>1051</v>
      </c>
      <c r="B3453" s="18">
        <v>36</v>
      </c>
      <c r="C3453" s="35" t="s">
        <v>1067</v>
      </c>
      <c r="D3453" s="136">
        <v>15</v>
      </c>
      <c r="E3453" s="136">
        <v>10</v>
      </c>
      <c r="F3453" s="304">
        <f t="shared" si="350"/>
        <v>176.715</v>
      </c>
      <c r="G3453" s="9">
        <v>0.125</v>
      </c>
      <c r="H3453" s="9" t="s">
        <v>1063</v>
      </c>
      <c r="I3453" s="32">
        <f t="shared" si="348"/>
        <v>86.812164819560579</v>
      </c>
      <c r="J3453" s="32">
        <f t="shared" si="349"/>
        <v>0.34724865927824233</v>
      </c>
      <c r="K3453" s="33" t="str">
        <f t="shared" si="351"/>
        <v>DEJAR</v>
      </c>
      <c r="L3453" s="33" t="str">
        <f t="shared" si="352"/>
        <v>DEJAR</v>
      </c>
      <c r="M3453" s="33" t="str">
        <f t="shared" si="353"/>
        <v>DEJAR</v>
      </c>
    </row>
    <row r="3454" spans="1:13" x14ac:dyDescent="0.25">
      <c r="A3454" s="13" t="s">
        <v>1051</v>
      </c>
      <c r="B3454" s="18">
        <v>37</v>
      </c>
      <c r="C3454" s="35" t="s">
        <v>377</v>
      </c>
      <c r="D3454" s="136">
        <v>10</v>
      </c>
      <c r="E3454" s="136">
        <v>15</v>
      </c>
      <c r="F3454" s="304">
        <f t="shared" si="350"/>
        <v>78.539999999999992</v>
      </c>
      <c r="G3454" s="9">
        <v>0.125</v>
      </c>
      <c r="H3454" s="9" t="s">
        <v>1063</v>
      </c>
      <c r="I3454" s="32">
        <f t="shared" si="348"/>
        <v>33.026709725455305</v>
      </c>
      <c r="J3454" s="32">
        <f t="shared" si="349"/>
        <v>0.13210683890182123</v>
      </c>
      <c r="K3454" s="33" t="str">
        <f t="shared" si="351"/>
        <v>DEJAR</v>
      </c>
      <c r="L3454" s="33" t="str">
        <f t="shared" si="352"/>
        <v>DEJAR</v>
      </c>
      <c r="M3454" s="33" t="str">
        <f t="shared" si="353"/>
        <v>DEJAR</v>
      </c>
    </row>
    <row r="3455" spans="1:13" x14ac:dyDescent="0.25">
      <c r="A3455" s="13" t="s">
        <v>1051</v>
      </c>
      <c r="B3455" s="18">
        <v>38</v>
      </c>
      <c r="C3455" s="35" t="s">
        <v>377</v>
      </c>
      <c r="D3455" s="136">
        <v>13</v>
      </c>
      <c r="E3455" s="120">
        <v>10</v>
      </c>
      <c r="F3455" s="304">
        <f t="shared" si="350"/>
        <v>132.73259999999999</v>
      </c>
      <c r="G3455" s="9">
        <v>0.125</v>
      </c>
      <c r="H3455" s="9" t="s">
        <v>1063</v>
      </c>
      <c r="I3455" s="32">
        <f t="shared" si="348"/>
        <v>61.723483588461484</v>
      </c>
      <c r="J3455" s="32">
        <f t="shared" si="349"/>
        <v>0.24689393435384593</v>
      </c>
      <c r="K3455" s="33" t="str">
        <f t="shared" si="351"/>
        <v>DEJAR</v>
      </c>
      <c r="L3455" s="33" t="str">
        <f t="shared" si="352"/>
        <v>DEJAR</v>
      </c>
      <c r="M3455" s="33" t="str">
        <f t="shared" si="353"/>
        <v>DEJAR</v>
      </c>
    </row>
    <row r="3456" spans="1:13" x14ac:dyDescent="0.25">
      <c r="A3456" s="13" t="s">
        <v>1051</v>
      </c>
      <c r="B3456" s="18">
        <v>39</v>
      </c>
      <c r="C3456" s="35" t="s">
        <v>1072</v>
      </c>
      <c r="D3456" s="136">
        <v>17</v>
      </c>
      <c r="E3456" s="136">
        <v>15</v>
      </c>
      <c r="F3456" s="304">
        <f t="shared" si="350"/>
        <v>226.98060000000001</v>
      </c>
      <c r="G3456" s="9">
        <v>0.125</v>
      </c>
      <c r="H3456" s="9" t="s">
        <v>1063</v>
      </c>
      <c r="I3456" s="32">
        <f t="shared" si="348"/>
        <v>116.98835060940742</v>
      </c>
      <c r="J3456" s="32">
        <f t="shared" si="349"/>
        <v>0.46795340243762967</v>
      </c>
      <c r="K3456" s="33" t="str">
        <f t="shared" si="351"/>
        <v>DEJAR</v>
      </c>
      <c r="L3456" s="33" t="str">
        <f t="shared" si="352"/>
        <v>DEJAR</v>
      </c>
      <c r="M3456" s="33" t="str">
        <f t="shared" si="353"/>
        <v>DEJAR</v>
      </c>
    </row>
    <row r="3457" spans="1:13" x14ac:dyDescent="0.25">
      <c r="A3457" s="13" t="s">
        <v>1051</v>
      </c>
      <c r="B3457" s="18">
        <v>40</v>
      </c>
      <c r="C3457" s="35" t="s">
        <v>377</v>
      </c>
      <c r="D3457" s="136">
        <v>25</v>
      </c>
      <c r="E3457" s="136">
        <v>15</v>
      </c>
      <c r="F3457" s="304">
        <f t="shared" si="350"/>
        <v>490.875</v>
      </c>
      <c r="G3457" s="9">
        <v>0.125</v>
      </c>
      <c r="H3457" s="9" t="s">
        <v>1063</v>
      </c>
      <c r="I3457" s="32">
        <f t="shared" si="348"/>
        <v>293.3319028192812</v>
      </c>
      <c r="J3457" s="32">
        <f t="shared" ref="J3457:J3473" si="354">(I3457/1000)*0.5/G3457</f>
        <v>1.1733276112771247</v>
      </c>
      <c r="K3457" s="33" t="str">
        <f t="shared" si="351"/>
        <v>DEJAR</v>
      </c>
      <c r="L3457" s="33" t="str">
        <f t="shared" si="352"/>
        <v>DEJAR</v>
      </c>
      <c r="M3457" s="33" t="str">
        <f t="shared" si="353"/>
        <v>DEJAR</v>
      </c>
    </row>
    <row r="3458" spans="1:13" x14ac:dyDescent="0.25">
      <c r="A3458" s="13" t="s">
        <v>1051</v>
      </c>
      <c r="B3458" s="18">
        <v>41</v>
      </c>
      <c r="C3458" s="35" t="s">
        <v>1069</v>
      </c>
      <c r="D3458" s="136">
        <v>19</v>
      </c>
      <c r="E3458" s="136">
        <v>15</v>
      </c>
      <c r="F3458" s="304">
        <f t="shared" si="350"/>
        <v>283.52940000000001</v>
      </c>
      <c r="G3458" s="9">
        <v>0.125</v>
      </c>
      <c r="H3458" s="9" t="s">
        <v>1063</v>
      </c>
      <c r="I3458" s="32">
        <f t="shared" ref="I3458:I3471" si="355">0.13657*D3458^2.38351</f>
        <v>152.50261995629924</v>
      </c>
      <c r="J3458" s="32">
        <f t="shared" si="354"/>
        <v>0.61001047982519696</v>
      </c>
      <c r="K3458" s="33" t="str">
        <f t="shared" si="351"/>
        <v>DEJAR</v>
      </c>
      <c r="L3458" s="33" t="str">
        <f t="shared" si="352"/>
        <v>DEJAR</v>
      </c>
      <c r="M3458" s="33" t="str">
        <f t="shared" si="353"/>
        <v>DEJAR</v>
      </c>
    </row>
    <row r="3459" spans="1:13" x14ac:dyDescent="0.25">
      <c r="A3459" s="13" t="s">
        <v>1051</v>
      </c>
      <c r="B3459" s="18">
        <v>42</v>
      </c>
      <c r="C3459" s="35" t="s">
        <v>377</v>
      </c>
      <c r="D3459" s="136">
        <v>15.2</v>
      </c>
      <c r="E3459" s="136">
        <v>16</v>
      </c>
      <c r="F3459" s="304">
        <f t="shared" ref="F3459:F3522" si="356">(3.1416/4)*D3459^2</f>
        <v>181.45881599999998</v>
      </c>
      <c r="G3459" s="9">
        <v>0.125</v>
      </c>
      <c r="H3459" s="9" t="s">
        <v>1063</v>
      </c>
      <c r="I3459" s="32">
        <f t="shared" si="355"/>
        <v>89.596556735240128</v>
      </c>
      <c r="J3459" s="32">
        <f t="shared" si="354"/>
        <v>0.35838622694096051</v>
      </c>
      <c r="K3459" s="33" t="str">
        <f t="shared" ref="K3459:K3522" si="357">+IF(D3459&gt;=10,"DEJAR","DEPURAR")</f>
        <v>DEJAR</v>
      </c>
      <c r="L3459" s="33" t="str">
        <f t="shared" ref="L3459:L3522" si="358">+IF(E3459&gt;=5,"DEJAR","DEPURAR")</f>
        <v>DEJAR</v>
      </c>
      <c r="M3459" s="33" t="str">
        <f t="shared" ref="M3459:M3522" si="359">+IF(AND(K3459="DEJAR",L3459="DEJAR"),"DEJAR","DEPURAR")</f>
        <v>DEJAR</v>
      </c>
    </row>
    <row r="3460" spans="1:13" x14ac:dyDescent="0.25">
      <c r="A3460" s="13" t="s">
        <v>1051</v>
      </c>
      <c r="B3460" s="18">
        <v>43</v>
      </c>
      <c r="C3460" s="35" t="s">
        <v>1076</v>
      </c>
      <c r="D3460" s="136">
        <v>29</v>
      </c>
      <c r="E3460" s="136">
        <v>13</v>
      </c>
      <c r="F3460" s="304">
        <f t="shared" si="356"/>
        <v>660.52139999999997</v>
      </c>
      <c r="G3460" s="9">
        <v>0.125</v>
      </c>
      <c r="H3460" s="9" t="s">
        <v>1063</v>
      </c>
      <c r="I3460" s="32">
        <f t="shared" si="355"/>
        <v>417.82609631752575</v>
      </c>
      <c r="J3460" s="32">
        <f t="shared" si="354"/>
        <v>1.6713043852701031</v>
      </c>
      <c r="K3460" s="33" t="str">
        <f t="shared" si="357"/>
        <v>DEJAR</v>
      </c>
      <c r="L3460" s="33" t="str">
        <f t="shared" si="358"/>
        <v>DEJAR</v>
      </c>
      <c r="M3460" s="33" t="str">
        <f t="shared" si="359"/>
        <v>DEJAR</v>
      </c>
    </row>
    <row r="3461" spans="1:13" x14ac:dyDescent="0.25">
      <c r="A3461" s="13" t="s">
        <v>1051</v>
      </c>
      <c r="B3461" s="18">
        <v>44</v>
      </c>
      <c r="C3461" s="35" t="s">
        <v>1067</v>
      </c>
      <c r="D3461" s="136">
        <v>26</v>
      </c>
      <c r="E3461" s="136">
        <v>15</v>
      </c>
      <c r="F3461" s="304">
        <f t="shared" si="356"/>
        <v>530.93039999999996</v>
      </c>
      <c r="G3461" s="9">
        <v>0.125</v>
      </c>
      <c r="H3461" s="9" t="s">
        <v>1063</v>
      </c>
      <c r="I3461" s="32">
        <f t="shared" si="355"/>
        <v>322.0760520178971</v>
      </c>
      <c r="J3461" s="32">
        <f t="shared" si="354"/>
        <v>1.2883042080715883</v>
      </c>
      <c r="K3461" s="33" t="str">
        <f t="shared" si="357"/>
        <v>DEJAR</v>
      </c>
      <c r="L3461" s="33" t="str">
        <f t="shared" si="358"/>
        <v>DEJAR</v>
      </c>
      <c r="M3461" s="33" t="str">
        <f t="shared" si="359"/>
        <v>DEJAR</v>
      </c>
    </row>
    <row r="3462" spans="1:13" x14ac:dyDescent="0.25">
      <c r="A3462" s="13" t="s">
        <v>1051</v>
      </c>
      <c r="B3462" s="18">
        <v>45</v>
      </c>
      <c r="C3462" s="35" t="s">
        <v>377</v>
      </c>
      <c r="D3462" s="136">
        <v>63</v>
      </c>
      <c r="E3462" s="136">
        <v>25</v>
      </c>
      <c r="F3462" s="304">
        <f t="shared" si="356"/>
        <v>3117.2525999999998</v>
      </c>
      <c r="G3462" s="9">
        <v>0.125</v>
      </c>
      <c r="H3462" s="9" t="s">
        <v>1063</v>
      </c>
      <c r="I3462" s="32">
        <f t="shared" si="355"/>
        <v>2655.2260635815082</v>
      </c>
      <c r="J3462" s="32">
        <f t="shared" si="354"/>
        <v>10.620904254326033</v>
      </c>
      <c r="K3462" s="33" t="str">
        <f t="shared" si="357"/>
        <v>DEJAR</v>
      </c>
      <c r="L3462" s="33" t="str">
        <f t="shared" si="358"/>
        <v>DEJAR</v>
      </c>
      <c r="M3462" s="33" t="str">
        <f t="shared" si="359"/>
        <v>DEJAR</v>
      </c>
    </row>
    <row r="3463" spans="1:13" x14ac:dyDescent="0.25">
      <c r="A3463" s="13" t="s">
        <v>1051</v>
      </c>
      <c r="B3463" s="18">
        <v>46</v>
      </c>
      <c r="C3463" s="35" t="s">
        <v>1067</v>
      </c>
      <c r="D3463" s="136">
        <v>25</v>
      </c>
      <c r="E3463" s="136">
        <v>20</v>
      </c>
      <c r="F3463" s="304">
        <f t="shared" si="356"/>
        <v>490.875</v>
      </c>
      <c r="G3463" s="9">
        <v>0.125</v>
      </c>
      <c r="H3463" s="9" t="s">
        <v>1063</v>
      </c>
      <c r="I3463" s="32">
        <f t="shared" si="355"/>
        <v>293.3319028192812</v>
      </c>
      <c r="J3463" s="32">
        <f t="shared" si="354"/>
        <v>1.1733276112771247</v>
      </c>
      <c r="K3463" s="33" t="str">
        <f t="shared" si="357"/>
        <v>DEJAR</v>
      </c>
      <c r="L3463" s="33" t="str">
        <f t="shared" si="358"/>
        <v>DEJAR</v>
      </c>
      <c r="M3463" s="33" t="str">
        <f t="shared" si="359"/>
        <v>DEJAR</v>
      </c>
    </row>
    <row r="3464" spans="1:13" x14ac:dyDescent="0.25">
      <c r="A3464" s="13" t="s">
        <v>1051</v>
      </c>
      <c r="B3464" s="18">
        <v>47</v>
      </c>
      <c r="C3464" s="35" t="s">
        <v>377</v>
      </c>
      <c r="D3464" s="136">
        <v>13</v>
      </c>
      <c r="E3464" s="136">
        <v>10</v>
      </c>
      <c r="F3464" s="304">
        <f t="shared" si="356"/>
        <v>132.73259999999999</v>
      </c>
      <c r="G3464" s="9">
        <v>0.125</v>
      </c>
      <c r="H3464" s="9" t="s">
        <v>1063</v>
      </c>
      <c r="I3464" s="32">
        <f t="shared" si="355"/>
        <v>61.723483588461484</v>
      </c>
      <c r="J3464" s="32">
        <f t="shared" si="354"/>
        <v>0.24689393435384593</v>
      </c>
      <c r="K3464" s="33" t="str">
        <f t="shared" si="357"/>
        <v>DEJAR</v>
      </c>
      <c r="L3464" s="33" t="str">
        <f t="shared" si="358"/>
        <v>DEJAR</v>
      </c>
      <c r="M3464" s="33" t="str">
        <f t="shared" si="359"/>
        <v>DEJAR</v>
      </c>
    </row>
    <row r="3465" spans="1:13" x14ac:dyDescent="0.25">
      <c r="A3465" s="13" t="s">
        <v>1051</v>
      </c>
      <c r="B3465" s="18">
        <v>48</v>
      </c>
      <c r="C3465" s="35" t="s">
        <v>377</v>
      </c>
      <c r="D3465" s="136">
        <v>10</v>
      </c>
      <c r="E3465" s="136">
        <v>15</v>
      </c>
      <c r="F3465" s="304">
        <f t="shared" si="356"/>
        <v>78.539999999999992</v>
      </c>
      <c r="G3465" s="9">
        <v>0.125</v>
      </c>
      <c r="H3465" s="9" t="s">
        <v>1063</v>
      </c>
      <c r="I3465" s="32">
        <f t="shared" si="355"/>
        <v>33.026709725455305</v>
      </c>
      <c r="J3465" s="32">
        <f t="shared" si="354"/>
        <v>0.13210683890182123</v>
      </c>
      <c r="K3465" s="33" t="str">
        <f t="shared" si="357"/>
        <v>DEJAR</v>
      </c>
      <c r="L3465" s="33" t="str">
        <f t="shared" si="358"/>
        <v>DEJAR</v>
      </c>
      <c r="M3465" s="33" t="str">
        <f t="shared" si="359"/>
        <v>DEJAR</v>
      </c>
    </row>
    <row r="3466" spans="1:13" x14ac:dyDescent="0.25">
      <c r="A3466" s="13" t="s">
        <v>1051</v>
      </c>
      <c r="B3466" s="18">
        <v>49</v>
      </c>
      <c r="C3466" s="35" t="s">
        <v>1066</v>
      </c>
      <c r="D3466" s="136">
        <v>24</v>
      </c>
      <c r="E3466" s="136">
        <v>10</v>
      </c>
      <c r="F3466" s="304">
        <f t="shared" si="356"/>
        <v>452.3904</v>
      </c>
      <c r="G3466" s="9">
        <v>0.125</v>
      </c>
      <c r="H3466" s="9" t="s">
        <v>1063</v>
      </c>
      <c r="I3466" s="32">
        <f t="shared" si="355"/>
        <v>266.13537552905672</v>
      </c>
      <c r="J3466" s="32">
        <f t="shared" si="354"/>
        <v>1.0645415021162268</v>
      </c>
      <c r="K3466" s="33" t="str">
        <f t="shared" si="357"/>
        <v>DEJAR</v>
      </c>
      <c r="L3466" s="33" t="str">
        <f t="shared" si="358"/>
        <v>DEJAR</v>
      </c>
      <c r="M3466" s="33" t="str">
        <f t="shared" si="359"/>
        <v>DEJAR</v>
      </c>
    </row>
    <row r="3467" spans="1:13" x14ac:dyDescent="0.25">
      <c r="A3467" s="13" t="s">
        <v>1051</v>
      </c>
      <c r="B3467" s="18">
        <v>50</v>
      </c>
      <c r="C3467" s="35" t="s">
        <v>1067</v>
      </c>
      <c r="D3467" s="136">
        <v>20</v>
      </c>
      <c r="E3467" s="136">
        <v>15</v>
      </c>
      <c r="F3467" s="304">
        <f t="shared" si="356"/>
        <v>314.15999999999997</v>
      </c>
      <c r="G3467" s="9">
        <v>0.125</v>
      </c>
      <c r="H3467" s="9" t="s">
        <v>1063</v>
      </c>
      <c r="I3467" s="32">
        <f t="shared" si="355"/>
        <v>172.33493090633354</v>
      </c>
      <c r="J3467" s="32">
        <f t="shared" si="354"/>
        <v>0.68933972362533413</v>
      </c>
      <c r="K3467" s="33" t="str">
        <f t="shared" si="357"/>
        <v>DEJAR</v>
      </c>
      <c r="L3467" s="33" t="str">
        <f t="shared" si="358"/>
        <v>DEJAR</v>
      </c>
      <c r="M3467" s="33" t="str">
        <f t="shared" si="359"/>
        <v>DEJAR</v>
      </c>
    </row>
    <row r="3468" spans="1:13" x14ac:dyDescent="0.25">
      <c r="A3468" s="13" t="s">
        <v>1051</v>
      </c>
      <c r="B3468" s="18">
        <v>51</v>
      </c>
      <c r="C3468" s="35" t="s">
        <v>377</v>
      </c>
      <c r="D3468" s="136">
        <v>13</v>
      </c>
      <c r="E3468" s="136">
        <v>10</v>
      </c>
      <c r="F3468" s="304">
        <f t="shared" si="356"/>
        <v>132.73259999999999</v>
      </c>
      <c r="G3468" s="9">
        <v>0.125</v>
      </c>
      <c r="H3468" s="9" t="s">
        <v>1063</v>
      </c>
      <c r="I3468" s="32">
        <f t="shared" si="355"/>
        <v>61.723483588461484</v>
      </c>
      <c r="J3468" s="32">
        <f t="shared" si="354"/>
        <v>0.24689393435384593</v>
      </c>
      <c r="K3468" s="33" t="str">
        <f t="shared" si="357"/>
        <v>DEJAR</v>
      </c>
      <c r="L3468" s="33" t="str">
        <f t="shared" si="358"/>
        <v>DEJAR</v>
      </c>
      <c r="M3468" s="33" t="str">
        <f t="shared" si="359"/>
        <v>DEJAR</v>
      </c>
    </row>
    <row r="3469" spans="1:13" x14ac:dyDescent="0.25">
      <c r="A3469" s="13" t="s">
        <v>1051</v>
      </c>
      <c r="B3469" s="18">
        <v>52</v>
      </c>
      <c r="C3469" s="35" t="s">
        <v>377</v>
      </c>
      <c r="D3469" s="136">
        <v>36</v>
      </c>
      <c r="E3469" s="136">
        <v>15</v>
      </c>
      <c r="F3469" s="304">
        <f t="shared" si="356"/>
        <v>1017.8783999999999</v>
      </c>
      <c r="G3469" s="9">
        <v>0.125</v>
      </c>
      <c r="H3469" s="9" t="s">
        <v>1063</v>
      </c>
      <c r="I3469" s="32">
        <f t="shared" si="355"/>
        <v>699.54858588098784</v>
      </c>
      <c r="J3469" s="32">
        <f t="shared" si="354"/>
        <v>2.7981943435239516</v>
      </c>
      <c r="K3469" s="33" t="str">
        <f t="shared" si="357"/>
        <v>DEJAR</v>
      </c>
      <c r="L3469" s="33" t="str">
        <f t="shared" si="358"/>
        <v>DEJAR</v>
      </c>
      <c r="M3469" s="33" t="str">
        <f t="shared" si="359"/>
        <v>DEJAR</v>
      </c>
    </row>
    <row r="3470" spans="1:13" x14ac:dyDescent="0.25">
      <c r="A3470" s="13" t="s">
        <v>1051</v>
      </c>
      <c r="B3470" s="18">
        <v>53</v>
      </c>
      <c r="C3470" s="35" t="s">
        <v>1076</v>
      </c>
      <c r="D3470" s="136">
        <v>97</v>
      </c>
      <c r="E3470" s="136">
        <v>60</v>
      </c>
      <c r="F3470" s="304">
        <f t="shared" si="356"/>
        <v>7389.8285999999998</v>
      </c>
      <c r="G3470" s="9">
        <v>0.125</v>
      </c>
      <c r="H3470" s="9" t="s">
        <v>1063</v>
      </c>
      <c r="I3470" s="32">
        <f t="shared" si="355"/>
        <v>7427.5503715745845</v>
      </c>
      <c r="J3470" s="32">
        <f t="shared" si="354"/>
        <v>29.710201486298338</v>
      </c>
      <c r="K3470" s="33" t="str">
        <f t="shared" si="357"/>
        <v>DEJAR</v>
      </c>
      <c r="L3470" s="33" t="str">
        <f t="shared" si="358"/>
        <v>DEJAR</v>
      </c>
      <c r="M3470" s="33" t="str">
        <f t="shared" si="359"/>
        <v>DEJAR</v>
      </c>
    </row>
    <row r="3471" spans="1:13" x14ac:dyDescent="0.25">
      <c r="A3471" s="13" t="s">
        <v>1051</v>
      </c>
      <c r="B3471" s="18">
        <v>54</v>
      </c>
      <c r="C3471" s="35" t="s">
        <v>1067</v>
      </c>
      <c r="D3471" s="136">
        <v>13</v>
      </c>
      <c r="E3471" s="136">
        <v>12</v>
      </c>
      <c r="F3471" s="304">
        <f t="shared" si="356"/>
        <v>132.73259999999999</v>
      </c>
      <c r="G3471" s="9">
        <v>0.125</v>
      </c>
      <c r="H3471" s="9" t="s">
        <v>1063</v>
      </c>
      <c r="I3471" s="32">
        <f t="shared" si="355"/>
        <v>61.723483588461484</v>
      </c>
      <c r="J3471" s="32">
        <f t="shared" si="354"/>
        <v>0.24689393435384593</v>
      </c>
      <c r="K3471" s="33" t="str">
        <f t="shared" si="357"/>
        <v>DEJAR</v>
      </c>
      <c r="L3471" s="33" t="str">
        <f t="shared" si="358"/>
        <v>DEJAR</v>
      </c>
      <c r="M3471" s="33" t="str">
        <f t="shared" si="359"/>
        <v>DEJAR</v>
      </c>
    </row>
    <row r="3472" spans="1:13" x14ac:dyDescent="0.25">
      <c r="A3472" s="13" t="s">
        <v>1052</v>
      </c>
      <c r="B3472" s="18">
        <v>1</v>
      </c>
      <c r="C3472" s="35" t="s">
        <v>1064</v>
      </c>
      <c r="D3472" s="136">
        <v>11.2</v>
      </c>
      <c r="E3472" s="136">
        <v>4</v>
      </c>
      <c r="F3472" s="304">
        <f t="shared" si="356"/>
        <v>98.520575999999991</v>
      </c>
      <c r="G3472" s="9">
        <v>0.125</v>
      </c>
      <c r="H3472" s="100" t="s">
        <v>1065</v>
      </c>
      <c r="I3472" s="33">
        <f t="shared" ref="I3472:I3473" si="360">(6.666+(12.826*E3472^0.5)*LN(E3472))</f>
        <v>42.22722295144743</v>
      </c>
      <c r="J3472" s="33">
        <f t="shared" si="354"/>
        <v>0.16890889180578972</v>
      </c>
      <c r="K3472" s="33" t="str">
        <f t="shared" si="357"/>
        <v>DEJAR</v>
      </c>
      <c r="L3472" s="33" t="str">
        <f t="shared" si="358"/>
        <v>DEPURAR</v>
      </c>
      <c r="M3472" s="33" t="str">
        <f t="shared" si="359"/>
        <v>DEPURAR</v>
      </c>
    </row>
    <row r="3473" spans="1:13" x14ac:dyDescent="0.25">
      <c r="A3473" s="13" t="s">
        <v>1052</v>
      </c>
      <c r="B3473" s="18">
        <v>2</v>
      </c>
      <c r="C3473" s="35" t="s">
        <v>1064</v>
      </c>
      <c r="D3473" s="136">
        <v>10.7</v>
      </c>
      <c r="E3473" s="136">
        <v>5</v>
      </c>
      <c r="F3473" s="304">
        <f t="shared" si="356"/>
        <v>89.920445999999984</v>
      </c>
      <c r="G3473" s="9">
        <v>0.125</v>
      </c>
      <c r="H3473" s="100" t="s">
        <v>1065</v>
      </c>
      <c r="I3473" s="33">
        <f t="shared" si="360"/>
        <v>52.824370122452407</v>
      </c>
      <c r="J3473" s="33">
        <f t="shared" si="354"/>
        <v>0.21129748048980962</v>
      </c>
      <c r="K3473" s="33" t="str">
        <f t="shared" si="357"/>
        <v>DEJAR</v>
      </c>
      <c r="L3473" s="33" t="str">
        <f t="shared" si="358"/>
        <v>DEJAR</v>
      </c>
      <c r="M3473" s="33" t="str">
        <f t="shared" si="359"/>
        <v>DEJAR</v>
      </c>
    </row>
    <row r="3474" spans="1:13" x14ac:dyDescent="0.25">
      <c r="A3474" s="13" t="s">
        <v>1052</v>
      </c>
      <c r="B3474" s="18">
        <v>3</v>
      </c>
      <c r="C3474" s="35" t="s">
        <v>1071</v>
      </c>
      <c r="D3474" s="136">
        <v>10</v>
      </c>
      <c r="E3474" s="197">
        <v>5.3</v>
      </c>
      <c r="F3474" s="305">
        <f t="shared" si="356"/>
        <v>78.539999999999992</v>
      </c>
      <c r="G3474" s="9">
        <v>0.125</v>
      </c>
      <c r="H3474" s="9" t="s">
        <v>1063</v>
      </c>
      <c r="I3474" s="32">
        <f>0.13657*D3474^2.38351</f>
        <v>33.026709725455305</v>
      </c>
      <c r="J3474" s="32">
        <f>(I3474/1000)*0.5/G3474</f>
        <v>0.13210683890182123</v>
      </c>
      <c r="K3474" s="33" t="str">
        <f t="shared" si="357"/>
        <v>DEJAR</v>
      </c>
      <c r="L3474" s="33" t="str">
        <f t="shared" si="358"/>
        <v>DEJAR</v>
      </c>
      <c r="M3474" s="33" t="str">
        <f t="shared" si="359"/>
        <v>DEJAR</v>
      </c>
    </row>
    <row r="3475" spans="1:13" x14ac:dyDescent="0.25">
      <c r="A3475" s="13" t="s">
        <v>1052</v>
      </c>
      <c r="B3475" s="18">
        <v>4</v>
      </c>
      <c r="C3475" s="35" t="s">
        <v>1064</v>
      </c>
      <c r="D3475" s="136">
        <v>23.5</v>
      </c>
      <c r="E3475" s="197">
        <v>5.3</v>
      </c>
      <c r="F3475" s="305">
        <f t="shared" si="356"/>
        <v>433.73714999999999</v>
      </c>
      <c r="G3475" s="9">
        <v>0.125</v>
      </c>
      <c r="H3475" s="100" t="s">
        <v>1065</v>
      </c>
      <c r="I3475" s="33">
        <f>(6.666+(12.826*E3475^0.5)*LN(E3475))</f>
        <v>55.909495727108819</v>
      </c>
      <c r="J3475" s="33">
        <f t="shared" ref="J3475" si="361">(I3475/1000)*0.5/G3475</f>
        <v>0.22363798290843528</v>
      </c>
      <c r="K3475" s="33" t="str">
        <f t="shared" si="357"/>
        <v>DEJAR</v>
      </c>
      <c r="L3475" s="33" t="str">
        <f t="shared" si="358"/>
        <v>DEJAR</v>
      </c>
      <c r="M3475" s="33" t="str">
        <f t="shared" si="359"/>
        <v>DEJAR</v>
      </c>
    </row>
    <row r="3476" spans="1:13" x14ac:dyDescent="0.25">
      <c r="A3476" s="13" t="s">
        <v>1052</v>
      </c>
      <c r="B3476" s="18">
        <v>5</v>
      </c>
      <c r="C3476" s="35" t="s">
        <v>130</v>
      </c>
      <c r="D3476" s="136">
        <v>12.9</v>
      </c>
      <c r="E3476" s="136">
        <v>14</v>
      </c>
      <c r="F3476" s="305">
        <f t="shared" si="356"/>
        <v>130.69841399999999</v>
      </c>
      <c r="G3476" s="9">
        <v>0.125</v>
      </c>
      <c r="H3476" s="9" t="s">
        <v>1063</v>
      </c>
      <c r="I3476" s="32">
        <f>0.13657*D3476^2.38351</f>
        <v>60.597818472644285</v>
      </c>
      <c r="J3476" s="32">
        <f>(I3476/1000)*0.5/G3476</f>
        <v>0.24239127389057713</v>
      </c>
      <c r="K3476" s="33" t="str">
        <f t="shared" si="357"/>
        <v>DEJAR</v>
      </c>
      <c r="L3476" s="33" t="str">
        <f t="shared" si="358"/>
        <v>DEJAR</v>
      </c>
      <c r="M3476" s="33" t="str">
        <f t="shared" si="359"/>
        <v>DEJAR</v>
      </c>
    </row>
    <row r="3477" spans="1:13" x14ac:dyDescent="0.25">
      <c r="A3477" s="13" t="s">
        <v>1052</v>
      </c>
      <c r="B3477" s="18">
        <v>6</v>
      </c>
      <c r="C3477" s="35" t="s">
        <v>1064</v>
      </c>
      <c r="D3477" s="136">
        <v>10</v>
      </c>
      <c r="E3477" s="197">
        <v>5.3</v>
      </c>
      <c r="F3477" s="305">
        <f t="shared" si="356"/>
        <v>78.539999999999992</v>
      </c>
      <c r="G3477" s="9">
        <v>0.125</v>
      </c>
      <c r="H3477" s="100" t="s">
        <v>1065</v>
      </c>
      <c r="I3477" s="33">
        <f>(6.666+(12.826*E3477^0.5)*LN(E3477))</f>
        <v>55.909495727108819</v>
      </c>
      <c r="J3477" s="33">
        <f t="shared" ref="J3477" si="362">(I3477/1000)*0.5/G3477</f>
        <v>0.22363798290843528</v>
      </c>
      <c r="K3477" s="33" t="str">
        <f t="shared" si="357"/>
        <v>DEJAR</v>
      </c>
      <c r="L3477" s="33" t="str">
        <f t="shared" si="358"/>
        <v>DEJAR</v>
      </c>
      <c r="M3477" s="33" t="str">
        <f t="shared" si="359"/>
        <v>DEJAR</v>
      </c>
    </row>
    <row r="3478" spans="1:13" x14ac:dyDescent="0.25">
      <c r="A3478" s="13" t="s">
        <v>1052</v>
      </c>
      <c r="B3478" s="18">
        <v>7</v>
      </c>
      <c r="C3478" s="35" t="s">
        <v>130</v>
      </c>
      <c r="D3478" s="136">
        <v>30</v>
      </c>
      <c r="E3478" s="136">
        <v>16</v>
      </c>
      <c r="F3478" s="305">
        <f t="shared" si="356"/>
        <v>706.86</v>
      </c>
      <c r="G3478" s="9">
        <v>0.125</v>
      </c>
      <c r="H3478" s="9" t="s">
        <v>1063</v>
      </c>
      <c r="I3478" s="32">
        <f t="shared" ref="I3478:I3479" si="363">0.13657*D3478^2.38351</f>
        <v>452.98997539791907</v>
      </c>
      <c r="J3478" s="32">
        <f t="shared" ref="J3478:J3480" si="364">(I3478/1000)*0.5/G3478</f>
        <v>1.8119599015916763</v>
      </c>
      <c r="K3478" s="33" t="str">
        <f t="shared" si="357"/>
        <v>DEJAR</v>
      </c>
      <c r="L3478" s="33" t="str">
        <f t="shared" si="358"/>
        <v>DEJAR</v>
      </c>
      <c r="M3478" s="33" t="str">
        <f t="shared" si="359"/>
        <v>DEJAR</v>
      </c>
    </row>
    <row r="3479" spans="1:13" x14ac:dyDescent="0.25">
      <c r="A3479" s="13" t="s">
        <v>1052</v>
      </c>
      <c r="B3479" s="18">
        <v>8</v>
      </c>
      <c r="C3479" s="35" t="s">
        <v>130</v>
      </c>
      <c r="D3479" s="136">
        <v>60.5</v>
      </c>
      <c r="E3479" s="136">
        <v>19</v>
      </c>
      <c r="F3479" s="305">
        <f t="shared" si="356"/>
        <v>2874.76035</v>
      </c>
      <c r="G3479" s="9">
        <v>0.125</v>
      </c>
      <c r="H3479" s="9" t="s">
        <v>1063</v>
      </c>
      <c r="I3479" s="32">
        <f t="shared" si="363"/>
        <v>2410.9436640890781</v>
      </c>
      <c r="J3479" s="32">
        <f t="shared" si="364"/>
        <v>9.643774656356312</v>
      </c>
      <c r="K3479" s="33" t="str">
        <f t="shared" si="357"/>
        <v>DEJAR</v>
      </c>
      <c r="L3479" s="33" t="str">
        <f t="shared" si="358"/>
        <v>DEJAR</v>
      </c>
      <c r="M3479" s="33" t="str">
        <f t="shared" si="359"/>
        <v>DEJAR</v>
      </c>
    </row>
    <row r="3480" spans="1:13" x14ac:dyDescent="0.25">
      <c r="A3480" s="13" t="s">
        <v>1052</v>
      </c>
      <c r="B3480" s="18">
        <v>9</v>
      </c>
      <c r="C3480" s="35" t="s">
        <v>1064</v>
      </c>
      <c r="D3480" s="136">
        <v>11.8</v>
      </c>
      <c r="E3480" s="197">
        <v>5.3</v>
      </c>
      <c r="F3480" s="305">
        <f t="shared" si="356"/>
        <v>109.35909600000001</v>
      </c>
      <c r="G3480" s="9">
        <v>0.125</v>
      </c>
      <c r="H3480" s="100" t="s">
        <v>1065</v>
      </c>
      <c r="I3480" s="33">
        <f>(6.666+(12.826*E3480^0.5)*LN(E3480))</f>
        <v>55.909495727108819</v>
      </c>
      <c r="J3480" s="33">
        <f t="shared" si="364"/>
        <v>0.22363798290843528</v>
      </c>
      <c r="K3480" s="33" t="str">
        <f t="shared" si="357"/>
        <v>DEJAR</v>
      </c>
      <c r="L3480" s="33" t="str">
        <f t="shared" si="358"/>
        <v>DEJAR</v>
      </c>
      <c r="M3480" s="33" t="str">
        <f t="shared" si="359"/>
        <v>DEJAR</v>
      </c>
    </row>
    <row r="3481" spans="1:13" x14ac:dyDescent="0.25">
      <c r="A3481" s="13" t="s">
        <v>1052</v>
      </c>
      <c r="B3481" s="18">
        <v>10</v>
      </c>
      <c r="C3481" s="35" t="s">
        <v>1083</v>
      </c>
      <c r="D3481" s="136">
        <v>35</v>
      </c>
      <c r="E3481" s="136">
        <v>25</v>
      </c>
      <c r="F3481" s="305">
        <f t="shared" si="356"/>
        <v>962.11500000000001</v>
      </c>
      <c r="G3481" s="9">
        <v>0.125</v>
      </c>
      <c r="H3481" s="9" t="s">
        <v>1063</v>
      </c>
      <c r="I3481" s="32">
        <f t="shared" ref="I3481:I3482" si="365">0.13657*D3481^2.38351</f>
        <v>654.11925553640299</v>
      </c>
      <c r="J3481" s="32">
        <f t="shared" ref="J3481:J3494" si="366">(I3481/1000)*0.5/G3481</f>
        <v>2.6164770221456122</v>
      </c>
      <c r="K3481" s="33" t="str">
        <f t="shared" si="357"/>
        <v>DEJAR</v>
      </c>
      <c r="L3481" s="33" t="str">
        <f t="shared" si="358"/>
        <v>DEJAR</v>
      </c>
      <c r="M3481" s="33" t="str">
        <f t="shared" si="359"/>
        <v>DEJAR</v>
      </c>
    </row>
    <row r="3482" spans="1:13" x14ac:dyDescent="0.25">
      <c r="A3482" s="13" t="s">
        <v>1052</v>
      </c>
      <c r="B3482" s="18">
        <v>11</v>
      </c>
      <c r="C3482" s="35" t="s">
        <v>377</v>
      </c>
      <c r="D3482" s="136">
        <v>11</v>
      </c>
      <c r="E3482" s="136">
        <v>20</v>
      </c>
      <c r="F3482" s="305">
        <f t="shared" si="356"/>
        <v>95.0334</v>
      </c>
      <c r="G3482" s="9">
        <v>0.125</v>
      </c>
      <c r="H3482" s="9" t="s">
        <v>1063</v>
      </c>
      <c r="I3482" s="32">
        <f t="shared" si="365"/>
        <v>41.450062373780455</v>
      </c>
      <c r="J3482" s="32">
        <f t="shared" si="366"/>
        <v>0.16580024949512182</v>
      </c>
      <c r="K3482" s="33" t="str">
        <f t="shared" si="357"/>
        <v>DEJAR</v>
      </c>
      <c r="L3482" s="33" t="str">
        <f t="shared" si="358"/>
        <v>DEJAR</v>
      </c>
      <c r="M3482" s="33" t="str">
        <f t="shared" si="359"/>
        <v>DEJAR</v>
      </c>
    </row>
    <row r="3483" spans="1:13" x14ac:dyDescent="0.25">
      <c r="A3483" s="13" t="s">
        <v>1052</v>
      </c>
      <c r="B3483" s="18">
        <v>12</v>
      </c>
      <c r="C3483" s="35" t="s">
        <v>1064</v>
      </c>
      <c r="D3483" s="136">
        <v>12</v>
      </c>
      <c r="E3483" s="136">
        <v>6</v>
      </c>
      <c r="F3483" s="305">
        <f t="shared" si="356"/>
        <v>113.0976</v>
      </c>
      <c r="G3483" s="9">
        <v>0.125</v>
      </c>
      <c r="H3483" s="100" t="s">
        <v>1065</v>
      </c>
      <c r="I3483" s="33">
        <f t="shared" ref="I3483:I3484" si="367">(6.666+(12.826*E3483^0.5)*LN(E3483))</f>
        <v>62.957985757508652</v>
      </c>
      <c r="J3483" s="33">
        <f t="shared" si="366"/>
        <v>0.25183194303003459</v>
      </c>
      <c r="K3483" s="33" t="str">
        <f t="shared" si="357"/>
        <v>DEJAR</v>
      </c>
      <c r="L3483" s="33" t="str">
        <f t="shared" si="358"/>
        <v>DEJAR</v>
      </c>
      <c r="M3483" s="33" t="str">
        <f t="shared" si="359"/>
        <v>DEJAR</v>
      </c>
    </row>
    <row r="3484" spans="1:13" x14ac:dyDescent="0.25">
      <c r="A3484" s="13" t="s">
        <v>1052</v>
      </c>
      <c r="B3484" s="18">
        <v>13</v>
      </c>
      <c r="C3484" s="35" t="s">
        <v>1064</v>
      </c>
      <c r="D3484" s="136">
        <v>14.2</v>
      </c>
      <c r="E3484" s="136">
        <v>6</v>
      </c>
      <c r="F3484" s="305">
        <f t="shared" si="356"/>
        <v>158.368056</v>
      </c>
      <c r="G3484" s="9">
        <v>0.125</v>
      </c>
      <c r="H3484" s="100" t="s">
        <v>1065</v>
      </c>
      <c r="I3484" s="33">
        <f t="shared" si="367"/>
        <v>62.957985757508652</v>
      </c>
      <c r="J3484" s="33">
        <f t="shared" si="366"/>
        <v>0.25183194303003459</v>
      </c>
      <c r="K3484" s="33" t="str">
        <f t="shared" si="357"/>
        <v>DEJAR</v>
      </c>
      <c r="L3484" s="33" t="str">
        <f t="shared" si="358"/>
        <v>DEJAR</v>
      </c>
      <c r="M3484" s="33" t="str">
        <f t="shared" si="359"/>
        <v>DEJAR</v>
      </c>
    </row>
    <row r="3485" spans="1:13" x14ac:dyDescent="0.25">
      <c r="A3485" s="13" t="s">
        <v>1052</v>
      </c>
      <c r="B3485" s="18">
        <v>14</v>
      </c>
      <c r="C3485" s="35" t="s">
        <v>41</v>
      </c>
      <c r="D3485" s="136">
        <v>34.5</v>
      </c>
      <c r="E3485" s="136">
        <v>17</v>
      </c>
      <c r="F3485" s="305">
        <f t="shared" si="356"/>
        <v>934.82235000000003</v>
      </c>
      <c r="G3485" s="9">
        <v>0.125</v>
      </c>
      <c r="H3485" s="9" t="s">
        <v>1063</v>
      </c>
      <c r="I3485" s="32">
        <f t="shared" ref="I3485:I3490" si="368">0.13657*D3485^2.38351</f>
        <v>632.06610370323085</v>
      </c>
      <c r="J3485" s="32">
        <f t="shared" si="366"/>
        <v>2.5282644148129232</v>
      </c>
      <c r="K3485" s="33" t="str">
        <f t="shared" si="357"/>
        <v>DEJAR</v>
      </c>
      <c r="L3485" s="33" t="str">
        <f t="shared" si="358"/>
        <v>DEJAR</v>
      </c>
      <c r="M3485" s="33" t="str">
        <f t="shared" si="359"/>
        <v>DEJAR</v>
      </c>
    </row>
    <row r="3486" spans="1:13" x14ac:dyDescent="0.25">
      <c r="A3486" s="13" t="s">
        <v>1052</v>
      </c>
      <c r="B3486" s="18">
        <v>15</v>
      </c>
      <c r="C3486" s="35" t="s">
        <v>41</v>
      </c>
      <c r="D3486" s="136">
        <v>12</v>
      </c>
      <c r="E3486" s="136">
        <v>8</v>
      </c>
      <c r="F3486" s="305">
        <f t="shared" si="356"/>
        <v>113.0976</v>
      </c>
      <c r="G3486" s="9">
        <v>0.125</v>
      </c>
      <c r="H3486" s="9" t="s">
        <v>1063</v>
      </c>
      <c r="I3486" s="32">
        <f t="shared" si="368"/>
        <v>51.002868362482175</v>
      </c>
      <c r="J3486" s="32">
        <f t="shared" si="366"/>
        <v>0.2040114734499287</v>
      </c>
      <c r="K3486" s="33" t="str">
        <f t="shared" si="357"/>
        <v>DEJAR</v>
      </c>
      <c r="L3486" s="33" t="str">
        <f t="shared" si="358"/>
        <v>DEJAR</v>
      </c>
      <c r="M3486" s="33" t="str">
        <f t="shared" si="359"/>
        <v>DEJAR</v>
      </c>
    </row>
    <row r="3487" spans="1:13" x14ac:dyDescent="0.25">
      <c r="A3487" s="13" t="s">
        <v>1052</v>
      </c>
      <c r="B3487" s="18">
        <v>16</v>
      </c>
      <c r="C3487" s="35" t="s">
        <v>130</v>
      </c>
      <c r="D3487" s="136">
        <v>11</v>
      </c>
      <c r="E3487" s="136">
        <v>10</v>
      </c>
      <c r="F3487" s="305">
        <f t="shared" si="356"/>
        <v>95.0334</v>
      </c>
      <c r="G3487" s="9">
        <v>0.125</v>
      </c>
      <c r="H3487" s="9" t="s">
        <v>1063</v>
      </c>
      <c r="I3487" s="32">
        <f t="shared" si="368"/>
        <v>41.450062373780455</v>
      </c>
      <c r="J3487" s="32">
        <f t="shared" si="366"/>
        <v>0.16580024949512182</v>
      </c>
      <c r="K3487" s="33" t="str">
        <f t="shared" si="357"/>
        <v>DEJAR</v>
      </c>
      <c r="L3487" s="33" t="str">
        <f t="shared" si="358"/>
        <v>DEJAR</v>
      </c>
      <c r="M3487" s="33" t="str">
        <f t="shared" si="359"/>
        <v>DEJAR</v>
      </c>
    </row>
    <row r="3488" spans="1:13" x14ac:dyDescent="0.25">
      <c r="A3488" s="13" t="s">
        <v>1052</v>
      </c>
      <c r="B3488" s="18">
        <v>17</v>
      </c>
      <c r="C3488" s="35" t="s">
        <v>377</v>
      </c>
      <c r="D3488" s="136">
        <v>12</v>
      </c>
      <c r="E3488" s="136">
        <v>10</v>
      </c>
      <c r="F3488" s="305">
        <f t="shared" si="356"/>
        <v>113.0976</v>
      </c>
      <c r="G3488" s="9">
        <v>0.125</v>
      </c>
      <c r="H3488" s="9" t="s">
        <v>1063</v>
      </c>
      <c r="I3488" s="32">
        <f t="shared" si="368"/>
        <v>51.002868362482175</v>
      </c>
      <c r="J3488" s="32">
        <f t="shared" si="366"/>
        <v>0.2040114734499287</v>
      </c>
      <c r="K3488" s="33" t="str">
        <f t="shared" si="357"/>
        <v>DEJAR</v>
      </c>
      <c r="L3488" s="33" t="str">
        <f t="shared" si="358"/>
        <v>DEJAR</v>
      </c>
      <c r="M3488" s="33" t="str">
        <f t="shared" si="359"/>
        <v>DEJAR</v>
      </c>
    </row>
    <row r="3489" spans="1:13" x14ac:dyDescent="0.25">
      <c r="A3489" s="13" t="s">
        <v>1052</v>
      </c>
      <c r="B3489" s="18">
        <v>18</v>
      </c>
      <c r="C3489" s="35" t="s">
        <v>1076</v>
      </c>
      <c r="D3489" s="136">
        <v>164</v>
      </c>
      <c r="E3489" s="136">
        <v>40</v>
      </c>
      <c r="F3489" s="305">
        <f t="shared" si="356"/>
        <v>21124.118399999999</v>
      </c>
      <c r="G3489" s="9">
        <v>0.125</v>
      </c>
      <c r="H3489" s="9" t="s">
        <v>1063</v>
      </c>
      <c r="I3489" s="32">
        <f t="shared" si="368"/>
        <v>25969.152078660689</v>
      </c>
      <c r="J3489" s="32">
        <f t="shared" si="366"/>
        <v>103.87660831464275</v>
      </c>
      <c r="K3489" s="33" t="str">
        <f t="shared" si="357"/>
        <v>DEJAR</v>
      </c>
      <c r="L3489" s="33" t="str">
        <f t="shared" si="358"/>
        <v>DEJAR</v>
      </c>
      <c r="M3489" s="33" t="str">
        <f t="shared" si="359"/>
        <v>DEJAR</v>
      </c>
    </row>
    <row r="3490" spans="1:13" x14ac:dyDescent="0.25">
      <c r="A3490" s="13" t="s">
        <v>1052</v>
      </c>
      <c r="B3490" s="18">
        <v>19</v>
      </c>
      <c r="C3490" s="35" t="s">
        <v>130</v>
      </c>
      <c r="D3490" s="136">
        <v>10</v>
      </c>
      <c r="E3490" s="136">
        <v>15</v>
      </c>
      <c r="F3490" s="305">
        <f t="shared" si="356"/>
        <v>78.539999999999992</v>
      </c>
      <c r="G3490" s="9">
        <v>0.125</v>
      </c>
      <c r="H3490" s="9" t="s">
        <v>1063</v>
      </c>
      <c r="I3490" s="32">
        <f t="shared" si="368"/>
        <v>33.026709725455305</v>
      </c>
      <c r="J3490" s="32">
        <f t="shared" si="366"/>
        <v>0.13210683890182123</v>
      </c>
      <c r="K3490" s="33" t="str">
        <f t="shared" si="357"/>
        <v>DEJAR</v>
      </c>
      <c r="L3490" s="33" t="str">
        <f t="shared" si="358"/>
        <v>DEJAR</v>
      </c>
      <c r="M3490" s="33" t="str">
        <f t="shared" si="359"/>
        <v>DEJAR</v>
      </c>
    </row>
    <row r="3491" spans="1:13" x14ac:dyDescent="0.25">
      <c r="A3491" s="13" t="s">
        <v>1052</v>
      </c>
      <c r="B3491" s="18">
        <v>20</v>
      </c>
      <c r="C3491" s="35" t="s">
        <v>1064</v>
      </c>
      <c r="D3491" s="136">
        <v>11</v>
      </c>
      <c r="E3491" s="136">
        <v>2</v>
      </c>
      <c r="F3491" s="305">
        <f t="shared" si="356"/>
        <v>95.0334</v>
      </c>
      <c r="G3491" s="9">
        <v>0.125</v>
      </c>
      <c r="H3491" s="100" t="s">
        <v>1065</v>
      </c>
      <c r="I3491" s="33">
        <f t="shared" ref="I3491:I3494" si="369">(6.666+(12.826*E3491^0.5)*LN(E3491))</f>
        <v>19.238790948127587</v>
      </c>
      <c r="J3491" s="33">
        <f t="shared" si="366"/>
        <v>7.6955163792510342E-2</v>
      </c>
      <c r="K3491" s="33" t="str">
        <f t="shared" si="357"/>
        <v>DEJAR</v>
      </c>
      <c r="L3491" s="33" t="str">
        <f t="shared" si="358"/>
        <v>DEPURAR</v>
      </c>
      <c r="M3491" s="33" t="str">
        <f t="shared" si="359"/>
        <v>DEPURAR</v>
      </c>
    </row>
    <row r="3492" spans="1:13" x14ac:dyDescent="0.25">
      <c r="A3492" s="13" t="s">
        <v>1052</v>
      </c>
      <c r="B3492" s="18">
        <v>21</v>
      </c>
      <c r="C3492" s="35" t="s">
        <v>1064</v>
      </c>
      <c r="D3492" s="136">
        <v>13.5</v>
      </c>
      <c r="E3492" s="136">
        <v>4</v>
      </c>
      <c r="F3492" s="305">
        <f t="shared" si="356"/>
        <v>143.13915</v>
      </c>
      <c r="G3492" s="9">
        <v>0.125</v>
      </c>
      <c r="H3492" s="100" t="s">
        <v>1065</v>
      </c>
      <c r="I3492" s="33">
        <f t="shared" si="369"/>
        <v>42.22722295144743</v>
      </c>
      <c r="J3492" s="33">
        <f t="shared" si="366"/>
        <v>0.16890889180578972</v>
      </c>
      <c r="K3492" s="33" t="str">
        <f t="shared" si="357"/>
        <v>DEJAR</v>
      </c>
      <c r="L3492" s="33" t="str">
        <f t="shared" si="358"/>
        <v>DEPURAR</v>
      </c>
      <c r="M3492" s="33" t="str">
        <f t="shared" si="359"/>
        <v>DEPURAR</v>
      </c>
    </row>
    <row r="3493" spans="1:13" x14ac:dyDescent="0.25">
      <c r="A3493" s="13" t="s">
        <v>1052</v>
      </c>
      <c r="B3493" s="18">
        <v>22</v>
      </c>
      <c r="C3493" s="35" t="s">
        <v>1064</v>
      </c>
      <c r="D3493" s="136">
        <v>10.9</v>
      </c>
      <c r="E3493" s="136">
        <v>4</v>
      </c>
      <c r="F3493" s="305">
        <f t="shared" si="356"/>
        <v>93.313373999999996</v>
      </c>
      <c r="G3493" s="9">
        <v>0.125</v>
      </c>
      <c r="H3493" s="100" t="s">
        <v>1065</v>
      </c>
      <c r="I3493" s="33">
        <f t="shared" si="369"/>
        <v>42.22722295144743</v>
      </c>
      <c r="J3493" s="33">
        <f t="shared" si="366"/>
        <v>0.16890889180578972</v>
      </c>
      <c r="K3493" s="33" t="str">
        <f t="shared" si="357"/>
        <v>DEJAR</v>
      </c>
      <c r="L3493" s="33" t="str">
        <f t="shared" si="358"/>
        <v>DEPURAR</v>
      </c>
      <c r="M3493" s="33" t="str">
        <f t="shared" si="359"/>
        <v>DEPURAR</v>
      </c>
    </row>
    <row r="3494" spans="1:13" x14ac:dyDescent="0.25">
      <c r="A3494" s="13" t="s">
        <v>1052</v>
      </c>
      <c r="B3494" s="18">
        <v>23</v>
      </c>
      <c r="C3494" s="35" t="s">
        <v>1064</v>
      </c>
      <c r="D3494" s="136">
        <v>10.8</v>
      </c>
      <c r="E3494" s="197">
        <v>5.3</v>
      </c>
      <c r="F3494" s="305">
        <f t="shared" si="356"/>
        <v>91.60905600000001</v>
      </c>
      <c r="G3494" s="9">
        <v>0.125</v>
      </c>
      <c r="H3494" s="100" t="s">
        <v>1065</v>
      </c>
      <c r="I3494" s="33">
        <f t="shared" si="369"/>
        <v>55.909495727108819</v>
      </c>
      <c r="J3494" s="33">
        <f t="shared" si="366"/>
        <v>0.22363798290843528</v>
      </c>
      <c r="K3494" s="33" t="str">
        <f t="shared" si="357"/>
        <v>DEJAR</v>
      </c>
      <c r="L3494" s="33" t="str">
        <f t="shared" si="358"/>
        <v>DEJAR</v>
      </c>
      <c r="M3494" s="33" t="str">
        <f t="shared" si="359"/>
        <v>DEJAR</v>
      </c>
    </row>
    <row r="3495" spans="1:13" x14ac:dyDescent="0.25">
      <c r="A3495" s="13" t="s">
        <v>1052</v>
      </c>
      <c r="B3495" s="18">
        <v>24</v>
      </c>
      <c r="C3495" s="35" t="s">
        <v>1083</v>
      </c>
      <c r="D3495" s="136">
        <v>21</v>
      </c>
      <c r="E3495" s="195">
        <v>12.447916666666666</v>
      </c>
      <c r="F3495" s="305">
        <f t="shared" si="356"/>
        <v>346.3614</v>
      </c>
      <c r="G3495" s="9">
        <v>0.125</v>
      </c>
      <c r="H3495" s="9" t="s">
        <v>1063</v>
      </c>
      <c r="I3495" s="32">
        <f>0.13657*D3495^2.38351</f>
        <v>193.587905296</v>
      </c>
      <c r="J3495" s="32">
        <f>(I3495/1000)*0.5/G3495</f>
        <v>0.77435162118400003</v>
      </c>
      <c r="K3495" s="33" t="str">
        <f t="shared" si="357"/>
        <v>DEJAR</v>
      </c>
      <c r="L3495" s="33" t="str">
        <f t="shared" si="358"/>
        <v>DEJAR</v>
      </c>
      <c r="M3495" s="33" t="str">
        <f t="shared" si="359"/>
        <v>DEJAR</v>
      </c>
    </row>
    <row r="3496" spans="1:13" x14ac:dyDescent="0.25">
      <c r="A3496" s="13" t="s">
        <v>1052</v>
      </c>
      <c r="B3496" s="18">
        <v>25</v>
      </c>
      <c r="C3496" s="35" t="s">
        <v>1064</v>
      </c>
      <c r="D3496" s="136">
        <v>11.5</v>
      </c>
      <c r="E3496" s="136">
        <v>6</v>
      </c>
      <c r="F3496" s="305">
        <f t="shared" si="356"/>
        <v>103.86915</v>
      </c>
      <c r="G3496" s="9">
        <v>0.125</v>
      </c>
      <c r="H3496" s="100" t="s">
        <v>1065</v>
      </c>
      <c r="I3496" s="33">
        <f>(6.666+(12.826*E3496^0.5)*LN(E3496))</f>
        <v>62.957985757508652</v>
      </c>
      <c r="J3496" s="33">
        <f t="shared" ref="J3496" si="370">(I3496/1000)*0.5/G3496</f>
        <v>0.25183194303003459</v>
      </c>
      <c r="K3496" s="33" t="str">
        <f t="shared" si="357"/>
        <v>DEJAR</v>
      </c>
      <c r="L3496" s="33" t="str">
        <f t="shared" si="358"/>
        <v>DEJAR</v>
      </c>
      <c r="M3496" s="33" t="str">
        <f t="shared" si="359"/>
        <v>DEJAR</v>
      </c>
    </row>
    <row r="3497" spans="1:13" x14ac:dyDescent="0.25">
      <c r="A3497" s="13" t="s">
        <v>1052</v>
      </c>
      <c r="B3497" s="18">
        <v>26</v>
      </c>
      <c r="C3497" s="35" t="s">
        <v>1075</v>
      </c>
      <c r="D3497" s="136">
        <v>45</v>
      </c>
      <c r="E3497" s="136">
        <v>20</v>
      </c>
      <c r="F3497" s="305">
        <f t="shared" si="356"/>
        <v>1590.4349999999999</v>
      </c>
      <c r="G3497" s="9">
        <v>0.125</v>
      </c>
      <c r="H3497" s="9" t="s">
        <v>1063</v>
      </c>
      <c r="I3497" s="32">
        <f t="shared" ref="I3497:I3498" si="371">0.13657*D3497^2.38351</f>
        <v>1190.7041522680991</v>
      </c>
      <c r="J3497" s="32">
        <f t="shared" ref="J3497:J3501" si="372">(I3497/1000)*0.5/G3497</f>
        <v>4.762816609072396</v>
      </c>
      <c r="K3497" s="33" t="str">
        <f t="shared" si="357"/>
        <v>DEJAR</v>
      </c>
      <c r="L3497" s="33" t="str">
        <f t="shared" si="358"/>
        <v>DEJAR</v>
      </c>
      <c r="M3497" s="33" t="str">
        <f t="shared" si="359"/>
        <v>DEJAR</v>
      </c>
    </row>
    <row r="3498" spans="1:13" x14ac:dyDescent="0.25">
      <c r="A3498" s="13" t="s">
        <v>1052</v>
      </c>
      <c r="B3498" s="18">
        <v>27</v>
      </c>
      <c r="C3498" s="35" t="s">
        <v>1069</v>
      </c>
      <c r="D3498" s="136">
        <v>37</v>
      </c>
      <c r="E3498" s="136">
        <v>30</v>
      </c>
      <c r="F3498" s="305">
        <f t="shared" si="356"/>
        <v>1075.2126000000001</v>
      </c>
      <c r="G3498" s="9">
        <v>0.125</v>
      </c>
      <c r="H3498" s="9" t="s">
        <v>1063</v>
      </c>
      <c r="I3498" s="32">
        <f t="shared" si="371"/>
        <v>746.75785703016243</v>
      </c>
      <c r="J3498" s="32">
        <f t="shared" si="372"/>
        <v>2.9870314281206496</v>
      </c>
      <c r="K3498" s="33" t="str">
        <f t="shared" si="357"/>
        <v>DEJAR</v>
      </c>
      <c r="L3498" s="33" t="str">
        <f t="shared" si="358"/>
        <v>DEJAR</v>
      </c>
      <c r="M3498" s="33" t="str">
        <f t="shared" si="359"/>
        <v>DEJAR</v>
      </c>
    </row>
    <row r="3499" spans="1:13" x14ac:dyDescent="0.25">
      <c r="A3499" s="13" t="s">
        <v>1052</v>
      </c>
      <c r="B3499" s="18">
        <v>28</v>
      </c>
      <c r="C3499" s="35" t="s">
        <v>1064</v>
      </c>
      <c r="D3499" s="136">
        <v>13</v>
      </c>
      <c r="E3499" s="197">
        <v>5.3</v>
      </c>
      <c r="F3499" s="305">
        <f t="shared" si="356"/>
        <v>132.73259999999999</v>
      </c>
      <c r="G3499" s="9">
        <v>0.125</v>
      </c>
      <c r="H3499" s="100" t="s">
        <v>1065</v>
      </c>
      <c r="I3499" s="33">
        <f t="shared" ref="I3499:I3501" si="373">(6.666+(12.826*E3499^0.5)*LN(E3499))</f>
        <v>55.909495727108819</v>
      </c>
      <c r="J3499" s="33">
        <f t="shared" si="372"/>
        <v>0.22363798290843528</v>
      </c>
      <c r="K3499" s="33" t="str">
        <f t="shared" si="357"/>
        <v>DEJAR</v>
      </c>
      <c r="L3499" s="33" t="str">
        <f t="shared" si="358"/>
        <v>DEJAR</v>
      </c>
      <c r="M3499" s="33" t="str">
        <f t="shared" si="359"/>
        <v>DEJAR</v>
      </c>
    </row>
    <row r="3500" spans="1:13" x14ac:dyDescent="0.25">
      <c r="A3500" s="13" t="s">
        <v>1052</v>
      </c>
      <c r="B3500" s="18">
        <v>29</v>
      </c>
      <c r="C3500" s="35" t="s">
        <v>1064</v>
      </c>
      <c r="D3500" s="136">
        <v>12</v>
      </c>
      <c r="E3500" s="197">
        <v>5.3</v>
      </c>
      <c r="F3500" s="305">
        <f t="shared" si="356"/>
        <v>113.0976</v>
      </c>
      <c r="G3500" s="9">
        <v>0.125</v>
      </c>
      <c r="H3500" s="100" t="s">
        <v>1065</v>
      </c>
      <c r="I3500" s="33">
        <f t="shared" si="373"/>
        <v>55.909495727108819</v>
      </c>
      <c r="J3500" s="33">
        <f t="shared" si="372"/>
        <v>0.22363798290843528</v>
      </c>
      <c r="K3500" s="33" t="str">
        <f t="shared" si="357"/>
        <v>DEJAR</v>
      </c>
      <c r="L3500" s="33" t="str">
        <f t="shared" si="358"/>
        <v>DEJAR</v>
      </c>
      <c r="M3500" s="33" t="str">
        <f t="shared" si="359"/>
        <v>DEJAR</v>
      </c>
    </row>
    <row r="3501" spans="1:13" x14ac:dyDescent="0.25">
      <c r="A3501" s="13" t="s">
        <v>1052</v>
      </c>
      <c r="B3501" s="18">
        <v>30</v>
      </c>
      <c r="C3501" s="35" t="s">
        <v>1064</v>
      </c>
      <c r="D3501" s="136">
        <v>25.5</v>
      </c>
      <c r="E3501" s="136">
        <v>12</v>
      </c>
      <c r="F3501" s="305">
        <f t="shared" si="356"/>
        <v>510.70634999999999</v>
      </c>
      <c r="G3501" s="9">
        <v>0.125</v>
      </c>
      <c r="H3501" s="100" t="s">
        <v>1065</v>
      </c>
      <c r="I3501" s="33">
        <f t="shared" si="373"/>
        <v>117.07181217677756</v>
      </c>
      <c r="J3501" s="33">
        <f t="shared" si="372"/>
        <v>0.46828724870711025</v>
      </c>
      <c r="K3501" s="33" t="str">
        <f t="shared" si="357"/>
        <v>DEJAR</v>
      </c>
      <c r="L3501" s="33" t="str">
        <f t="shared" si="358"/>
        <v>DEJAR</v>
      </c>
      <c r="M3501" s="33" t="str">
        <f t="shared" si="359"/>
        <v>DEJAR</v>
      </c>
    </row>
    <row r="3502" spans="1:13" x14ac:dyDescent="0.25">
      <c r="A3502" s="13" t="s">
        <v>1052</v>
      </c>
      <c r="B3502" s="18">
        <v>31</v>
      </c>
      <c r="C3502" s="35" t="s">
        <v>1084</v>
      </c>
      <c r="D3502" s="136">
        <v>36</v>
      </c>
      <c r="E3502" s="136">
        <v>20</v>
      </c>
      <c r="F3502" s="305">
        <f t="shared" si="356"/>
        <v>1017.8783999999999</v>
      </c>
      <c r="G3502" s="9">
        <v>0.125</v>
      </c>
      <c r="H3502" s="9" t="s">
        <v>1063</v>
      </c>
      <c r="I3502" s="32">
        <f>0.13657*D3502^2.38351</f>
        <v>699.54858588098784</v>
      </c>
      <c r="J3502" s="32">
        <f>(I3502/1000)*0.5/G3502</f>
        <v>2.7981943435239516</v>
      </c>
      <c r="K3502" s="33" t="str">
        <f t="shared" si="357"/>
        <v>DEJAR</v>
      </c>
      <c r="L3502" s="33" t="str">
        <f t="shared" si="358"/>
        <v>DEJAR</v>
      </c>
      <c r="M3502" s="33" t="str">
        <f t="shared" si="359"/>
        <v>DEJAR</v>
      </c>
    </row>
    <row r="3503" spans="1:13" x14ac:dyDescent="0.25">
      <c r="A3503" s="13" t="s">
        <v>1052</v>
      </c>
      <c r="B3503" s="18">
        <v>32</v>
      </c>
      <c r="C3503" s="35" t="s">
        <v>1064</v>
      </c>
      <c r="D3503" s="136">
        <v>29</v>
      </c>
      <c r="E3503" s="136">
        <v>18</v>
      </c>
      <c r="F3503" s="305">
        <f t="shared" si="356"/>
        <v>660.52139999999997</v>
      </c>
      <c r="G3503" s="9">
        <v>0.125</v>
      </c>
      <c r="H3503" s="100" t="s">
        <v>1065</v>
      </c>
      <c r="I3503" s="33">
        <f t="shared" ref="I3503:I3505" si="374">(6.666+(12.826*E3503^0.5)*LN(E3503))</f>
        <v>163.94878593751443</v>
      </c>
      <c r="J3503" s="33">
        <f t="shared" ref="J3503:J3505" si="375">(I3503/1000)*0.5/G3503</f>
        <v>0.65579514375005776</v>
      </c>
      <c r="K3503" s="33" t="str">
        <f t="shared" si="357"/>
        <v>DEJAR</v>
      </c>
      <c r="L3503" s="33" t="str">
        <f t="shared" si="358"/>
        <v>DEJAR</v>
      </c>
      <c r="M3503" s="33" t="str">
        <f t="shared" si="359"/>
        <v>DEJAR</v>
      </c>
    </row>
    <row r="3504" spans="1:13" x14ac:dyDescent="0.25">
      <c r="A3504" s="13" t="s">
        <v>1052</v>
      </c>
      <c r="B3504" s="18">
        <v>33</v>
      </c>
      <c r="C3504" s="35" t="s">
        <v>1064</v>
      </c>
      <c r="D3504" s="136">
        <v>10</v>
      </c>
      <c r="E3504" s="136">
        <v>4</v>
      </c>
      <c r="F3504" s="305">
        <f t="shared" si="356"/>
        <v>78.539999999999992</v>
      </c>
      <c r="G3504" s="9">
        <v>0.125</v>
      </c>
      <c r="H3504" s="100" t="s">
        <v>1065</v>
      </c>
      <c r="I3504" s="33">
        <f t="shared" si="374"/>
        <v>42.22722295144743</v>
      </c>
      <c r="J3504" s="33">
        <f t="shared" si="375"/>
        <v>0.16890889180578972</v>
      </c>
      <c r="K3504" s="33" t="str">
        <f t="shared" si="357"/>
        <v>DEJAR</v>
      </c>
      <c r="L3504" s="33" t="str">
        <f t="shared" si="358"/>
        <v>DEPURAR</v>
      </c>
      <c r="M3504" s="33" t="str">
        <f t="shared" si="359"/>
        <v>DEPURAR</v>
      </c>
    </row>
    <row r="3505" spans="1:13" x14ac:dyDescent="0.25">
      <c r="A3505" s="13" t="s">
        <v>1052</v>
      </c>
      <c r="B3505" s="18">
        <v>34</v>
      </c>
      <c r="C3505" s="35" t="s">
        <v>1064</v>
      </c>
      <c r="D3505" s="136">
        <v>11.5</v>
      </c>
      <c r="E3505" s="136">
        <v>5</v>
      </c>
      <c r="F3505" s="305">
        <f t="shared" si="356"/>
        <v>103.86915</v>
      </c>
      <c r="G3505" s="9">
        <v>0.125</v>
      </c>
      <c r="H3505" s="100" t="s">
        <v>1065</v>
      </c>
      <c r="I3505" s="33">
        <f t="shared" si="374"/>
        <v>52.824370122452407</v>
      </c>
      <c r="J3505" s="33">
        <f t="shared" si="375"/>
        <v>0.21129748048980962</v>
      </c>
      <c r="K3505" s="33" t="str">
        <f t="shared" si="357"/>
        <v>DEJAR</v>
      </c>
      <c r="L3505" s="33" t="str">
        <f t="shared" si="358"/>
        <v>DEJAR</v>
      </c>
      <c r="M3505" s="33" t="str">
        <f t="shared" si="359"/>
        <v>DEJAR</v>
      </c>
    </row>
    <row r="3506" spans="1:13" x14ac:dyDescent="0.25">
      <c r="A3506" s="13" t="s">
        <v>1052</v>
      </c>
      <c r="B3506" s="18">
        <v>35</v>
      </c>
      <c r="C3506" s="35" t="s">
        <v>130</v>
      </c>
      <c r="D3506" s="136">
        <v>13.5</v>
      </c>
      <c r="E3506" s="136">
        <v>15</v>
      </c>
      <c r="F3506" s="305">
        <f t="shared" si="356"/>
        <v>143.13915</v>
      </c>
      <c r="G3506" s="9">
        <v>0.125</v>
      </c>
      <c r="H3506" s="9" t="s">
        <v>1063</v>
      </c>
      <c r="I3506" s="32">
        <f t="shared" ref="I3506:I3508" si="376">0.13657*D3506^2.38351</f>
        <v>67.533172179763213</v>
      </c>
      <c r="J3506" s="32">
        <f t="shared" ref="J3506:J3513" si="377">(I3506/1000)*0.5/G3506</f>
        <v>0.27013268871905283</v>
      </c>
      <c r="K3506" s="33" t="str">
        <f t="shared" si="357"/>
        <v>DEJAR</v>
      </c>
      <c r="L3506" s="33" t="str">
        <f t="shared" si="358"/>
        <v>DEJAR</v>
      </c>
      <c r="M3506" s="33" t="str">
        <f t="shared" si="359"/>
        <v>DEJAR</v>
      </c>
    </row>
    <row r="3507" spans="1:13" x14ac:dyDescent="0.25">
      <c r="A3507" s="13" t="s">
        <v>1052</v>
      </c>
      <c r="B3507" s="18">
        <v>36</v>
      </c>
      <c r="C3507" s="35" t="s">
        <v>1067</v>
      </c>
      <c r="D3507" s="136">
        <v>10.199999999999999</v>
      </c>
      <c r="E3507" s="136">
        <v>5</v>
      </c>
      <c r="F3507" s="305">
        <f t="shared" si="356"/>
        <v>81.713015999999996</v>
      </c>
      <c r="G3507" s="9">
        <v>0.125</v>
      </c>
      <c r="H3507" s="9" t="s">
        <v>1063</v>
      </c>
      <c r="I3507" s="32">
        <f t="shared" si="376"/>
        <v>34.622936944330348</v>
      </c>
      <c r="J3507" s="32">
        <f t="shared" si="377"/>
        <v>0.1384917477773214</v>
      </c>
      <c r="K3507" s="33" t="str">
        <f t="shared" si="357"/>
        <v>DEJAR</v>
      </c>
      <c r="L3507" s="33" t="str">
        <f t="shared" si="358"/>
        <v>DEJAR</v>
      </c>
      <c r="M3507" s="33" t="str">
        <f t="shared" si="359"/>
        <v>DEJAR</v>
      </c>
    </row>
    <row r="3508" spans="1:13" x14ac:dyDescent="0.25">
      <c r="A3508" s="13" t="s">
        <v>1052</v>
      </c>
      <c r="B3508" s="18">
        <v>37</v>
      </c>
      <c r="C3508" s="35" t="s">
        <v>130</v>
      </c>
      <c r="D3508" s="136">
        <v>15</v>
      </c>
      <c r="E3508" s="136">
        <v>12</v>
      </c>
      <c r="F3508" s="305">
        <f t="shared" si="356"/>
        <v>176.715</v>
      </c>
      <c r="G3508" s="9">
        <v>0.125</v>
      </c>
      <c r="H3508" s="9" t="s">
        <v>1063</v>
      </c>
      <c r="I3508" s="32">
        <f t="shared" si="376"/>
        <v>86.812164819560579</v>
      </c>
      <c r="J3508" s="32">
        <f t="shared" si="377"/>
        <v>0.34724865927824233</v>
      </c>
      <c r="K3508" s="33" t="str">
        <f t="shared" si="357"/>
        <v>DEJAR</v>
      </c>
      <c r="L3508" s="33" t="str">
        <f t="shared" si="358"/>
        <v>DEJAR</v>
      </c>
      <c r="M3508" s="33" t="str">
        <f t="shared" si="359"/>
        <v>DEJAR</v>
      </c>
    </row>
    <row r="3509" spans="1:13" x14ac:dyDescent="0.25">
      <c r="A3509" s="13" t="s">
        <v>1052</v>
      </c>
      <c r="B3509" s="18">
        <v>38</v>
      </c>
      <c r="C3509" s="35" t="s">
        <v>1064</v>
      </c>
      <c r="D3509" s="136">
        <v>11.9</v>
      </c>
      <c r="E3509" s="136">
        <v>4.5</v>
      </c>
      <c r="F3509" s="305">
        <f t="shared" si="356"/>
        <v>111.220494</v>
      </c>
      <c r="G3509" s="9">
        <v>0.125</v>
      </c>
      <c r="H3509" s="100" t="s">
        <v>1065</v>
      </c>
      <c r="I3509" s="33">
        <f t="shared" ref="I3509:I3513" si="378">(6.666+(12.826*E3509^0.5)*LN(E3509))</f>
        <v>47.589020124374471</v>
      </c>
      <c r="J3509" s="33">
        <f t="shared" si="377"/>
        <v>0.19035608049749789</v>
      </c>
      <c r="K3509" s="33" t="str">
        <f t="shared" si="357"/>
        <v>DEJAR</v>
      </c>
      <c r="L3509" s="33" t="str">
        <f t="shared" si="358"/>
        <v>DEPURAR</v>
      </c>
      <c r="M3509" s="33" t="str">
        <f t="shared" si="359"/>
        <v>DEPURAR</v>
      </c>
    </row>
    <row r="3510" spans="1:13" x14ac:dyDescent="0.25">
      <c r="A3510" s="13" t="s">
        <v>1052</v>
      </c>
      <c r="B3510" s="18">
        <v>39</v>
      </c>
      <c r="C3510" s="35" t="s">
        <v>1064</v>
      </c>
      <c r="D3510" s="136">
        <v>11.6</v>
      </c>
      <c r="E3510" s="197">
        <v>5.3</v>
      </c>
      <c r="F3510" s="305">
        <f t="shared" si="356"/>
        <v>105.683424</v>
      </c>
      <c r="G3510" s="9">
        <v>0.125</v>
      </c>
      <c r="H3510" s="100" t="s">
        <v>1065</v>
      </c>
      <c r="I3510" s="33">
        <f t="shared" si="378"/>
        <v>55.909495727108819</v>
      </c>
      <c r="J3510" s="33">
        <f t="shared" si="377"/>
        <v>0.22363798290843528</v>
      </c>
      <c r="K3510" s="33" t="str">
        <f t="shared" si="357"/>
        <v>DEJAR</v>
      </c>
      <c r="L3510" s="33" t="str">
        <f t="shared" si="358"/>
        <v>DEJAR</v>
      </c>
      <c r="M3510" s="33" t="str">
        <f t="shared" si="359"/>
        <v>DEJAR</v>
      </c>
    </row>
    <row r="3511" spans="1:13" x14ac:dyDescent="0.25">
      <c r="A3511" s="13" t="s">
        <v>1052</v>
      </c>
      <c r="B3511" s="18">
        <v>40</v>
      </c>
      <c r="C3511" s="35" t="s">
        <v>1064</v>
      </c>
      <c r="D3511" s="136">
        <v>11</v>
      </c>
      <c r="E3511" s="136">
        <v>3</v>
      </c>
      <c r="F3511" s="305">
        <f t="shared" si="356"/>
        <v>95.0334</v>
      </c>
      <c r="G3511" s="9">
        <v>0.125</v>
      </c>
      <c r="H3511" s="100" t="s">
        <v>1065</v>
      </c>
      <c r="I3511" s="33">
        <f t="shared" si="378"/>
        <v>31.07198362279307</v>
      </c>
      <c r="J3511" s="33">
        <f t="shared" si="377"/>
        <v>0.12428793449117229</v>
      </c>
      <c r="K3511" s="33" t="str">
        <f t="shared" si="357"/>
        <v>DEJAR</v>
      </c>
      <c r="L3511" s="33" t="str">
        <f t="shared" si="358"/>
        <v>DEPURAR</v>
      </c>
      <c r="M3511" s="33" t="str">
        <f t="shared" si="359"/>
        <v>DEPURAR</v>
      </c>
    </row>
    <row r="3512" spans="1:13" x14ac:dyDescent="0.25">
      <c r="A3512" s="13" t="s">
        <v>1052</v>
      </c>
      <c r="B3512" s="18">
        <v>41</v>
      </c>
      <c r="C3512" s="35" t="s">
        <v>1064</v>
      </c>
      <c r="D3512" s="136">
        <v>12</v>
      </c>
      <c r="E3512" s="136">
        <v>4</v>
      </c>
      <c r="F3512" s="305">
        <f t="shared" si="356"/>
        <v>113.0976</v>
      </c>
      <c r="G3512" s="9">
        <v>0.125</v>
      </c>
      <c r="H3512" s="100" t="s">
        <v>1065</v>
      </c>
      <c r="I3512" s="33">
        <f t="shared" si="378"/>
        <v>42.22722295144743</v>
      </c>
      <c r="J3512" s="33">
        <f t="shared" si="377"/>
        <v>0.16890889180578972</v>
      </c>
      <c r="K3512" s="33" t="str">
        <f t="shared" si="357"/>
        <v>DEJAR</v>
      </c>
      <c r="L3512" s="33" t="str">
        <f t="shared" si="358"/>
        <v>DEPURAR</v>
      </c>
      <c r="M3512" s="33" t="str">
        <f t="shared" si="359"/>
        <v>DEPURAR</v>
      </c>
    </row>
    <row r="3513" spans="1:13" x14ac:dyDescent="0.25">
      <c r="A3513" s="13" t="s">
        <v>1052</v>
      </c>
      <c r="B3513" s="18">
        <v>42</v>
      </c>
      <c r="C3513" s="35" t="s">
        <v>1064</v>
      </c>
      <c r="D3513" s="136">
        <v>11</v>
      </c>
      <c r="E3513" s="136">
        <v>4</v>
      </c>
      <c r="F3513" s="305">
        <f t="shared" si="356"/>
        <v>95.0334</v>
      </c>
      <c r="G3513" s="9">
        <v>0.125</v>
      </c>
      <c r="H3513" s="100" t="s">
        <v>1065</v>
      </c>
      <c r="I3513" s="33">
        <f t="shared" si="378"/>
        <v>42.22722295144743</v>
      </c>
      <c r="J3513" s="33">
        <f t="shared" si="377"/>
        <v>0.16890889180578972</v>
      </c>
      <c r="K3513" s="33" t="str">
        <f t="shared" si="357"/>
        <v>DEJAR</v>
      </c>
      <c r="L3513" s="33" t="str">
        <f t="shared" si="358"/>
        <v>DEPURAR</v>
      </c>
      <c r="M3513" s="33" t="str">
        <f t="shared" si="359"/>
        <v>DEPURAR</v>
      </c>
    </row>
    <row r="3514" spans="1:13" x14ac:dyDescent="0.25">
      <c r="A3514" s="13" t="s">
        <v>1052</v>
      </c>
      <c r="B3514" s="18">
        <v>43</v>
      </c>
      <c r="C3514" s="35" t="s">
        <v>990</v>
      </c>
      <c r="D3514" s="136">
        <v>13.5</v>
      </c>
      <c r="E3514" s="136">
        <v>10</v>
      </c>
      <c r="F3514" s="305">
        <f t="shared" si="356"/>
        <v>143.13915</v>
      </c>
      <c r="G3514" s="9">
        <v>0.125</v>
      </c>
      <c r="H3514" s="9" t="s">
        <v>1063</v>
      </c>
      <c r="I3514" s="32">
        <f>0.13657*D3514^2.38351</f>
        <v>67.533172179763213</v>
      </c>
      <c r="J3514" s="32">
        <f>(I3514/1000)*0.5/G3514</f>
        <v>0.27013268871905283</v>
      </c>
      <c r="K3514" s="33" t="str">
        <f t="shared" si="357"/>
        <v>DEJAR</v>
      </c>
      <c r="L3514" s="33" t="str">
        <f t="shared" si="358"/>
        <v>DEJAR</v>
      </c>
      <c r="M3514" s="33" t="str">
        <f t="shared" si="359"/>
        <v>DEJAR</v>
      </c>
    </row>
    <row r="3515" spans="1:13" x14ac:dyDescent="0.25">
      <c r="A3515" s="13" t="s">
        <v>1052</v>
      </c>
      <c r="B3515" s="18">
        <v>44</v>
      </c>
      <c r="C3515" s="35" t="s">
        <v>1064</v>
      </c>
      <c r="D3515" s="136">
        <v>11</v>
      </c>
      <c r="E3515" s="197">
        <v>5.3</v>
      </c>
      <c r="F3515" s="305">
        <f t="shared" si="356"/>
        <v>95.0334</v>
      </c>
      <c r="G3515" s="9">
        <v>0.125</v>
      </c>
      <c r="H3515" s="100" t="s">
        <v>1065</v>
      </c>
      <c r="I3515" s="33">
        <f>(6.666+(12.826*E3515^0.5)*LN(E3515))</f>
        <v>55.909495727108819</v>
      </c>
      <c r="J3515" s="33">
        <f t="shared" ref="J3515" si="379">(I3515/1000)*0.5/G3515</f>
        <v>0.22363798290843528</v>
      </c>
      <c r="K3515" s="33" t="str">
        <f t="shared" si="357"/>
        <v>DEJAR</v>
      </c>
      <c r="L3515" s="33" t="str">
        <f t="shared" si="358"/>
        <v>DEJAR</v>
      </c>
      <c r="M3515" s="33" t="str">
        <f t="shared" si="359"/>
        <v>DEJAR</v>
      </c>
    </row>
    <row r="3516" spans="1:13" x14ac:dyDescent="0.25">
      <c r="A3516" s="13" t="s">
        <v>1052</v>
      </c>
      <c r="B3516" s="18">
        <v>45</v>
      </c>
      <c r="C3516" s="35" t="s">
        <v>130</v>
      </c>
      <c r="D3516" s="136">
        <v>28.5</v>
      </c>
      <c r="E3516" s="136">
        <v>30</v>
      </c>
      <c r="F3516" s="305">
        <f t="shared" si="356"/>
        <v>637.94114999999999</v>
      </c>
      <c r="G3516" s="9">
        <v>0.125</v>
      </c>
      <c r="H3516" s="9" t="s">
        <v>1063</v>
      </c>
      <c r="I3516" s="32">
        <f>0.13657*D3516^2.38351</f>
        <v>400.85987036295842</v>
      </c>
      <c r="J3516" s="32">
        <f>(I3516/1000)*0.5/G3516</f>
        <v>1.6034394814518336</v>
      </c>
      <c r="K3516" s="33" t="str">
        <f t="shared" si="357"/>
        <v>DEJAR</v>
      </c>
      <c r="L3516" s="33" t="str">
        <f t="shared" si="358"/>
        <v>DEJAR</v>
      </c>
      <c r="M3516" s="33" t="str">
        <f t="shared" si="359"/>
        <v>DEJAR</v>
      </c>
    </row>
    <row r="3517" spans="1:13" x14ac:dyDescent="0.25">
      <c r="A3517" s="13" t="s">
        <v>1052</v>
      </c>
      <c r="B3517" s="18">
        <v>46</v>
      </c>
      <c r="C3517" s="35" t="s">
        <v>1064</v>
      </c>
      <c r="D3517" s="136">
        <v>29.5</v>
      </c>
      <c r="E3517" s="197">
        <v>5.3</v>
      </c>
      <c r="F3517" s="305">
        <f t="shared" si="356"/>
        <v>683.49434999999994</v>
      </c>
      <c r="G3517" s="9">
        <v>0.125</v>
      </c>
      <c r="H3517" s="100" t="s">
        <v>1065</v>
      </c>
      <c r="I3517" s="33">
        <f t="shared" ref="I3517:I3524" si="380">(6.666+(12.826*E3517^0.5)*LN(E3517))</f>
        <v>55.909495727108819</v>
      </c>
      <c r="J3517" s="33">
        <f t="shared" ref="J3517:J3524" si="381">(I3517/1000)*0.5/G3517</f>
        <v>0.22363798290843528</v>
      </c>
      <c r="K3517" s="33" t="str">
        <f t="shared" si="357"/>
        <v>DEJAR</v>
      </c>
      <c r="L3517" s="33" t="str">
        <f t="shared" si="358"/>
        <v>DEJAR</v>
      </c>
      <c r="M3517" s="33" t="str">
        <f t="shared" si="359"/>
        <v>DEJAR</v>
      </c>
    </row>
    <row r="3518" spans="1:13" x14ac:dyDescent="0.25">
      <c r="A3518" s="13" t="s">
        <v>1052</v>
      </c>
      <c r="B3518" s="18">
        <v>47</v>
      </c>
      <c r="C3518" s="35" t="s">
        <v>1064</v>
      </c>
      <c r="D3518" s="136">
        <v>31</v>
      </c>
      <c r="E3518" s="136">
        <v>15</v>
      </c>
      <c r="F3518" s="305">
        <f t="shared" si="356"/>
        <v>754.76940000000002</v>
      </c>
      <c r="G3518" s="9">
        <v>0.125</v>
      </c>
      <c r="H3518" s="100" t="s">
        <v>1065</v>
      </c>
      <c r="I3518" s="33">
        <f t="shared" si="380"/>
        <v>141.18808068496872</v>
      </c>
      <c r="J3518" s="33">
        <f t="shared" si="381"/>
        <v>0.56475232273987486</v>
      </c>
      <c r="K3518" s="33" t="str">
        <f t="shared" si="357"/>
        <v>DEJAR</v>
      </c>
      <c r="L3518" s="33" t="str">
        <f t="shared" si="358"/>
        <v>DEJAR</v>
      </c>
      <c r="M3518" s="33" t="str">
        <f t="shared" si="359"/>
        <v>DEJAR</v>
      </c>
    </row>
    <row r="3519" spans="1:13" x14ac:dyDescent="0.25">
      <c r="A3519" s="13" t="s">
        <v>1052</v>
      </c>
      <c r="B3519" s="18">
        <v>48</v>
      </c>
      <c r="C3519" s="35" t="s">
        <v>1064</v>
      </c>
      <c r="D3519" s="136">
        <v>15</v>
      </c>
      <c r="E3519" s="197">
        <v>5.3</v>
      </c>
      <c r="F3519" s="305">
        <f t="shared" si="356"/>
        <v>176.715</v>
      </c>
      <c r="G3519" s="9">
        <v>0.125</v>
      </c>
      <c r="H3519" s="100" t="s">
        <v>1065</v>
      </c>
      <c r="I3519" s="33">
        <f t="shared" si="380"/>
        <v>55.909495727108819</v>
      </c>
      <c r="J3519" s="33">
        <f t="shared" si="381"/>
        <v>0.22363798290843528</v>
      </c>
      <c r="K3519" s="33" t="str">
        <f t="shared" si="357"/>
        <v>DEJAR</v>
      </c>
      <c r="L3519" s="33" t="str">
        <f t="shared" si="358"/>
        <v>DEJAR</v>
      </c>
      <c r="M3519" s="33" t="str">
        <f t="shared" si="359"/>
        <v>DEJAR</v>
      </c>
    </row>
    <row r="3520" spans="1:13" x14ac:dyDescent="0.25">
      <c r="A3520" s="13" t="s">
        <v>1052</v>
      </c>
      <c r="B3520" s="18">
        <v>49</v>
      </c>
      <c r="C3520" s="35" t="s">
        <v>1064</v>
      </c>
      <c r="D3520" s="136">
        <v>13</v>
      </c>
      <c r="E3520" s="136">
        <v>3</v>
      </c>
      <c r="F3520" s="305">
        <f t="shared" si="356"/>
        <v>132.73259999999999</v>
      </c>
      <c r="G3520" s="9">
        <v>0.125</v>
      </c>
      <c r="H3520" s="100" t="s">
        <v>1065</v>
      </c>
      <c r="I3520" s="33">
        <f t="shared" si="380"/>
        <v>31.07198362279307</v>
      </c>
      <c r="J3520" s="33">
        <f t="shared" si="381"/>
        <v>0.12428793449117229</v>
      </c>
      <c r="K3520" s="33" t="str">
        <f t="shared" si="357"/>
        <v>DEJAR</v>
      </c>
      <c r="L3520" s="33" t="str">
        <f t="shared" si="358"/>
        <v>DEPURAR</v>
      </c>
      <c r="M3520" s="33" t="str">
        <f t="shared" si="359"/>
        <v>DEPURAR</v>
      </c>
    </row>
    <row r="3521" spans="1:13" x14ac:dyDescent="0.25">
      <c r="A3521" s="13" t="s">
        <v>1052</v>
      </c>
      <c r="B3521" s="18">
        <v>50</v>
      </c>
      <c r="C3521" s="35" t="s">
        <v>1064</v>
      </c>
      <c r="D3521" s="136">
        <v>14</v>
      </c>
      <c r="E3521" s="136">
        <v>4</v>
      </c>
      <c r="F3521" s="305">
        <f t="shared" si="356"/>
        <v>153.9384</v>
      </c>
      <c r="G3521" s="9">
        <v>0.125</v>
      </c>
      <c r="H3521" s="100" t="s">
        <v>1065</v>
      </c>
      <c r="I3521" s="33">
        <f t="shared" si="380"/>
        <v>42.22722295144743</v>
      </c>
      <c r="J3521" s="33">
        <f t="shared" si="381"/>
        <v>0.16890889180578972</v>
      </c>
      <c r="K3521" s="33" t="str">
        <f t="shared" si="357"/>
        <v>DEJAR</v>
      </c>
      <c r="L3521" s="33" t="str">
        <f t="shared" si="358"/>
        <v>DEPURAR</v>
      </c>
      <c r="M3521" s="33" t="str">
        <f t="shared" si="359"/>
        <v>DEPURAR</v>
      </c>
    </row>
    <row r="3522" spans="1:13" x14ac:dyDescent="0.25">
      <c r="A3522" s="13" t="s">
        <v>1052</v>
      </c>
      <c r="B3522" s="18">
        <v>51</v>
      </c>
      <c r="C3522" s="35" t="s">
        <v>1064</v>
      </c>
      <c r="D3522" s="136">
        <v>11</v>
      </c>
      <c r="E3522" s="136">
        <v>2</v>
      </c>
      <c r="F3522" s="305">
        <f t="shared" si="356"/>
        <v>95.0334</v>
      </c>
      <c r="G3522" s="9">
        <v>0.125</v>
      </c>
      <c r="H3522" s="100" t="s">
        <v>1065</v>
      </c>
      <c r="I3522" s="33">
        <f t="shared" si="380"/>
        <v>19.238790948127587</v>
      </c>
      <c r="J3522" s="33">
        <f t="shared" si="381"/>
        <v>7.6955163792510342E-2</v>
      </c>
      <c r="K3522" s="33" t="str">
        <f t="shared" si="357"/>
        <v>DEJAR</v>
      </c>
      <c r="L3522" s="33" t="str">
        <f t="shared" si="358"/>
        <v>DEPURAR</v>
      </c>
      <c r="M3522" s="33" t="str">
        <f t="shared" si="359"/>
        <v>DEPURAR</v>
      </c>
    </row>
    <row r="3523" spans="1:13" x14ac:dyDescent="0.25">
      <c r="A3523" s="13" t="s">
        <v>1052</v>
      </c>
      <c r="B3523" s="18">
        <v>52</v>
      </c>
      <c r="C3523" s="35" t="s">
        <v>1064</v>
      </c>
      <c r="D3523" s="136">
        <v>12</v>
      </c>
      <c r="E3523" s="136">
        <v>4</v>
      </c>
      <c r="F3523" s="305">
        <f t="shared" ref="F3523:F3586" si="382">(3.1416/4)*D3523^2</f>
        <v>113.0976</v>
      </c>
      <c r="G3523" s="9">
        <v>0.125</v>
      </c>
      <c r="H3523" s="100" t="s">
        <v>1065</v>
      </c>
      <c r="I3523" s="33">
        <f t="shared" si="380"/>
        <v>42.22722295144743</v>
      </c>
      <c r="J3523" s="33">
        <f t="shared" si="381"/>
        <v>0.16890889180578972</v>
      </c>
      <c r="K3523" s="33" t="str">
        <f t="shared" ref="K3523:K3586" si="383">+IF(D3523&gt;=10,"DEJAR","DEPURAR")</f>
        <v>DEJAR</v>
      </c>
      <c r="L3523" s="33" t="str">
        <f t="shared" ref="L3523:L3586" si="384">+IF(E3523&gt;=5,"DEJAR","DEPURAR")</f>
        <v>DEPURAR</v>
      </c>
      <c r="M3523" s="33" t="str">
        <f t="shared" ref="M3523:M3586" si="385">+IF(AND(K3523="DEJAR",L3523="DEJAR"),"DEJAR","DEPURAR")</f>
        <v>DEPURAR</v>
      </c>
    </row>
    <row r="3524" spans="1:13" x14ac:dyDescent="0.25">
      <c r="A3524" s="13" t="s">
        <v>1052</v>
      </c>
      <c r="B3524" s="18">
        <v>53</v>
      </c>
      <c r="C3524" s="35" t="s">
        <v>1064</v>
      </c>
      <c r="D3524" s="136">
        <v>13.2</v>
      </c>
      <c r="E3524" s="136">
        <v>3</v>
      </c>
      <c r="F3524" s="305">
        <f t="shared" si="382"/>
        <v>136.84809599999997</v>
      </c>
      <c r="G3524" s="9">
        <v>0.125</v>
      </c>
      <c r="H3524" s="100" t="s">
        <v>1065</v>
      </c>
      <c r="I3524" s="33">
        <f t="shared" si="380"/>
        <v>31.07198362279307</v>
      </c>
      <c r="J3524" s="33">
        <f t="shared" si="381"/>
        <v>0.12428793449117229</v>
      </c>
      <c r="K3524" s="33" t="str">
        <f t="shared" si="383"/>
        <v>DEJAR</v>
      </c>
      <c r="L3524" s="33" t="str">
        <f t="shared" si="384"/>
        <v>DEPURAR</v>
      </c>
      <c r="M3524" s="33" t="str">
        <f t="shared" si="385"/>
        <v>DEPURAR</v>
      </c>
    </row>
    <row r="3525" spans="1:13" x14ac:dyDescent="0.25">
      <c r="A3525" s="13" t="s">
        <v>1052</v>
      </c>
      <c r="B3525" s="18">
        <v>54</v>
      </c>
      <c r="C3525" s="35" t="s">
        <v>1071</v>
      </c>
      <c r="D3525" s="136">
        <v>13</v>
      </c>
      <c r="E3525" s="136">
        <v>15</v>
      </c>
      <c r="F3525" s="305">
        <f t="shared" si="382"/>
        <v>132.73259999999999</v>
      </c>
      <c r="G3525" s="9">
        <v>0.125</v>
      </c>
      <c r="H3525" s="9" t="s">
        <v>1063</v>
      </c>
      <c r="I3525" s="32">
        <f t="shared" ref="I3525:I3527" si="386">0.13657*D3525^2.38351</f>
        <v>61.723483588461484</v>
      </c>
      <c r="J3525" s="32">
        <f t="shared" ref="J3525:J3530" si="387">(I3525/1000)*0.5/G3525</f>
        <v>0.24689393435384593</v>
      </c>
      <c r="K3525" s="33" t="str">
        <f t="shared" si="383"/>
        <v>DEJAR</v>
      </c>
      <c r="L3525" s="33" t="str">
        <f t="shared" si="384"/>
        <v>DEJAR</v>
      </c>
      <c r="M3525" s="33" t="str">
        <f t="shared" si="385"/>
        <v>DEJAR</v>
      </c>
    </row>
    <row r="3526" spans="1:13" x14ac:dyDescent="0.25">
      <c r="A3526" s="13" t="s">
        <v>1052</v>
      </c>
      <c r="B3526" s="18">
        <v>55</v>
      </c>
      <c r="C3526" s="35" t="s">
        <v>1083</v>
      </c>
      <c r="D3526" s="136">
        <v>15.3</v>
      </c>
      <c r="E3526" s="136">
        <v>10</v>
      </c>
      <c r="F3526" s="305">
        <f t="shared" si="382"/>
        <v>183.85428600000003</v>
      </c>
      <c r="G3526" s="9">
        <v>0.125</v>
      </c>
      <c r="H3526" s="9" t="s">
        <v>1063</v>
      </c>
      <c r="I3526" s="32">
        <f t="shared" si="386"/>
        <v>91.007918546358496</v>
      </c>
      <c r="J3526" s="32">
        <f t="shared" si="387"/>
        <v>0.36403167418543397</v>
      </c>
      <c r="K3526" s="33" t="str">
        <f t="shared" si="383"/>
        <v>DEJAR</v>
      </c>
      <c r="L3526" s="33" t="str">
        <f t="shared" si="384"/>
        <v>DEJAR</v>
      </c>
      <c r="M3526" s="33" t="str">
        <f t="shared" si="385"/>
        <v>DEJAR</v>
      </c>
    </row>
    <row r="3527" spans="1:13" x14ac:dyDescent="0.25">
      <c r="A3527" s="13" t="s">
        <v>1052</v>
      </c>
      <c r="B3527" s="18">
        <v>56</v>
      </c>
      <c r="C3527" s="35" t="s">
        <v>1071</v>
      </c>
      <c r="D3527" s="136">
        <v>13</v>
      </c>
      <c r="E3527" s="136">
        <v>15</v>
      </c>
      <c r="F3527" s="305">
        <f t="shared" si="382"/>
        <v>132.73259999999999</v>
      </c>
      <c r="G3527" s="9">
        <v>0.125</v>
      </c>
      <c r="H3527" s="9" t="s">
        <v>1063</v>
      </c>
      <c r="I3527" s="32">
        <f t="shared" si="386"/>
        <v>61.723483588461484</v>
      </c>
      <c r="J3527" s="32">
        <f t="shared" si="387"/>
        <v>0.24689393435384593</v>
      </c>
      <c r="K3527" s="33" t="str">
        <f t="shared" si="383"/>
        <v>DEJAR</v>
      </c>
      <c r="L3527" s="33" t="str">
        <f t="shared" si="384"/>
        <v>DEJAR</v>
      </c>
      <c r="M3527" s="33" t="str">
        <f t="shared" si="385"/>
        <v>DEJAR</v>
      </c>
    </row>
    <row r="3528" spans="1:13" x14ac:dyDescent="0.25">
      <c r="A3528" s="13" t="s">
        <v>1052</v>
      </c>
      <c r="B3528" s="18">
        <v>57</v>
      </c>
      <c r="C3528" s="35" t="s">
        <v>1064</v>
      </c>
      <c r="D3528" s="136">
        <v>12</v>
      </c>
      <c r="E3528" s="197">
        <v>5.3</v>
      </c>
      <c r="F3528" s="305">
        <f t="shared" si="382"/>
        <v>113.0976</v>
      </c>
      <c r="G3528" s="9">
        <v>0.125</v>
      </c>
      <c r="H3528" s="100" t="s">
        <v>1065</v>
      </c>
      <c r="I3528" s="33">
        <f t="shared" ref="I3528:I3530" si="388">(6.666+(12.826*E3528^0.5)*LN(E3528))</f>
        <v>55.909495727108819</v>
      </c>
      <c r="J3528" s="33">
        <f t="shared" si="387"/>
        <v>0.22363798290843528</v>
      </c>
      <c r="K3528" s="33" t="str">
        <f t="shared" si="383"/>
        <v>DEJAR</v>
      </c>
      <c r="L3528" s="33" t="str">
        <f t="shared" si="384"/>
        <v>DEJAR</v>
      </c>
      <c r="M3528" s="33" t="str">
        <f t="shared" si="385"/>
        <v>DEJAR</v>
      </c>
    </row>
    <row r="3529" spans="1:13" x14ac:dyDescent="0.25">
      <c r="A3529" s="13" t="s">
        <v>1052</v>
      </c>
      <c r="B3529" s="18">
        <v>58</v>
      </c>
      <c r="C3529" s="35" t="s">
        <v>1064</v>
      </c>
      <c r="D3529" s="136">
        <v>10.5</v>
      </c>
      <c r="E3529" s="197">
        <v>5.3</v>
      </c>
      <c r="F3529" s="305">
        <f t="shared" si="382"/>
        <v>86.590350000000001</v>
      </c>
      <c r="G3529" s="9">
        <v>0.125</v>
      </c>
      <c r="H3529" s="100" t="s">
        <v>1065</v>
      </c>
      <c r="I3529" s="33">
        <f t="shared" si="388"/>
        <v>55.909495727108819</v>
      </c>
      <c r="J3529" s="33">
        <f t="shared" si="387"/>
        <v>0.22363798290843528</v>
      </c>
      <c r="K3529" s="33" t="str">
        <f t="shared" si="383"/>
        <v>DEJAR</v>
      </c>
      <c r="L3529" s="33" t="str">
        <f t="shared" si="384"/>
        <v>DEJAR</v>
      </c>
      <c r="M3529" s="33" t="str">
        <f t="shared" si="385"/>
        <v>DEJAR</v>
      </c>
    </row>
    <row r="3530" spans="1:13" x14ac:dyDescent="0.25">
      <c r="A3530" s="13" t="s">
        <v>1052</v>
      </c>
      <c r="B3530" s="18">
        <v>59</v>
      </c>
      <c r="C3530" s="8" t="s">
        <v>1064</v>
      </c>
      <c r="D3530" s="136">
        <v>21</v>
      </c>
      <c r="E3530" s="136">
        <v>5</v>
      </c>
      <c r="F3530" s="305">
        <f t="shared" si="382"/>
        <v>346.3614</v>
      </c>
      <c r="G3530" s="9">
        <v>0.125</v>
      </c>
      <c r="H3530" s="100" t="s">
        <v>1065</v>
      </c>
      <c r="I3530" s="33">
        <f t="shared" si="388"/>
        <v>52.824370122452407</v>
      </c>
      <c r="J3530" s="33">
        <f t="shared" si="387"/>
        <v>0.21129748048980962</v>
      </c>
      <c r="K3530" s="33" t="str">
        <f t="shared" si="383"/>
        <v>DEJAR</v>
      </c>
      <c r="L3530" s="33" t="str">
        <f t="shared" si="384"/>
        <v>DEJAR</v>
      </c>
      <c r="M3530" s="33" t="str">
        <f t="shared" si="385"/>
        <v>DEJAR</v>
      </c>
    </row>
    <row r="3531" spans="1:13" x14ac:dyDescent="0.25">
      <c r="A3531" s="13" t="s">
        <v>1052</v>
      </c>
      <c r="B3531" s="18">
        <v>60</v>
      </c>
      <c r="C3531" s="35" t="s">
        <v>130</v>
      </c>
      <c r="D3531" s="136">
        <v>22</v>
      </c>
      <c r="E3531" s="136">
        <v>15</v>
      </c>
      <c r="F3531" s="305">
        <f t="shared" si="382"/>
        <v>380.1336</v>
      </c>
      <c r="G3531" s="9">
        <v>0.125</v>
      </c>
      <c r="H3531" s="9" t="s">
        <v>1063</v>
      </c>
      <c r="I3531" s="32">
        <f t="shared" ref="I3531:I3533" si="389">0.13657*D3531^2.38351</f>
        <v>216.2883827856152</v>
      </c>
      <c r="J3531" s="32">
        <f t="shared" ref="J3531:J3568" si="390">(I3531/1000)*0.5/G3531</f>
        <v>0.86515353114246074</v>
      </c>
      <c r="K3531" s="33" t="str">
        <f t="shared" si="383"/>
        <v>DEJAR</v>
      </c>
      <c r="L3531" s="33" t="str">
        <f t="shared" si="384"/>
        <v>DEJAR</v>
      </c>
      <c r="M3531" s="33" t="str">
        <f t="shared" si="385"/>
        <v>DEJAR</v>
      </c>
    </row>
    <row r="3532" spans="1:13" x14ac:dyDescent="0.25">
      <c r="A3532" s="13" t="s">
        <v>1052</v>
      </c>
      <c r="B3532" s="18">
        <v>61</v>
      </c>
      <c r="C3532" s="35" t="s">
        <v>1069</v>
      </c>
      <c r="D3532" s="136">
        <v>14</v>
      </c>
      <c r="E3532" s="136">
        <v>15</v>
      </c>
      <c r="F3532" s="305">
        <f t="shared" si="382"/>
        <v>153.9384</v>
      </c>
      <c r="G3532" s="9">
        <v>0.125</v>
      </c>
      <c r="H3532" s="9" t="s">
        <v>1063</v>
      </c>
      <c r="I3532" s="32">
        <f t="shared" si="389"/>
        <v>73.64833681845144</v>
      </c>
      <c r="J3532" s="32">
        <f t="shared" si="390"/>
        <v>0.29459334727380576</v>
      </c>
      <c r="K3532" s="33" t="str">
        <f t="shared" si="383"/>
        <v>DEJAR</v>
      </c>
      <c r="L3532" s="33" t="str">
        <f t="shared" si="384"/>
        <v>DEJAR</v>
      </c>
      <c r="M3532" s="33" t="str">
        <f t="shared" si="385"/>
        <v>DEJAR</v>
      </c>
    </row>
    <row r="3533" spans="1:13" x14ac:dyDescent="0.25">
      <c r="A3533" s="13" t="s">
        <v>1052</v>
      </c>
      <c r="B3533" s="18">
        <v>62</v>
      </c>
      <c r="C3533" s="35" t="s">
        <v>1076</v>
      </c>
      <c r="D3533" s="136">
        <v>141</v>
      </c>
      <c r="E3533" s="136">
        <v>40</v>
      </c>
      <c r="F3533" s="305">
        <f t="shared" si="382"/>
        <v>15614.537399999999</v>
      </c>
      <c r="G3533" s="9">
        <v>0.125</v>
      </c>
      <c r="H3533" s="9" t="s">
        <v>1063</v>
      </c>
      <c r="I3533" s="32">
        <f t="shared" si="389"/>
        <v>18115.092526118286</v>
      </c>
      <c r="J3533" s="32">
        <f t="shared" si="390"/>
        <v>72.460370104473142</v>
      </c>
      <c r="K3533" s="33" t="str">
        <f t="shared" si="383"/>
        <v>DEJAR</v>
      </c>
      <c r="L3533" s="33" t="str">
        <f t="shared" si="384"/>
        <v>DEJAR</v>
      </c>
      <c r="M3533" s="33" t="str">
        <f t="shared" si="385"/>
        <v>DEJAR</v>
      </c>
    </row>
    <row r="3534" spans="1:13" x14ac:dyDescent="0.25">
      <c r="A3534" s="13" t="s">
        <v>1052</v>
      </c>
      <c r="B3534" s="18">
        <v>63</v>
      </c>
      <c r="C3534" s="35" t="s">
        <v>1064</v>
      </c>
      <c r="D3534" s="136">
        <v>28</v>
      </c>
      <c r="E3534" s="136">
        <v>7</v>
      </c>
      <c r="F3534" s="305">
        <f t="shared" si="382"/>
        <v>615.75360000000001</v>
      </c>
      <c r="G3534" s="9">
        <v>0.125</v>
      </c>
      <c r="H3534" s="100" t="s">
        <v>1065</v>
      </c>
      <c r="I3534" s="33">
        <f>(6.666+(12.826*E3534^0.5)*LN(E3534))</f>
        <v>72.699305651915452</v>
      </c>
      <c r="J3534" s="33">
        <f t="shared" si="390"/>
        <v>0.29079722260766183</v>
      </c>
      <c r="K3534" s="33" t="str">
        <f t="shared" si="383"/>
        <v>DEJAR</v>
      </c>
      <c r="L3534" s="33" t="str">
        <f t="shared" si="384"/>
        <v>DEJAR</v>
      </c>
      <c r="M3534" s="33" t="str">
        <f t="shared" si="385"/>
        <v>DEJAR</v>
      </c>
    </row>
    <row r="3535" spans="1:13" x14ac:dyDescent="0.25">
      <c r="A3535" s="13" t="s">
        <v>1052</v>
      </c>
      <c r="B3535" s="18">
        <v>64</v>
      </c>
      <c r="C3535" s="35" t="s">
        <v>990</v>
      </c>
      <c r="D3535" s="136">
        <v>10</v>
      </c>
      <c r="E3535" s="136">
        <v>10</v>
      </c>
      <c r="F3535" s="305">
        <f t="shared" si="382"/>
        <v>78.539999999999992</v>
      </c>
      <c r="G3535" s="9">
        <v>0.125</v>
      </c>
      <c r="H3535" s="9" t="s">
        <v>1063</v>
      </c>
      <c r="I3535" s="32">
        <f t="shared" ref="I3535:I3537" si="391">0.13657*D3535^2.38351</f>
        <v>33.026709725455305</v>
      </c>
      <c r="J3535" s="32">
        <f t="shared" si="390"/>
        <v>0.13210683890182123</v>
      </c>
      <c r="K3535" s="33" t="str">
        <f t="shared" si="383"/>
        <v>DEJAR</v>
      </c>
      <c r="L3535" s="33" t="str">
        <f t="shared" si="384"/>
        <v>DEJAR</v>
      </c>
      <c r="M3535" s="33" t="str">
        <f t="shared" si="385"/>
        <v>DEJAR</v>
      </c>
    </row>
    <row r="3536" spans="1:13" x14ac:dyDescent="0.25">
      <c r="A3536" s="13" t="s">
        <v>1052</v>
      </c>
      <c r="B3536" s="18">
        <v>65</v>
      </c>
      <c r="C3536" s="35" t="s">
        <v>990</v>
      </c>
      <c r="D3536" s="136">
        <v>19</v>
      </c>
      <c r="E3536" s="136">
        <v>8</v>
      </c>
      <c r="F3536" s="305">
        <f t="shared" si="382"/>
        <v>283.52940000000001</v>
      </c>
      <c r="G3536" s="9">
        <v>0.125</v>
      </c>
      <c r="H3536" s="9" t="s">
        <v>1063</v>
      </c>
      <c r="I3536" s="32">
        <f t="shared" si="391"/>
        <v>152.50261995629924</v>
      </c>
      <c r="J3536" s="32">
        <f t="shared" si="390"/>
        <v>0.61001047982519696</v>
      </c>
      <c r="K3536" s="33" t="str">
        <f t="shared" si="383"/>
        <v>DEJAR</v>
      </c>
      <c r="L3536" s="33" t="str">
        <f t="shared" si="384"/>
        <v>DEJAR</v>
      </c>
      <c r="M3536" s="33" t="str">
        <f t="shared" si="385"/>
        <v>DEJAR</v>
      </c>
    </row>
    <row r="3537" spans="1:13" x14ac:dyDescent="0.25">
      <c r="A3537" s="13" t="s">
        <v>1052</v>
      </c>
      <c r="B3537" s="18">
        <v>66</v>
      </c>
      <c r="C3537" s="35" t="s">
        <v>41</v>
      </c>
      <c r="D3537" s="136">
        <v>14</v>
      </c>
      <c r="E3537" s="136">
        <v>10</v>
      </c>
      <c r="F3537" s="305">
        <f t="shared" si="382"/>
        <v>153.9384</v>
      </c>
      <c r="G3537" s="9">
        <v>0.125</v>
      </c>
      <c r="H3537" s="9" t="s">
        <v>1063</v>
      </c>
      <c r="I3537" s="32">
        <f t="shared" si="391"/>
        <v>73.64833681845144</v>
      </c>
      <c r="J3537" s="32">
        <f t="shared" si="390"/>
        <v>0.29459334727380576</v>
      </c>
      <c r="K3537" s="33" t="str">
        <f t="shared" si="383"/>
        <v>DEJAR</v>
      </c>
      <c r="L3537" s="33" t="str">
        <f t="shared" si="384"/>
        <v>DEJAR</v>
      </c>
      <c r="M3537" s="33" t="str">
        <f t="shared" si="385"/>
        <v>DEJAR</v>
      </c>
    </row>
    <row r="3538" spans="1:13" x14ac:dyDescent="0.25">
      <c r="A3538" s="13" t="s">
        <v>1052</v>
      </c>
      <c r="B3538" s="18">
        <v>67</v>
      </c>
      <c r="C3538" s="35" t="s">
        <v>1064</v>
      </c>
      <c r="D3538" s="136">
        <v>11.5</v>
      </c>
      <c r="E3538" s="136">
        <v>4</v>
      </c>
      <c r="F3538" s="305">
        <f t="shared" si="382"/>
        <v>103.86915</v>
      </c>
      <c r="G3538" s="9">
        <v>0.125</v>
      </c>
      <c r="H3538" s="100" t="s">
        <v>1065</v>
      </c>
      <c r="I3538" s="33">
        <f t="shared" ref="I3538:I3539" si="392">(6.666+(12.826*E3538^0.5)*LN(E3538))</f>
        <v>42.22722295144743</v>
      </c>
      <c r="J3538" s="33">
        <f t="shared" si="390"/>
        <v>0.16890889180578972</v>
      </c>
      <c r="K3538" s="33" t="str">
        <f t="shared" si="383"/>
        <v>DEJAR</v>
      </c>
      <c r="L3538" s="33" t="str">
        <f t="shared" si="384"/>
        <v>DEPURAR</v>
      </c>
      <c r="M3538" s="33" t="str">
        <f t="shared" si="385"/>
        <v>DEPURAR</v>
      </c>
    </row>
    <row r="3539" spans="1:13" x14ac:dyDescent="0.25">
      <c r="A3539" s="13" t="s">
        <v>1052</v>
      </c>
      <c r="B3539" s="18">
        <v>68</v>
      </c>
      <c r="C3539" s="35" t="s">
        <v>1064</v>
      </c>
      <c r="D3539" s="136">
        <v>11</v>
      </c>
      <c r="E3539" s="136">
        <v>3</v>
      </c>
      <c r="F3539" s="305">
        <f t="shared" si="382"/>
        <v>95.0334</v>
      </c>
      <c r="G3539" s="9">
        <v>0.125</v>
      </c>
      <c r="H3539" s="100" t="s">
        <v>1065</v>
      </c>
      <c r="I3539" s="33">
        <f t="shared" si="392"/>
        <v>31.07198362279307</v>
      </c>
      <c r="J3539" s="33">
        <f t="shared" si="390"/>
        <v>0.12428793449117229</v>
      </c>
      <c r="K3539" s="33" t="str">
        <f t="shared" si="383"/>
        <v>DEJAR</v>
      </c>
      <c r="L3539" s="33" t="str">
        <f t="shared" si="384"/>
        <v>DEPURAR</v>
      </c>
      <c r="M3539" s="33" t="str">
        <f t="shared" si="385"/>
        <v>DEPURAR</v>
      </c>
    </row>
    <row r="3540" spans="1:13" x14ac:dyDescent="0.25">
      <c r="A3540" s="13" t="s">
        <v>1052</v>
      </c>
      <c r="B3540" s="18">
        <v>69</v>
      </c>
      <c r="C3540" s="35" t="s">
        <v>1076</v>
      </c>
      <c r="D3540" s="136">
        <v>18.7</v>
      </c>
      <c r="E3540" s="195">
        <v>12.447916666666666</v>
      </c>
      <c r="F3540" s="305">
        <f t="shared" si="382"/>
        <v>274.64652599999999</v>
      </c>
      <c r="G3540" s="9">
        <v>0.125</v>
      </c>
      <c r="H3540" s="9" t="s">
        <v>1063</v>
      </c>
      <c r="I3540" s="32">
        <f>0.13657*D3540^2.38351</f>
        <v>146.82584096556667</v>
      </c>
      <c r="J3540" s="32">
        <f>(I3540/1000)*0.5/G3540</f>
        <v>0.58730336386226667</v>
      </c>
      <c r="K3540" s="33" t="str">
        <f t="shared" si="383"/>
        <v>DEJAR</v>
      </c>
      <c r="L3540" s="33" t="str">
        <f t="shared" si="384"/>
        <v>DEJAR</v>
      </c>
      <c r="M3540" s="33" t="str">
        <f t="shared" si="385"/>
        <v>DEJAR</v>
      </c>
    </row>
    <row r="3541" spans="1:13" x14ac:dyDescent="0.25">
      <c r="A3541" s="13" t="s">
        <v>1052</v>
      </c>
      <c r="B3541" s="18">
        <v>70</v>
      </c>
      <c r="C3541" s="35" t="s">
        <v>1064</v>
      </c>
      <c r="D3541" s="136">
        <v>13.5</v>
      </c>
      <c r="E3541" s="136">
        <v>10</v>
      </c>
      <c r="F3541" s="305">
        <f t="shared" si="382"/>
        <v>143.13915</v>
      </c>
      <c r="G3541" s="9">
        <v>0.125</v>
      </c>
      <c r="H3541" s="100" t="s">
        <v>1065</v>
      </c>
      <c r="I3541" s="33">
        <f t="shared" ref="I3541:I3542" si="393">(6.666+(12.826*E3541^0.5)*LN(E3541))</f>
        <v>100.05740827111657</v>
      </c>
      <c r="J3541" s="33">
        <f t="shared" ref="J3541:J3542" si="394">(I3541/1000)*0.5/G3541</f>
        <v>0.4002296330844663</v>
      </c>
      <c r="K3541" s="33" t="str">
        <f t="shared" si="383"/>
        <v>DEJAR</v>
      </c>
      <c r="L3541" s="33" t="str">
        <f t="shared" si="384"/>
        <v>DEJAR</v>
      </c>
      <c r="M3541" s="33" t="str">
        <f t="shared" si="385"/>
        <v>DEJAR</v>
      </c>
    </row>
    <row r="3542" spans="1:13" x14ac:dyDescent="0.25">
      <c r="A3542" s="13" t="s">
        <v>1052</v>
      </c>
      <c r="B3542" s="18">
        <v>71</v>
      </c>
      <c r="C3542" s="35" t="s">
        <v>1064</v>
      </c>
      <c r="D3542" s="136">
        <v>11.2</v>
      </c>
      <c r="E3542" s="197">
        <v>5.3</v>
      </c>
      <c r="F3542" s="305">
        <f t="shared" si="382"/>
        <v>98.520575999999991</v>
      </c>
      <c r="G3542" s="9">
        <v>0.125</v>
      </c>
      <c r="H3542" s="100" t="s">
        <v>1065</v>
      </c>
      <c r="I3542" s="33">
        <f t="shared" si="393"/>
        <v>55.909495727108819</v>
      </c>
      <c r="J3542" s="33">
        <f t="shared" si="394"/>
        <v>0.22363798290843528</v>
      </c>
      <c r="K3542" s="33" t="str">
        <f t="shared" si="383"/>
        <v>DEJAR</v>
      </c>
      <c r="L3542" s="33" t="str">
        <f t="shared" si="384"/>
        <v>DEJAR</v>
      </c>
      <c r="M3542" s="33" t="str">
        <f t="shared" si="385"/>
        <v>DEJAR</v>
      </c>
    </row>
    <row r="3543" spans="1:13" x14ac:dyDescent="0.25">
      <c r="A3543" s="13" t="s">
        <v>1052</v>
      </c>
      <c r="B3543" s="18">
        <v>72</v>
      </c>
      <c r="C3543" s="35" t="s">
        <v>130</v>
      </c>
      <c r="D3543" s="136">
        <v>15</v>
      </c>
      <c r="E3543" s="195">
        <v>12.447916666666666</v>
      </c>
      <c r="F3543" s="305">
        <f t="shared" si="382"/>
        <v>176.715</v>
      </c>
      <c r="G3543" s="9">
        <v>0.125</v>
      </c>
      <c r="H3543" s="9" t="s">
        <v>1063</v>
      </c>
      <c r="I3543" s="32">
        <f>0.13657*D3543^2.38351</f>
        <v>86.812164819560579</v>
      </c>
      <c r="J3543" s="32">
        <f>(I3543/1000)*0.5/G3543</f>
        <v>0.34724865927824233</v>
      </c>
      <c r="K3543" s="33" t="str">
        <f t="shared" si="383"/>
        <v>DEJAR</v>
      </c>
      <c r="L3543" s="33" t="str">
        <f t="shared" si="384"/>
        <v>DEJAR</v>
      </c>
      <c r="M3543" s="33" t="str">
        <f t="shared" si="385"/>
        <v>DEJAR</v>
      </c>
    </row>
    <row r="3544" spans="1:13" x14ac:dyDescent="0.25">
      <c r="A3544" s="13" t="s">
        <v>1052</v>
      </c>
      <c r="B3544" s="18">
        <v>73</v>
      </c>
      <c r="C3544" s="35" t="s">
        <v>1064</v>
      </c>
      <c r="D3544" s="136">
        <v>14</v>
      </c>
      <c r="E3544" s="136">
        <v>3</v>
      </c>
      <c r="F3544" s="305">
        <f t="shared" si="382"/>
        <v>153.9384</v>
      </c>
      <c r="G3544" s="9">
        <v>0.125</v>
      </c>
      <c r="H3544" s="100" t="s">
        <v>1065</v>
      </c>
      <c r="I3544" s="33">
        <f>(6.666+(12.826*E3544^0.5)*LN(E3544))</f>
        <v>31.07198362279307</v>
      </c>
      <c r="J3544" s="33">
        <f t="shared" ref="J3544" si="395">(I3544/1000)*0.5/G3544</f>
        <v>0.12428793449117229</v>
      </c>
      <c r="K3544" s="33" t="str">
        <f t="shared" si="383"/>
        <v>DEJAR</v>
      </c>
      <c r="L3544" s="33" t="str">
        <f t="shared" si="384"/>
        <v>DEPURAR</v>
      </c>
      <c r="M3544" s="33" t="str">
        <f t="shared" si="385"/>
        <v>DEPURAR</v>
      </c>
    </row>
    <row r="3545" spans="1:13" x14ac:dyDescent="0.25">
      <c r="A3545" s="13" t="s">
        <v>1052</v>
      </c>
      <c r="B3545" s="18">
        <v>74</v>
      </c>
      <c r="C3545" s="35" t="s">
        <v>130</v>
      </c>
      <c r="D3545" s="136">
        <v>33.299999999999997</v>
      </c>
      <c r="E3545" s="136">
        <v>15</v>
      </c>
      <c r="F3545" s="305">
        <f t="shared" si="382"/>
        <v>870.92220599999985</v>
      </c>
      <c r="G3545" s="9">
        <v>0.125</v>
      </c>
      <c r="H3545" s="9" t="s">
        <v>1063</v>
      </c>
      <c r="I3545" s="32">
        <f>0.13657*D3545^2.38351</f>
        <v>580.92004778627279</v>
      </c>
      <c r="J3545" s="32">
        <f>(I3545/1000)*0.5/G3545</f>
        <v>2.3236801911450913</v>
      </c>
      <c r="K3545" s="33" t="str">
        <f t="shared" si="383"/>
        <v>DEJAR</v>
      </c>
      <c r="L3545" s="33" t="str">
        <f t="shared" si="384"/>
        <v>DEJAR</v>
      </c>
      <c r="M3545" s="33" t="str">
        <f t="shared" si="385"/>
        <v>DEJAR</v>
      </c>
    </row>
    <row r="3546" spans="1:13" x14ac:dyDescent="0.25">
      <c r="A3546" s="13" t="s">
        <v>1052</v>
      </c>
      <c r="B3546" s="18">
        <v>75</v>
      </c>
      <c r="C3546" s="35" t="s">
        <v>1064</v>
      </c>
      <c r="D3546" s="136">
        <v>13.9</v>
      </c>
      <c r="E3546" s="197">
        <v>5.3</v>
      </c>
      <c r="F3546" s="305">
        <f t="shared" si="382"/>
        <v>151.74713400000002</v>
      </c>
      <c r="G3546" s="9">
        <v>0.125</v>
      </c>
      <c r="H3546" s="100" t="s">
        <v>1065</v>
      </c>
      <c r="I3546" s="33">
        <f t="shared" ref="I3546:I3547" si="396">(6.666+(12.826*E3546^0.5)*LN(E3546))</f>
        <v>55.909495727108819</v>
      </c>
      <c r="J3546" s="33">
        <f t="shared" ref="J3546:J3547" si="397">(I3546/1000)*0.5/G3546</f>
        <v>0.22363798290843528</v>
      </c>
      <c r="K3546" s="33" t="str">
        <f t="shared" si="383"/>
        <v>DEJAR</v>
      </c>
      <c r="L3546" s="33" t="str">
        <f t="shared" si="384"/>
        <v>DEJAR</v>
      </c>
      <c r="M3546" s="33" t="str">
        <f t="shared" si="385"/>
        <v>DEJAR</v>
      </c>
    </row>
    <row r="3547" spans="1:13" x14ac:dyDescent="0.25">
      <c r="A3547" s="13" t="s">
        <v>1052</v>
      </c>
      <c r="B3547" s="18">
        <v>76</v>
      </c>
      <c r="C3547" s="35" t="s">
        <v>1064</v>
      </c>
      <c r="D3547" s="136">
        <v>13</v>
      </c>
      <c r="E3547" s="136">
        <v>5</v>
      </c>
      <c r="F3547" s="305">
        <f t="shared" si="382"/>
        <v>132.73259999999999</v>
      </c>
      <c r="G3547" s="9">
        <v>0.125</v>
      </c>
      <c r="H3547" s="100" t="s">
        <v>1065</v>
      </c>
      <c r="I3547" s="33">
        <f t="shared" si="396"/>
        <v>52.824370122452407</v>
      </c>
      <c r="J3547" s="33">
        <f t="shared" si="397"/>
        <v>0.21129748048980962</v>
      </c>
      <c r="K3547" s="33" t="str">
        <f t="shared" si="383"/>
        <v>DEJAR</v>
      </c>
      <c r="L3547" s="33" t="str">
        <f t="shared" si="384"/>
        <v>DEJAR</v>
      </c>
      <c r="M3547" s="33" t="str">
        <f t="shared" si="385"/>
        <v>DEJAR</v>
      </c>
    </row>
    <row r="3548" spans="1:13" x14ac:dyDescent="0.25">
      <c r="A3548" s="13" t="s">
        <v>1052</v>
      </c>
      <c r="B3548" s="18">
        <v>77</v>
      </c>
      <c r="C3548" s="35" t="s">
        <v>1076</v>
      </c>
      <c r="D3548" s="136">
        <v>168</v>
      </c>
      <c r="E3548" s="136">
        <v>35</v>
      </c>
      <c r="F3548" s="305">
        <f t="shared" si="382"/>
        <v>22167.1296</v>
      </c>
      <c r="G3548" s="9">
        <v>0.125</v>
      </c>
      <c r="H3548" s="9" t="s">
        <v>1063</v>
      </c>
      <c r="I3548" s="32">
        <f t="shared" ref="I3548:I3550" si="398">0.13657*D3548^2.38351</f>
        <v>27504.403806598992</v>
      </c>
      <c r="J3548" s="32">
        <f t="shared" ref="J3548:J3553" si="399">(I3548/1000)*0.5/G3548</f>
        <v>110.01761522639596</v>
      </c>
      <c r="K3548" s="33" t="str">
        <f t="shared" si="383"/>
        <v>DEJAR</v>
      </c>
      <c r="L3548" s="33" t="str">
        <f t="shared" si="384"/>
        <v>DEJAR</v>
      </c>
      <c r="M3548" s="33" t="str">
        <f t="shared" si="385"/>
        <v>DEJAR</v>
      </c>
    </row>
    <row r="3549" spans="1:13" x14ac:dyDescent="0.25">
      <c r="A3549" s="13" t="s">
        <v>1052</v>
      </c>
      <c r="B3549" s="18">
        <v>78</v>
      </c>
      <c r="C3549" s="35" t="s">
        <v>1083</v>
      </c>
      <c r="D3549" s="136">
        <v>17.5</v>
      </c>
      <c r="E3549" s="136">
        <v>15</v>
      </c>
      <c r="F3549" s="305">
        <f t="shared" si="382"/>
        <v>240.52875</v>
      </c>
      <c r="G3549" s="9">
        <v>0.125</v>
      </c>
      <c r="H3549" s="9" t="s">
        <v>1063</v>
      </c>
      <c r="I3549" s="32">
        <f t="shared" si="398"/>
        <v>125.35709774458586</v>
      </c>
      <c r="J3549" s="32">
        <f t="shared" si="399"/>
        <v>0.50142839097834346</v>
      </c>
      <c r="K3549" s="33" t="str">
        <f t="shared" si="383"/>
        <v>DEJAR</v>
      </c>
      <c r="L3549" s="33" t="str">
        <f t="shared" si="384"/>
        <v>DEJAR</v>
      </c>
      <c r="M3549" s="33" t="str">
        <f t="shared" si="385"/>
        <v>DEJAR</v>
      </c>
    </row>
    <row r="3550" spans="1:13" x14ac:dyDescent="0.25">
      <c r="A3550" s="13" t="s">
        <v>1052</v>
      </c>
      <c r="B3550" s="18">
        <v>79</v>
      </c>
      <c r="C3550" s="35" t="s">
        <v>1069</v>
      </c>
      <c r="D3550" s="136">
        <v>19.5</v>
      </c>
      <c r="E3550" s="136">
        <v>18</v>
      </c>
      <c r="F3550" s="305">
        <f t="shared" si="382"/>
        <v>298.64834999999999</v>
      </c>
      <c r="G3550" s="9">
        <v>0.125</v>
      </c>
      <c r="H3550" s="9" t="s">
        <v>1063</v>
      </c>
      <c r="I3550" s="32">
        <f t="shared" si="398"/>
        <v>162.24290203480425</v>
      </c>
      <c r="J3550" s="32">
        <f t="shared" si="399"/>
        <v>0.64897160813921695</v>
      </c>
      <c r="K3550" s="33" t="str">
        <f t="shared" si="383"/>
        <v>DEJAR</v>
      </c>
      <c r="L3550" s="33" t="str">
        <f t="shared" si="384"/>
        <v>DEJAR</v>
      </c>
      <c r="M3550" s="33" t="str">
        <f t="shared" si="385"/>
        <v>DEJAR</v>
      </c>
    </row>
    <row r="3551" spans="1:13" x14ac:dyDescent="0.25">
      <c r="A3551" s="13" t="s">
        <v>1052</v>
      </c>
      <c r="B3551" s="18">
        <v>80</v>
      </c>
      <c r="C3551" s="35" t="s">
        <v>1064</v>
      </c>
      <c r="D3551" s="136">
        <v>15</v>
      </c>
      <c r="E3551" s="120">
        <v>3</v>
      </c>
      <c r="F3551" s="305">
        <f t="shared" si="382"/>
        <v>176.715</v>
      </c>
      <c r="G3551" s="9">
        <v>0.125</v>
      </c>
      <c r="H3551" s="100" t="s">
        <v>1065</v>
      </c>
      <c r="I3551" s="33">
        <f t="shared" ref="I3551:I3553" si="400">(6.666+(12.826*E3551^0.5)*LN(E3551))</f>
        <v>31.07198362279307</v>
      </c>
      <c r="J3551" s="33">
        <f t="shared" si="399"/>
        <v>0.12428793449117229</v>
      </c>
      <c r="K3551" s="33" t="str">
        <f t="shared" si="383"/>
        <v>DEJAR</v>
      </c>
      <c r="L3551" s="33" t="str">
        <f t="shared" si="384"/>
        <v>DEPURAR</v>
      </c>
      <c r="M3551" s="33" t="str">
        <f t="shared" si="385"/>
        <v>DEPURAR</v>
      </c>
    </row>
    <row r="3552" spans="1:13" x14ac:dyDescent="0.25">
      <c r="A3552" s="13" t="s">
        <v>1052</v>
      </c>
      <c r="B3552" s="18">
        <v>81</v>
      </c>
      <c r="C3552" s="35" t="s">
        <v>1064</v>
      </c>
      <c r="D3552" s="136">
        <v>12</v>
      </c>
      <c r="E3552" s="136">
        <v>4</v>
      </c>
      <c r="F3552" s="305">
        <f t="shared" si="382"/>
        <v>113.0976</v>
      </c>
      <c r="G3552" s="9">
        <v>0.125</v>
      </c>
      <c r="H3552" s="100" t="s">
        <v>1065</v>
      </c>
      <c r="I3552" s="33">
        <f t="shared" si="400"/>
        <v>42.22722295144743</v>
      </c>
      <c r="J3552" s="33">
        <f t="shared" si="399"/>
        <v>0.16890889180578972</v>
      </c>
      <c r="K3552" s="33" t="str">
        <f t="shared" si="383"/>
        <v>DEJAR</v>
      </c>
      <c r="L3552" s="33" t="str">
        <f t="shared" si="384"/>
        <v>DEPURAR</v>
      </c>
      <c r="M3552" s="33" t="str">
        <f t="shared" si="385"/>
        <v>DEPURAR</v>
      </c>
    </row>
    <row r="3553" spans="1:13" x14ac:dyDescent="0.25">
      <c r="A3553" s="13" t="s">
        <v>1052</v>
      </c>
      <c r="B3553" s="18">
        <v>82</v>
      </c>
      <c r="C3553" s="35" t="s">
        <v>1064</v>
      </c>
      <c r="D3553" s="136">
        <v>13</v>
      </c>
      <c r="E3553" s="197">
        <v>5.3</v>
      </c>
      <c r="F3553" s="305">
        <f t="shared" si="382"/>
        <v>132.73259999999999</v>
      </c>
      <c r="G3553" s="9">
        <v>0.125</v>
      </c>
      <c r="H3553" s="100" t="s">
        <v>1065</v>
      </c>
      <c r="I3553" s="33">
        <f t="shared" si="400"/>
        <v>55.909495727108819</v>
      </c>
      <c r="J3553" s="33">
        <f t="shared" si="399"/>
        <v>0.22363798290843528</v>
      </c>
      <c r="K3553" s="33" t="str">
        <f t="shared" si="383"/>
        <v>DEJAR</v>
      </c>
      <c r="L3553" s="33" t="str">
        <f t="shared" si="384"/>
        <v>DEJAR</v>
      </c>
      <c r="M3553" s="33" t="str">
        <f t="shared" si="385"/>
        <v>DEJAR</v>
      </c>
    </row>
    <row r="3554" spans="1:13" x14ac:dyDescent="0.25">
      <c r="A3554" s="13" t="s">
        <v>1052</v>
      </c>
      <c r="B3554" s="18">
        <v>83</v>
      </c>
      <c r="C3554" s="35" t="s">
        <v>1067</v>
      </c>
      <c r="D3554" s="136">
        <v>33.5</v>
      </c>
      <c r="E3554" s="136">
        <v>28</v>
      </c>
      <c r="F3554" s="305">
        <f t="shared" si="382"/>
        <v>881.41515000000004</v>
      </c>
      <c r="G3554" s="9">
        <v>0.125</v>
      </c>
      <c r="H3554" s="9" t="s">
        <v>1063</v>
      </c>
      <c r="I3554" s="32">
        <f>0.13657*D3554^2.38351</f>
        <v>589.27071356225565</v>
      </c>
      <c r="J3554" s="32">
        <f>(I3554/1000)*0.5/G3554</f>
        <v>2.3570828542490228</v>
      </c>
      <c r="K3554" s="33" t="str">
        <f t="shared" si="383"/>
        <v>DEJAR</v>
      </c>
      <c r="L3554" s="33" t="str">
        <f t="shared" si="384"/>
        <v>DEJAR</v>
      </c>
      <c r="M3554" s="33" t="str">
        <f t="shared" si="385"/>
        <v>DEJAR</v>
      </c>
    </row>
    <row r="3555" spans="1:13" x14ac:dyDescent="0.25">
      <c r="A3555" s="13" t="s">
        <v>1052</v>
      </c>
      <c r="B3555" s="18">
        <v>84</v>
      </c>
      <c r="C3555" s="35" t="s">
        <v>1064</v>
      </c>
      <c r="D3555" s="136">
        <v>12</v>
      </c>
      <c r="E3555" s="136">
        <v>4</v>
      </c>
      <c r="F3555" s="305">
        <f t="shared" si="382"/>
        <v>113.0976</v>
      </c>
      <c r="G3555" s="9">
        <v>0.125</v>
      </c>
      <c r="H3555" s="100" t="s">
        <v>1065</v>
      </c>
      <c r="I3555" s="33">
        <f t="shared" ref="I3555:I3557" si="401">(6.666+(12.826*E3555^0.5)*LN(E3555))</f>
        <v>42.22722295144743</v>
      </c>
      <c r="J3555" s="33">
        <f t="shared" ref="J3555:J3557" si="402">(I3555/1000)*0.5/G3555</f>
        <v>0.16890889180578972</v>
      </c>
      <c r="K3555" s="33" t="str">
        <f t="shared" si="383"/>
        <v>DEJAR</v>
      </c>
      <c r="L3555" s="33" t="str">
        <f t="shared" si="384"/>
        <v>DEPURAR</v>
      </c>
      <c r="M3555" s="33" t="str">
        <f t="shared" si="385"/>
        <v>DEPURAR</v>
      </c>
    </row>
    <row r="3556" spans="1:13" x14ac:dyDescent="0.25">
      <c r="A3556" s="13" t="s">
        <v>1052</v>
      </c>
      <c r="B3556" s="18">
        <v>85</v>
      </c>
      <c r="C3556" s="35" t="s">
        <v>1064</v>
      </c>
      <c r="D3556" s="136">
        <v>13</v>
      </c>
      <c r="E3556" s="136">
        <v>4</v>
      </c>
      <c r="F3556" s="305">
        <f t="shared" si="382"/>
        <v>132.73259999999999</v>
      </c>
      <c r="G3556" s="9">
        <v>0.125</v>
      </c>
      <c r="H3556" s="100" t="s">
        <v>1065</v>
      </c>
      <c r="I3556" s="33">
        <f t="shared" si="401"/>
        <v>42.22722295144743</v>
      </c>
      <c r="J3556" s="33">
        <f t="shared" si="402"/>
        <v>0.16890889180578972</v>
      </c>
      <c r="K3556" s="33" t="str">
        <f t="shared" si="383"/>
        <v>DEJAR</v>
      </c>
      <c r="L3556" s="33" t="str">
        <f t="shared" si="384"/>
        <v>DEPURAR</v>
      </c>
      <c r="M3556" s="33" t="str">
        <f t="shared" si="385"/>
        <v>DEPURAR</v>
      </c>
    </row>
    <row r="3557" spans="1:13" x14ac:dyDescent="0.25">
      <c r="A3557" s="13" t="s">
        <v>1052</v>
      </c>
      <c r="B3557" s="18">
        <v>86</v>
      </c>
      <c r="C3557" s="35" t="s">
        <v>1064</v>
      </c>
      <c r="D3557" s="136">
        <v>12</v>
      </c>
      <c r="E3557" s="136">
        <v>4</v>
      </c>
      <c r="F3557" s="305">
        <f t="shared" si="382"/>
        <v>113.0976</v>
      </c>
      <c r="G3557" s="9">
        <v>0.125</v>
      </c>
      <c r="H3557" s="100" t="s">
        <v>1065</v>
      </c>
      <c r="I3557" s="33">
        <f t="shared" si="401"/>
        <v>42.22722295144743</v>
      </c>
      <c r="J3557" s="33">
        <f t="shared" si="402"/>
        <v>0.16890889180578972</v>
      </c>
      <c r="K3557" s="33" t="str">
        <f t="shared" si="383"/>
        <v>DEJAR</v>
      </c>
      <c r="L3557" s="33" t="str">
        <f t="shared" si="384"/>
        <v>DEPURAR</v>
      </c>
      <c r="M3557" s="33" t="str">
        <f t="shared" si="385"/>
        <v>DEPURAR</v>
      </c>
    </row>
    <row r="3558" spans="1:13" x14ac:dyDescent="0.25">
      <c r="A3558" s="13" t="s">
        <v>1052</v>
      </c>
      <c r="B3558" s="18">
        <v>87</v>
      </c>
      <c r="C3558" s="35" t="s">
        <v>130</v>
      </c>
      <c r="D3558" s="120">
        <v>13</v>
      </c>
      <c r="E3558" s="120">
        <v>6</v>
      </c>
      <c r="F3558" s="305">
        <f t="shared" si="382"/>
        <v>132.73259999999999</v>
      </c>
      <c r="G3558" s="9">
        <v>0.125</v>
      </c>
      <c r="H3558" s="9" t="s">
        <v>1063</v>
      </c>
      <c r="I3558" s="32">
        <f>0.13657*D3558^2.38351</f>
        <v>61.723483588461484</v>
      </c>
      <c r="J3558" s="32">
        <f>(I3558/1000)*0.5/G3558</f>
        <v>0.24689393435384593</v>
      </c>
      <c r="K3558" s="33" t="str">
        <f t="shared" si="383"/>
        <v>DEJAR</v>
      </c>
      <c r="L3558" s="33" t="str">
        <f t="shared" si="384"/>
        <v>DEJAR</v>
      </c>
      <c r="M3558" s="33" t="str">
        <f t="shared" si="385"/>
        <v>DEJAR</v>
      </c>
    </row>
    <row r="3559" spans="1:13" x14ac:dyDescent="0.25">
      <c r="A3559" s="13" t="s">
        <v>1052</v>
      </c>
      <c r="B3559" s="18">
        <v>88</v>
      </c>
      <c r="C3559" s="35" t="s">
        <v>1064</v>
      </c>
      <c r="D3559" s="120">
        <v>12.7</v>
      </c>
      <c r="E3559" s="197">
        <v>5.3</v>
      </c>
      <c r="F3559" s="305">
        <f t="shared" si="382"/>
        <v>126.67716599999999</v>
      </c>
      <c r="G3559" s="9">
        <v>0.125</v>
      </c>
      <c r="H3559" s="100" t="s">
        <v>1065</v>
      </c>
      <c r="I3559" s="33">
        <f>(6.666+(12.826*E3559^0.5)*LN(E3559))</f>
        <v>55.909495727108819</v>
      </c>
      <c r="J3559" s="33">
        <f t="shared" ref="J3559" si="403">(I3559/1000)*0.5/G3559</f>
        <v>0.22363798290843528</v>
      </c>
      <c r="K3559" s="33" t="str">
        <f t="shared" si="383"/>
        <v>DEJAR</v>
      </c>
      <c r="L3559" s="33" t="str">
        <f t="shared" si="384"/>
        <v>DEJAR</v>
      </c>
      <c r="M3559" s="33" t="str">
        <f t="shared" si="385"/>
        <v>DEJAR</v>
      </c>
    </row>
    <row r="3560" spans="1:13" x14ac:dyDescent="0.25">
      <c r="A3560" s="13" t="s">
        <v>1052</v>
      </c>
      <c r="B3560" s="18">
        <v>89</v>
      </c>
      <c r="C3560" s="8" t="s">
        <v>1083</v>
      </c>
      <c r="D3560" s="120">
        <v>31</v>
      </c>
      <c r="E3560" s="120">
        <v>25</v>
      </c>
      <c r="F3560" s="305">
        <f t="shared" si="382"/>
        <v>754.76940000000002</v>
      </c>
      <c r="G3560" s="9">
        <v>0.125</v>
      </c>
      <c r="H3560" s="9" t="s">
        <v>1063</v>
      </c>
      <c r="I3560" s="32">
        <f t="shared" ref="I3560:I3561" si="404">0.13657*D3560^2.38351</f>
        <v>489.81357840055307</v>
      </c>
      <c r="J3560" s="32">
        <f t="shared" ref="J3560:J3563" si="405">(I3560/1000)*0.5/G3560</f>
        <v>1.9592543136022122</v>
      </c>
      <c r="K3560" s="33" t="str">
        <f t="shared" si="383"/>
        <v>DEJAR</v>
      </c>
      <c r="L3560" s="33" t="str">
        <f t="shared" si="384"/>
        <v>DEJAR</v>
      </c>
      <c r="M3560" s="33" t="str">
        <f t="shared" si="385"/>
        <v>DEJAR</v>
      </c>
    </row>
    <row r="3561" spans="1:13" x14ac:dyDescent="0.25">
      <c r="A3561" s="13" t="s">
        <v>1052</v>
      </c>
      <c r="B3561" s="18">
        <v>90</v>
      </c>
      <c r="C3561" s="8" t="s">
        <v>1076</v>
      </c>
      <c r="D3561" s="120">
        <v>73.7</v>
      </c>
      <c r="E3561" s="120">
        <v>22</v>
      </c>
      <c r="F3561" s="305">
        <f t="shared" si="382"/>
        <v>4266.0493260000003</v>
      </c>
      <c r="G3561" s="9">
        <v>0.125</v>
      </c>
      <c r="H3561" s="9" t="s">
        <v>1063</v>
      </c>
      <c r="I3561" s="32">
        <f t="shared" si="404"/>
        <v>3859.0707557244814</v>
      </c>
      <c r="J3561" s="32">
        <f t="shared" si="405"/>
        <v>15.436283022897925</v>
      </c>
      <c r="K3561" s="33" t="str">
        <f t="shared" si="383"/>
        <v>DEJAR</v>
      </c>
      <c r="L3561" s="33" t="str">
        <f t="shared" si="384"/>
        <v>DEJAR</v>
      </c>
      <c r="M3561" s="33" t="str">
        <f t="shared" si="385"/>
        <v>DEJAR</v>
      </c>
    </row>
    <row r="3562" spans="1:13" x14ac:dyDescent="0.25">
      <c r="A3562" s="13" t="s">
        <v>1052</v>
      </c>
      <c r="B3562" s="18">
        <v>91</v>
      </c>
      <c r="C3562" s="8" t="s">
        <v>1064</v>
      </c>
      <c r="D3562" s="120">
        <v>13</v>
      </c>
      <c r="E3562" s="120">
        <v>4</v>
      </c>
      <c r="F3562" s="305">
        <f t="shared" si="382"/>
        <v>132.73259999999999</v>
      </c>
      <c r="G3562" s="9">
        <v>0.125</v>
      </c>
      <c r="H3562" s="100" t="s">
        <v>1065</v>
      </c>
      <c r="I3562" s="33">
        <f t="shared" ref="I3562:I3563" si="406">(6.666+(12.826*E3562^0.5)*LN(E3562))</f>
        <v>42.22722295144743</v>
      </c>
      <c r="J3562" s="33">
        <f t="shared" si="405"/>
        <v>0.16890889180578972</v>
      </c>
      <c r="K3562" s="33" t="str">
        <f t="shared" si="383"/>
        <v>DEJAR</v>
      </c>
      <c r="L3562" s="33" t="str">
        <f t="shared" si="384"/>
        <v>DEPURAR</v>
      </c>
      <c r="M3562" s="33" t="str">
        <f t="shared" si="385"/>
        <v>DEPURAR</v>
      </c>
    </row>
    <row r="3563" spans="1:13" x14ac:dyDescent="0.25">
      <c r="A3563" s="13" t="s">
        <v>1052</v>
      </c>
      <c r="B3563" s="18">
        <v>92</v>
      </c>
      <c r="C3563" s="8" t="s">
        <v>1064</v>
      </c>
      <c r="D3563" s="120">
        <v>20</v>
      </c>
      <c r="E3563" s="120">
        <v>4</v>
      </c>
      <c r="F3563" s="305">
        <f t="shared" si="382"/>
        <v>314.15999999999997</v>
      </c>
      <c r="G3563" s="9">
        <v>0.125</v>
      </c>
      <c r="H3563" s="100" t="s">
        <v>1065</v>
      </c>
      <c r="I3563" s="33">
        <f t="shared" si="406"/>
        <v>42.22722295144743</v>
      </c>
      <c r="J3563" s="33">
        <f t="shared" si="405"/>
        <v>0.16890889180578972</v>
      </c>
      <c r="K3563" s="33" t="str">
        <f t="shared" si="383"/>
        <v>DEJAR</v>
      </c>
      <c r="L3563" s="33" t="str">
        <f t="shared" si="384"/>
        <v>DEPURAR</v>
      </c>
      <c r="M3563" s="33" t="str">
        <f t="shared" si="385"/>
        <v>DEPURAR</v>
      </c>
    </row>
    <row r="3564" spans="1:13" x14ac:dyDescent="0.25">
      <c r="A3564" s="13" t="s">
        <v>1052</v>
      </c>
      <c r="B3564" s="18">
        <v>93</v>
      </c>
      <c r="C3564" s="8" t="s">
        <v>130</v>
      </c>
      <c r="D3564" s="120">
        <v>22.5</v>
      </c>
      <c r="E3564" s="120">
        <v>20</v>
      </c>
      <c r="F3564" s="305">
        <f t="shared" si="382"/>
        <v>397.60874999999999</v>
      </c>
      <c r="G3564" s="9">
        <v>0.125</v>
      </c>
      <c r="H3564" s="9" t="s">
        <v>1063</v>
      </c>
      <c r="I3564" s="32">
        <f t="shared" ref="I3564:I3566" si="407">0.13657*D3564^2.38351</f>
        <v>228.1896084504572</v>
      </c>
      <c r="J3564" s="32">
        <f t="shared" si="390"/>
        <v>0.91275843380182875</v>
      </c>
      <c r="K3564" s="33" t="str">
        <f t="shared" si="383"/>
        <v>DEJAR</v>
      </c>
      <c r="L3564" s="33" t="str">
        <f t="shared" si="384"/>
        <v>DEJAR</v>
      </c>
      <c r="M3564" s="33" t="str">
        <f t="shared" si="385"/>
        <v>DEJAR</v>
      </c>
    </row>
    <row r="3565" spans="1:13" x14ac:dyDescent="0.25">
      <c r="A3565" s="13" t="s">
        <v>1052</v>
      </c>
      <c r="B3565" s="18">
        <v>94</v>
      </c>
      <c r="C3565" s="8" t="s">
        <v>1083</v>
      </c>
      <c r="D3565" s="120">
        <v>15</v>
      </c>
      <c r="E3565" s="120">
        <v>15</v>
      </c>
      <c r="F3565" s="305">
        <f t="shared" si="382"/>
        <v>176.715</v>
      </c>
      <c r="G3565" s="9">
        <v>0.125</v>
      </c>
      <c r="H3565" s="9" t="s">
        <v>1063</v>
      </c>
      <c r="I3565" s="32">
        <f t="shared" si="407"/>
        <v>86.812164819560579</v>
      </c>
      <c r="J3565" s="32">
        <f t="shared" si="390"/>
        <v>0.34724865927824233</v>
      </c>
      <c r="K3565" s="33" t="str">
        <f t="shared" si="383"/>
        <v>DEJAR</v>
      </c>
      <c r="L3565" s="33" t="str">
        <f t="shared" si="384"/>
        <v>DEJAR</v>
      </c>
      <c r="M3565" s="33" t="str">
        <f t="shared" si="385"/>
        <v>DEJAR</v>
      </c>
    </row>
    <row r="3566" spans="1:13" x14ac:dyDescent="0.25">
      <c r="A3566" s="13" t="s">
        <v>1052</v>
      </c>
      <c r="B3566" s="18">
        <v>95</v>
      </c>
      <c r="C3566" s="8" t="s">
        <v>1017</v>
      </c>
      <c r="D3566" s="120">
        <v>18</v>
      </c>
      <c r="E3566" s="120">
        <v>10</v>
      </c>
      <c r="F3566" s="305">
        <f t="shared" si="382"/>
        <v>254.46959999999999</v>
      </c>
      <c r="G3566" s="9">
        <v>0.125</v>
      </c>
      <c r="H3566" s="9" t="s">
        <v>1063</v>
      </c>
      <c r="I3566" s="32">
        <f t="shared" si="407"/>
        <v>134.06329154071116</v>
      </c>
      <c r="J3566" s="32">
        <f t="shared" si="390"/>
        <v>0.53625316616284469</v>
      </c>
      <c r="K3566" s="33" t="str">
        <f t="shared" si="383"/>
        <v>DEJAR</v>
      </c>
      <c r="L3566" s="33" t="str">
        <f t="shared" si="384"/>
        <v>DEJAR</v>
      </c>
      <c r="M3566" s="33" t="str">
        <f t="shared" si="385"/>
        <v>DEJAR</v>
      </c>
    </row>
    <row r="3567" spans="1:13" x14ac:dyDescent="0.25">
      <c r="A3567" s="13" t="s">
        <v>1052</v>
      </c>
      <c r="B3567" s="18">
        <v>96</v>
      </c>
      <c r="C3567" s="8" t="s">
        <v>1064</v>
      </c>
      <c r="D3567" s="120">
        <v>15</v>
      </c>
      <c r="E3567" s="197">
        <v>5.3</v>
      </c>
      <c r="F3567" s="305">
        <f t="shared" si="382"/>
        <v>176.715</v>
      </c>
      <c r="G3567" s="9">
        <v>0.125</v>
      </c>
      <c r="H3567" s="100" t="s">
        <v>1065</v>
      </c>
      <c r="I3567" s="33">
        <f t="shared" ref="I3567:I3568" si="408">(6.666+(12.826*E3567^0.5)*LN(E3567))</f>
        <v>55.909495727108819</v>
      </c>
      <c r="J3567" s="33">
        <f t="shared" si="390"/>
        <v>0.22363798290843528</v>
      </c>
      <c r="K3567" s="33" t="str">
        <f t="shared" si="383"/>
        <v>DEJAR</v>
      </c>
      <c r="L3567" s="33" t="str">
        <f t="shared" si="384"/>
        <v>DEJAR</v>
      </c>
      <c r="M3567" s="33" t="str">
        <f t="shared" si="385"/>
        <v>DEJAR</v>
      </c>
    </row>
    <row r="3568" spans="1:13" x14ac:dyDescent="0.25">
      <c r="A3568" s="13" t="s">
        <v>1052</v>
      </c>
      <c r="B3568" s="18">
        <v>97</v>
      </c>
      <c r="C3568" s="8" t="s">
        <v>1064</v>
      </c>
      <c r="D3568" s="120">
        <v>11</v>
      </c>
      <c r="E3568" s="197">
        <v>5.3</v>
      </c>
      <c r="F3568" s="305">
        <f t="shared" si="382"/>
        <v>95.0334</v>
      </c>
      <c r="G3568" s="9">
        <v>0.125</v>
      </c>
      <c r="H3568" s="100" t="s">
        <v>1065</v>
      </c>
      <c r="I3568" s="33">
        <f t="shared" si="408"/>
        <v>55.909495727108819</v>
      </c>
      <c r="J3568" s="33">
        <f t="shared" si="390"/>
        <v>0.22363798290843528</v>
      </c>
      <c r="K3568" s="33" t="str">
        <f t="shared" si="383"/>
        <v>DEJAR</v>
      </c>
      <c r="L3568" s="33" t="str">
        <f t="shared" si="384"/>
        <v>DEJAR</v>
      </c>
      <c r="M3568" s="33" t="str">
        <f t="shared" si="385"/>
        <v>DEJAR</v>
      </c>
    </row>
    <row r="3569" spans="1:13" x14ac:dyDescent="0.25">
      <c r="A3569" s="13" t="s">
        <v>1052</v>
      </c>
      <c r="B3569" s="18">
        <v>98</v>
      </c>
      <c r="C3569" s="8" t="s">
        <v>1017</v>
      </c>
      <c r="D3569" s="120">
        <v>48</v>
      </c>
      <c r="E3569" s="120">
        <v>30</v>
      </c>
      <c r="F3569" s="305">
        <f t="shared" si="382"/>
        <v>1809.5616</v>
      </c>
      <c r="G3569" s="9">
        <v>0.125</v>
      </c>
      <c r="H3569" s="9" t="s">
        <v>1063</v>
      </c>
      <c r="I3569" s="32">
        <f>0.13657*D3569^2.38351</f>
        <v>1388.7069567266387</v>
      </c>
      <c r="J3569" s="32">
        <f>(I3569/1000)*0.5/G3569</f>
        <v>5.5548278269065552</v>
      </c>
      <c r="K3569" s="33" t="str">
        <f t="shared" si="383"/>
        <v>DEJAR</v>
      </c>
      <c r="L3569" s="33" t="str">
        <f t="shared" si="384"/>
        <v>DEJAR</v>
      </c>
      <c r="M3569" s="33" t="str">
        <f t="shared" si="385"/>
        <v>DEJAR</v>
      </c>
    </row>
    <row r="3570" spans="1:13" x14ac:dyDescent="0.25">
      <c r="A3570" s="13" t="s">
        <v>1052</v>
      </c>
      <c r="B3570" s="18">
        <v>99</v>
      </c>
      <c r="C3570" s="8" t="s">
        <v>1064</v>
      </c>
      <c r="D3570" s="120">
        <v>33</v>
      </c>
      <c r="E3570" s="120">
        <v>10</v>
      </c>
      <c r="F3570" s="305">
        <f t="shared" si="382"/>
        <v>855.30060000000003</v>
      </c>
      <c r="G3570" s="9">
        <v>0.125</v>
      </c>
      <c r="H3570" s="100" t="s">
        <v>1065</v>
      </c>
      <c r="I3570" s="33">
        <f>(6.666+(12.826*E3570^0.5)*LN(E3570))</f>
        <v>100.05740827111657</v>
      </c>
      <c r="J3570" s="33">
        <f t="shared" ref="J3570" si="409">(I3570/1000)*0.5/G3570</f>
        <v>0.4002296330844663</v>
      </c>
      <c r="K3570" s="33" t="str">
        <f t="shared" si="383"/>
        <v>DEJAR</v>
      </c>
      <c r="L3570" s="33" t="str">
        <f t="shared" si="384"/>
        <v>DEJAR</v>
      </c>
      <c r="M3570" s="33" t="str">
        <f t="shared" si="385"/>
        <v>DEJAR</v>
      </c>
    </row>
    <row r="3571" spans="1:13" x14ac:dyDescent="0.25">
      <c r="A3571" s="13" t="s">
        <v>1052</v>
      </c>
      <c r="B3571" s="18">
        <v>100</v>
      </c>
      <c r="C3571" s="8" t="s">
        <v>1067</v>
      </c>
      <c r="D3571" s="120">
        <v>31</v>
      </c>
      <c r="E3571" s="120">
        <v>30</v>
      </c>
      <c r="F3571" s="305">
        <f t="shared" si="382"/>
        <v>754.76940000000002</v>
      </c>
      <c r="G3571" s="9">
        <v>0.125</v>
      </c>
      <c r="H3571" s="9" t="s">
        <v>1063</v>
      </c>
      <c r="I3571" s="32">
        <f>0.13657*D3571^2.38351</f>
        <v>489.81357840055307</v>
      </c>
      <c r="J3571" s="32">
        <f>(I3571/1000)*0.5/G3571</f>
        <v>1.9592543136022122</v>
      </c>
      <c r="K3571" s="33" t="str">
        <f t="shared" si="383"/>
        <v>DEJAR</v>
      </c>
      <c r="L3571" s="33" t="str">
        <f t="shared" si="384"/>
        <v>DEJAR</v>
      </c>
      <c r="M3571" s="33" t="str">
        <f t="shared" si="385"/>
        <v>DEJAR</v>
      </c>
    </row>
    <row r="3572" spans="1:13" x14ac:dyDescent="0.25">
      <c r="A3572" s="13" t="s">
        <v>1052</v>
      </c>
      <c r="B3572" s="18">
        <v>101</v>
      </c>
      <c r="C3572" s="8" t="s">
        <v>1064</v>
      </c>
      <c r="D3572" s="120">
        <v>36.200000000000003</v>
      </c>
      <c r="E3572" s="120">
        <v>8</v>
      </c>
      <c r="F3572" s="305">
        <f t="shared" si="382"/>
        <v>1029.2195760000002</v>
      </c>
      <c r="G3572" s="9">
        <v>0.125</v>
      </c>
      <c r="H3572" s="100" t="s">
        <v>1065</v>
      </c>
      <c r="I3572" s="33">
        <f>(6.666+(12.826*E3572^0.5)*LN(E3572))</f>
        <v>82.102745688765523</v>
      </c>
      <c r="J3572" s="33">
        <f t="shared" ref="J3572" si="410">(I3572/1000)*0.5/G3572</f>
        <v>0.32841098275506209</v>
      </c>
      <c r="K3572" s="33" t="str">
        <f t="shared" si="383"/>
        <v>DEJAR</v>
      </c>
      <c r="L3572" s="33" t="str">
        <f t="shared" si="384"/>
        <v>DEJAR</v>
      </c>
      <c r="M3572" s="33" t="str">
        <f t="shared" si="385"/>
        <v>DEJAR</v>
      </c>
    </row>
    <row r="3573" spans="1:13" x14ac:dyDescent="0.25">
      <c r="A3573" s="13" t="s">
        <v>1052</v>
      </c>
      <c r="B3573" s="18">
        <v>102</v>
      </c>
      <c r="C3573" s="8" t="s">
        <v>130</v>
      </c>
      <c r="D3573" s="120">
        <v>17</v>
      </c>
      <c r="E3573" s="120">
        <v>14</v>
      </c>
      <c r="F3573" s="305">
        <f t="shared" si="382"/>
        <v>226.98060000000001</v>
      </c>
      <c r="G3573" s="9">
        <v>0.125</v>
      </c>
      <c r="H3573" s="9" t="s">
        <v>1063</v>
      </c>
      <c r="I3573" s="32">
        <f>0.13657*D3573^2.38351</f>
        <v>116.98835060940742</v>
      </c>
      <c r="J3573" s="32">
        <f>(I3573/1000)*0.5/G3573</f>
        <v>0.46795340243762967</v>
      </c>
      <c r="K3573" s="33" t="str">
        <f t="shared" si="383"/>
        <v>DEJAR</v>
      </c>
      <c r="L3573" s="33" t="str">
        <f t="shared" si="384"/>
        <v>DEJAR</v>
      </c>
      <c r="M3573" s="33" t="str">
        <f t="shared" si="385"/>
        <v>DEJAR</v>
      </c>
    </row>
    <row r="3574" spans="1:13" x14ac:dyDescent="0.25">
      <c r="A3574" s="13" t="s">
        <v>1052</v>
      </c>
      <c r="B3574" s="18">
        <v>103</v>
      </c>
      <c r="C3574" s="8" t="s">
        <v>1064</v>
      </c>
      <c r="D3574" s="120">
        <v>11</v>
      </c>
      <c r="E3574" s="120">
        <v>6</v>
      </c>
      <c r="F3574" s="305">
        <f t="shared" si="382"/>
        <v>95.0334</v>
      </c>
      <c r="G3574" s="9">
        <v>0.125</v>
      </c>
      <c r="H3574" s="100" t="s">
        <v>1065</v>
      </c>
      <c r="I3574" s="33">
        <f t="shared" ref="I3574:I3575" si="411">(6.666+(12.826*E3574^0.5)*LN(E3574))</f>
        <v>62.957985757508652</v>
      </c>
      <c r="J3574" s="33">
        <f t="shared" ref="J3574:J3575" si="412">(I3574/1000)*0.5/G3574</f>
        <v>0.25183194303003459</v>
      </c>
      <c r="K3574" s="33" t="str">
        <f t="shared" si="383"/>
        <v>DEJAR</v>
      </c>
      <c r="L3574" s="33" t="str">
        <f t="shared" si="384"/>
        <v>DEJAR</v>
      </c>
      <c r="M3574" s="33" t="str">
        <f t="shared" si="385"/>
        <v>DEJAR</v>
      </c>
    </row>
    <row r="3575" spans="1:13" x14ac:dyDescent="0.25">
      <c r="A3575" s="13" t="s">
        <v>1052</v>
      </c>
      <c r="B3575" s="18">
        <v>104</v>
      </c>
      <c r="C3575" s="8" t="s">
        <v>1064</v>
      </c>
      <c r="D3575" s="120">
        <v>10</v>
      </c>
      <c r="E3575" s="197">
        <v>5.3</v>
      </c>
      <c r="F3575" s="305">
        <f t="shared" si="382"/>
        <v>78.539999999999992</v>
      </c>
      <c r="G3575" s="9">
        <v>0.125</v>
      </c>
      <c r="H3575" s="100" t="s">
        <v>1065</v>
      </c>
      <c r="I3575" s="33">
        <f t="shared" si="411"/>
        <v>55.909495727108819</v>
      </c>
      <c r="J3575" s="33">
        <f t="shared" si="412"/>
        <v>0.22363798290843528</v>
      </c>
      <c r="K3575" s="33" t="str">
        <f t="shared" si="383"/>
        <v>DEJAR</v>
      </c>
      <c r="L3575" s="33" t="str">
        <f t="shared" si="384"/>
        <v>DEJAR</v>
      </c>
      <c r="M3575" s="33" t="str">
        <f t="shared" si="385"/>
        <v>DEJAR</v>
      </c>
    </row>
    <row r="3576" spans="1:13" x14ac:dyDescent="0.25">
      <c r="A3576" s="13" t="s">
        <v>1052</v>
      </c>
      <c r="B3576" s="18">
        <v>105</v>
      </c>
      <c r="C3576" s="8" t="s">
        <v>130</v>
      </c>
      <c r="D3576" s="120">
        <v>47.5</v>
      </c>
      <c r="E3576" s="120">
        <v>35</v>
      </c>
      <c r="F3576" s="305">
        <f t="shared" si="382"/>
        <v>1772.0587499999999</v>
      </c>
      <c r="G3576" s="9">
        <v>0.125</v>
      </c>
      <c r="H3576" s="9" t="s">
        <v>1063</v>
      </c>
      <c r="I3576" s="32">
        <f t="shared" ref="I3576:I3578" si="413">0.13657*D3576^2.38351</f>
        <v>1354.4759398853571</v>
      </c>
      <c r="J3576" s="32">
        <f t="shared" ref="J3576:J3579" si="414">(I3576/1000)*0.5/G3576</f>
        <v>5.4179037595414288</v>
      </c>
      <c r="K3576" s="33" t="str">
        <f t="shared" si="383"/>
        <v>DEJAR</v>
      </c>
      <c r="L3576" s="33" t="str">
        <f t="shared" si="384"/>
        <v>DEJAR</v>
      </c>
      <c r="M3576" s="33" t="str">
        <f t="shared" si="385"/>
        <v>DEJAR</v>
      </c>
    </row>
    <row r="3577" spans="1:13" x14ac:dyDescent="0.25">
      <c r="A3577" s="13" t="s">
        <v>1052</v>
      </c>
      <c r="B3577" s="18">
        <v>106</v>
      </c>
      <c r="C3577" s="8" t="s">
        <v>1083</v>
      </c>
      <c r="D3577" s="120">
        <v>27</v>
      </c>
      <c r="E3577" s="120">
        <v>20</v>
      </c>
      <c r="F3577" s="305">
        <f t="shared" si="382"/>
        <v>572.5566</v>
      </c>
      <c r="G3577" s="9">
        <v>0.125</v>
      </c>
      <c r="H3577" s="9" t="s">
        <v>1063</v>
      </c>
      <c r="I3577" s="32">
        <f t="shared" si="413"/>
        <v>352.39128142743209</v>
      </c>
      <c r="J3577" s="32">
        <f t="shared" si="414"/>
        <v>1.4095651257097284</v>
      </c>
      <c r="K3577" s="33" t="str">
        <f t="shared" si="383"/>
        <v>DEJAR</v>
      </c>
      <c r="L3577" s="33" t="str">
        <f t="shared" si="384"/>
        <v>DEJAR</v>
      </c>
      <c r="M3577" s="33" t="str">
        <f t="shared" si="385"/>
        <v>DEJAR</v>
      </c>
    </row>
    <row r="3578" spans="1:13" x14ac:dyDescent="0.25">
      <c r="A3578" s="13" t="s">
        <v>1052</v>
      </c>
      <c r="B3578" s="18">
        <v>107</v>
      </c>
      <c r="C3578" s="8" t="s">
        <v>1066</v>
      </c>
      <c r="D3578" s="120">
        <v>20</v>
      </c>
      <c r="E3578" s="120">
        <v>12</v>
      </c>
      <c r="F3578" s="305">
        <f t="shared" si="382"/>
        <v>314.15999999999997</v>
      </c>
      <c r="G3578" s="9">
        <v>0.125</v>
      </c>
      <c r="H3578" s="9" t="s">
        <v>1063</v>
      </c>
      <c r="I3578" s="32">
        <f t="shared" si="413"/>
        <v>172.33493090633354</v>
      </c>
      <c r="J3578" s="32">
        <f t="shared" si="414"/>
        <v>0.68933972362533413</v>
      </c>
      <c r="K3578" s="33" t="str">
        <f t="shared" si="383"/>
        <v>DEJAR</v>
      </c>
      <c r="L3578" s="33" t="str">
        <f t="shared" si="384"/>
        <v>DEJAR</v>
      </c>
      <c r="M3578" s="33" t="str">
        <f t="shared" si="385"/>
        <v>DEJAR</v>
      </c>
    </row>
    <row r="3579" spans="1:13" x14ac:dyDescent="0.25">
      <c r="A3579" s="13" t="s">
        <v>1052</v>
      </c>
      <c r="B3579" s="18">
        <v>108</v>
      </c>
      <c r="C3579" s="8" t="s">
        <v>1064</v>
      </c>
      <c r="D3579" s="120">
        <v>10</v>
      </c>
      <c r="E3579" s="120">
        <v>4</v>
      </c>
      <c r="F3579" s="305">
        <f t="shared" si="382"/>
        <v>78.539999999999992</v>
      </c>
      <c r="G3579" s="9">
        <v>0.125</v>
      </c>
      <c r="H3579" s="100" t="s">
        <v>1065</v>
      </c>
      <c r="I3579" s="33">
        <f>(6.666+(12.826*E3579^0.5)*LN(E3579))</f>
        <v>42.22722295144743</v>
      </c>
      <c r="J3579" s="33">
        <f t="shared" si="414"/>
        <v>0.16890889180578972</v>
      </c>
      <c r="K3579" s="33" t="str">
        <f t="shared" si="383"/>
        <v>DEJAR</v>
      </c>
      <c r="L3579" s="33" t="str">
        <f t="shared" si="384"/>
        <v>DEPURAR</v>
      </c>
      <c r="M3579" s="33" t="str">
        <f t="shared" si="385"/>
        <v>DEPURAR</v>
      </c>
    </row>
    <row r="3580" spans="1:13" x14ac:dyDescent="0.25">
      <c r="A3580" s="13" t="s">
        <v>1052</v>
      </c>
      <c r="B3580" s="18">
        <v>109</v>
      </c>
      <c r="C3580" s="8" t="s">
        <v>1083</v>
      </c>
      <c r="D3580" s="120">
        <v>14.5</v>
      </c>
      <c r="E3580" s="120">
        <v>12</v>
      </c>
      <c r="F3580" s="305">
        <f t="shared" si="382"/>
        <v>165.13034999999999</v>
      </c>
      <c r="G3580" s="9">
        <v>0.125</v>
      </c>
      <c r="H3580" s="9" t="s">
        <v>1063</v>
      </c>
      <c r="I3580" s="32">
        <f>0.13657*D3580^2.38351</f>
        <v>80.073268525573738</v>
      </c>
      <c r="J3580" s="32">
        <f>(I3580/1000)*0.5/G3580</f>
        <v>0.32029307410229496</v>
      </c>
      <c r="K3580" s="33" t="str">
        <f t="shared" si="383"/>
        <v>DEJAR</v>
      </c>
      <c r="L3580" s="33" t="str">
        <f t="shared" si="384"/>
        <v>DEJAR</v>
      </c>
      <c r="M3580" s="33" t="str">
        <f t="shared" si="385"/>
        <v>DEJAR</v>
      </c>
    </row>
    <row r="3581" spans="1:13" x14ac:dyDescent="0.25">
      <c r="A3581" s="13" t="s">
        <v>1052</v>
      </c>
      <c r="B3581" s="18">
        <v>110</v>
      </c>
      <c r="C3581" s="8" t="s">
        <v>1064</v>
      </c>
      <c r="D3581" s="120">
        <v>12</v>
      </c>
      <c r="E3581" s="120">
        <v>2.5</v>
      </c>
      <c r="F3581" s="305">
        <f t="shared" si="382"/>
        <v>113.0976</v>
      </c>
      <c r="G3581" s="9">
        <v>0.125</v>
      </c>
      <c r="H3581" s="100" t="s">
        <v>1065</v>
      </c>
      <c r="I3581" s="33">
        <f>(6.666+(12.826*E3581^0.5)*LN(E3581))</f>
        <v>25.248088908650967</v>
      </c>
      <c r="J3581" s="33">
        <f t="shared" ref="J3581" si="415">(I3581/1000)*0.5/G3581</f>
        <v>0.10099235563460386</v>
      </c>
      <c r="K3581" s="33" t="str">
        <f t="shared" si="383"/>
        <v>DEJAR</v>
      </c>
      <c r="L3581" s="33" t="str">
        <f t="shared" si="384"/>
        <v>DEPURAR</v>
      </c>
      <c r="M3581" s="33" t="str">
        <f t="shared" si="385"/>
        <v>DEPURAR</v>
      </c>
    </row>
    <row r="3582" spans="1:13" x14ac:dyDescent="0.25">
      <c r="A3582" s="13" t="s">
        <v>1052</v>
      </c>
      <c r="B3582" s="18">
        <v>111</v>
      </c>
      <c r="C3582" s="8" t="s">
        <v>1076</v>
      </c>
      <c r="D3582" s="120">
        <v>30</v>
      </c>
      <c r="E3582" s="120">
        <v>20</v>
      </c>
      <c r="F3582" s="305">
        <f t="shared" si="382"/>
        <v>706.86</v>
      </c>
      <c r="G3582" s="9">
        <v>0.125</v>
      </c>
      <c r="H3582" s="9" t="s">
        <v>1063</v>
      </c>
      <c r="I3582" s="32">
        <f t="shared" ref="I3582:I3586" si="416">0.13657*D3582^2.38351</f>
        <v>452.98997539791907</v>
      </c>
      <c r="J3582" s="32">
        <f t="shared" ref="J3582:J3587" si="417">(I3582/1000)*0.5/G3582</f>
        <v>1.8119599015916763</v>
      </c>
      <c r="K3582" s="33" t="str">
        <f t="shared" si="383"/>
        <v>DEJAR</v>
      </c>
      <c r="L3582" s="33" t="str">
        <f t="shared" si="384"/>
        <v>DEJAR</v>
      </c>
      <c r="M3582" s="33" t="str">
        <f t="shared" si="385"/>
        <v>DEJAR</v>
      </c>
    </row>
    <row r="3583" spans="1:13" x14ac:dyDescent="0.25">
      <c r="A3583" s="13" t="s">
        <v>1052</v>
      </c>
      <c r="B3583" s="18">
        <v>112</v>
      </c>
      <c r="C3583" s="8" t="s">
        <v>1076</v>
      </c>
      <c r="D3583" s="120">
        <v>11.5</v>
      </c>
      <c r="E3583" s="120">
        <v>15</v>
      </c>
      <c r="F3583" s="305">
        <f t="shared" si="382"/>
        <v>103.86915</v>
      </c>
      <c r="G3583" s="9">
        <v>0.125</v>
      </c>
      <c r="H3583" s="9" t="s">
        <v>1063</v>
      </c>
      <c r="I3583" s="32">
        <f t="shared" si="416"/>
        <v>46.082838181946165</v>
      </c>
      <c r="J3583" s="32">
        <f t="shared" si="417"/>
        <v>0.18433135272778467</v>
      </c>
      <c r="K3583" s="33" t="str">
        <f t="shared" si="383"/>
        <v>DEJAR</v>
      </c>
      <c r="L3583" s="33" t="str">
        <f t="shared" si="384"/>
        <v>DEJAR</v>
      </c>
      <c r="M3583" s="33" t="str">
        <f t="shared" si="385"/>
        <v>DEJAR</v>
      </c>
    </row>
    <row r="3584" spans="1:13" x14ac:dyDescent="0.25">
      <c r="A3584" s="13" t="s">
        <v>1052</v>
      </c>
      <c r="B3584" s="18">
        <v>113</v>
      </c>
      <c r="C3584" s="8" t="s">
        <v>1076</v>
      </c>
      <c r="D3584" s="120">
        <v>103</v>
      </c>
      <c r="E3584" s="120">
        <v>30</v>
      </c>
      <c r="F3584" s="305">
        <f t="shared" si="382"/>
        <v>8332.3086000000003</v>
      </c>
      <c r="G3584" s="9">
        <v>0.125</v>
      </c>
      <c r="H3584" s="9" t="s">
        <v>1063</v>
      </c>
      <c r="I3584" s="32">
        <f t="shared" si="416"/>
        <v>8569.8449174113284</v>
      </c>
      <c r="J3584" s="32">
        <f t="shared" si="417"/>
        <v>34.279379669645316</v>
      </c>
      <c r="K3584" s="33" t="str">
        <f t="shared" si="383"/>
        <v>DEJAR</v>
      </c>
      <c r="L3584" s="33" t="str">
        <f t="shared" si="384"/>
        <v>DEJAR</v>
      </c>
      <c r="M3584" s="33" t="str">
        <f t="shared" si="385"/>
        <v>DEJAR</v>
      </c>
    </row>
    <row r="3585" spans="1:13" x14ac:dyDescent="0.25">
      <c r="A3585" s="13" t="s">
        <v>1052</v>
      </c>
      <c r="B3585" s="18">
        <v>114</v>
      </c>
      <c r="C3585" s="8" t="s">
        <v>1083</v>
      </c>
      <c r="D3585" s="120">
        <v>16</v>
      </c>
      <c r="E3585" s="120">
        <v>12</v>
      </c>
      <c r="F3585" s="305">
        <f t="shared" si="382"/>
        <v>201.0624</v>
      </c>
      <c r="G3585" s="9">
        <v>0.125</v>
      </c>
      <c r="H3585" s="9" t="s">
        <v>1063</v>
      </c>
      <c r="I3585" s="32">
        <f t="shared" si="416"/>
        <v>101.24820425273758</v>
      </c>
      <c r="J3585" s="32">
        <f t="shared" si="417"/>
        <v>0.4049928170109503</v>
      </c>
      <c r="K3585" s="33" t="str">
        <f t="shared" si="383"/>
        <v>DEJAR</v>
      </c>
      <c r="L3585" s="33" t="str">
        <f t="shared" si="384"/>
        <v>DEJAR</v>
      </c>
      <c r="M3585" s="33" t="str">
        <f t="shared" si="385"/>
        <v>DEJAR</v>
      </c>
    </row>
    <row r="3586" spans="1:13" x14ac:dyDescent="0.25">
      <c r="A3586" s="13" t="s">
        <v>1052</v>
      </c>
      <c r="B3586" s="18">
        <v>115</v>
      </c>
      <c r="C3586" s="8" t="s">
        <v>1083</v>
      </c>
      <c r="D3586" s="120">
        <v>12</v>
      </c>
      <c r="E3586" s="120">
        <v>8</v>
      </c>
      <c r="F3586" s="305">
        <f t="shared" si="382"/>
        <v>113.0976</v>
      </c>
      <c r="G3586" s="9">
        <v>0.125</v>
      </c>
      <c r="H3586" s="9" t="s">
        <v>1063</v>
      </c>
      <c r="I3586" s="32">
        <f t="shared" si="416"/>
        <v>51.002868362482175</v>
      </c>
      <c r="J3586" s="32">
        <f t="shared" si="417"/>
        <v>0.2040114734499287</v>
      </c>
      <c r="K3586" s="33" t="str">
        <f t="shared" si="383"/>
        <v>DEJAR</v>
      </c>
      <c r="L3586" s="33" t="str">
        <f t="shared" si="384"/>
        <v>DEJAR</v>
      </c>
      <c r="M3586" s="33" t="str">
        <f t="shared" si="385"/>
        <v>DEJAR</v>
      </c>
    </row>
    <row r="3587" spans="1:13" x14ac:dyDescent="0.25">
      <c r="A3587" s="13" t="s">
        <v>1052</v>
      </c>
      <c r="B3587" s="18">
        <v>116</v>
      </c>
      <c r="C3587" s="8" t="s">
        <v>1064</v>
      </c>
      <c r="D3587" s="120">
        <v>15.5</v>
      </c>
      <c r="E3587" s="120">
        <v>8</v>
      </c>
      <c r="F3587" s="305">
        <f t="shared" ref="F3587:F3650" si="418">(3.1416/4)*D3587^2</f>
        <v>188.69235</v>
      </c>
      <c r="G3587" s="9">
        <v>0.125</v>
      </c>
      <c r="H3587" s="100" t="s">
        <v>1065</v>
      </c>
      <c r="I3587" s="33">
        <f>(6.666+(12.826*E3587^0.5)*LN(E3587))</f>
        <v>82.102745688765523</v>
      </c>
      <c r="J3587" s="33">
        <f t="shared" si="417"/>
        <v>0.32841098275506209</v>
      </c>
      <c r="K3587" s="33" t="str">
        <f t="shared" ref="K3587:K3650" si="419">+IF(D3587&gt;=10,"DEJAR","DEPURAR")</f>
        <v>DEJAR</v>
      </c>
      <c r="L3587" s="33" t="str">
        <f t="shared" ref="L3587:L3650" si="420">+IF(E3587&gt;=5,"DEJAR","DEPURAR")</f>
        <v>DEJAR</v>
      </c>
      <c r="M3587" s="33" t="str">
        <f t="shared" ref="M3587:M3650" si="421">+IF(AND(K3587="DEJAR",L3587="DEJAR"),"DEJAR","DEPURAR")</f>
        <v>DEJAR</v>
      </c>
    </row>
    <row r="3588" spans="1:13" x14ac:dyDescent="0.25">
      <c r="A3588" s="13" t="s">
        <v>1052</v>
      </c>
      <c r="B3588" s="18">
        <v>117</v>
      </c>
      <c r="C3588" s="8" t="s">
        <v>41</v>
      </c>
      <c r="D3588" s="120">
        <v>12</v>
      </c>
      <c r="E3588" s="120">
        <v>6</v>
      </c>
      <c r="F3588" s="305">
        <f t="shared" si="418"/>
        <v>113.0976</v>
      </c>
      <c r="G3588" s="9">
        <v>0.125</v>
      </c>
      <c r="H3588" s="9" t="s">
        <v>1063</v>
      </c>
      <c r="I3588" s="32">
        <f t="shared" ref="I3588:I3595" si="422">0.13657*D3588^2.38351</f>
        <v>51.002868362482175</v>
      </c>
      <c r="J3588" s="32">
        <f t="shared" ref="J3588:J3639" si="423">(I3588/1000)*0.5/G3588</f>
        <v>0.2040114734499287</v>
      </c>
      <c r="K3588" s="33" t="str">
        <f t="shared" si="419"/>
        <v>DEJAR</v>
      </c>
      <c r="L3588" s="33" t="str">
        <f t="shared" si="420"/>
        <v>DEJAR</v>
      </c>
      <c r="M3588" s="33" t="str">
        <f t="shared" si="421"/>
        <v>DEJAR</v>
      </c>
    </row>
    <row r="3589" spans="1:13" x14ac:dyDescent="0.25">
      <c r="A3589" s="13" t="s">
        <v>1052</v>
      </c>
      <c r="B3589" s="18">
        <v>118</v>
      </c>
      <c r="C3589" s="8" t="s">
        <v>1076</v>
      </c>
      <c r="D3589" s="120">
        <v>50</v>
      </c>
      <c r="E3589" s="120">
        <v>28</v>
      </c>
      <c r="F3589" s="305">
        <f t="shared" si="418"/>
        <v>1963.5</v>
      </c>
      <c r="G3589" s="9">
        <v>0.125</v>
      </c>
      <c r="H3589" s="9" t="s">
        <v>1063</v>
      </c>
      <c r="I3589" s="32">
        <f t="shared" si="422"/>
        <v>1530.6197203780737</v>
      </c>
      <c r="J3589" s="32">
        <f t="shared" si="423"/>
        <v>6.1224788815122944</v>
      </c>
      <c r="K3589" s="33" t="str">
        <f t="shared" si="419"/>
        <v>DEJAR</v>
      </c>
      <c r="L3589" s="33" t="str">
        <f t="shared" si="420"/>
        <v>DEJAR</v>
      </c>
      <c r="M3589" s="33" t="str">
        <f t="shared" si="421"/>
        <v>DEJAR</v>
      </c>
    </row>
    <row r="3590" spans="1:13" x14ac:dyDescent="0.25">
      <c r="A3590" s="13" t="s">
        <v>1052</v>
      </c>
      <c r="B3590" s="18">
        <v>119</v>
      </c>
      <c r="C3590" s="8" t="s">
        <v>130</v>
      </c>
      <c r="D3590" s="120">
        <v>57</v>
      </c>
      <c r="E3590" s="120">
        <v>15</v>
      </c>
      <c r="F3590" s="305">
        <f t="shared" si="418"/>
        <v>2551.7646</v>
      </c>
      <c r="G3590" s="9">
        <v>0.125</v>
      </c>
      <c r="H3590" s="9" t="s">
        <v>1063</v>
      </c>
      <c r="I3590" s="32">
        <f t="shared" si="422"/>
        <v>2091.7057326142717</v>
      </c>
      <c r="J3590" s="32">
        <f t="shared" si="423"/>
        <v>8.3668229304570865</v>
      </c>
      <c r="K3590" s="33" t="str">
        <f t="shared" si="419"/>
        <v>DEJAR</v>
      </c>
      <c r="L3590" s="33" t="str">
        <f t="shared" si="420"/>
        <v>DEJAR</v>
      </c>
      <c r="M3590" s="33" t="str">
        <f t="shared" si="421"/>
        <v>DEJAR</v>
      </c>
    </row>
    <row r="3591" spans="1:13" x14ac:dyDescent="0.25">
      <c r="A3591" s="13" t="s">
        <v>1054</v>
      </c>
      <c r="B3591" s="18">
        <v>1</v>
      </c>
      <c r="C3591" s="8" t="s">
        <v>1083</v>
      </c>
      <c r="D3591" s="120">
        <v>22.5</v>
      </c>
      <c r="E3591" s="120">
        <v>10</v>
      </c>
      <c r="F3591" s="305">
        <f t="shared" si="418"/>
        <v>397.60874999999999</v>
      </c>
      <c r="G3591" s="9">
        <v>0.125</v>
      </c>
      <c r="H3591" s="9" t="s">
        <v>1063</v>
      </c>
      <c r="I3591" s="32">
        <f t="shared" si="422"/>
        <v>228.1896084504572</v>
      </c>
      <c r="J3591" s="32">
        <f t="shared" si="423"/>
        <v>0.91275843380182875</v>
      </c>
      <c r="K3591" s="33" t="str">
        <f t="shared" si="419"/>
        <v>DEJAR</v>
      </c>
      <c r="L3591" s="33" t="str">
        <f t="shared" si="420"/>
        <v>DEJAR</v>
      </c>
      <c r="M3591" s="33" t="str">
        <f t="shared" si="421"/>
        <v>DEJAR</v>
      </c>
    </row>
    <row r="3592" spans="1:13" x14ac:dyDescent="0.25">
      <c r="A3592" s="13" t="s">
        <v>1054</v>
      </c>
      <c r="B3592" s="9">
        <v>2</v>
      </c>
      <c r="C3592" s="8" t="s">
        <v>130</v>
      </c>
      <c r="D3592" s="120">
        <v>20</v>
      </c>
      <c r="E3592" s="120">
        <v>7</v>
      </c>
      <c r="F3592" s="305">
        <f t="shared" si="418"/>
        <v>314.15999999999997</v>
      </c>
      <c r="G3592" s="9">
        <v>0.125</v>
      </c>
      <c r="H3592" s="9" t="s">
        <v>1063</v>
      </c>
      <c r="I3592" s="32">
        <f t="shared" si="422"/>
        <v>172.33493090633354</v>
      </c>
      <c r="J3592" s="32">
        <f t="shared" si="423"/>
        <v>0.68933972362533413</v>
      </c>
      <c r="K3592" s="33" t="str">
        <f t="shared" si="419"/>
        <v>DEJAR</v>
      </c>
      <c r="L3592" s="33" t="str">
        <f t="shared" si="420"/>
        <v>DEJAR</v>
      </c>
      <c r="M3592" s="33" t="str">
        <f t="shared" si="421"/>
        <v>DEJAR</v>
      </c>
    </row>
    <row r="3593" spans="1:13" x14ac:dyDescent="0.25">
      <c r="A3593" s="13" t="s">
        <v>1054</v>
      </c>
      <c r="B3593" s="18">
        <v>3</v>
      </c>
      <c r="C3593" s="8" t="s">
        <v>1017</v>
      </c>
      <c r="D3593" s="120">
        <v>23.5</v>
      </c>
      <c r="E3593" s="120">
        <v>8</v>
      </c>
      <c r="F3593" s="305">
        <f t="shared" si="418"/>
        <v>433.73714999999999</v>
      </c>
      <c r="G3593" s="9">
        <v>0.125</v>
      </c>
      <c r="H3593" s="9" t="s">
        <v>1063</v>
      </c>
      <c r="I3593" s="32">
        <f t="shared" si="422"/>
        <v>253.10998017593391</v>
      </c>
      <c r="J3593" s="32">
        <f t="shared" si="423"/>
        <v>1.0124399207037356</v>
      </c>
      <c r="K3593" s="33" t="str">
        <f t="shared" si="419"/>
        <v>DEJAR</v>
      </c>
      <c r="L3593" s="33" t="str">
        <f t="shared" si="420"/>
        <v>DEJAR</v>
      </c>
      <c r="M3593" s="33" t="str">
        <f t="shared" si="421"/>
        <v>DEJAR</v>
      </c>
    </row>
    <row r="3594" spans="1:13" x14ac:dyDescent="0.25">
      <c r="A3594" s="13" t="s">
        <v>1054</v>
      </c>
      <c r="B3594" s="9">
        <v>4</v>
      </c>
      <c r="C3594" s="8" t="s">
        <v>130</v>
      </c>
      <c r="D3594" s="120">
        <v>22.5</v>
      </c>
      <c r="E3594" s="120">
        <v>15</v>
      </c>
      <c r="F3594" s="305">
        <f t="shared" si="418"/>
        <v>397.60874999999999</v>
      </c>
      <c r="G3594" s="9">
        <v>0.125</v>
      </c>
      <c r="H3594" s="9" t="s">
        <v>1063</v>
      </c>
      <c r="I3594" s="32">
        <f t="shared" si="422"/>
        <v>228.1896084504572</v>
      </c>
      <c r="J3594" s="32">
        <f t="shared" si="423"/>
        <v>0.91275843380182875</v>
      </c>
      <c r="K3594" s="33" t="str">
        <f t="shared" si="419"/>
        <v>DEJAR</v>
      </c>
      <c r="L3594" s="33" t="str">
        <f t="shared" si="420"/>
        <v>DEJAR</v>
      </c>
      <c r="M3594" s="33" t="str">
        <f t="shared" si="421"/>
        <v>DEJAR</v>
      </c>
    </row>
    <row r="3595" spans="1:13" x14ac:dyDescent="0.25">
      <c r="A3595" s="13" t="s">
        <v>1054</v>
      </c>
      <c r="B3595" s="18">
        <v>5</v>
      </c>
      <c r="C3595" s="8" t="s">
        <v>130</v>
      </c>
      <c r="D3595" s="120">
        <v>28</v>
      </c>
      <c r="E3595" s="120">
        <v>10</v>
      </c>
      <c r="F3595" s="305">
        <f t="shared" si="418"/>
        <v>615.75360000000001</v>
      </c>
      <c r="G3595" s="9">
        <v>0.125</v>
      </c>
      <c r="H3595" s="9" t="s">
        <v>1063</v>
      </c>
      <c r="I3595" s="32">
        <f t="shared" si="422"/>
        <v>384.30049927715726</v>
      </c>
      <c r="J3595" s="32">
        <f t="shared" si="423"/>
        <v>1.537201997108629</v>
      </c>
      <c r="K3595" s="33" t="str">
        <f t="shared" si="419"/>
        <v>DEJAR</v>
      </c>
      <c r="L3595" s="33" t="str">
        <f t="shared" si="420"/>
        <v>DEJAR</v>
      </c>
      <c r="M3595" s="33" t="str">
        <f t="shared" si="421"/>
        <v>DEJAR</v>
      </c>
    </row>
    <row r="3596" spans="1:13" x14ac:dyDescent="0.25">
      <c r="A3596" s="13" t="s">
        <v>1054</v>
      </c>
      <c r="B3596" s="9">
        <v>6</v>
      </c>
      <c r="C3596" s="8" t="s">
        <v>1064</v>
      </c>
      <c r="D3596" s="120">
        <v>13</v>
      </c>
      <c r="E3596" s="120">
        <v>2</v>
      </c>
      <c r="F3596" s="305">
        <f t="shared" si="418"/>
        <v>132.73259999999999</v>
      </c>
      <c r="G3596" s="9">
        <v>0.125</v>
      </c>
      <c r="H3596" s="100" t="s">
        <v>1065</v>
      </c>
      <c r="I3596" s="33">
        <f>(6.666+(12.826*E3596^0.5)*LN(E3596))</f>
        <v>19.238790948127587</v>
      </c>
      <c r="J3596" s="33">
        <f t="shared" si="423"/>
        <v>7.6955163792510342E-2</v>
      </c>
      <c r="K3596" s="33" t="str">
        <f t="shared" si="419"/>
        <v>DEJAR</v>
      </c>
      <c r="L3596" s="33" t="str">
        <f t="shared" si="420"/>
        <v>DEPURAR</v>
      </c>
      <c r="M3596" s="33" t="str">
        <f t="shared" si="421"/>
        <v>DEPURAR</v>
      </c>
    </row>
    <row r="3597" spans="1:13" x14ac:dyDescent="0.25">
      <c r="A3597" s="13" t="s">
        <v>1054</v>
      </c>
      <c r="B3597" s="18">
        <v>7</v>
      </c>
      <c r="C3597" s="8" t="s">
        <v>1017</v>
      </c>
      <c r="D3597" s="120">
        <v>27</v>
      </c>
      <c r="E3597" s="120">
        <v>10</v>
      </c>
      <c r="F3597" s="305">
        <f t="shared" si="418"/>
        <v>572.5566</v>
      </c>
      <c r="G3597" s="9">
        <v>0.125</v>
      </c>
      <c r="H3597" s="9" t="s">
        <v>1063</v>
      </c>
      <c r="I3597" s="32">
        <f t="shared" ref="I3597:I3598" si="424">0.13657*D3597^2.38351</f>
        <v>352.39128142743209</v>
      </c>
      <c r="J3597" s="32">
        <f t="shared" si="423"/>
        <v>1.4095651257097284</v>
      </c>
      <c r="K3597" s="33" t="str">
        <f t="shared" si="419"/>
        <v>DEJAR</v>
      </c>
      <c r="L3597" s="33" t="str">
        <f t="shared" si="420"/>
        <v>DEJAR</v>
      </c>
      <c r="M3597" s="33" t="str">
        <f t="shared" si="421"/>
        <v>DEJAR</v>
      </c>
    </row>
    <row r="3598" spans="1:13" x14ac:dyDescent="0.25">
      <c r="A3598" s="13" t="s">
        <v>1054</v>
      </c>
      <c r="B3598" s="9">
        <v>8</v>
      </c>
      <c r="C3598" s="8" t="s">
        <v>990</v>
      </c>
      <c r="D3598" s="120">
        <v>37</v>
      </c>
      <c r="E3598" s="120">
        <v>18</v>
      </c>
      <c r="F3598" s="305">
        <f t="shared" si="418"/>
        <v>1075.2126000000001</v>
      </c>
      <c r="G3598" s="9">
        <v>0.125</v>
      </c>
      <c r="H3598" s="9" t="s">
        <v>1063</v>
      </c>
      <c r="I3598" s="32">
        <f t="shared" si="424"/>
        <v>746.75785703016243</v>
      </c>
      <c r="J3598" s="32">
        <f t="shared" si="423"/>
        <v>2.9870314281206496</v>
      </c>
      <c r="K3598" s="33" t="str">
        <f t="shared" si="419"/>
        <v>DEJAR</v>
      </c>
      <c r="L3598" s="33" t="str">
        <f t="shared" si="420"/>
        <v>DEJAR</v>
      </c>
      <c r="M3598" s="33" t="str">
        <f t="shared" si="421"/>
        <v>DEJAR</v>
      </c>
    </row>
    <row r="3599" spans="1:13" x14ac:dyDescent="0.25">
      <c r="A3599" s="13" t="s">
        <v>1054</v>
      </c>
      <c r="B3599" s="18">
        <v>9</v>
      </c>
      <c r="C3599" s="8" t="s">
        <v>1064</v>
      </c>
      <c r="D3599" s="120">
        <v>17</v>
      </c>
      <c r="E3599" s="120">
        <v>7</v>
      </c>
      <c r="F3599" s="305">
        <f t="shared" si="418"/>
        <v>226.98060000000001</v>
      </c>
      <c r="G3599" s="9">
        <v>0.125</v>
      </c>
      <c r="H3599" s="100" t="s">
        <v>1065</v>
      </c>
      <c r="I3599" s="33">
        <f t="shared" ref="I3599:I3601" si="425">(6.666+(12.826*E3599^0.5)*LN(E3599))</f>
        <v>72.699305651915452</v>
      </c>
      <c r="J3599" s="33">
        <f t="shared" si="423"/>
        <v>0.29079722260766183</v>
      </c>
      <c r="K3599" s="33" t="str">
        <f t="shared" si="419"/>
        <v>DEJAR</v>
      </c>
      <c r="L3599" s="33" t="str">
        <f t="shared" si="420"/>
        <v>DEJAR</v>
      </c>
      <c r="M3599" s="33" t="str">
        <f t="shared" si="421"/>
        <v>DEJAR</v>
      </c>
    </row>
    <row r="3600" spans="1:13" x14ac:dyDescent="0.25">
      <c r="A3600" s="13" t="s">
        <v>1054</v>
      </c>
      <c r="B3600" s="9">
        <v>10</v>
      </c>
      <c r="C3600" s="8" t="s">
        <v>1064</v>
      </c>
      <c r="D3600" s="120">
        <v>10</v>
      </c>
      <c r="E3600" s="120">
        <v>3</v>
      </c>
      <c r="F3600" s="305">
        <f t="shared" si="418"/>
        <v>78.539999999999992</v>
      </c>
      <c r="G3600" s="9">
        <v>0.125</v>
      </c>
      <c r="H3600" s="100" t="s">
        <v>1065</v>
      </c>
      <c r="I3600" s="33">
        <f t="shared" si="425"/>
        <v>31.07198362279307</v>
      </c>
      <c r="J3600" s="33">
        <f t="shared" si="423"/>
        <v>0.12428793449117229</v>
      </c>
      <c r="K3600" s="33" t="str">
        <f t="shared" si="419"/>
        <v>DEJAR</v>
      </c>
      <c r="L3600" s="33" t="str">
        <f t="shared" si="420"/>
        <v>DEPURAR</v>
      </c>
      <c r="M3600" s="33" t="str">
        <f t="shared" si="421"/>
        <v>DEPURAR</v>
      </c>
    </row>
    <row r="3601" spans="1:13" x14ac:dyDescent="0.25">
      <c r="A3601" s="13" t="s">
        <v>1054</v>
      </c>
      <c r="B3601" s="18">
        <v>11</v>
      </c>
      <c r="C3601" s="8" t="s">
        <v>1064</v>
      </c>
      <c r="D3601" s="120">
        <v>11</v>
      </c>
      <c r="E3601" s="120">
        <v>2</v>
      </c>
      <c r="F3601" s="305">
        <f t="shared" si="418"/>
        <v>95.0334</v>
      </c>
      <c r="G3601" s="9">
        <v>0.125</v>
      </c>
      <c r="H3601" s="100" t="s">
        <v>1065</v>
      </c>
      <c r="I3601" s="33">
        <f t="shared" si="425"/>
        <v>19.238790948127587</v>
      </c>
      <c r="J3601" s="33">
        <f t="shared" si="423"/>
        <v>7.6955163792510342E-2</v>
      </c>
      <c r="K3601" s="33" t="str">
        <f t="shared" si="419"/>
        <v>DEJAR</v>
      </c>
      <c r="L3601" s="33" t="str">
        <f t="shared" si="420"/>
        <v>DEPURAR</v>
      </c>
      <c r="M3601" s="33" t="str">
        <f t="shared" si="421"/>
        <v>DEPURAR</v>
      </c>
    </row>
    <row r="3602" spans="1:13" x14ac:dyDescent="0.25">
      <c r="A3602" s="13" t="s">
        <v>1054</v>
      </c>
      <c r="B3602" s="9">
        <v>12</v>
      </c>
      <c r="C3602" s="8" t="s">
        <v>1017</v>
      </c>
      <c r="D3602" s="120">
        <v>17</v>
      </c>
      <c r="E3602" s="120">
        <v>10</v>
      </c>
      <c r="F3602" s="305">
        <f t="shared" si="418"/>
        <v>226.98060000000001</v>
      </c>
      <c r="G3602" s="9">
        <v>0.125</v>
      </c>
      <c r="H3602" s="9" t="s">
        <v>1063</v>
      </c>
      <c r="I3602" s="32">
        <f>0.13657*D3602^2.38351</f>
        <v>116.98835060940742</v>
      </c>
      <c r="J3602" s="32">
        <f>(I3602/1000)*0.5/G3602</f>
        <v>0.46795340243762967</v>
      </c>
      <c r="K3602" s="33" t="str">
        <f t="shared" si="419"/>
        <v>DEJAR</v>
      </c>
      <c r="L3602" s="33" t="str">
        <f t="shared" si="420"/>
        <v>DEJAR</v>
      </c>
      <c r="M3602" s="33" t="str">
        <f t="shared" si="421"/>
        <v>DEJAR</v>
      </c>
    </row>
    <row r="3603" spans="1:13" x14ac:dyDescent="0.25">
      <c r="A3603" s="13" t="s">
        <v>1054</v>
      </c>
      <c r="B3603" s="18">
        <v>13</v>
      </c>
      <c r="C3603" s="8" t="s">
        <v>1064</v>
      </c>
      <c r="D3603" s="120">
        <v>17</v>
      </c>
      <c r="E3603" s="120">
        <v>6</v>
      </c>
      <c r="F3603" s="305">
        <f t="shared" si="418"/>
        <v>226.98060000000001</v>
      </c>
      <c r="G3603" s="9">
        <v>0.125</v>
      </c>
      <c r="H3603" s="100" t="s">
        <v>1065</v>
      </c>
      <c r="I3603" s="33">
        <f>(6.666+(12.826*E3603^0.5)*LN(E3603))</f>
        <v>62.957985757508652</v>
      </c>
      <c r="J3603" s="33">
        <f t="shared" ref="J3603" si="426">(I3603/1000)*0.5/G3603</f>
        <v>0.25183194303003459</v>
      </c>
      <c r="K3603" s="33" t="str">
        <f t="shared" si="419"/>
        <v>DEJAR</v>
      </c>
      <c r="L3603" s="33" t="str">
        <f t="shared" si="420"/>
        <v>DEJAR</v>
      </c>
      <c r="M3603" s="33" t="str">
        <f t="shared" si="421"/>
        <v>DEJAR</v>
      </c>
    </row>
    <row r="3604" spans="1:13" x14ac:dyDescent="0.25">
      <c r="A3604" s="13" t="s">
        <v>1054</v>
      </c>
      <c r="B3604" s="9">
        <v>14</v>
      </c>
      <c r="C3604" s="8" t="s">
        <v>1017</v>
      </c>
      <c r="D3604" s="120">
        <v>14</v>
      </c>
      <c r="E3604" s="120">
        <v>12</v>
      </c>
      <c r="F3604" s="305">
        <f t="shared" si="418"/>
        <v>153.9384</v>
      </c>
      <c r="G3604" s="9">
        <v>0.125</v>
      </c>
      <c r="H3604" s="9" t="s">
        <v>1063</v>
      </c>
      <c r="I3604" s="32">
        <f>0.13657*D3604^2.38351</f>
        <v>73.64833681845144</v>
      </c>
      <c r="J3604" s="32">
        <f>(I3604/1000)*0.5/G3604</f>
        <v>0.29459334727380576</v>
      </c>
      <c r="K3604" s="33" t="str">
        <f t="shared" si="419"/>
        <v>DEJAR</v>
      </c>
      <c r="L3604" s="33" t="str">
        <f t="shared" si="420"/>
        <v>DEJAR</v>
      </c>
      <c r="M3604" s="33" t="str">
        <f t="shared" si="421"/>
        <v>DEJAR</v>
      </c>
    </row>
    <row r="3605" spans="1:13" x14ac:dyDescent="0.25">
      <c r="A3605" s="13" t="s">
        <v>1054</v>
      </c>
      <c r="B3605" s="18">
        <v>15</v>
      </c>
      <c r="C3605" s="8" t="s">
        <v>1064</v>
      </c>
      <c r="D3605" s="120">
        <v>13</v>
      </c>
      <c r="E3605" s="120">
        <v>4</v>
      </c>
      <c r="F3605" s="305">
        <f t="shared" si="418"/>
        <v>132.73259999999999</v>
      </c>
      <c r="G3605" s="9">
        <v>0.125</v>
      </c>
      <c r="H3605" s="100" t="s">
        <v>1065</v>
      </c>
      <c r="I3605" s="33">
        <f t="shared" ref="I3605:I3606" si="427">(6.666+(12.826*E3605^0.5)*LN(E3605))</f>
        <v>42.22722295144743</v>
      </c>
      <c r="J3605" s="33">
        <f t="shared" ref="J3605:J3606" si="428">(I3605/1000)*0.5/G3605</f>
        <v>0.16890889180578972</v>
      </c>
      <c r="K3605" s="33" t="str">
        <f t="shared" si="419"/>
        <v>DEJAR</v>
      </c>
      <c r="L3605" s="33" t="str">
        <f t="shared" si="420"/>
        <v>DEPURAR</v>
      </c>
      <c r="M3605" s="33" t="str">
        <f t="shared" si="421"/>
        <v>DEPURAR</v>
      </c>
    </row>
    <row r="3606" spans="1:13" x14ac:dyDescent="0.25">
      <c r="A3606" s="13" t="s">
        <v>1054</v>
      </c>
      <c r="B3606" s="9">
        <v>16</v>
      </c>
      <c r="C3606" s="8" t="s">
        <v>1064</v>
      </c>
      <c r="D3606" s="120">
        <v>12</v>
      </c>
      <c r="E3606" s="120">
        <v>4</v>
      </c>
      <c r="F3606" s="305">
        <f t="shared" si="418"/>
        <v>113.0976</v>
      </c>
      <c r="G3606" s="9">
        <v>0.125</v>
      </c>
      <c r="H3606" s="100" t="s">
        <v>1065</v>
      </c>
      <c r="I3606" s="33">
        <f t="shared" si="427"/>
        <v>42.22722295144743</v>
      </c>
      <c r="J3606" s="33">
        <f t="shared" si="428"/>
        <v>0.16890889180578972</v>
      </c>
      <c r="K3606" s="33" t="str">
        <f t="shared" si="419"/>
        <v>DEJAR</v>
      </c>
      <c r="L3606" s="33" t="str">
        <f t="shared" si="420"/>
        <v>DEPURAR</v>
      </c>
      <c r="M3606" s="33" t="str">
        <f t="shared" si="421"/>
        <v>DEPURAR</v>
      </c>
    </row>
    <row r="3607" spans="1:13" x14ac:dyDescent="0.25">
      <c r="A3607" s="13" t="s">
        <v>1054</v>
      </c>
      <c r="B3607" s="18">
        <v>17</v>
      </c>
      <c r="C3607" s="8" t="s">
        <v>1083</v>
      </c>
      <c r="D3607" s="120">
        <v>12</v>
      </c>
      <c r="E3607" s="120">
        <v>12</v>
      </c>
      <c r="F3607" s="305">
        <f t="shared" si="418"/>
        <v>113.0976</v>
      </c>
      <c r="G3607" s="9">
        <v>0.125</v>
      </c>
      <c r="H3607" s="9" t="s">
        <v>1063</v>
      </c>
      <c r="I3607" s="32">
        <f>0.13657*D3607^2.38351</f>
        <v>51.002868362482175</v>
      </c>
      <c r="J3607" s="32">
        <f>(I3607/1000)*0.5/G3607</f>
        <v>0.2040114734499287</v>
      </c>
      <c r="K3607" s="33" t="str">
        <f t="shared" si="419"/>
        <v>DEJAR</v>
      </c>
      <c r="L3607" s="33" t="str">
        <f t="shared" si="420"/>
        <v>DEJAR</v>
      </c>
      <c r="M3607" s="33" t="str">
        <f t="shared" si="421"/>
        <v>DEJAR</v>
      </c>
    </row>
    <row r="3608" spans="1:13" x14ac:dyDescent="0.25">
      <c r="A3608" s="13" t="s">
        <v>1054</v>
      </c>
      <c r="B3608" s="9">
        <v>18</v>
      </c>
      <c r="C3608" s="8" t="s">
        <v>1064</v>
      </c>
      <c r="D3608" s="120">
        <v>12</v>
      </c>
      <c r="E3608" s="198">
        <v>3.8</v>
      </c>
      <c r="F3608" s="305">
        <f t="shared" si="418"/>
        <v>113.0976</v>
      </c>
      <c r="G3608" s="9">
        <v>0.125</v>
      </c>
      <c r="H3608" s="100" t="s">
        <v>1065</v>
      </c>
      <c r="I3608" s="33">
        <f>(6.666+(12.826*E3608^0.5)*LN(E3608))</f>
        <v>40.044333270111423</v>
      </c>
      <c r="J3608" s="33">
        <f t="shared" ref="J3608" si="429">(I3608/1000)*0.5/G3608</f>
        <v>0.16017733308044568</v>
      </c>
      <c r="K3608" s="33" t="str">
        <f t="shared" si="419"/>
        <v>DEJAR</v>
      </c>
      <c r="L3608" s="33" t="str">
        <f t="shared" si="420"/>
        <v>DEPURAR</v>
      </c>
      <c r="M3608" s="33" t="str">
        <f t="shared" si="421"/>
        <v>DEPURAR</v>
      </c>
    </row>
    <row r="3609" spans="1:13" x14ac:dyDescent="0.25">
      <c r="A3609" s="13" t="s">
        <v>1054</v>
      </c>
      <c r="B3609" s="18">
        <v>19</v>
      </c>
      <c r="C3609" s="8" t="s">
        <v>1083</v>
      </c>
      <c r="D3609" s="120">
        <v>23.5</v>
      </c>
      <c r="E3609" s="120">
        <v>15</v>
      </c>
      <c r="F3609" s="305">
        <f t="shared" si="418"/>
        <v>433.73714999999999</v>
      </c>
      <c r="G3609" s="9">
        <v>0.125</v>
      </c>
      <c r="H3609" s="9" t="s">
        <v>1063</v>
      </c>
      <c r="I3609" s="32">
        <f>0.13657*D3609^2.38351</f>
        <v>253.10998017593391</v>
      </c>
      <c r="J3609" s="32">
        <f>(I3609/1000)*0.5/G3609</f>
        <v>1.0124399207037356</v>
      </c>
      <c r="K3609" s="33" t="str">
        <f t="shared" si="419"/>
        <v>DEJAR</v>
      </c>
      <c r="L3609" s="33" t="str">
        <f t="shared" si="420"/>
        <v>DEJAR</v>
      </c>
      <c r="M3609" s="33" t="str">
        <f t="shared" si="421"/>
        <v>DEJAR</v>
      </c>
    </row>
    <row r="3610" spans="1:13" x14ac:dyDescent="0.25">
      <c r="A3610" s="13" t="s">
        <v>1054</v>
      </c>
      <c r="B3610" s="9">
        <v>20</v>
      </c>
      <c r="C3610" s="8" t="s">
        <v>1064</v>
      </c>
      <c r="D3610" s="120">
        <v>12</v>
      </c>
      <c r="E3610" s="120">
        <v>4</v>
      </c>
      <c r="F3610" s="305">
        <f t="shared" si="418"/>
        <v>113.0976</v>
      </c>
      <c r="G3610" s="9">
        <v>0.125</v>
      </c>
      <c r="H3610" s="100" t="s">
        <v>1065</v>
      </c>
      <c r="I3610" s="33">
        <f>(6.666+(12.826*E3610^0.5)*LN(E3610))</f>
        <v>42.22722295144743</v>
      </c>
      <c r="J3610" s="33">
        <f t="shared" ref="J3610" si="430">(I3610/1000)*0.5/G3610</f>
        <v>0.16890889180578972</v>
      </c>
      <c r="K3610" s="33" t="str">
        <f t="shared" si="419"/>
        <v>DEJAR</v>
      </c>
      <c r="L3610" s="33" t="str">
        <f t="shared" si="420"/>
        <v>DEPURAR</v>
      </c>
      <c r="M3610" s="33" t="str">
        <f t="shared" si="421"/>
        <v>DEPURAR</v>
      </c>
    </row>
    <row r="3611" spans="1:13" x14ac:dyDescent="0.25">
      <c r="A3611" s="13" t="s">
        <v>1054</v>
      </c>
      <c r="B3611" s="18">
        <v>21</v>
      </c>
      <c r="C3611" s="8" t="s">
        <v>1084</v>
      </c>
      <c r="D3611" s="120">
        <v>35</v>
      </c>
      <c r="E3611" s="120">
        <v>15</v>
      </c>
      <c r="F3611" s="305">
        <f t="shared" si="418"/>
        <v>962.11500000000001</v>
      </c>
      <c r="G3611" s="9">
        <v>0.125</v>
      </c>
      <c r="H3611" s="9" t="s">
        <v>1063</v>
      </c>
      <c r="I3611" s="32">
        <f>0.13657*D3611^2.38351</f>
        <v>654.11925553640299</v>
      </c>
      <c r="J3611" s="32">
        <f>(I3611/1000)*0.5/G3611</f>
        <v>2.6164770221456122</v>
      </c>
      <c r="K3611" s="33" t="str">
        <f t="shared" si="419"/>
        <v>DEJAR</v>
      </c>
      <c r="L3611" s="33" t="str">
        <f t="shared" si="420"/>
        <v>DEJAR</v>
      </c>
      <c r="M3611" s="33" t="str">
        <f t="shared" si="421"/>
        <v>DEJAR</v>
      </c>
    </row>
    <row r="3612" spans="1:13" x14ac:dyDescent="0.25">
      <c r="A3612" s="13" t="s">
        <v>1054</v>
      </c>
      <c r="B3612" s="9">
        <v>22</v>
      </c>
      <c r="C3612" s="8" t="s">
        <v>1064</v>
      </c>
      <c r="D3612" s="120">
        <v>13.5</v>
      </c>
      <c r="E3612" s="120">
        <v>4</v>
      </c>
      <c r="F3612" s="305">
        <f t="shared" si="418"/>
        <v>143.13915</v>
      </c>
      <c r="G3612" s="9">
        <v>0.125</v>
      </c>
      <c r="H3612" s="100" t="s">
        <v>1065</v>
      </c>
      <c r="I3612" s="33">
        <f t="shared" ref="I3612:I3613" si="431">(6.666+(12.826*E3612^0.5)*LN(E3612))</f>
        <v>42.22722295144743</v>
      </c>
      <c r="J3612" s="33">
        <f t="shared" ref="J3612:J3613" si="432">(I3612/1000)*0.5/G3612</f>
        <v>0.16890889180578972</v>
      </c>
      <c r="K3612" s="33" t="str">
        <f t="shared" si="419"/>
        <v>DEJAR</v>
      </c>
      <c r="L3612" s="33" t="str">
        <f t="shared" si="420"/>
        <v>DEPURAR</v>
      </c>
      <c r="M3612" s="33" t="str">
        <f t="shared" si="421"/>
        <v>DEPURAR</v>
      </c>
    </row>
    <row r="3613" spans="1:13" x14ac:dyDescent="0.25">
      <c r="A3613" s="13" t="s">
        <v>1054</v>
      </c>
      <c r="B3613" s="18">
        <v>23</v>
      </c>
      <c r="C3613" s="8" t="s">
        <v>1064</v>
      </c>
      <c r="D3613" s="120">
        <v>11</v>
      </c>
      <c r="E3613" s="120">
        <v>2.5</v>
      </c>
      <c r="F3613" s="305">
        <f t="shared" si="418"/>
        <v>95.0334</v>
      </c>
      <c r="G3613" s="9">
        <v>0.125</v>
      </c>
      <c r="H3613" s="100" t="s">
        <v>1065</v>
      </c>
      <c r="I3613" s="33">
        <f t="shared" si="431"/>
        <v>25.248088908650967</v>
      </c>
      <c r="J3613" s="33">
        <f t="shared" si="432"/>
        <v>0.10099235563460386</v>
      </c>
      <c r="K3613" s="33" t="str">
        <f t="shared" si="419"/>
        <v>DEJAR</v>
      </c>
      <c r="L3613" s="33" t="str">
        <f t="shared" si="420"/>
        <v>DEPURAR</v>
      </c>
      <c r="M3613" s="33" t="str">
        <f t="shared" si="421"/>
        <v>DEPURAR</v>
      </c>
    </row>
    <row r="3614" spans="1:13" x14ac:dyDescent="0.25">
      <c r="A3614" s="13" t="s">
        <v>1054</v>
      </c>
      <c r="B3614" s="9">
        <v>24</v>
      </c>
      <c r="C3614" s="8" t="s">
        <v>41</v>
      </c>
      <c r="D3614" s="120">
        <v>20</v>
      </c>
      <c r="E3614" s="120">
        <v>10</v>
      </c>
      <c r="F3614" s="305">
        <f t="shared" si="418"/>
        <v>314.15999999999997</v>
      </c>
      <c r="G3614" s="9">
        <v>0.125</v>
      </c>
      <c r="H3614" s="9" t="s">
        <v>1063</v>
      </c>
      <c r="I3614" s="32">
        <f>0.13657*D3614^2.38351</f>
        <v>172.33493090633354</v>
      </c>
      <c r="J3614" s="32">
        <f>(I3614/1000)*0.5/G3614</f>
        <v>0.68933972362533413</v>
      </c>
      <c r="K3614" s="33" t="str">
        <f t="shared" si="419"/>
        <v>DEJAR</v>
      </c>
      <c r="L3614" s="33" t="str">
        <f t="shared" si="420"/>
        <v>DEJAR</v>
      </c>
      <c r="M3614" s="33" t="str">
        <f t="shared" si="421"/>
        <v>DEJAR</v>
      </c>
    </row>
    <row r="3615" spans="1:13" x14ac:dyDescent="0.25">
      <c r="A3615" s="13" t="s">
        <v>1054</v>
      </c>
      <c r="B3615" s="18">
        <v>25</v>
      </c>
      <c r="C3615" s="8" t="s">
        <v>1064</v>
      </c>
      <c r="D3615" s="120">
        <v>10</v>
      </c>
      <c r="E3615" s="120">
        <v>1.5</v>
      </c>
      <c r="F3615" s="305">
        <f t="shared" si="418"/>
        <v>78.539999999999992</v>
      </c>
      <c r="G3615" s="9">
        <v>0.125</v>
      </c>
      <c r="H3615" s="100" t="s">
        <v>1065</v>
      </c>
      <c r="I3615" s="33">
        <f t="shared" ref="I3615:I3616" si="433">(6.666+(12.826*E3615^0.5)*LN(E3615))</f>
        <v>13.035280163655273</v>
      </c>
      <c r="J3615" s="33">
        <f t="shared" ref="J3615:J3616" si="434">(I3615/1000)*0.5/G3615</f>
        <v>5.2141120654621093E-2</v>
      </c>
      <c r="K3615" s="33" t="str">
        <f t="shared" si="419"/>
        <v>DEJAR</v>
      </c>
      <c r="L3615" s="33" t="str">
        <f t="shared" si="420"/>
        <v>DEPURAR</v>
      </c>
      <c r="M3615" s="33" t="str">
        <f t="shared" si="421"/>
        <v>DEPURAR</v>
      </c>
    </row>
    <row r="3616" spans="1:13" x14ac:dyDescent="0.25">
      <c r="A3616" s="13" t="s">
        <v>1054</v>
      </c>
      <c r="B3616" s="9">
        <v>26</v>
      </c>
      <c r="C3616" s="8" t="s">
        <v>1064</v>
      </c>
      <c r="D3616" s="120">
        <v>12</v>
      </c>
      <c r="E3616" s="120">
        <v>7</v>
      </c>
      <c r="F3616" s="305">
        <f t="shared" si="418"/>
        <v>113.0976</v>
      </c>
      <c r="G3616" s="9">
        <v>0.125</v>
      </c>
      <c r="H3616" s="100" t="s">
        <v>1065</v>
      </c>
      <c r="I3616" s="33">
        <f t="shared" si="433"/>
        <v>72.699305651915452</v>
      </c>
      <c r="J3616" s="33">
        <f t="shared" si="434"/>
        <v>0.29079722260766183</v>
      </c>
      <c r="K3616" s="33" t="str">
        <f t="shared" si="419"/>
        <v>DEJAR</v>
      </c>
      <c r="L3616" s="33" t="str">
        <f t="shared" si="420"/>
        <v>DEJAR</v>
      </c>
      <c r="M3616" s="33" t="str">
        <f t="shared" si="421"/>
        <v>DEJAR</v>
      </c>
    </row>
    <row r="3617" spans="1:13" x14ac:dyDescent="0.25">
      <c r="A3617" s="13" t="s">
        <v>1054</v>
      </c>
      <c r="B3617" s="18">
        <v>27</v>
      </c>
      <c r="C3617" s="8" t="s">
        <v>1070</v>
      </c>
      <c r="D3617" s="120">
        <v>21</v>
      </c>
      <c r="E3617" s="120">
        <v>6</v>
      </c>
      <c r="F3617" s="305">
        <f t="shared" si="418"/>
        <v>346.3614</v>
      </c>
      <c r="G3617" s="9">
        <v>0.125</v>
      </c>
      <c r="H3617" s="9" t="s">
        <v>1063</v>
      </c>
      <c r="I3617" s="32">
        <f t="shared" ref="I3617:I3618" si="435">0.13657*D3617^2.38351</f>
        <v>193.587905296</v>
      </c>
      <c r="J3617" s="32">
        <f t="shared" ref="J3617:J3619" si="436">(I3617/1000)*0.5/G3617</f>
        <v>0.77435162118400003</v>
      </c>
      <c r="K3617" s="33" t="str">
        <f t="shared" si="419"/>
        <v>DEJAR</v>
      </c>
      <c r="L3617" s="33" t="str">
        <f t="shared" si="420"/>
        <v>DEJAR</v>
      </c>
      <c r="M3617" s="33" t="str">
        <f t="shared" si="421"/>
        <v>DEJAR</v>
      </c>
    </row>
    <row r="3618" spans="1:13" x14ac:dyDescent="0.25">
      <c r="A3618" s="13" t="s">
        <v>1054</v>
      </c>
      <c r="B3618" s="9">
        <v>28</v>
      </c>
      <c r="C3618" s="8" t="s">
        <v>1017</v>
      </c>
      <c r="D3618" s="120">
        <v>32.5</v>
      </c>
      <c r="E3618" s="120">
        <v>20</v>
      </c>
      <c r="F3618" s="305">
        <f t="shared" si="418"/>
        <v>829.57875000000001</v>
      </c>
      <c r="G3618" s="9">
        <v>0.125</v>
      </c>
      <c r="H3618" s="9" t="s">
        <v>1063</v>
      </c>
      <c r="I3618" s="32">
        <f t="shared" si="435"/>
        <v>548.2068011056914</v>
      </c>
      <c r="J3618" s="32">
        <f t="shared" si="436"/>
        <v>2.1928272044227657</v>
      </c>
      <c r="K3618" s="33" t="str">
        <f t="shared" si="419"/>
        <v>DEJAR</v>
      </c>
      <c r="L3618" s="33" t="str">
        <f t="shared" si="420"/>
        <v>DEJAR</v>
      </c>
      <c r="M3618" s="33" t="str">
        <f t="shared" si="421"/>
        <v>DEJAR</v>
      </c>
    </row>
    <row r="3619" spans="1:13" x14ac:dyDescent="0.25">
      <c r="A3619" s="13" t="s">
        <v>1054</v>
      </c>
      <c r="B3619" s="18">
        <v>29</v>
      </c>
      <c r="C3619" s="8" t="s">
        <v>1064</v>
      </c>
      <c r="D3619" s="120">
        <v>13</v>
      </c>
      <c r="E3619" s="120">
        <v>1.5</v>
      </c>
      <c r="F3619" s="305">
        <f t="shared" si="418"/>
        <v>132.73259999999999</v>
      </c>
      <c r="G3619" s="9">
        <v>0.125</v>
      </c>
      <c r="H3619" s="100" t="s">
        <v>1065</v>
      </c>
      <c r="I3619" s="33">
        <f>(6.666+(12.826*E3619^0.5)*LN(E3619))</f>
        <v>13.035280163655273</v>
      </c>
      <c r="J3619" s="33">
        <f t="shared" si="436"/>
        <v>5.2141120654621093E-2</v>
      </c>
      <c r="K3619" s="33" t="str">
        <f t="shared" si="419"/>
        <v>DEJAR</v>
      </c>
      <c r="L3619" s="33" t="str">
        <f t="shared" si="420"/>
        <v>DEPURAR</v>
      </c>
      <c r="M3619" s="33" t="str">
        <f t="shared" si="421"/>
        <v>DEPURAR</v>
      </c>
    </row>
    <row r="3620" spans="1:13" x14ac:dyDescent="0.25">
      <c r="A3620" s="13" t="s">
        <v>1054</v>
      </c>
      <c r="B3620" s="9">
        <v>30</v>
      </c>
      <c r="C3620" s="8" t="s">
        <v>1085</v>
      </c>
      <c r="D3620" s="120">
        <v>10</v>
      </c>
      <c r="E3620" s="120">
        <v>6</v>
      </c>
      <c r="F3620" s="305">
        <f t="shared" si="418"/>
        <v>78.539999999999992</v>
      </c>
      <c r="G3620" s="9">
        <v>0.125</v>
      </c>
      <c r="H3620" s="9" t="s">
        <v>1063</v>
      </c>
      <c r="I3620" s="32">
        <f>0.13657*D3620^2.38351</f>
        <v>33.026709725455305</v>
      </c>
      <c r="J3620" s="32">
        <f>(I3620/1000)*0.5/G3620</f>
        <v>0.13210683890182123</v>
      </c>
      <c r="K3620" s="33" t="str">
        <f t="shared" si="419"/>
        <v>DEJAR</v>
      </c>
      <c r="L3620" s="33" t="str">
        <f t="shared" si="420"/>
        <v>DEJAR</v>
      </c>
      <c r="M3620" s="33" t="str">
        <f t="shared" si="421"/>
        <v>DEJAR</v>
      </c>
    </row>
    <row r="3621" spans="1:13" x14ac:dyDescent="0.25">
      <c r="A3621" s="13" t="s">
        <v>1054</v>
      </c>
      <c r="B3621" s="18">
        <v>31</v>
      </c>
      <c r="C3621" s="8" t="s">
        <v>1064</v>
      </c>
      <c r="D3621" s="120">
        <v>16</v>
      </c>
      <c r="E3621" s="120">
        <v>2.5</v>
      </c>
      <c r="F3621" s="305">
        <f t="shared" si="418"/>
        <v>201.0624</v>
      </c>
      <c r="G3621" s="9">
        <v>0.125</v>
      </c>
      <c r="H3621" s="100" t="s">
        <v>1065</v>
      </c>
      <c r="I3621" s="33">
        <f>(6.666+(12.826*E3621^0.5)*LN(E3621))</f>
        <v>25.248088908650967</v>
      </c>
      <c r="J3621" s="33">
        <f t="shared" ref="J3621" si="437">(I3621/1000)*0.5/G3621</f>
        <v>0.10099235563460386</v>
      </c>
      <c r="K3621" s="33" t="str">
        <f t="shared" si="419"/>
        <v>DEJAR</v>
      </c>
      <c r="L3621" s="33" t="str">
        <f t="shared" si="420"/>
        <v>DEPURAR</v>
      </c>
      <c r="M3621" s="33" t="str">
        <f t="shared" si="421"/>
        <v>DEPURAR</v>
      </c>
    </row>
    <row r="3622" spans="1:13" x14ac:dyDescent="0.25">
      <c r="A3622" s="13" t="s">
        <v>1054</v>
      </c>
      <c r="B3622" s="9">
        <v>32</v>
      </c>
      <c r="C3622" s="8" t="s">
        <v>130</v>
      </c>
      <c r="D3622" s="120">
        <v>18.5</v>
      </c>
      <c r="E3622" s="120">
        <v>7</v>
      </c>
      <c r="F3622" s="305">
        <f t="shared" si="418"/>
        <v>268.80315000000002</v>
      </c>
      <c r="G3622" s="9">
        <v>0.125</v>
      </c>
      <c r="H3622" s="9" t="s">
        <v>1063</v>
      </c>
      <c r="I3622" s="32">
        <f>0.13657*D3622^2.38351</f>
        <v>143.11059777395243</v>
      </c>
      <c r="J3622" s="32">
        <f>(I3622/1000)*0.5/G3622</f>
        <v>0.57244239109580974</v>
      </c>
      <c r="K3622" s="33" t="str">
        <f t="shared" si="419"/>
        <v>DEJAR</v>
      </c>
      <c r="L3622" s="33" t="str">
        <f t="shared" si="420"/>
        <v>DEJAR</v>
      </c>
      <c r="M3622" s="33" t="str">
        <f t="shared" si="421"/>
        <v>DEJAR</v>
      </c>
    </row>
    <row r="3623" spans="1:13" x14ac:dyDescent="0.25">
      <c r="A3623" s="13" t="s">
        <v>1054</v>
      </c>
      <c r="B3623" s="18">
        <v>33</v>
      </c>
      <c r="C3623" s="8" t="s">
        <v>1064</v>
      </c>
      <c r="D3623" s="120">
        <v>11.5</v>
      </c>
      <c r="E3623" s="120">
        <v>2</v>
      </c>
      <c r="F3623" s="305">
        <f t="shared" si="418"/>
        <v>103.86915</v>
      </c>
      <c r="G3623" s="9">
        <v>0.125</v>
      </c>
      <c r="H3623" s="100" t="s">
        <v>1065</v>
      </c>
      <c r="I3623" s="33">
        <f t="shared" ref="I3623:I3624" si="438">(6.666+(12.826*E3623^0.5)*LN(E3623))</f>
        <v>19.238790948127587</v>
      </c>
      <c r="J3623" s="33">
        <f t="shared" ref="J3623:J3624" si="439">(I3623/1000)*0.5/G3623</f>
        <v>7.6955163792510342E-2</v>
      </c>
      <c r="K3623" s="33" t="str">
        <f t="shared" si="419"/>
        <v>DEJAR</v>
      </c>
      <c r="L3623" s="33" t="str">
        <f t="shared" si="420"/>
        <v>DEPURAR</v>
      </c>
      <c r="M3623" s="33" t="str">
        <f t="shared" si="421"/>
        <v>DEPURAR</v>
      </c>
    </row>
    <row r="3624" spans="1:13" x14ac:dyDescent="0.25">
      <c r="A3624" s="13" t="s">
        <v>1054</v>
      </c>
      <c r="B3624" s="9">
        <v>34</v>
      </c>
      <c r="C3624" s="8" t="s">
        <v>1064</v>
      </c>
      <c r="D3624" s="120">
        <v>11.5</v>
      </c>
      <c r="E3624" s="120">
        <v>2</v>
      </c>
      <c r="F3624" s="305">
        <f t="shared" si="418"/>
        <v>103.86915</v>
      </c>
      <c r="G3624" s="9">
        <v>0.125</v>
      </c>
      <c r="H3624" s="100" t="s">
        <v>1065</v>
      </c>
      <c r="I3624" s="33">
        <f t="shared" si="438"/>
        <v>19.238790948127587</v>
      </c>
      <c r="J3624" s="33">
        <f t="shared" si="439"/>
        <v>7.6955163792510342E-2</v>
      </c>
      <c r="K3624" s="33" t="str">
        <f t="shared" si="419"/>
        <v>DEJAR</v>
      </c>
      <c r="L3624" s="33" t="str">
        <f t="shared" si="420"/>
        <v>DEPURAR</v>
      </c>
      <c r="M3624" s="33" t="str">
        <f t="shared" si="421"/>
        <v>DEPURAR</v>
      </c>
    </row>
    <row r="3625" spans="1:13" x14ac:dyDescent="0.25">
      <c r="A3625" s="13" t="s">
        <v>1054</v>
      </c>
      <c r="B3625" s="18">
        <v>35</v>
      </c>
      <c r="C3625" s="8" t="s">
        <v>1083</v>
      </c>
      <c r="D3625" s="120">
        <v>14.6</v>
      </c>
      <c r="E3625" s="120">
        <v>10</v>
      </c>
      <c r="F3625" s="305">
        <f t="shared" si="418"/>
        <v>167.415864</v>
      </c>
      <c r="G3625" s="9">
        <v>0.125</v>
      </c>
      <c r="H3625" s="9" t="s">
        <v>1063</v>
      </c>
      <c r="I3625" s="32">
        <f t="shared" ref="I3625:I3630" si="440">0.13657*D3625^2.38351</f>
        <v>81.395797882754522</v>
      </c>
      <c r="J3625" s="32">
        <f t="shared" ref="J3625:J3634" si="441">(I3625/1000)*0.5/G3625</f>
        <v>0.32558319153101811</v>
      </c>
      <c r="K3625" s="33" t="str">
        <f t="shared" si="419"/>
        <v>DEJAR</v>
      </c>
      <c r="L3625" s="33" t="str">
        <f t="shared" si="420"/>
        <v>DEJAR</v>
      </c>
      <c r="M3625" s="33" t="str">
        <f t="shared" si="421"/>
        <v>DEJAR</v>
      </c>
    </row>
    <row r="3626" spans="1:13" x14ac:dyDescent="0.25">
      <c r="A3626" s="13" t="s">
        <v>1054</v>
      </c>
      <c r="B3626" s="9">
        <v>36</v>
      </c>
      <c r="C3626" s="8" t="s">
        <v>1085</v>
      </c>
      <c r="D3626" s="120">
        <v>13.4</v>
      </c>
      <c r="E3626" s="120">
        <v>10</v>
      </c>
      <c r="F3626" s="305">
        <f t="shared" si="418"/>
        <v>141.02642399999999</v>
      </c>
      <c r="G3626" s="9">
        <v>0.125</v>
      </c>
      <c r="H3626" s="9" t="s">
        <v>1063</v>
      </c>
      <c r="I3626" s="32">
        <f t="shared" si="440"/>
        <v>66.346935398031491</v>
      </c>
      <c r="J3626" s="32">
        <f t="shared" si="441"/>
        <v>0.26538774159212597</v>
      </c>
      <c r="K3626" s="33" t="str">
        <f t="shared" si="419"/>
        <v>DEJAR</v>
      </c>
      <c r="L3626" s="33" t="str">
        <f t="shared" si="420"/>
        <v>DEJAR</v>
      </c>
      <c r="M3626" s="33" t="str">
        <f t="shared" si="421"/>
        <v>DEJAR</v>
      </c>
    </row>
    <row r="3627" spans="1:13" x14ac:dyDescent="0.25">
      <c r="A3627" s="13" t="s">
        <v>1054</v>
      </c>
      <c r="B3627" s="18">
        <v>37</v>
      </c>
      <c r="C3627" s="8" t="s">
        <v>1083</v>
      </c>
      <c r="D3627" s="120">
        <v>16.7</v>
      </c>
      <c r="E3627" s="120">
        <v>10</v>
      </c>
      <c r="F3627" s="305">
        <f t="shared" si="418"/>
        <v>219.04020599999998</v>
      </c>
      <c r="G3627" s="9">
        <v>0.125</v>
      </c>
      <c r="H3627" s="9" t="s">
        <v>1063</v>
      </c>
      <c r="I3627" s="32">
        <f t="shared" si="440"/>
        <v>112.12752745610216</v>
      </c>
      <c r="J3627" s="32">
        <f t="shared" si="441"/>
        <v>0.44851010982440864</v>
      </c>
      <c r="K3627" s="33" t="str">
        <f t="shared" si="419"/>
        <v>DEJAR</v>
      </c>
      <c r="L3627" s="33" t="str">
        <f t="shared" si="420"/>
        <v>DEJAR</v>
      </c>
      <c r="M3627" s="33" t="str">
        <f t="shared" si="421"/>
        <v>DEJAR</v>
      </c>
    </row>
    <row r="3628" spans="1:13" x14ac:dyDescent="0.25">
      <c r="A3628" s="13" t="s">
        <v>1054</v>
      </c>
      <c r="B3628" s="9">
        <v>38</v>
      </c>
      <c r="C3628" s="8" t="s">
        <v>1017</v>
      </c>
      <c r="D3628" s="120">
        <v>10.9</v>
      </c>
      <c r="E3628" s="120">
        <v>6</v>
      </c>
      <c r="F3628" s="305">
        <f t="shared" si="418"/>
        <v>93.313373999999996</v>
      </c>
      <c r="G3628" s="9">
        <v>0.125</v>
      </c>
      <c r="H3628" s="9" t="s">
        <v>1063</v>
      </c>
      <c r="I3628" s="32">
        <f t="shared" si="440"/>
        <v>40.557552731903208</v>
      </c>
      <c r="J3628" s="32">
        <f t="shared" si="441"/>
        <v>0.16223021092761283</v>
      </c>
      <c r="K3628" s="33" t="str">
        <f t="shared" si="419"/>
        <v>DEJAR</v>
      </c>
      <c r="L3628" s="33" t="str">
        <f t="shared" si="420"/>
        <v>DEJAR</v>
      </c>
      <c r="M3628" s="33" t="str">
        <f t="shared" si="421"/>
        <v>DEJAR</v>
      </c>
    </row>
    <row r="3629" spans="1:13" x14ac:dyDescent="0.25">
      <c r="A3629" s="13" t="s">
        <v>1054</v>
      </c>
      <c r="B3629" s="18">
        <v>39</v>
      </c>
      <c r="C3629" s="8" t="s">
        <v>990</v>
      </c>
      <c r="D3629" s="120">
        <v>33.9</v>
      </c>
      <c r="E3629" s="120">
        <v>6</v>
      </c>
      <c r="F3629" s="305">
        <f t="shared" si="418"/>
        <v>902.58953399999984</v>
      </c>
      <c r="G3629" s="9">
        <v>0.125</v>
      </c>
      <c r="H3629" s="9" t="s">
        <v>1063</v>
      </c>
      <c r="I3629" s="32">
        <f t="shared" si="440"/>
        <v>606.17998422758387</v>
      </c>
      <c r="J3629" s="32">
        <f t="shared" si="441"/>
        <v>2.4247199369103356</v>
      </c>
      <c r="K3629" s="33" t="str">
        <f t="shared" si="419"/>
        <v>DEJAR</v>
      </c>
      <c r="L3629" s="33" t="str">
        <f t="shared" si="420"/>
        <v>DEJAR</v>
      </c>
      <c r="M3629" s="33" t="str">
        <f t="shared" si="421"/>
        <v>DEJAR</v>
      </c>
    </row>
    <row r="3630" spans="1:13" x14ac:dyDescent="0.25">
      <c r="A3630" s="13" t="s">
        <v>1054</v>
      </c>
      <c r="B3630" s="9">
        <v>40</v>
      </c>
      <c r="C3630" s="8" t="s">
        <v>1076</v>
      </c>
      <c r="D3630" s="120">
        <v>110</v>
      </c>
      <c r="E3630" s="120">
        <v>35</v>
      </c>
      <c r="F3630" s="305">
        <f t="shared" si="418"/>
        <v>9503.34</v>
      </c>
      <c r="G3630" s="9">
        <v>0.125</v>
      </c>
      <c r="H3630" s="9" t="s">
        <v>1063</v>
      </c>
      <c r="I3630" s="32">
        <f t="shared" si="440"/>
        <v>10023.864524572484</v>
      </c>
      <c r="J3630" s="32">
        <f t="shared" si="441"/>
        <v>40.095458098289939</v>
      </c>
      <c r="K3630" s="33" t="str">
        <f t="shared" si="419"/>
        <v>DEJAR</v>
      </c>
      <c r="L3630" s="33" t="str">
        <f t="shared" si="420"/>
        <v>DEJAR</v>
      </c>
      <c r="M3630" s="33" t="str">
        <f t="shared" si="421"/>
        <v>DEJAR</v>
      </c>
    </row>
    <row r="3631" spans="1:13" x14ac:dyDescent="0.25">
      <c r="A3631" s="13" t="s">
        <v>1054</v>
      </c>
      <c r="B3631" s="18">
        <v>41</v>
      </c>
      <c r="C3631" s="8" t="s">
        <v>1064</v>
      </c>
      <c r="D3631" s="120">
        <v>10</v>
      </c>
      <c r="E3631" s="120">
        <v>3</v>
      </c>
      <c r="F3631" s="305">
        <f t="shared" si="418"/>
        <v>78.539999999999992</v>
      </c>
      <c r="G3631" s="9">
        <v>0.125</v>
      </c>
      <c r="H3631" s="100" t="s">
        <v>1065</v>
      </c>
      <c r="I3631" s="33">
        <f t="shared" ref="I3631:I3634" si="442">(6.666+(12.826*E3631^0.5)*LN(E3631))</f>
        <v>31.07198362279307</v>
      </c>
      <c r="J3631" s="33">
        <f t="shared" si="441"/>
        <v>0.12428793449117229</v>
      </c>
      <c r="K3631" s="33" t="str">
        <f t="shared" si="419"/>
        <v>DEJAR</v>
      </c>
      <c r="L3631" s="33" t="str">
        <f t="shared" si="420"/>
        <v>DEPURAR</v>
      </c>
      <c r="M3631" s="33" t="str">
        <f t="shared" si="421"/>
        <v>DEPURAR</v>
      </c>
    </row>
    <row r="3632" spans="1:13" x14ac:dyDescent="0.25">
      <c r="A3632" s="13" t="s">
        <v>1054</v>
      </c>
      <c r="B3632" s="9">
        <v>42</v>
      </c>
      <c r="C3632" s="8" t="s">
        <v>1064</v>
      </c>
      <c r="D3632" s="120">
        <v>10</v>
      </c>
      <c r="E3632" s="120">
        <v>3</v>
      </c>
      <c r="F3632" s="305">
        <f t="shared" si="418"/>
        <v>78.539999999999992</v>
      </c>
      <c r="G3632" s="9">
        <v>0.125</v>
      </c>
      <c r="H3632" s="100" t="s">
        <v>1065</v>
      </c>
      <c r="I3632" s="33">
        <f t="shared" si="442"/>
        <v>31.07198362279307</v>
      </c>
      <c r="J3632" s="33">
        <f t="shared" si="441"/>
        <v>0.12428793449117229</v>
      </c>
      <c r="K3632" s="33" t="str">
        <f t="shared" si="419"/>
        <v>DEJAR</v>
      </c>
      <c r="L3632" s="33" t="str">
        <f t="shared" si="420"/>
        <v>DEPURAR</v>
      </c>
      <c r="M3632" s="33" t="str">
        <f t="shared" si="421"/>
        <v>DEPURAR</v>
      </c>
    </row>
    <row r="3633" spans="1:13" x14ac:dyDescent="0.25">
      <c r="A3633" s="13" t="s">
        <v>1054</v>
      </c>
      <c r="B3633" s="18">
        <v>43</v>
      </c>
      <c r="C3633" s="8" t="s">
        <v>1064</v>
      </c>
      <c r="D3633" s="120">
        <v>13</v>
      </c>
      <c r="E3633" s="120">
        <v>6</v>
      </c>
      <c r="F3633" s="305">
        <f t="shared" si="418"/>
        <v>132.73259999999999</v>
      </c>
      <c r="G3633" s="9">
        <v>0.125</v>
      </c>
      <c r="H3633" s="100" t="s">
        <v>1065</v>
      </c>
      <c r="I3633" s="33">
        <f t="shared" si="442"/>
        <v>62.957985757508652</v>
      </c>
      <c r="J3633" s="33">
        <f t="shared" si="441"/>
        <v>0.25183194303003459</v>
      </c>
      <c r="K3633" s="33" t="str">
        <f t="shared" si="419"/>
        <v>DEJAR</v>
      </c>
      <c r="L3633" s="33" t="str">
        <f t="shared" si="420"/>
        <v>DEJAR</v>
      </c>
      <c r="M3633" s="33" t="str">
        <f t="shared" si="421"/>
        <v>DEJAR</v>
      </c>
    </row>
    <row r="3634" spans="1:13" x14ac:dyDescent="0.25">
      <c r="A3634" s="13" t="s">
        <v>1054</v>
      </c>
      <c r="B3634" s="9">
        <v>44</v>
      </c>
      <c r="C3634" s="8" t="s">
        <v>1064</v>
      </c>
      <c r="D3634" s="120">
        <v>11</v>
      </c>
      <c r="E3634" s="120">
        <v>6</v>
      </c>
      <c r="F3634" s="305">
        <f t="shared" si="418"/>
        <v>95.0334</v>
      </c>
      <c r="G3634" s="9">
        <v>0.125</v>
      </c>
      <c r="H3634" s="100" t="s">
        <v>1065</v>
      </c>
      <c r="I3634" s="33">
        <f t="shared" si="442"/>
        <v>62.957985757508652</v>
      </c>
      <c r="J3634" s="33">
        <f t="shared" si="441"/>
        <v>0.25183194303003459</v>
      </c>
      <c r="K3634" s="33" t="str">
        <f t="shared" si="419"/>
        <v>DEJAR</v>
      </c>
      <c r="L3634" s="33" t="str">
        <f t="shared" si="420"/>
        <v>DEJAR</v>
      </c>
      <c r="M3634" s="33" t="str">
        <f t="shared" si="421"/>
        <v>DEJAR</v>
      </c>
    </row>
    <row r="3635" spans="1:13" x14ac:dyDescent="0.25">
      <c r="A3635" s="13" t="s">
        <v>1054</v>
      </c>
      <c r="B3635" s="18">
        <v>45</v>
      </c>
      <c r="C3635" s="8" t="s">
        <v>130</v>
      </c>
      <c r="D3635" s="120">
        <v>14</v>
      </c>
      <c r="E3635" s="120">
        <v>15</v>
      </c>
      <c r="F3635" s="305">
        <f t="shared" si="418"/>
        <v>153.9384</v>
      </c>
      <c r="G3635" s="9">
        <v>0.125</v>
      </c>
      <c r="H3635" s="9" t="s">
        <v>1063</v>
      </c>
      <c r="I3635" s="32">
        <f t="shared" ref="I3635:I3636" si="443">0.13657*D3635^2.38351</f>
        <v>73.64833681845144</v>
      </c>
      <c r="J3635" s="32">
        <f t="shared" si="423"/>
        <v>0.29459334727380576</v>
      </c>
      <c r="K3635" s="33" t="str">
        <f t="shared" si="419"/>
        <v>DEJAR</v>
      </c>
      <c r="L3635" s="33" t="str">
        <f t="shared" si="420"/>
        <v>DEJAR</v>
      </c>
      <c r="M3635" s="33" t="str">
        <f t="shared" si="421"/>
        <v>DEJAR</v>
      </c>
    </row>
    <row r="3636" spans="1:13" x14ac:dyDescent="0.25">
      <c r="A3636" s="13" t="s">
        <v>1054</v>
      </c>
      <c r="B3636" s="9">
        <v>46</v>
      </c>
      <c r="C3636" s="8" t="s">
        <v>1076</v>
      </c>
      <c r="D3636" s="120">
        <v>12</v>
      </c>
      <c r="E3636" s="120">
        <v>10</v>
      </c>
      <c r="F3636" s="305">
        <f t="shared" si="418"/>
        <v>113.0976</v>
      </c>
      <c r="G3636" s="9">
        <v>0.125</v>
      </c>
      <c r="H3636" s="9" t="s">
        <v>1063</v>
      </c>
      <c r="I3636" s="32">
        <f t="shared" si="443"/>
        <v>51.002868362482175</v>
      </c>
      <c r="J3636" s="32">
        <f t="shared" si="423"/>
        <v>0.2040114734499287</v>
      </c>
      <c r="K3636" s="33" t="str">
        <f t="shared" si="419"/>
        <v>DEJAR</v>
      </c>
      <c r="L3636" s="33" t="str">
        <f t="shared" si="420"/>
        <v>DEJAR</v>
      </c>
      <c r="M3636" s="33" t="str">
        <f t="shared" si="421"/>
        <v>DEJAR</v>
      </c>
    </row>
    <row r="3637" spans="1:13" x14ac:dyDescent="0.25">
      <c r="A3637" s="13" t="s">
        <v>1054</v>
      </c>
      <c r="B3637" s="18">
        <v>47</v>
      </c>
      <c r="C3637" s="8" t="s">
        <v>1064</v>
      </c>
      <c r="D3637" s="120">
        <v>14.3</v>
      </c>
      <c r="E3637" s="120">
        <v>6</v>
      </c>
      <c r="F3637" s="305">
        <f t="shared" si="418"/>
        <v>160.60644600000001</v>
      </c>
      <c r="G3637" s="9">
        <v>0.125</v>
      </c>
      <c r="H3637" s="100" t="s">
        <v>1065</v>
      </c>
      <c r="I3637" s="33">
        <f>(6.666+(12.826*E3637^0.5)*LN(E3637))</f>
        <v>62.957985757508652</v>
      </c>
      <c r="J3637" s="33">
        <f t="shared" si="423"/>
        <v>0.25183194303003459</v>
      </c>
      <c r="K3637" s="33" t="str">
        <f t="shared" si="419"/>
        <v>DEJAR</v>
      </c>
      <c r="L3637" s="33" t="str">
        <f t="shared" si="420"/>
        <v>DEJAR</v>
      </c>
      <c r="M3637" s="33" t="str">
        <f t="shared" si="421"/>
        <v>DEJAR</v>
      </c>
    </row>
    <row r="3638" spans="1:13" x14ac:dyDescent="0.25">
      <c r="A3638" s="13" t="s">
        <v>1054</v>
      </c>
      <c r="B3638" s="9">
        <v>48</v>
      </c>
      <c r="C3638" s="8" t="s">
        <v>1017</v>
      </c>
      <c r="D3638" s="120">
        <v>13.3</v>
      </c>
      <c r="E3638" s="120">
        <v>10</v>
      </c>
      <c r="F3638" s="305">
        <f t="shared" si="418"/>
        <v>138.929406</v>
      </c>
      <c r="G3638" s="9">
        <v>0.125</v>
      </c>
      <c r="H3638" s="9" t="s">
        <v>1063</v>
      </c>
      <c r="I3638" s="32">
        <f t="shared" ref="I3638:I3645" si="444">0.13657*D3638^2.38351</f>
        <v>65.172883182587881</v>
      </c>
      <c r="J3638" s="32">
        <f t="shared" si="423"/>
        <v>0.26069153273035151</v>
      </c>
      <c r="K3638" s="33" t="str">
        <f t="shared" si="419"/>
        <v>DEJAR</v>
      </c>
      <c r="L3638" s="33" t="str">
        <f t="shared" si="420"/>
        <v>DEJAR</v>
      </c>
      <c r="M3638" s="33" t="str">
        <f t="shared" si="421"/>
        <v>DEJAR</v>
      </c>
    </row>
    <row r="3639" spans="1:13" x14ac:dyDescent="0.25">
      <c r="A3639" s="13" t="s">
        <v>1054</v>
      </c>
      <c r="B3639" s="18">
        <v>49</v>
      </c>
      <c r="C3639" s="8" t="s">
        <v>1083</v>
      </c>
      <c r="D3639" s="120">
        <v>19.5</v>
      </c>
      <c r="E3639" s="120">
        <v>10</v>
      </c>
      <c r="F3639" s="305">
        <f t="shared" si="418"/>
        <v>298.64834999999999</v>
      </c>
      <c r="G3639" s="9">
        <v>0.125</v>
      </c>
      <c r="H3639" s="9" t="s">
        <v>1063</v>
      </c>
      <c r="I3639" s="32">
        <f t="shared" si="444"/>
        <v>162.24290203480425</v>
      </c>
      <c r="J3639" s="32">
        <f t="shared" si="423"/>
        <v>0.64897160813921695</v>
      </c>
      <c r="K3639" s="33" t="str">
        <f t="shared" si="419"/>
        <v>DEJAR</v>
      </c>
      <c r="L3639" s="33" t="str">
        <f t="shared" si="420"/>
        <v>DEJAR</v>
      </c>
      <c r="M3639" s="33" t="str">
        <f t="shared" si="421"/>
        <v>DEJAR</v>
      </c>
    </row>
    <row r="3640" spans="1:13" x14ac:dyDescent="0.25">
      <c r="A3640" s="13" t="s">
        <v>1054</v>
      </c>
      <c r="B3640" s="9">
        <v>50</v>
      </c>
      <c r="C3640" s="8" t="s">
        <v>130</v>
      </c>
      <c r="D3640" s="120">
        <v>10.199999999999999</v>
      </c>
      <c r="E3640" s="120">
        <v>9</v>
      </c>
      <c r="F3640" s="305">
        <f t="shared" si="418"/>
        <v>81.713015999999996</v>
      </c>
      <c r="G3640" s="9">
        <v>0.125</v>
      </c>
      <c r="H3640" s="9" t="s">
        <v>1063</v>
      </c>
      <c r="I3640" s="32">
        <f t="shared" si="444"/>
        <v>34.622936944330348</v>
      </c>
      <c r="J3640" s="32">
        <f t="shared" ref="J3640:J3645" si="445">(I3640/1000)*0.5/G3640</f>
        <v>0.1384917477773214</v>
      </c>
      <c r="K3640" s="33" t="str">
        <f t="shared" si="419"/>
        <v>DEJAR</v>
      </c>
      <c r="L3640" s="33" t="str">
        <f t="shared" si="420"/>
        <v>DEJAR</v>
      </c>
      <c r="M3640" s="33" t="str">
        <f t="shared" si="421"/>
        <v>DEJAR</v>
      </c>
    </row>
    <row r="3641" spans="1:13" x14ac:dyDescent="0.25">
      <c r="A3641" s="13" t="s">
        <v>1054</v>
      </c>
      <c r="B3641" s="18">
        <v>51</v>
      </c>
      <c r="C3641" s="8" t="s">
        <v>1083</v>
      </c>
      <c r="D3641" s="120">
        <v>16</v>
      </c>
      <c r="E3641" s="195">
        <v>10.164179104477611</v>
      </c>
      <c r="F3641" s="305">
        <f t="shared" si="418"/>
        <v>201.0624</v>
      </c>
      <c r="G3641" s="9">
        <v>0.125</v>
      </c>
      <c r="H3641" s="9" t="s">
        <v>1063</v>
      </c>
      <c r="I3641" s="32">
        <f t="shared" si="444"/>
        <v>101.24820425273758</v>
      </c>
      <c r="J3641" s="32">
        <f t="shared" si="445"/>
        <v>0.4049928170109503</v>
      </c>
      <c r="K3641" s="33" t="str">
        <f t="shared" si="419"/>
        <v>DEJAR</v>
      </c>
      <c r="L3641" s="33" t="str">
        <f t="shared" si="420"/>
        <v>DEJAR</v>
      </c>
      <c r="M3641" s="33" t="str">
        <f t="shared" si="421"/>
        <v>DEJAR</v>
      </c>
    </row>
    <row r="3642" spans="1:13" x14ac:dyDescent="0.25">
      <c r="A3642" s="13" t="s">
        <v>1054</v>
      </c>
      <c r="B3642" s="9">
        <v>52</v>
      </c>
      <c r="C3642" s="8" t="s">
        <v>41</v>
      </c>
      <c r="D3642" s="120">
        <v>15</v>
      </c>
      <c r="E3642" s="120">
        <v>8</v>
      </c>
      <c r="F3642" s="305">
        <f t="shared" si="418"/>
        <v>176.715</v>
      </c>
      <c r="G3642" s="9">
        <v>0.125</v>
      </c>
      <c r="H3642" s="9" t="s">
        <v>1063</v>
      </c>
      <c r="I3642" s="32">
        <f t="shared" si="444"/>
        <v>86.812164819560579</v>
      </c>
      <c r="J3642" s="32">
        <f t="shared" si="445"/>
        <v>0.34724865927824233</v>
      </c>
      <c r="K3642" s="33" t="str">
        <f t="shared" si="419"/>
        <v>DEJAR</v>
      </c>
      <c r="L3642" s="33" t="str">
        <f t="shared" si="420"/>
        <v>DEJAR</v>
      </c>
      <c r="M3642" s="33" t="str">
        <f t="shared" si="421"/>
        <v>DEJAR</v>
      </c>
    </row>
    <row r="3643" spans="1:13" x14ac:dyDescent="0.25">
      <c r="A3643" s="13" t="s">
        <v>1054</v>
      </c>
      <c r="B3643" s="18">
        <v>53</v>
      </c>
      <c r="C3643" s="8" t="s">
        <v>1086</v>
      </c>
      <c r="D3643" s="120">
        <v>42</v>
      </c>
      <c r="E3643" s="120">
        <v>20</v>
      </c>
      <c r="F3643" s="305">
        <f t="shared" si="418"/>
        <v>1385.4456</v>
      </c>
      <c r="G3643" s="9">
        <v>0.125</v>
      </c>
      <c r="H3643" s="9" t="s">
        <v>1063</v>
      </c>
      <c r="I3643" s="32">
        <f t="shared" si="444"/>
        <v>1010.1508312762483</v>
      </c>
      <c r="J3643" s="32">
        <f t="shared" si="445"/>
        <v>4.0406033251049926</v>
      </c>
      <c r="K3643" s="33" t="str">
        <f t="shared" si="419"/>
        <v>DEJAR</v>
      </c>
      <c r="L3643" s="33" t="str">
        <f t="shared" si="420"/>
        <v>DEJAR</v>
      </c>
      <c r="M3643" s="33" t="str">
        <f t="shared" si="421"/>
        <v>DEJAR</v>
      </c>
    </row>
    <row r="3644" spans="1:13" x14ac:dyDescent="0.25">
      <c r="A3644" s="13" t="s">
        <v>1054</v>
      </c>
      <c r="B3644" s="9">
        <v>54</v>
      </c>
      <c r="C3644" s="8" t="s">
        <v>41</v>
      </c>
      <c r="D3644" s="120">
        <v>14</v>
      </c>
      <c r="E3644" s="120">
        <v>8</v>
      </c>
      <c r="F3644" s="305">
        <f t="shared" si="418"/>
        <v>153.9384</v>
      </c>
      <c r="G3644" s="9">
        <v>0.125</v>
      </c>
      <c r="H3644" s="9" t="s">
        <v>1063</v>
      </c>
      <c r="I3644" s="32">
        <f t="shared" si="444"/>
        <v>73.64833681845144</v>
      </c>
      <c r="J3644" s="32">
        <f t="shared" si="445"/>
        <v>0.29459334727380576</v>
      </c>
      <c r="K3644" s="33" t="str">
        <f t="shared" si="419"/>
        <v>DEJAR</v>
      </c>
      <c r="L3644" s="33" t="str">
        <f t="shared" si="420"/>
        <v>DEJAR</v>
      </c>
      <c r="M3644" s="33" t="str">
        <f t="shared" si="421"/>
        <v>DEJAR</v>
      </c>
    </row>
    <row r="3645" spans="1:13" x14ac:dyDescent="0.25">
      <c r="A3645" s="13" t="s">
        <v>1054</v>
      </c>
      <c r="B3645" s="18">
        <v>55</v>
      </c>
      <c r="C3645" s="8" t="s">
        <v>41</v>
      </c>
      <c r="D3645" s="120">
        <v>35</v>
      </c>
      <c r="E3645" s="120">
        <v>15</v>
      </c>
      <c r="F3645" s="305">
        <f t="shared" si="418"/>
        <v>962.11500000000001</v>
      </c>
      <c r="G3645" s="9">
        <v>0.125</v>
      </c>
      <c r="H3645" s="9" t="s">
        <v>1063</v>
      </c>
      <c r="I3645" s="32">
        <f t="shared" si="444"/>
        <v>654.11925553640299</v>
      </c>
      <c r="J3645" s="32">
        <f t="shared" si="445"/>
        <v>2.6164770221456122</v>
      </c>
      <c r="K3645" s="33" t="str">
        <f t="shared" si="419"/>
        <v>DEJAR</v>
      </c>
      <c r="L3645" s="33" t="str">
        <f t="shared" si="420"/>
        <v>DEJAR</v>
      </c>
      <c r="M3645" s="33" t="str">
        <f t="shared" si="421"/>
        <v>DEJAR</v>
      </c>
    </row>
    <row r="3646" spans="1:13" x14ac:dyDescent="0.25">
      <c r="A3646" s="13" t="s">
        <v>1054</v>
      </c>
      <c r="B3646" s="9">
        <v>56</v>
      </c>
      <c r="C3646" s="8" t="s">
        <v>1079</v>
      </c>
      <c r="D3646" s="120">
        <v>107</v>
      </c>
      <c r="E3646" s="120">
        <v>25</v>
      </c>
      <c r="F3646" s="305">
        <f t="shared" si="418"/>
        <v>8992.0445999999993</v>
      </c>
      <c r="G3646" s="9">
        <v>0.125</v>
      </c>
      <c r="H3646" s="9" t="s">
        <v>1080</v>
      </c>
      <c r="I3646" s="33">
        <f>0.15991*D3646^2.32764</f>
        <v>8463.5093742368081</v>
      </c>
      <c r="J3646" s="33">
        <f t="shared" ref="J3646:J3661" si="446">(I3646/1000)*0.5/G3646</f>
        <v>33.854037496947235</v>
      </c>
      <c r="K3646" s="33" t="str">
        <f t="shared" si="419"/>
        <v>DEJAR</v>
      </c>
      <c r="L3646" s="33" t="str">
        <f t="shared" si="420"/>
        <v>DEJAR</v>
      </c>
      <c r="M3646" s="33" t="str">
        <f t="shared" si="421"/>
        <v>DEJAR</v>
      </c>
    </row>
    <row r="3647" spans="1:13" x14ac:dyDescent="0.25">
      <c r="A3647" s="13" t="s">
        <v>1054</v>
      </c>
      <c r="B3647" s="18">
        <v>57</v>
      </c>
      <c r="C3647" s="8" t="s">
        <v>41</v>
      </c>
      <c r="D3647" s="120">
        <v>10</v>
      </c>
      <c r="E3647" s="120">
        <v>15</v>
      </c>
      <c r="F3647" s="305">
        <f t="shared" si="418"/>
        <v>78.539999999999992</v>
      </c>
      <c r="G3647" s="9">
        <v>0.125</v>
      </c>
      <c r="H3647" s="9" t="s">
        <v>1063</v>
      </c>
      <c r="I3647" s="32">
        <f t="shared" ref="I3647:I3660" si="447">0.13657*D3647^2.38351</f>
        <v>33.026709725455305</v>
      </c>
      <c r="J3647" s="32">
        <f t="shared" si="446"/>
        <v>0.13210683890182123</v>
      </c>
      <c r="K3647" s="33" t="str">
        <f t="shared" si="419"/>
        <v>DEJAR</v>
      </c>
      <c r="L3647" s="33" t="str">
        <f t="shared" si="420"/>
        <v>DEJAR</v>
      </c>
      <c r="M3647" s="33" t="str">
        <f t="shared" si="421"/>
        <v>DEJAR</v>
      </c>
    </row>
    <row r="3648" spans="1:13" x14ac:dyDescent="0.25">
      <c r="A3648" s="13" t="s">
        <v>1054</v>
      </c>
      <c r="B3648" s="9">
        <v>58</v>
      </c>
      <c r="C3648" s="8" t="s">
        <v>41</v>
      </c>
      <c r="D3648" s="120">
        <v>22</v>
      </c>
      <c r="E3648" s="120">
        <v>10</v>
      </c>
      <c r="F3648" s="305">
        <f t="shared" si="418"/>
        <v>380.1336</v>
      </c>
      <c r="G3648" s="9">
        <v>0.125</v>
      </c>
      <c r="H3648" s="9" t="s">
        <v>1063</v>
      </c>
      <c r="I3648" s="32">
        <f t="shared" si="447"/>
        <v>216.2883827856152</v>
      </c>
      <c r="J3648" s="32">
        <f t="shared" si="446"/>
        <v>0.86515353114246074</v>
      </c>
      <c r="K3648" s="33" t="str">
        <f t="shared" si="419"/>
        <v>DEJAR</v>
      </c>
      <c r="L3648" s="33" t="str">
        <f t="shared" si="420"/>
        <v>DEJAR</v>
      </c>
      <c r="M3648" s="33" t="str">
        <f t="shared" si="421"/>
        <v>DEJAR</v>
      </c>
    </row>
    <row r="3649" spans="1:13" x14ac:dyDescent="0.25">
      <c r="A3649" s="13" t="s">
        <v>1054</v>
      </c>
      <c r="B3649" s="18">
        <v>59</v>
      </c>
      <c r="C3649" s="8" t="s">
        <v>1076</v>
      </c>
      <c r="D3649" s="120">
        <v>19</v>
      </c>
      <c r="E3649" s="120">
        <v>18</v>
      </c>
      <c r="F3649" s="305">
        <f t="shared" si="418"/>
        <v>283.52940000000001</v>
      </c>
      <c r="G3649" s="9">
        <v>0.125</v>
      </c>
      <c r="H3649" s="9" t="s">
        <v>1063</v>
      </c>
      <c r="I3649" s="32">
        <f t="shared" si="447"/>
        <v>152.50261995629924</v>
      </c>
      <c r="J3649" s="32">
        <f t="shared" si="446"/>
        <v>0.61001047982519696</v>
      </c>
      <c r="K3649" s="33" t="str">
        <f t="shared" si="419"/>
        <v>DEJAR</v>
      </c>
      <c r="L3649" s="33" t="str">
        <f t="shared" si="420"/>
        <v>DEJAR</v>
      </c>
      <c r="M3649" s="33" t="str">
        <f t="shared" si="421"/>
        <v>DEJAR</v>
      </c>
    </row>
    <row r="3650" spans="1:13" x14ac:dyDescent="0.25">
      <c r="A3650" s="13" t="s">
        <v>1054</v>
      </c>
      <c r="B3650" s="9">
        <v>60</v>
      </c>
      <c r="C3650" s="8" t="s">
        <v>1087</v>
      </c>
      <c r="D3650" s="120">
        <v>74</v>
      </c>
      <c r="E3650" s="120">
        <v>35</v>
      </c>
      <c r="F3650" s="305">
        <f t="shared" si="418"/>
        <v>4300.8504000000003</v>
      </c>
      <c r="G3650" s="9">
        <v>0.125</v>
      </c>
      <c r="H3650" s="9" t="s">
        <v>1063</v>
      </c>
      <c r="I3650" s="32">
        <f t="shared" si="447"/>
        <v>3896.6177607412524</v>
      </c>
      <c r="J3650" s="32">
        <f t="shared" si="446"/>
        <v>15.586471042965009</v>
      </c>
      <c r="K3650" s="33" t="str">
        <f t="shared" si="419"/>
        <v>DEJAR</v>
      </c>
      <c r="L3650" s="33" t="str">
        <f t="shared" si="420"/>
        <v>DEJAR</v>
      </c>
      <c r="M3650" s="33" t="str">
        <f t="shared" si="421"/>
        <v>DEJAR</v>
      </c>
    </row>
    <row r="3651" spans="1:13" x14ac:dyDescent="0.25">
      <c r="A3651" s="13" t="s">
        <v>1054</v>
      </c>
      <c r="B3651" s="18">
        <v>61</v>
      </c>
      <c r="C3651" s="8" t="s">
        <v>1076</v>
      </c>
      <c r="D3651" s="120">
        <v>80.7</v>
      </c>
      <c r="E3651" s="120">
        <v>25</v>
      </c>
      <c r="F3651" s="305">
        <f t="shared" ref="F3651:F3714" si="448">(3.1416/4)*D3651^2</f>
        <v>5114.9096460000001</v>
      </c>
      <c r="G3651" s="9">
        <v>0.125</v>
      </c>
      <c r="H3651" s="9" t="s">
        <v>1063</v>
      </c>
      <c r="I3651" s="32">
        <f t="shared" si="447"/>
        <v>4790.7934614761225</v>
      </c>
      <c r="J3651" s="32">
        <f t="shared" si="446"/>
        <v>19.163173845904488</v>
      </c>
      <c r="K3651" s="33" t="str">
        <f t="shared" ref="K3651:K3714" si="449">+IF(D3651&gt;=10,"DEJAR","DEPURAR")</f>
        <v>DEJAR</v>
      </c>
      <c r="L3651" s="33" t="str">
        <f t="shared" ref="L3651:L3714" si="450">+IF(E3651&gt;=5,"DEJAR","DEPURAR")</f>
        <v>DEJAR</v>
      </c>
      <c r="M3651" s="33" t="str">
        <f t="shared" ref="M3651:M3714" si="451">+IF(AND(K3651="DEJAR",L3651="DEJAR"),"DEJAR","DEPURAR")</f>
        <v>DEJAR</v>
      </c>
    </row>
    <row r="3652" spans="1:13" x14ac:dyDescent="0.25">
      <c r="A3652" s="13" t="s">
        <v>1054</v>
      </c>
      <c r="B3652" s="9">
        <v>62</v>
      </c>
      <c r="C3652" s="8" t="s">
        <v>1076</v>
      </c>
      <c r="D3652" s="120">
        <v>12.4</v>
      </c>
      <c r="E3652" s="120">
        <v>12</v>
      </c>
      <c r="F3652" s="305">
        <f t="shared" si="448"/>
        <v>120.76310400000001</v>
      </c>
      <c r="G3652" s="9">
        <v>0.125</v>
      </c>
      <c r="H3652" s="9" t="s">
        <v>1063</v>
      </c>
      <c r="I3652" s="32">
        <f t="shared" si="447"/>
        <v>55.148896925091798</v>
      </c>
      <c r="J3652" s="32">
        <f t="shared" si="446"/>
        <v>0.22059558770036719</v>
      </c>
      <c r="K3652" s="33" t="str">
        <f t="shared" si="449"/>
        <v>DEJAR</v>
      </c>
      <c r="L3652" s="33" t="str">
        <f t="shared" si="450"/>
        <v>DEJAR</v>
      </c>
      <c r="M3652" s="33" t="str">
        <f t="shared" si="451"/>
        <v>DEJAR</v>
      </c>
    </row>
    <row r="3653" spans="1:13" x14ac:dyDescent="0.25">
      <c r="A3653" s="13" t="s">
        <v>1054</v>
      </c>
      <c r="B3653" s="18">
        <v>63</v>
      </c>
      <c r="C3653" s="8" t="s">
        <v>1086</v>
      </c>
      <c r="D3653" s="120">
        <v>13</v>
      </c>
      <c r="E3653" s="120">
        <v>8</v>
      </c>
      <c r="F3653" s="305">
        <f t="shared" si="448"/>
        <v>132.73259999999999</v>
      </c>
      <c r="G3653" s="9">
        <v>0.125</v>
      </c>
      <c r="H3653" s="9" t="s">
        <v>1063</v>
      </c>
      <c r="I3653" s="32">
        <f t="shared" si="447"/>
        <v>61.723483588461484</v>
      </c>
      <c r="J3653" s="32">
        <f t="shared" si="446"/>
        <v>0.24689393435384593</v>
      </c>
      <c r="K3653" s="33" t="str">
        <f t="shared" si="449"/>
        <v>DEJAR</v>
      </c>
      <c r="L3653" s="33" t="str">
        <f t="shared" si="450"/>
        <v>DEJAR</v>
      </c>
      <c r="M3653" s="33" t="str">
        <f t="shared" si="451"/>
        <v>DEJAR</v>
      </c>
    </row>
    <row r="3654" spans="1:13" x14ac:dyDescent="0.25">
      <c r="A3654" s="13" t="s">
        <v>1054</v>
      </c>
      <c r="B3654" s="9">
        <v>64</v>
      </c>
      <c r="C3654" s="8" t="s">
        <v>41</v>
      </c>
      <c r="D3654" s="120">
        <v>20.8</v>
      </c>
      <c r="E3654" s="120">
        <v>6</v>
      </c>
      <c r="F3654" s="305">
        <f t="shared" si="448"/>
        <v>339.795456</v>
      </c>
      <c r="G3654" s="9">
        <v>0.125</v>
      </c>
      <c r="H3654" s="9" t="s">
        <v>1063</v>
      </c>
      <c r="I3654" s="32">
        <f t="shared" si="447"/>
        <v>189.22235746476244</v>
      </c>
      <c r="J3654" s="32">
        <f t="shared" si="446"/>
        <v>0.75688942985904972</v>
      </c>
      <c r="K3654" s="33" t="str">
        <f t="shared" si="449"/>
        <v>DEJAR</v>
      </c>
      <c r="L3654" s="33" t="str">
        <f t="shared" si="450"/>
        <v>DEJAR</v>
      </c>
      <c r="M3654" s="33" t="str">
        <f t="shared" si="451"/>
        <v>DEJAR</v>
      </c>
    </row>
    <row r="3655" spans="1:13" x14ac:dyDescent="0.25">
      <c r="A3655" s="13" t="s">
        <v>1054</v>
      </c>
      <c r="B3655" s="18">
        <v>65</v>
      </c>
      <c r="C3655" s="8" t="s">
        <v>1083</v>
      </c>
      <c r="D3655" s="120">
        <v>15</v>
      </c>
      <c r="E3655" s="120">
        <v>10</v>
      </c>
      <c r="F3655" s="305">
        <f t="shared" si="448"/>
        <v>176.715</v>
      </c>
      <c r="G3655" s="9">
        <v>0.125</v>
      </c>
      <c r="H3655" s="9" t="s">
        <v>1063</v>
      </c>
      <c r="I3655" s="32">
        <f t="shared" si="447"/>
        <v>86.812164819560579</v>
      </c>
      <c r="J3655" s="32">
        <f t="shared" si="446"/>
        <v>0.34724865927824233</v>
      </c>
      <c r="K3655" s="33" t="str">
        <f t="shared" si="449"/>
        <v>DEJAR</v>
      </c>
      <c r="L3655" s="33" t="str">
        <f t="shared" si="450"/>
        <v>DEJAR</v>
      </c>
      <c r="M3655" s="33" t="str">
        <f t="shared" si="451"/>
        <v>DEJAR</v>
      </c>
    </row>
    <row r="3656" spans="1:13" x14ac:dyDescent="0.25">
      <c r="A3656" s="13" t="s">
        <v>1054</v>
      </c>
      <c r="B3656" s="9">
        <v>66</v>
      </c>
      <c r="C3656" s="8" t="s">
        <v>130</v>
      </c>
      <c r="D3656" s="120">
        <v>16</v>
      </c>
      <c r="E3656" s="120">
        <v>15</v>
      </c>
      <c r="F3656" s="305">
        <f t="shared" si="448"/>
        <v>201.0624</v>
      </c>
      <c r="G3656" s="9">
        <v>0.125</v>
      </c>
      <c r="H3656" s="9" t="s">
        <v>1063</v>
      </c>
      <c r="I3656" s="32">
        <f t="shared" si="447"/>
        <v>101.24820425273758</v>
      </c>
      <c r="J3656" s="32">
        <f t="shared" si="446"/>
        <v>0.4049928170109503</v>
      </c>
      <c r="K3656" s="33" t="str">
        <f t="shared" si="449"/>
        <v>DEJAR</v>
      </c>
      <c r="L3656" s="33" t="str">
        <f t="shared" si="450"/>
        <v>DEJAR</v>
      </c>
      <c r="M3656" s="33" t="str">
        <f t="shared" si="451"/>
        <v>DEJAR</v>
      </c>
    </row>
    <row r="3657" spans="1:13" x14ac:dyDescent="0.25">
      <c r="A3657" s="13" t="s">
        <v>1054</v>
      </c>
      <c r="B3657" s="18">
        <v>67</v>
      </c>
      <c r="C3657" s="8" t="s">
        <v>41</v>
      </c>
      <c r="D3657" s="120">
        <v>16.5</v>
      </c>
      <c r="E3657" s="120">
        <v>15</v>
      </c>
      <c r="F3657" s="305">
        <f t="shared" si="448"/>
        <v>213.82515000000001</v>
      </c>
      <c r="G3657" s="9">
        <v>0.125</v>
      </c>
      <c r="H3657" s="9" t="s">
        <v>1063</v>
      </c>
      <c r="I3657" s="32">
        <f t="shared" si="447"/>
        <v>108.95331919183752</v>
      </c>
      <c r="J3657" s="32">
        <f t="shared" si="446"/>
        <v>0.4358132767673501</v>
      </c>
      <c r="K3657" s="33" t="str">
        <f t="shared" si="449"/>
        <v>DEJAR</v>
      </c>
      <c r="L3657" s="33" t="str">
        <f t="shared" si="450"/>
        <v>DEJAR</v>
      </c>
      <c r="M3657" s="33" t="str">
        <f t="shared" si="451"/>
        <v>DEJAR</v>
      </c>
    </row>
    <row r="3658" spans="1:13" x14ac:dyDescent="0.25">
      <c r="A3658" s="13" t="s">
        <v>1054</v>
      </c>
      <c r="B3658" s="9">
        <v>68</v>
      </c>
      <c r="C3658" s="8" t="s">
        <v>41</v>
      </c>
      <c r="D3658" s="120">
        <v>35.5</v>
      </c>
      <c r="E3658" s="120">
        <v>20</v>
      </c>
      <c r="F3658" s="305">
        <f t="shared" si="448"/>
        <v>989.80034999999998</v>
      </c>
      <c r="G3658" s="9">
        <v>0.125</v>
      </c>
      <c r="H3658" s="9" t="s">
        <v>1063</v>
      </c>
      <c r="I3658" s="32">
        <f t="shared" si="447"/>
        <v>676.6126158333492</v>
      </c>
      <c r="J3658" s="32">
        <f t="shared" si="446"/>
        <v>2.7064504633333968</v>
      </c>
      <c r="K3658" s="33" t="str">
        <f t="shared" si="449"/>
        <v>DEJAR</v>
      </c>
      <c r="L3658" s="33" t="str">
        <f t="shared" si="450"/>
        <v>DEJAR</v>
      </c>
      <c r="M3658" s="33" t="str">
        <f t="shared" si="451"/>
        <v>DEJAR</v>
      </c>
    </row>
    <row r="3659" spans="1:13" x14ac:dyDescent="0.25">
      <c r="A3659" s="13" t="s">
        <v>1054</v>
      </c>
      <c r="B3659" s="18">
        <v>69</v>
      </c>
      <c r="C3659" s="8" t="s">
        <v>1076</v>
      </c>
      <c r="D3659" s="120">
        <v>149</v>
      </c>
      <c r="E3659" s="195">
        <v>10.164179104477611</v>
      </c>
      <c r="F3659" s="305">
        <f t="shared" si="448"/>
        <v>17436.665399999998</v>
      </c>
      <c r="G3659" s="9">
        <v>0.125</v>
      </c>
      <c r="H3659" s="9" t="s">
        <v>1063</v>
      </c>
      <c r="I3659" s="32">
        <f t="shared" si="447"/>
        <v>20661.721911659384</v>
      </c>
      <c r="J3659" s="32">
        <f t="shared" si="446"/>
        <v>82.646887646637538</v>
      </c>
      <c r="K3659" s="33" t="str">
        <f t="shared" si="449"/>
        <v>DEJAR</v>
      </c>
      <c r="L3659" s="33" t="str">
        <f t="shared" si="450"/>
        <v>DEJAR</v>
      </c>
      <c r="M3659" s="33" t="str">
        <f t="shared" si="451"/>
        <v>DEJAR</v>
      </c>
    </row>
    <row r="3660" spans="1:13" x14ac:dyDescent="0.25">
      <c r="A3660" s="13" t="s">
        <v>1054</v>
      </c>
      <c r="B3660" s="9">
        <v>70</v>
      </c>
      <c r="C3660" s="8" t="s">
        <v>41</v>
      </c>
      <c r="D3660" s="120">
        <v>30</v>
      </c>
      <c r="E3660" s="120">
        <v>15</v>
      </c>
      <c r="F3660" s="305">
        <f t="shared" si="448"/>
        <v>706.86</v>
      </c>
      <c r="G3660" s="9">
        <v>0.125</v>
      </c>
      <c r="H3660" s="9" t="s">
        <v>1063</v>
      </c>
      <c r="I3660" s="32">
        <f t="shared" si="447"/>
        <v>452.98997539791907</v>
      </c>
      <c r="J3660" s="32">
        <f t="shared" si="446"/>
        <v>1.8119599015916763</v>
      </c>
      <c r="K3660" s="33" t="str">
        <f t="shared" si="449"/>
        <v>DEJAR</v>
      </c>
      <c r="L3660" s="33" t="str">
        <f t="shared" si="450"/>
        <v>DEJAR</v>
      </c>
      <c r="M3660" s="33" t="str">
        <f t="shared" si="451"/>
        <v>DEJAR</v>
      </c>
    </row>
    <row r="3661" spans="1:13" x14ac:dyDescent="0.25">
      <c r="A3661" s="13" t="s">
        <v>1056</v>
      </c>
      <c r="B3661" s="9">
        <v>1</v>
      </c>
      <c r="C3661" s="8" t="s">
        <v>1088</v>
      </c>
      <c r="D3661" s="120">
        <v>37.218000000000004</v>
      </c>
      <c r="E3661" s="198">
        <v>4.3</v>
      </c>
      <c r="F3661" s="305">
        <f t="shared" si="448"/>
        <v>1087.9199981496004</v>
      </c>
      <c r="G3661" s="9">
        <v>0.125</v>
      </c>
      <c r="H3661" s="100" t="s">
        <v>1065</v>
      </c>
      <c r="I3661" s="33">
        <f>(6.666+(12.826*E3661^0.5)*LN(E3661))</f>
        <v>45.460141501048639</v>
      </c>
      <c r="J3661" s="33">
        <f t="shared" si="446"/>
        <v>0.18184056600419457</v>
      </c>
      <c r="K3661" s="33" t="str">
        <f t="shared" si="449"/>
        <v>DEJAR</v>
      </c>
      <c r="L3661" s="33" t="str">
        <f t="shared" si="450"/>
        <v>DEPURAR</v>
      </c>
      <c r="M3661" s="33" t="str">
        <f t="shared" si="451"/>
        <v>DEPURAR</v>
      </c>
    </row>
    <row r="3662" spans="1:13" x14ac:dyDescent="0.25">
      <c r="A3662" s="13" t="s">
        <v>1056</v>
      </c>
      <c r="B3662" s="9">
        <v>2</v>
      </c>
      <c r="C3662" s="8" t="s">
        <v>1083</v>
      </c>
      <c r="D3662" s="120">
        <v>18</v>
      </c>
      <c r="E3662" s="120">
        <v>8</v>
      </c>
      <c r="F3662" s="305">
        <f t="shared" si="448"/>
        <v>254.46959999999999</v>
      </c>
      <c r="G3662" s="9">
        <v>0.125</v>
      </c>
      <c r="H3662" s="9" t="s">
        <v>1063</v>
      </c>
      <c r="I3662" s="32">
        <f t="shared" ref="I3662:I3663" si="452">0.13657*D3662^2.38351</f>
        <v>134.06329154071116</v>
      </c>
      <c r="J3662" s="32">
        <f t="shared" ref="J3662:J3664" si="453">(I3662/1000)*0.5/G3662</f>
        <v>0.53625316616284469</v>
      </c>
      <c r="K3662" s="33" t="str">
        <f t="shared" si="449"/>
        <v>DEJAR</v>
      </c>
      <c r="L3662" s="33" t="str">
        <f t="shared" si="450"/>
        <v>DEJAR</v>
      </c>
      <c r="M3662" s="33" t="str">
        <f t="shared" si="451"/>
        <v>DEJAR</v>
      </c>
    </row>
    <row r="3663" spans="1:13" x14ac:dyDescent="0.25">
      <c r="A3663" s="13" t="s">
        <v>1056</v>
      </c>
      <c r="B3663" s="9">
        <v>3</v>
      </c>
      <c r="C3663" s="8" t="s">
        <v>125</v>
      </c>
      <c r="D3663" s="120">
        <v>14.5</v>
      </c>
      <c r="E3663" s="120">
        <v>5</v>
      </c>
      <c r="F3663" s="305">
        <f t="shared" si="448"/>
        <v>165.13034999999999</v>
      </c>
      <c r="G3663" s="9">
        <v>0.125</v>
      </c>
      <c r="H3663" s="9" t="s">
        <v>1063</v>
      </c>
      <c r="I3663" s="32">
        <f t="shared" si="452"/>
        <v>80.073268525573738</v>
      </c>
      <c r="J3663" s="32">
        <f t="shared" si="453"/>
        <v>0.32029307410229496</v>
      </c>
      <c r="K3663" s="33" t="str">
        <f t="shared" si="449"/>
        <v>DEJAR</v>
      </c>
      <c r="L3663" s="33" t="str">
        <f t="shared" si="450"/>
        <v>DEJAR</v>
      </c>
      <c r="M3663" s="33" t="str">
        <f t="shared" si="451"/>
        <v>DEJAR</v>
      </c>
    </row>
    <row r="3664" spans="1:13" x14ac:dyDescent="0.25">
      <c r="A3664" s="13" t="s">
        <v>1056</v>
      </c>
      <c r="B3664" s="9">
        <v>4</v>
      </c>
      <c r="C3664" s="8" t="s">
        <v>1064</v>
      </c>
      <c r="D3664" s="120">
        <v>11</v>
      </c>
      <c r="E3664" s="120">
        <v>4</v>
      </c>
      <c r="F3664" s="305">
        <f t="shared" si="448"/>
        <v>95.0334</v>
      </c>
      <c r="G3664" s="9">
        <v>0.125</v>
      </c>
      <c r="H3664" s="100" t="s">
        <v>1065</v>
      </c>
      <c r="I3664" s="33">
        <f>(6.666+(12.826*E3664^0.5)*LN(E3664))</f>
        <v>42.22722295144743</v>
      </c>
      <c r="J3664" s="33">
        <f t="shared" si="453"/>
        <v>0.16890889180578972</v>
      </c>
      <c r="K3664" s="33" t="str">
        <f t="shared" si="449"/>
        <v>DEJAR</v>
      </c>
      <c r="L3664" s="33" t="str">
        <f t="shared" si="450"/>
        <v>DEPURAR</v>
      </c>
      <c r="M3664" s="33" t="str">
        <f t="shared" si="451"/>
        <v>DEPURAR</v>
      </c>
    </row>
    <row r="3665" spans="1:13" x14ac:dyDescent="0.25">
      <c r="A3665" s="13" t="s">
        <v>1056</v>
      </c>
      <c r="B3665" s="9">
        <v>5</v>
      </c>
      <c r="C3665" s="8" t="s">
        <v>1083</v>
      </c>
      <c r="D3665" s="120">
        <v>15</v>
      </c>
      <c r="E3665" s="120">
        <v>6</v>
      </c>
      <c r="F3665" s="305">
        <f t="shared" si="448"/>
        <v>176.715</v>
      </c>
      <c r="G3665" s="9">
        <v>0.125</v>
      </c>
      <c r="H3665" s="9" t="s">
        <v>1063</v>
      </c>
      <c r="I3665" s="32">
        <f>0.13657*D3665^2.38351</f>
        <v>86.812164819560579</v>
      </c>
      <c r="J3665" s="32">
        <f>(I3665/1000)*0.5/G3665</f>
        <v>0.34724865927824233</v>
      </c>
      <c r="K3665" s="33" t="str">
        <f t="shared" si="449"/>
        <v>DEJAR</v>
      </c>
      <c r="L3665" s="33" t="str">
        <f t="shared" si="450"/>
        <v>DEJAR</v>
      </c>
      <c r="M3665" s="33" t="str">
        <f t="shared" si="451"/>
        <v>DEJAR</v>
      </c>
    </row>
    <row r="3666" spans="1:13" x14ac:dyDescent="0.25">
      <c r="A3666" s="13" t="s">
        <v>1056</v>
      </c>
      <c r="B3666" s="9">
        <v>6</v>
      </c>
      <c r="C3666" s="8" t="s">
        <v>1088</v>
      </c>
      <c r="D3666" s="120">
        <v>14</v>
      </c>
      <c r="E3666" s="120">
        <v>6</v>
      </c>
      <c r="F3666" s="305">
        <f t="shared" si="448"/>
        <v>153.9384</v>
      </c>
      <c r="G3666" s="9">
        <v>0.125</v>
      </c>
      <c r="H3666" s="100" t="s">
        <v>1065</v>
      </c>
      <c r="I3666" s="33">
        <f>(6.666+(12.826*E3666^0.5)*LN(E3666))</f>
        <v>62.957985757508652</v>
      </c>
      <c r="J3666" s="33">
        <f t="shared" ref="J3666" si="454">(I3666/1000)*0.5/G3666</f>
        <v>0.25183194303003459</v>
      </c>
      <c r="K3666" s="33" t="str">
        <f t="shared" si="449"/>
        <v>DEJAR</v>
      </c>
      <c r="L3666" s="33" t="str">
        <f t="shared" si="450"/>
        <v>DEJAR</v>
      </c>
      <c r="M3666" s="33" t="str">
        <f t="shared" si="451"/>
        <v>DEJAR</v>
      </c>
    </row>
    <row r="3667" spans="1:13" x14ac:dyDescent="0.25">
      <c r="A3667" s="13" t="s">
        <v>1056</v>
      </c>
      <c r="B3667" s="9">
        <v>7</v>
      </c>
      <c r="C3667" s="8" t="s">
        <v>41</v>
      </c>
      <c r="D3667" s="120">
        <v>18.3</v>
      </c>
      <c r="E3667" s="120">
        <v>6</v>
      </c>
      <c r="F3667" s="305">
        <f t="shared" si="448"/>
        <v>263.02260600000005</v>
      </c>
      <c r="G3667" s="9">
        <v>0.125</v>
      </c>
      <c r="H3667" s="9" t="s">
        <v>1063</v>
      </c>
      <c r="I3667" s="32">
        <f>0.13657*D3667^2.38351</f>
        <v>139.45050980105873</v>
      </c>
      <c r="J3667" s="32">
        <f>(I3667/1000)*0.5/G3667</f>
        <v>0.55780203920423488</v>
      </c>
      <c r="K3667" s="33" t="str">
        <f t="shared" si="449"/>
        <v>DEJAR</v>
      </c>
      <c r="L3667" s="33" t="str">
        <f t="shared" si="450"/>
        <v>DEJAR</v>
      </c>
      <c r="M3667" s="33" t="str">
        <f t="shared" si="451"/>
        <v>DEJAR</v>
      </c>
    </row>
    <row r="3668" spans="1:13" x14ac:dyDescent="0.25">
      <c r="A3668" s="13" t="s">
        <v>1056</v>
      </c>
      <c r="B3668" s="9">
        <v>8</v>
      </c>
      <c r="C3668" s="8" t="s">
        <v>1064</v>
      </c>
      <c r="D3668" s="120">
        <v>22</v>
      </c>
      <c r="E3668" s="120">
        <v>5</v>
      </c>
      <c r="F3668" s="305">
        <f t="shared" si="448"/>
        <v>380.1336</v>
      </c>
      <c r="G3668" s="9">
        <v>0.125</v>
      </c>
      <c r="H3668" s="100" t="s">
        <v>1065</v>
      </c>
      <c r="I3668" s="33">
        <f>(6.666+(12.826*E3668^0.5)*LN(E3668))</f>
        <v>52.824370122452407</v>
      </c>
      <c r="J3668" s="33">
        <f t="shared" ref="J3668" si="455">(I3668/1000)*0.5/G3668</f>
        <v>0.21129748048980962</v>
      </c>
      <c r="K3668" s="33" t="str">
        <f t="shared" si="449"/>
        <v>DEJAR</v>
      </c>
      <c r="L3668" s="33" t="str">
        <f t="shared" si="450"/>
        <v>DEJAR</v>
      </c>
      <c r="M3668" s="33" t="str">
        <f t="shared" si="451"/>
        <v>DEJAR</v>
      </c>
    </row>
    <row r="3669" spans="1:13" x14ac:dyDescent="0.25">
      <c r="A3669" s="13" t="s">
        <v>1056</v>
      </c>
      <c r="B3669" s="9">
        <v>9</v>
      </c>
      <c r="C3669" s="8" t="s">
        <v>1017</v>
      </c>
      <c r="D3669" s="120">
        <v>24</v>
      </c>
      <c r="E3669" s="120">
        <v>10</v>
      </c>
      <c r="F3669" s="305">
        <f t="shared" si="448"/>
        <v>452.3904</v>
      </c>
      <c r="G3669" s="9">
        <v>0.125</v>
      </c>
      <c r="H3669" s="9" t="s">
        <v>1063</v>
      </c>
      <c r="I3669" s="32">
        <f>0.13657*D3669^2.38351</f>
        <v>266.13537552905672</v>
      </c>
      <c r="J3669" s="32">
        <f>(I3669/1000)*0.5/G3669</f>
        <v>1.0645415021162268</v>
      </c>
      <c r="K3669" s="33" t="str">
        <f t="shared" si="449"/>
        <v>DEJAR</v>
      </c>
      <c r="L3669" s="33" t="str">
        <f t="shared" si="450"/>
        <v>DEJAR</v>
      </c>
      <c r="M3669" s="33" t="str">
        <f t="shared" si="451"/>
        <v>DEJAR</v>
      </c>
    </row>
    <row r="3670" spans="1:13" x14ac:dyDescent="0.25">
      <c r="A3670" s="13" t="s">
        <v>1056</v>
      </c>
      <c r="B3670" s="9">
        <v>10</v>
      </c>
      <c r="C3670" s="8" t="s">
        <v>1064</v>
      </c>
      <c r="D3670" s="120">
        <v>10</v>
      </c>
      <c r="E3670" s="120">
        <v>2</v>
      </c>
      <c r="F3670" s="305">
        <f t="shared" si="448"/>
        <v>78.539999999999992</v>
      </c>
      <c r="G3670" s="9">
        <v>0.125</v>
      </c>
      <c r="H3670" s="100" t="s">
        <v>1065</v>
      </c>
      <c r="I3670" s="33">
        <f>(6.666+(12.826*E3670^0.5)*LN(E3670))</f>
        <v>19.238790948127587</v>
      </c>
      <c r="J3670" s="33">
        <f t="shared" ref="J3670" si="456">(I3670/1000)*0.5/G3670</f>
        <v>7.6955163792510342E-2</v>
      </c>
      <c r="K3670" s="33" t="str">
        <f t="shared" si="449"/>
        <v>DEJAR</v>
      </c>
      <c r="L3670" s="33" t="str">
        <f t="shared" si="450"/>
        <v>DEPURAR</v>
      </c>
      <c r="M3670" s="33" t="str">
        <f t="shared" si="451"/>
        <v>DEPURAR</v>
      </c>
    </row>
    <row r="3671" spans="1:13" x14ac:dyDescent="0.25">
      <c r="A3671" s="13" t="s">
        <v>1056</v>
      </c>
      <c r="B3671" s="9">
        <v>11</v>
      </c>
      <c r="C3671" s="8" t="s">
        <v>1017</v>
      </c>
      <c r="D3671" s="120">
        <v>26.5</v>
      </c>
      <c r="E3671" s="120">
        <v>8</v>
      </c>
      <c r="F3671" s="305">
        <f t="shared" si="448"/>
        <v>551.54714999999999</v>
      </c>
      <c r="G3671" s="9">
        <v>0.125</v>
      </c>
      <c r="H3671" s="9" t="s">
        <v>1063</v>
      </c>
      <c r="I3671" s="32">
        <f t="shared" ref="I3671:I3678" si="457">0.13657*D3671^2.38351</f>
        <v>337.03583743732253</v>
      </c>
      <c r="J3671" s="32">
        <f t="shared" ref="J3671:J3680" si="458">(I3671/1000)*0.5/G3671</f>
        <v>1.3481433497492901</v>
      </c>
      <c r="K3671" s="33" t="str">
        <f t="shared" si="449"/>
        <v>DEJAR</v>
      </c>
      <c r="L3671" s="33" t="str">
        <f t="shared" si="450"/>
        <v>DEJAR</v>
      </c>
      <c r="M3671" s="33" t="str">
        <f t="shared" si="451"/>
        <v>DEJAR</v>
      </c>
    </row>
    <row r="3672" spans="1:13" x14ac:dyDescent="0.25">
      <c r="A3672" s="13" t="s">
        <v>1056</v>
      </c>
      <c r="B3672" s="9">
        <v>12</v>
      </c>
      <c r="C3672" s="8" t="s">
        <v>1083</v>
      </c>
      <c r="D3672" s="120">
        <v>42</v>
      </c>
      <c r="E3672" s="120">
        <v>25</v>
      </c>
      <c r="F3672" s="305">
        <f t="shared" si="448"/>
        <v>1385.4456</v>
      </c>
      <c r="G3672" s="9">
        <v>0.125</v>
      </c>
      <c r="H3672" s="9" t="s">
        <v>1063</v>
      </c>
      <c r="I3672" s="32">
        <f t="shared" si="457"/>
        <v>1010.1508312762483</v>
      </c>
      <c r="J3672" s="32">
        <f t="shared" si="458"/>
        <v>4.0406033251049926</v>
      </c>
      <c r="K3672" s="33" t="str">
        <f t="shared" si="449"/>
        <v>DEJAR</v>
      </c>
      <c r="L3672" s="33" t="str">
        <f t="shared" si="450"/>
        <v>DEJAR</v>
      </c>
      <c r="M3672" s="33" t="str">
        <f t="shared" si="451"/>
        <v>DEJAR</v>
      </c>
    </row>
    <row r="3673" spans="1:13" x14ac:dyDescent="0.25">
      <c r="A3673" s="13" t="s">
        <v>1056</v>
      </c>
      <c r="B3673" s="9">
        <v>13</v>
      </c>
      <c r="C3673" s="8" t="s">
        <v>1071</v>
      </c>
      <c r="D3673" s="120">
        <v>22</v>
      </c>
      <c r="E3673" s="120">
        <v>15</v>
      </c>
      <c r="F3673" s="305">
        <f t="shared" si="448"/>
        <v>380.1336</v>
      </c>
      <c r="G3673" s="9">
        <v>0.125</v>
      </c>
      <c r="H3673" s="9" t="s">
        <v>1063</v>
      </c>
      <c r="I3673" s="32">
        <f t="shared" si="457"/>
        <v>216.2883827856152</v>
      </c>
      <c r="J3673" s="32">
        <f t="shared" si="458"/>
        <v>0.86515353114246074</v>
      </c>
      <c r="K3673" s="33" t="str">
        <f t="shared" si="449"/>
        <v>DEJAR</v>
      </c>
      <c r="L3673" s="33" t="str">
        <f t="shared" si="450"/>
        <v>DEJAR</v>
      </c>
      <c r="M3673" s="33" t="str">
        <f t="shared" si="451"/>
        <v>DEJAR</v>
      </c>
    </row>
    <row r="3674" spans="1:13" x14ac:dyDescent="0.25">
      <c r="A3674" s="13" t="s">
        <v>1056</v>
      </c>
      <c r="B3674" s="9">
        <v>14</v>
      </c>
      <c r="C3674" s="8" t="s">
        <v>1083</v>
      </c>
      <c r="D3674" s="120">
        <v>13.2</v>
      </c>
      <c r="E3674" s="120">
        <v>6</v>
      </c>
      <c r="F3674" s="305">
        <f t="shared" si="448"/>
        <v>136.84809599999997</v>
      </c>
      <c r="G3674" s="9">
        <v>0.125</v>
      </c>
      <c r="H3674" s="9" t="s">
        <v>1063</v>
      </c>
      <c r="I3674" s="32">
        <f t="shared" si="457"/>
        <v>64.010980580278073</v>
      </c>
      <c r="J3674" s="32">
        <f t="shared" si="458"/>
        <v>0.25604392232111228</v>
      </c>
      <c r="K3674" s="33" t="str">
        <f t="shared" si="449"/>
        <v>DEJAR</v>
      </c>
      <c r="L3674" s="33" t="str">
        <f t="shared" si="450"/>
        <v>DEJAR</v>
      </c>
      <c r="M3674" s="33" t="str">
        <f t="shared" si="451"/>
        <v>DEJAR</v>
      </c>
    </row>
    <row r="3675" spans="1:13" x14ac:dyDescent="0.25">
      <c r="A3675" s="13" t="s">
        <v>1056</v>
      </c>
      <c r="B3675" s="9">
        <v>15</v>
      </c>
      <c r="C3675" s="8" t="s">
        <v>1083</v>
      </c>
      <c r="D3675" s="120">
        <v>57.5</v>
      </c>
      <c r="E3675" s="120">
        <v>30</v>
      </c>
      <c r="F3675" s="305">
        <f t="shared" si="448"/>
        <v>2596.7287499999998</v>
      </c>
      <c r="G3675" s="9">
        <v>0.125</v>
      </c>
      <c r="H3675" s="9" t="s">
        <v>1063</v>
      </c>
      <c r="I3675" s="32">
        <f t="shared" si="457"/>
        <v>2135.7047516578227</v>
      </c>
      <c r="J3675" s="32">
        <f t="shared" si="458"/>
        <v>8.5428190066312908</v>
      </c>
      <c r="K3675" s="33" t="str">
        <f t="shared" si="449"/>
        <v>DEJAR</v>
      </c>
      <c r="L3675" s="33" t="str">
        <f t="shared" si="450"/>
        <v>DEJAR</v>
      </c>
      <c r="M3675" s="33" t="str">
        <f t="shared" si="451"/>
        <v>DEJAR</v>
      </c>
    </row>
    <row r="3676" spans="1:13" x14ac:dyDescent="0.25">
      <c r="A3676" s="13" t="s">
        <v>1056</v>
      </c>
      <c r="B3676" s="9">
        <v>16</v>
      </c>
      <c r="C3676" s="8" t="s">
        <v>990</v>
      </c>
      <c r="D3676" s="120">
        <v>50.5</v>
      </c>
      <c r="E3676" s="120">
        <v>25</v>
      </c>
      <c r="F3676" s="305">
        <f t="shared" si="448"/>
        <v>2002.9663499999999</v>
      </c>
      <c r="G3676" s="9">
        <v>0.125</v>
      </c>
      <c r="H3676" s="9" t="s">
        <v>1063</v>
      </c>
      <c r="I3676" s="32">
        <f t="shared" si="457"/>
        <v>1567.3548859388682</v>
      </c>
      <c r="J3676" s="32">
        <f t="shared" si="458"/>
        <v>6.2694195437554727</v>
      </c>
      <c r="K3676" s="33" t="str">
        <f t="shared" si="449"/>
        <v>DEJAR</v>
      </c>
      <c r="L3676" s="33" t="str">
        <f t="shared" si="450"/>
        <v>DEJAR</v>
      </c>
      <c r="M3676" s="33" t="str">
        <f t="shared" si="451"/>
        <v>DEJAR</v>
      </c>
    </row>
    <row r="3677" spans="1:13" x14ac:dyDescent="0.25">
      <c r="A3677" s="13" t="s">
        <v>1056</v>
      </c>
      <c r="B3677" s="9">
        <v>17</v>
      </c>
      <c r="C3677" s="8" t="s">
        <v>130</v>
      </c>
      <c r="D3677" s="120">
        <v>20</v>
      </c>
      <c r="E3677" s="120">
        <v>20</v>
      </c>
      <c r="F3677" s="305">
        <f t="shared" si="448"/>
        <v>314.15999999999997</v>
      </c>
      <c r="G3677" s="9">
        <v>0.125</v>
      </c>
      <c r="H3677" s="9" t="s">
        <v>1063</v>
      </c>
      <c r="I3677" s="32">
        <f t="shared" si="457"/>
        <v>172.33493090633354</v>
      </c>
      <c r="J3677" s="32">
        <f t="shared" si="458"/>
        <v>0.68933972362533413</v>
      </c>
      <c r="K3677" s="33" t="str">
        <f t="shared" si="449"/>
        <v>DEJAR</v>
      </c>
      <c r="L3677" s="33" t="str">
        <f t="shared" si="450"/>
        <v>DEJAR</v>
      </c>
      <c r="M3677" s="33" t="str">
        <f t="shared" si="451"/>
        <v>DEJAR</v>
      </c>
    </row>
    <row r="3678" spans="1:13" x14ac:dyDescent="0.25">
      <c r="A3678" s="13" t="s">
        <v>1056</v>
      </c>
      <c r="B3678" s="9">
        <v>18</v>
      </c>
      <c r="C3678" s="8" t="s">
        <v>1075</v>
      </c>
      <c r="D3678" s="120">
        <v>46.3</v>
      </c>
      <c r="E3678" s="120">
        <v>12</v>
      </c>
      <c r="F3678" s="305">
        <f t="shared" si="448"/>
        <v>1683.6541259999997</v>
      </c>
      <c r="G3678" s="9">
        <v>0.125</v>
      </c>
      <c r="H3678" s="9" t="s">
        <v>1063</v>
      </c>
      <c r="I3678" s="32">
        <f t="shared" si="457"/>
        <v>1274.3368955622229</v>
      </c>
      <c r="J3678" s="32">
        <f t="shared" si="458"/>
        <v>5.0973475822488918</v>
      </c>
      <c r="K3678" s="33" t="str">
        <f t="shared" si="449"/>
        <v>DEJAR</v>
      </c>
      <c r="L3678" s="33" t="str">
        <f t="shared" si="450"/>
        <v>DEJAR</v>
      </c>
      <c r="M3678" s="33" t="str">
        <f t="shared" si="451"/>
        <v>DEJAR</v>
      </c>
    </row>
    <row r="3679" spans="1:13" x14ac:dyDescent="0.25">
      <c r="A3679" s="13" t="s">
        <v>1056</v>
      </c>
      <c r="B3679" s="9">
        <v>19</v>
      </c>
      <c r="C3679" s="8" t="s">
        <v>1064</v>
      </c>
      <c r="D3679" s="120">
        <v>11</v>
      </c>
      <c r="E3679" s="120">
        <v>4</v>
      </c>
      <c r="F3679" s="305">
        <f t="shared" si="448"/>
        <v>95.0334</v>
      </c>
      <c r="G3679" s="9">
        <v>0.125</v>
      </c>
      <c r="H3679" s="100" t="s">
        <v>1065</v>
      </c>
      <c r="I3679" s="33">
        <f t="shared" ref="I3679:I3680" si="459">(6.666+(12.826*E3679^0.5)*LN(E3679))</f>
        <v>42.22722295144743</v>
      </c>
      <c r="J3679" s="33">
        <f t="shared" si="458"/>
        <v>0.16890889180578972</v>
      </c>
      <c r="K3679" s="33" t="str">
        <f t="shared" si="449"/>
        <v>DEJAR</v>
      </c>
      <c r="L3679" s="33" t="str">
        <f t="shared" si="450"/>
        <v>DEPURAR</v>
      </c>
      <c r="M3679" s="33" t="str">
        <f t="shared" si="451"/>
        <v>DEPURAR</v>
      </c>
    </row>
    <row r="3680" spans="1:13" x14ac:dyDescent="0.25">
      <c r="A3680" s="13" t="s">
        <v>1056</v>
      </c>
      <c r="B3680" s="9">
        <v>20</v>
      </c>
      <c r="C3680" s="8" t="s">
        <v>1088</v>
      </c>
      <c r="D3680" s="120">
        <v>14.7</v>
      </c>
      <c r="E3680" s="120">
        <v>6</v>
      </c>
      <c r="F3680" s="305">
        <f t="shared" si="448"/>
        <v>169.71708599999997</v>
      </c>
      <c r="G3680" s="9">
        <v>0.125</v>
      </c>
      <c r="H3680" s="100" t="s">
        <v>1065</v>
      </c>
      <c r="I3680" s="33">
        <f t="shared" si="459"/>
        <v>62.957985757508652</v>
      </c>
      <c r="J3680" s="33">
        <f t="shared" si="458"/>
        <v>0.25183194303003459</v>
      </c>
      <c r="K3680" s="33" t="str">
        <f t="shared" si="449"/>
        <v>DEJAR</v>
      </c>
      <c r="L3680" s="33" t="str">
        <f t="shared" si="450"/>
        <v>DEJAR</v>
      </c>
      <c r="M3680" s="33" t="str">
        <f t="shared" si="451"/>
        <v>DEJAR</v>
      </c>
    </row>
    <row r="3681" spans="1:13" x14ac:dyDescent="0.25">
      <c r="A3681" s="13" t="s">
        <v>1056</v>
      </c>
      <c r="B3681" s="9">
        <v>21</v>
      </c>
      <c r="C3681" s="8" t="s">
        <v>990</v>
      </c>
      <c r="D3681" s="120">
        <v>20</v>
      </c>
      <c r="E3681" s="120">
        <v>15</v>
      </c>
      <c r="F3681" s="305">
        <f t="shared" si="448"/>
        <v>314.15999999999997</v>
      </c>
      <c r="G3681" s="9">
        <v>0.125</v>
      </c>
      <c r="H3681" s="9" t="s">
        <v>1063</v>
      </c>
      <c r="I3681" s="32">
        <f t="shared" ref="I3681:I3683" si="460">0.13657*D3681^2.38351</f>
        <v>172.33493090633354</v>
      </c>
      <c r="J3681" s="32">
        <f t="shared" ref="J3681:J3686" si="461">(I3681/1000)*0.5/G3681</f>
        <v>0.68933972362533413</v>
      </c>
      <c r="K3681" s="33" t="str">
        <f t="shared" si="449"/>
        <v>DEJAR</v>
      </c>
      <c r="L3681" s="33" t="str">
        <f t="shared" si="450"/>
        <v>DEJAR</v>
      </c>
      <c r="M3681" s="33" t="str">
        <f t="shared" si="451"/>
        <v>DEJAR</v>
      </c>
    </row>
    <row r="3682" spans="1:13" x14ac:dyDescent="0.25">
      <c r="A3682" s="13" t="s">
        <v>1056</v>
      </c>
      <c r="B3682" s="9">
        <v>22</v>
      </c>
      <c r="C3682" s="8" t="s">
        <v>1082</v>
      </c>
      <c r="D3682" s="120">
        <v>43.1</v>
      </c>
      <c r="E3682" s="120">
        <v>25</v>
      </c>
      <c r="F3682" s="305">
        <f t="shared" si="448"/>
        <v>1458.9668940000001</v>
      </c>
      <c r="G3682" s="9">
        <v>0.125</v>
      </c>
      <c r="H3682" s="9" t="s">
        <v>1063</v>
      </c>
      <c r="I3682" s="32">
        <f t="shared" si="460"/>
        <v>1074.3560346681909</v>
      </c>
      <c r="J3682" s="32">
        <f t="shared" si="461"/>
        <v>4.2974241386727634</v>
      </c>
      <c r="K3682" s="33" t="str">
        <f t="shared" si="449"/>
        <v>DEJAR</v>
      </c>
      <c r="L3682" s="33" t="str">
        <f t="shared" si="450"/>
        <v>DEJAR</v>
      </c>
      <c r="M3682" s="33" t="str">
        <f t="shared" si="451"/>
        <v>DEJAR</v>
      </c>
    </row>
    <row r="3683" spans="1:13" x14ac:dyDescent="0.25">
      <c r="A3683" s="13" t="s">
        <v>1056</v>
      </c>
      <c r="B3683" s="9">
        <v>23</v>
      </c>
      <c r="C3683" s="8" t="s">
        <v>130</v>
      </c>
      <c r="D3683" s="120">
        <v>81</v>
      </c>
      <c r="E3683" s="120">
        <v>35</v>
      </c>
      <c r="F3683" s="305">
        <f t="shared" si="448"/>
        <v>5153.0093999999999</v>
      </c>
      <c r="G3683" s="9">
        <v>0.125</v>
      </c>
      <c r="H3683" s="9" t="s">
        <v>1063</v>
      </c>
      <c r="I3683" s="32">
        <f t="shared" si="460"/>
        <v>4833.3521332044611</v>
      </c>
      <c r="J3683" s="32">
        <f t="shared" si="461"/>
        <v>19.333408532817845</v>
      </c>
      <c r="K3683" s="33" t="str">
        <f t="shared" si="449"/>
        <v>DEJAR</v>
      </c>
      <c r="L3683" s="33" t="str">
        <f t="shared" si="450"/>
        <v>DEJAR</v>
      </c>
      <c r="M3683" s="33" t="str">
        <f t="shared" si="451"/>
        <v>DEJAR</v>
      </c>
    </row>
    <row r="3684" spans="1:13" x14ac:dyDescent="0.25">
      <c r="A3684" s="13" t="s">
        <v>1056</v>
      </c>
      <c r="B3684" s="9">
        <v>24</v>
      </c>
      <c r="C3684" s="8" t="s">
        <v>1064</v>
      </c>
      <c r="D3684" s="120">
        <v>33.5</v>
      </c>
      <c r="E3684" s="120">
        <v>6</v>
      </c>
      <c r="F3684" s="305">
        <f t="shared" si="448"/>
        <v>881.41515000000004</v>
      </c>
      <c r="G3684" s="9">
        <v>0.125</v>
      </c>
      <c r="H3684" s="100" t="s">
        <v>1065</v>
      </c>
      <c r="I3684" s="33">
        <f t="shared" ref="I3684:I3686" si="462">(6.666+(12.826*E3684^0.5)*LN(E3684))</f>
        <v>62.957985757508652</v>
      </c>
      <c r="J3684" s="33">
        <f t="shared" si="461"/>
        <v>0.25183194303003459</v>
      </c>
      <c r="K3684" s="33" t="str">
        <f t="shared" si="449"/>
        <v>DEJAR</v>
      </c>
      <c r="L3684" s="33" t="str">
        <f t="shared" si="450"/>
        <v>DEJAR</v>
      </c>
      <c r="M3684" s="33" t="str">
        <f t="shared" si="451"/>
        <v>DEJAR</v>
      </c>
    </row>
    <row r="3685" spans="1:13" x14ac:dyDescent="0.25">
      <c r="A3685" s="13" t="s">
        <v>1056</v>
      </c>
      <c r="B3685" s="9">
        <v>25</v>
      </c>
      <c r="C3685" s="8" t="s">
        <v>1088</v>
      </c>
      <c r="D3685" s="120">
        <v>36.200000000000003</v>
      </c>
      <c r="E3685" s="120">
        <v>9</v>
      </c>
      <c r="F3685" s="305">
        <f t="shared" si="448"/>
        <v>1029.2195760000002</v>
      </c>
      <c r="G3685" s="9">
        <v>0.125</v>
      </c>
      <c r="H3685" s="100" t="s">
        <v>1065</v>
      </c>
      <c r="I3685" s="33">
        <f t="shared" si="462"/>
        <v>91.210807286743062</v>
      </c>
      <c r="J3685" s="33">
        <f t="shared" si="461"/>
        <v>0.36484322914697226</v>
      </c>
      <c r="K3685" s="33" t="str">
        <f t="shared" si="449"/>
        <v>DEJAR</v>
      </c>
      <c r="L3685" s="33" t="str">
        <f t="shared" si="450"/>
        <v>DEJAR</v>
      </c>
      <c r="M3685" s="33" t="str">
        <f t="shared" si="451"/>
        <v>DEJAR</v>
      </c>
    </row>
    <row r="3686" spans="1:13" x14ac:dyDescent="0.25">
      <c r="A3686" s="13" t="s">
        <v>1056</v>
      </c>
      <c r="B3686" s="9">
        <v>26</v>
      </c>
      <c r="C3686" s="8" t="s">
        <v>1088</v>
      </c>
      <c r="D3686" s="120">
        <v>48</v>
      </c>
      <c r="E3686" s="120">
        <v>10</v>
      </c>
      <c r="F3686" s="305">
        <f t="shared" si="448"/>
        <v>1809.5616</v>
      </c>
      <c r="G3686" s="9">
        <v>0.125</v>
      </c>
      <c r="H3686" s="100" t="s">
        <v>1065</v>
      </c>
      <c r="I3686" s="33">
        <f t="shared" si="462"/>
        <v>100.05740827111657</v>
      </c>
      <c r="J3686" s="33">
        <f t="shared" si="461"/>
        <v>0.4002296330844663</v>
      </c>
      <c r="K3686" s="33" t="str">
        <f t="shared" si="449"/>
        <v>DEJAR</v>
      </c>
      <c r="L3686" s="33" t="str">
        <f t="shared" si="450"/>
        <v>DEJAR</v>
      </c>
      <c r="M3686" s="33" t="str">
        <f t="shared" si="451"/>
        <v>DEJAR</v>
      </c>
    </row>
    <row r="3687" spans="1:13" x14ac:dyDescent="0.25">
      <c r="A3687" s="13" t="s">
        <v>1056</v>
      </c>
      <c r="B3687" s="9">
        <v>27</v>
      </c>
      <c r="C3687" s="8" t="s">
        <v>1071</v>
      </c>
      <c r="D3687" s="120">
        <v>14.5</v>
      </c>
      <c r="E3687" s="120">
        <v>10</v>
      </c>
      <c r="F3687" s="305">
        <f t="shared" si="448"/>
        <v>165.13034999999999</v>
      </c>
      <c r="G3687" s="9">
        <v>0.125</v>
      </c>
      <c r="H3687" s="9" t="s">
        <v>1063</v>
      </c>
      <c r="I3687" s="32">
        <f>0.13657*D3687^2.38351</f>
        <v>80.073268525573738</v>
      </c>
      <c r="J3687" s="32">
        <f>(I3687/1000)*0.5/G3687</f>
        <v>0.32029307410229496</v>
      </c>
      <c r="K3687" s="33" t="str">
        <f t="shared" si="449"/>
        <v>DEJAR</v>
      </c>
      <c r="L3687" s="33" t="str">
        <f t="shared" si="450"/>
        <v>DEJAR</v>
      </c>
      <c r="M3687" s="33" t="str">
        <f t="shared" si="451"/>
        <v>DEJAR</v>
      </c>
    </row>
    <row r="3688" spans="1:13" x14ac:dyDescent="0.25">
      <c r="A3688" s="13" t="s">
        <v>1056</v>
      </c>
      <c r="B3688" s="9">
        <v>28</v>
      </c>
      <c r="C3688" s="8" t="s">
        <v>1088</v>
      </c>
      <c r="D3688" s="120">
        <v>11</v>
      </c>
      <c r="E3688" s="120">
        <v>2</v>
      </c>
      <c r="F3688" s="305">
        <f t="shared" si="448"/>
        <v>95.0334</v>
      </c>
      <c r="G3688" s="9">
        <v>0.125</v>
      </c>
      <c r="H3688" s="100" t="s">
        <v>1065</v>
      </c>
      <c r="I3688" s="33">
        <f t="shared" ref="I3688:I3690" si="463">(6.666+(12.826*E3688^0.5)*LN(E3688))</f>
        <v>19.238790948127587</v>
      </c>
      <c r="J3688" s="33">
        <f t="shared" ref="J3688:J3690" si="464">(I3688/1000)*0.5/G3688</f>
        <v>7.6955163792510342E-2</v>
      </c>
      <c r="K3688" s="33" t="str">
        <f t="shared" si="449"/>
        <v>DEJAR</v>
      </c>
      <c r="L3688" s="33" t="str">
        <f t="shared" si="450"/>
        <v>DEPURAR</v>
      </c>
      <c r="M3688" s="33" t="str">
        <f t="shared" si="451"/>
        <v>DEPURAR</v>
      </c>
    </row>
    <row r="3689" spans="1:13" x14ac:dyDescent="0.25">
      <c r="A3689" s="13" t="s">
        <v>1056</v>
      </c>
      <c r="B3689" s="9">
        <v>29</v>
      </c>
      <c r="C3689" s="8" t="s">
        <v>1064</v>
      </c>
      <c r="D3689" s="120">
        <v>13</v>
      </c>
      <c r="E3689" s="120">
        <v>3</v>
      </c>
      <c r="F3689" s="305">
        <f t="shared" si="448"/>
        <v>132.73259999999999</v>
      </c>
      <c r="G3689" s="9">
        <v>0.125</v>
      </c>
      <c r="H3689" s="100" t="s">
        <v>1065</v>
      </c>
      <c r="I3689" s="33">
        <f t="shared" si="463"/>
        <v>31.07198362279307</v>
      </c>
      <c r="J3689" s="33">
        <f t="shared" si="464"/>
        <v>0.12428793449117229</v>
      </c>
      <c r="K3689" s="33" t="str">
        <f t="shared" si="449"/>
        <v>DEJAR</v>
      </c>
      <c r="L3689" s="33" t="str">
        <f t="shared" si="450"/>
        <v>DEPURAR</v>
      </c>
      <c r="M3689" s="33" t="str">
        <f t="shared" si="451"/>
        <v>DEPURAR</v>
      </c>
    </row>
    <row r="3690" spans="1:13" x14ac:dyDescent="0.25">
      <c r="A3690" s="13" t="s">
        <v>1056</v>
      </c>
      <c r="B3690" s="9">
        <v>30</v>
      </c>
      <c r="C3690" s="8" t="s">
        <v>1064</v>
      </c>
      <c r="D3690" s="120">
        <v>12</v>
      </c>
      <c r="E3690" s="120">
        <v>2</v>
      </c>
      <c r="F3690" s="305">
        <f t="shared" si="448"/>
        <v>113.0976</v>
      </c>
      <c r="G3690" s="9">
        <v>0.125</v>
      </c>
      <c r="H3690" s="100" t="s">
        <v>1065</v>
      </c>
      <c r="I3690" s="33">
        <f t="shared" si="463"/>
        <v>19.238790948127587</v>
      </c>
      <c r="J3690" s="33">
        <f t="shared" si="464"/>
        <v>7.6955163792510342E-2</v>
      </c>
      <c r="K3690" s="33" t="str">
        <f t="shared" si="449"/>
        <v>DEJAR</v>
      </c>
      <c r="L3690" s="33" t="str">
        <f t="shared" si="450"/>
        <v>DEPURAR</v>
      </c>
      <c r="M3690" s="33" t="str">
        <f t="shared" si="451"/>
        <v>DEPURAR</v>
      </c>
    </row>
    <row r="3691" spans="1:13" x14ac:dyDescent="0.25">
      <c r="A3691" s="13" t="s">
        <v>1056</v>
      </c>
      <c r="B3691" s="9">
        <v>31</v>
      </c>
      <c r="C3691" s="8" t="s">
        <v>41</v>
      </c>
      <c r="D3691" s="120">
        <v>21</v>
      </c>
      <c r="E3691" s="120">
        <v>7</v>
      </c>
      <c r="F3691" s="305">
        <f t="shared" si="448"/>
        <v>346.3614</v>
      </c>
      <c r="G3691" s="9">
        <v>0.125</v>
      </c>
      <c r="H3691" s="9" t="s">
        <v>1063</v>
      </c>
      <c r="I3691" s="32">
        <f>0.13657*D3691^2.38351</f>
        <v>193.587905296</v>
      </c>
      <c r="J3691" s="32">
        <f>(I3691/1000)*0.5/G3691</f>
        <v>0.77435162118400003</v>
      </c>
      <c r="K3691" s="33" t="str">
        <f t="shared" si="449"/>
        <v>DEJAR</v>
      </c>
      <c r="L3691" s="33" t="str">
        <f t="shared" si="450"/>
        <v>DEJAR</v>
      </c>
      <c r="M3691" s="33" t="str">
        <f t="shared" si="451"/>
        <v>DEJAR</v>
      </c>
    </row>
    <row r="3692" spans="1:13" x14ac:dyDescent="0.25">
      <c r="A3692" s="13" t="s">
        <v>1056</v>
      </c>
      <c r="B3692" s="9">
        <v>32</v>
      </c>
      <c r="C3692" s="8" t="s">
        <v>1064</v>
      </c>
      <c r="D3692" s="120">
        <v>24</v>
      </c>
      <c r="E3692" s="120">
        <v>6</v>
      </c>
      <c r="F3692" s="305">
        <f t="shared" si="448"/>
        <v>452.3904</v>
      </c>
      <c r="G3692" s="9">
        <v>0.125</v>
      </c>
      <c r="H3692" s="100" t="s">
        <v>1065</v>
      </c>
      <c r="I3692" s="33">
        <f t="shared" ref="I3692:I3693" si="465">(6.666+(12.826*E3692^0.5)*LN(E3692))</f>
        <v>62.957985757508652</v>
      </c>
      <c r="J3692" s="33">
        <f t="shared" ref="J3692:J3693" si="466">(I3692/1000)*0.5/G3692</f>
        <v>0.25183194303003459</v>
      </c>
      <c r="K3692" s="33" t="str">
        <f t="shared" si="449"/>
        <v>DEJAR</v>
      </c>
      <c r="L3692" s="33" t="str">
        <f t="shared" si="450"/>
        <v>DEJAR</v>
      </c>
      <c r="M3692" s="33" t="str">
        <f t="shared" si="451"/>
        <v>DEJAR</v>
      </c>
    </row>
    <row r="3693" spans="1:13" x14ac:dyDescent="0.25">
      <c r="A3693" s="13" t="s">
        <v>1056</v>
      </c>
      <c r="B3693" s="9">
        <v>33</v>
      </c>
      <c r="C3693" s="8" t="s">
        <v>1064</v>
      </c>
      <c r="D3693" s="120">
        <v>12</v>
      </c>
      <c r="E3693" s="120">
        <v>3</v>
      </c>
      <c r="F3693" s="305">
        <f t="shared" si="448"/>
        <v>113.0976</v>
      </c>
      <c r="G3693" s="9">
        <v>0.125</v>
      </c>
      <c r="H3693" s="100" t="s">
        <v>1065</v>
      </c>
      <c r="I3693" s="33">
        <f t="shared" si="465"/>
        <v>31.07198362279307</v>
      </c>
      <c r="J3693" s="33">
        <f t="shared" si="466"/>
        <v>0.12428793449117229</v>
      </c>
      <c r="K3693" s="33" t="str">
        <f t="shared" si="449"/>
        <v>DEJAR</v>
      </c>
      <c r="L3693" s="33" t="str">
        <f t="shared" si="450"/>
        <v>DEPURAR</v>
      </c>
      <c r="M3693" s="33" t="str">
        <f t="shared" si="451"/>
        <v>DEPURAR</v>
      </c>
    </row>
    <row r="3694" spans="1:13" x14ac:dyDescent="0.25">
      <c r="A3694" s="13" t="s">
        <v>1056</v>
      </c>
      <c r="B3694" s="9">
        <v>34</v>
      </c>
      <c r="C3694" s="8" t="s">
        <v>1086</v>
      </c>
      <c r="D3694" s="120">
        <v>27</v>
      </c>
      <c r="E3694" s="120">
        <v>20</v>
      </c>
      <c r="F3694" s="305">
        <f t="shared" si="448"/>
        <v>572.5566</v>
      </c>
      <c r="G3694" s="9">
        <v>0.125</v>
      </c>
      <c r="H3694" s="9" t="s">
        <v>1063</v>
      </c>
      <c r="I3694" s="32">
        <f>0.13657*D3694^2.38351</f>
        <v>352.39128142743209</v>
      </c>
      <c r="J3694" s="32">
        <f>(I3694/1000)*0.5/G3694</f>
        <v>1.4095651257097284</v>
      </c>
      <c r="K3694" s="33" t="str">
        <f t="shared" si="449"/>
        <v>DEJAR</v>
      </c>
      <c r="L3694" s="33" t="str">
        <f t="shared" si="450"/>
        <v>DEJAR</v>
      </c>
      <c r="M3694" s="33" t="str">
        <f t="shared" si="451"/>
        <v>DEJAR</v>
      </c>
    </row>
    <row r="3695" spans="1:13" x14ac:dyDescent="0.25">
      <c r="A3695" s="13" t="s">
        <v>1056</v>
      </c>
      <c r="B3695" s="9">
        <v>35</v>
      </c>
      <c r="C3695" s="8" t="s">
        <v>1064</v>
      </c>
      <c r="D3695" s="120">
        <v>12</v>
      </c>
      <c r="E3695" s="120">
        <v>1.5</v>
      </c>
      <c r="F3695" s="305">
        <f t="shared" si="448"/>
        <v>113.0976</v>
      </c>
      <c r="G3695" s="9">
        <v>0.125</v>
      </c>
      <c r="H3695" s="100" t="s">
        <v>1065</v>
      </c>
      <c r="I3695" s="33">
        <f t="shared" ref="I3695:I3697" si="467">(6.666+(12.826*E3695^0.5)*LN(E3695))</f>
        <v>13.035280163655273</v>
      </c>
      <c r="J3695" s="33">
        <f t="shared" ref="J3695:J3697" si="468">(I3695/1000)*0.5/G3695</f>
        <v>5.2141120654621093E-2</v>
      </c>
      <c r="K3695" s="33" t="str">
        <f t="shared" si="449"/>
        <v>DEJAR</v>
      </c>
      <c r="L3695" s="33" t="str">
        <f t="shared" si="450"/>
        <v>DEPURAR</v>
      </c>
      <c r="M3695" s="33" t="str">
        <f t="shared" si="451"/>
        <v>DEPURAR</v>
      </c>
    </row>
    <row r="3696" spans="1:13" x14ac:dyDescent="0.25">
      <c r="A3696" s="13" t="s">
        <v>1056</v>
      </c>
      <c r="B3696" s="9">
        <v>36</v>
      </c>
      <c r="C3696" s="8" t="s">
        <v>1064</v>
      </c>
      <c r="D3696" s="120">
        <v>47</v>
      </c>
      <c r="E3696" s="198">
        <v>4.3</v>
      </c>
      <c r="F3696" s="305">
        <f t="shared" si="448"/>
        <v>1734.9485999999999</v>
      </c>
      <c r="G3696" s="9">
        <v>0.125</v>
      </c>
      <c r="H3696" s="100" t="s">
        <v>1065</v>
      </c>
      <c r="I3696" s="33">
        <f t="shared" si="467"/>
        <v>45.460141501048639</v>
      </c>
      <c r="J3696" s="33">
        <f t="shared" si="468"/>
        <v>0.18184056600419457</v>
      </c>
      <c r="K3696" s="33" t="str">
        <f t="shared" si="449"/>
        <v>DEJAR</v>
      </c>
      <c r="L3696" s="33" t="str">
        <f t="shared" si="450"/>
        <v>DEPURAR</v>
      </c>
      <c r="M3696" s="33" t="str">
        <f t="shared" si="451"/>
        <v>DEPURAR</v>
      </c>
    </row>
    <row r="3697" spans="1:13" x14ac:dyDescent="0.25">
      <c r="A3697" s="13" t="s">
        <v>1056</v>
      </c>
      <c r="B3697" s="9">
        <v>37</v>
      </c>
      <c r="C3697" s="8" t="s">
        <v>1064</v>
      </c>
      <c r="D3697" s="120">
        <v>15</v>
      </c>
      <c r="E3697" s="120">
        <v>5</v>
      </c>
      <c r="F3697" s="305">
        <f t="shared" si="448"/>
        <v>176.715</v>
      </c>
      <c r="G3697" s="9">
        <v>0.125</v>
      </c>
      <c r="H3697" s="100" t="s">
        <v>1065</v>
      </c>
      <c r="I3697" s="33">
        <f t="shared" si="467"/>
        <v>52.824370122452407</v>
      </c>
      <c r="J3697" s="33">
        <f t="shared" si="468"/>
        <v>0.21129748048980962</v>
      </c>
      <c r="K3697" s="33" t="str">
        <f t="shared" si="449"/>
        <v>DEJAR</v>
      </c>
      <c r="L3697" s="33" t="str">
        <f t="shared" si="450"/>
        <v>DEJAR</v>
      </c>
      <c r="M3697" s="33" t="str">
        <f t="shared" si="451"/>
        <v>DEJAR</v>
      </c>
    </row>
    <row r="3698" spans="1:13" x14ac:dyDescent="0.25">
      <c r="A3698" s="13" t="s">
        <v>1056</v>
      </c>
      <c r="B3698" s="9">
        <v>38</v>
      </c>
      <c r="C3698" s="8" t="s">
        <v>130</v>
      </c>
      <c r="D3698" s="120">
        <v>13.7</v>
      </c>
      <c r="E3698" s="195">
        <v>11.206250000000001</v>
      </c>
      <c r="F3698" s="305">
        <f t="shared" si="448"/>
        <v>147.41172599999999</v>
      </c>
      <c r="G3698" s="9">
        <v>0.125</v>
      </c>
      <c r="H3698" s="9" t="s">
        <v>1063</v>
      </c>
      <c r="I3698" s="32">
        <f>0.13657*D3698^2.38351</f>
        <v>69.942338454409466</v>
      </c>
      <c r="J3698" s="32">
        <f>(I3698/1000)*0.5/G3698</f>
        <v>0.27976935381763784</v>
      </c>
      <c r="K3698" s="33" t="str">
        <f t="shared" si="449"/>
        <v>DEJAR</v>
      </c>
      <c r="L3698" s="33" t="str">
        <f t="shared" si="450"/>
        <v>DEJAR</v>
      </c>
      <c r="M3698" s="33" t="str">
        <f t="shared" si="451"/>
        <v>DEJAR</v>
      </c>
    </row>
    <row r="3699" spans="1:13" x14ac:dyDescent="0.25">
      <c r="A3699" s="13" t="s">
        <v>1056</v>
      </c>
      <c r="B3699" s="9">
        <v>39</v>
      </c>
      <c r="C3699" s="8" t="s">
        <v>1064</v>
      </c>
      <c r="D3699" s="120">
        <v>18</v>
      </c>
      <c r="E3699" s="120">
        <v>6</v>
      </c>
      <c r="F3699" s="305">
        <f t="shared" si="448"/>
        <v>254.46959999999999</v>
      </c>
      <c r="G3699" s="9">
        <v>0.125</v>
      </c>
      <c r="H3699" s="100" t="s">
        <v>1065</v>
      </c>
      <c r="I3699" s="33">
        <f t="shared" ref="I3699:I3701" si="469">(6.666+(12.826*E3699^0.5)*LN(E3699))</f>
        <v>62.957985757508652</v>
      </c>
      <c r="J3699" s="33">
        <f t="shared" ref="J3699:J3701" si="470">(I3699/1000)*0.5/G3699</f>
        <v>0.25183194303003459</v>
      </c>
      <c r="K3699" s="33" t="str">
        <f t="shared" si="449"/>
        <v>DEJAR</v>
      </c>
      <c r="L3699" s="33" t="str">
        <f t="shared" si="450"/>
        <v>DEJAR</v>
      </c>
      <c r="M3699" s="33" t="str">
        <f t="shared" si="451"/>
        <v>DEJAR</v>
      </c>
    </row>
    <row r="3700" spans="1:13" x14ac:dyDescent="0.25">
      <c r="A3700" s="13" t="s">
        <v>1056</v>
      </c>
      <c r="B3700" s="9">
        <v>40</v>
      </c>
      <c r="C3700" s="8" t="s">
        <v>1064</v>
      </c>
      <c r="D3700" s="120">
        <v>10</v>
      </c>
      <c r="E3700" s="120">
        <v>3</v>
      </c>
      <c r="F3700" s="305">
        <f t="shared" si="448"/>
        <v>78.539999999999992</v>
      </c>
      <c r="G3700" s="9">
        <v>0.125</v>
      </c>
      <c r="H3700" s="100" t="s">
        <v>1065</v>
      </c>
      <c r="I3700" s="33">
        <f t="shared" si="469"/>
        <v>31.07198362279307</v>
      </c>
      <c r="J3700" s="33">
        <f t="shared" si="470"/>
        <v>0.12428793449117229</v>
      </c>
      <c r="K3700" s="33" t="str">
        <f t="shared" si="449"/>
        <v>DEJAR</v>
      </c>
      <c r="L3700" s="33" t="str">
        <f t="shared" si="450"/>
        <v>DEPURAR</v>
      </c>
      <c r="M3700" s="33" t="str">
        <f t="shared" si="451"/>
        <v>DEPURAR</v>
      </c>
    </row>
    <row r="3701" spans="1:13" x14ac:dyDescent="0.25">
      <c r="A3701" s="13" t="s">
        <v>1056</v>
      </c>
      <c r="B3701" s="9">
        <v>41</v>
      </c>
      <c r="C3701" s="8" t="s">
        <v>1088</v>
      </c>
      <c r="D3701" s="120">
        <v>19</v>
      </c>
      <c r="E3701" s="120">
        <v>2</v>
      </c>
      <c r="F3701" s="305">
        <f t="shared" si="448"/>
        <v>283.52940000000001</v>
      </c>
      <c r="G3701" s="9">
        <v>0.125</v>
      </c>
      <c r="H3701" s="100" t="s">
        <v>1065</v>
      </c>
      <c r="I3701" s="33">
        <f t="shared" si="469"/>
        <v>19.238790948127587</v>
      </c>
      <c r="J3701" s="33">
        <f t="shared" si="470"/>
        <v>7.6955163792510342E-2</v>
      </c>
      <c r="K3701" s="33" t="str">
        <f t="shared" si="449"/>
        <v>DEJAR</v>
      </c>
      <c r="L3701" s="33" t="str">
        <f t="shared" si="450"/>
        <v>DEPURAR</v>
      </c>
      <c r="M3701" s="33" t="str">
        <f t="shared" si="451"/>
        <v>DEPURAR</v>
      </c>
    </row>
    <row r="3702" spans="1:13" x14ac:dyDescent="0.25">
      <c r="A3702" s="13" t="s">
        <v>1056</v>
      </c>
      <c r="B3702" s="9">
        <v>42</v>
      </c>
      <c r="C3702" s="8" t="s">
        <v>130</v>
      </c>
      <c r="D3702" s="120">
        <v>19.2</v>
      </c>
      <c r="E3702" s="120">
        <v>7</v>
      </c>
      <c r="F3702" s="305">
        <f t="shared" si="448"/>
        <v>289.529856</v>
      </c>
      <c r="G3702" s="9">
        <v>0.125</v>
      </c>
      <c r="H3702" s="9" t="s">
        <v>1063</v>
      </c>
      <c r="I3702" s="32">
        <f>0.13657*D3702^2.38351</f>
        <v>156.35674508199583</v>
      </c>
      <c r="J3702" s="32">
        <f>(I3702/1000)*0.5/G3702</f>
        <v>0.62542698032798327</v>
      </c>
      <c r="K3702" s="33" t="str">
        <f t="shared" si="449"/>
        <v>DEJAR</v>
      </c>
      <c r="L3702" s="33" t="str">
        <f t="shared" si="450"/>
        <v>DEJAR</v>
      </c>
      <c r="M3702" s="33" t="str">
        <f t="shared" si="451"/>
        <v>DEJAR</v>
      </c>
    </row>
    <row r="3703" spans="1:13" x14ac:dyDescent="0.25">
      <c r="A3703" s="13" t="s">
        <v>1056</v>
      </c>
      <c r="B3703" s="9">
        <v>43</v>
      </c>
      <c r="C3703" s="8" t="s">
        <v>1064</v>
      </c>
      <c r="D3703" s="120">
        <v>13.5</v>
      </c>
      <c r="E3703" s="120">
        <v>3</v>
      </c>
      <c r="F3703" s="305">
        <f t="shared" si="448"/>
        <v>143.13915</v>
      </c>
      <c r="G3703" s="9">
        <v>0.125</v>
      </c>
      <c r="H3703" s="100" t="s">
        <v>1065</v>
      </c>
      <c r="I3703" s="33">
        <f t="shared" ref="I3703:I3704" si="471">(6.666+(12.826*E3703^0.5)*LN(E3703))</f>
        <v>31.07198362279307</v>
      </c>
      <c r="J3703" s="33">
        <f t="shared" ref="J3703:J3704" si="472">(I3703/1000)*0.5/G3703</f>
        <v>0.12428793449117229</v>
      </c>
      <c r="K3703" s="33" t="str">
        <f t="shared" si="449"/>
        <v>DEJAR</v>
      </c>
      <c r="L3703" s="33" t="str">
        <f t="shared" si="450"/>
        <v>DEPURAR</v>
      </c>
      <c r="M3703" s="33" t="str">
        <f t="shared" si="451"/>
        <v>DEPURAR</v>
      </c>
    </row>
    <row r="3704" spans="1:13" x14ac:dyDescent="0.25">
      <c r="A3704" s="13" t="s">
        <v>1056</v>
      </c>
      <c r="B3704" s="9">
        <v>44</v>
      </c>
      <c r="C3704" s="8" t="s">
        <v>1064</v>
      </c>
      <c r="D3704" s="120">
        <v>11</v>
      </c>
      <c r="E3704" s="198">
        <v>4.3</v>
      </c>
      <c r="F3704" s="305">
        <f t="shared" si="448"/>
        <v>95.0334</v>
      </c>
      <c r="G3704" s="9">
        <v>0.125</v>
      </c>
      <c r="H3704" s="100" t="s">
        <v>1065</v>
      </c>
      <c r="I3704" s="33">
        <f t="shared" si="471"/>
        <v>45.460141501048639</v>
      </c>
      <c r="J3704" s="33">
        <f t="shared" si="472"/>
        <v>0.18184056600419457</v>
      </c>
      <c r="K3704" s="33" t="str">
        <f t="shared" si="449"/>
        <v>DEJAR</v>
      </c>
      <c r="L3704" s="33" t="str">
        <f t="shared" si="450"/>
        <v>DEPURAR</v>
      </c>
      <c r="M3704" s="33" t="str">
        <f t="shared" si="451"/>
        <v>DEPURAR</v>
      </c>
    </row>
    <row r="3705" spans="1:13" x14ac:dyDescent="0.25">
      <c r="A3705" s="13" t="s">
        <v>1056</v>
      </c>
      <c r="B3705" s="9">
        <v>45</v>
      </c>
      <c r="C3705" s="8" t="s">
        <v>130</v>
      </c>
      <c r="D3705" s="120">
        <v>24.5</v>
      </c>
      <c r="E3705" s="120">
        <v>15</v>
      </c>
      <c r="F3705" s="305">
        <f t="shared" si="448"/>
        <v>471.43635</v>
      </c>
      <c r="G3705" s="9">
        <v>0.125</v>
      </c>
      <c r="H3705" s="9" t="s">
        <v>1063</v>
      </c>
      <c r="I3705" s="32">
        <f>0.13657*D3705^2.38351</f>
        <v>279.54167502677348</v>
      </c>
      <c r="J3705" s="32">
        <f>(I3705/1000)*0.5/G3705</f>
        <v>1.1181667001070938</v>
      </c>
      <c r="K3705" s="33" t="str">
        <f t="shared" si="449"/>
        <v>DEJAR</v>
      </c>
      <c r="L3705" s="33" t="str">
        <f t="shared" si="450"/>
        <v>DEJAR</v>
      </c>
      <c r="M3705" s="33" t="str">
        <f t="shared" si="451"/>
        <v>DEJAR</v>
      </c>
    </row>
    <row r="3706" spans="1:13" x14ac:dyDescent="0.25">
      <c r="A3706" s="13" t="s">
        <v>1056</v>
      </c>
      <c r="B3706" s="9">
        <v>46</v>
      </c>
      <c r="C3706" s="8" t="s">
        <v>1064</v>
      </c>
      <c r="D3706" s="120">
        <v>18.5</v>
      </c>
      <c r="E3706" s="198">
        <v>4.3</v>
      </c>
      <c r="F3706" s="305">
        <f t="shared" si="448"/>
        <v>268.80315000000002</v>
      </c>
      <c r="G3706" s="9">
        <v>0.125</v>
      </c>
      <c r="H3706" s="100" t="s">
        <v>1065</v>
      </c>
      <c r="I3706" s="33">
        <f t="shared" ref="I3706:I3709" si="473">(6.666+(12.826*E3706^0.5)*LN(E3706))</f>
        <v>45.460141501048639</v>
      </c>
      <c r="J3706" s="33">
        <f t="shared" ref="J3706:J3709" si="474">(I3706/1000)*0.5/G3706</f>
        <v>0.18184056600419457</v>
      </c>
      <c r="K3706" s="33" t="str">
        <f t="shared" si="449"/>
        <v>DEJAR</v>
      </c>
      <c r="L3706" s="33" t="str">
        <f t="shared" si="450"/>
        <v>DEPURAR</v>
      </c>
      <c r="M3706" s="33" t="str">
        <f t="shared" si="451"/>
        <v>DEPURAR</v>
      </c>
    </row>
    <row r="3707" spans="1:13" x14ac:dyDescent="0.25">
      <c r="A3707" s="13" t="s">
        <v>1056</v>
      </c>
      <c r="B3707" s="9">
        <v>47</v>
      </c>
      <c r="C3707" s="8" t="s">
        <v>1088</v>
      </c>
      <c r="D3707" s="120">
        <v>24</v>
      </c>
      <c r="E3707" s="120">
        <v>2.5</v>
      </c>
      <c r="F3707" s="305">
        <f t="shared" si="448"/>
        <v>452.3904</v>
      </c>
      <c r="G3707" s="9">
        <v>0.125</v>
      </c>
      <c r="H3707" s="100" t="s">
        <v>1065</v>
      </c>
      <c r="I3707" s="33">
        <f t="shared" si="473"/>
        <v>25.248088908650967</v>
      </c>
      <c r="J3707" s="33">
        <f t="shared" si="474"/>
        <v>0.10099235563460386</v>
      </c>
      <c r="K3707" s="33" t="str">
        <f t="shared" si="449"/>
        <v>DEJAR</v>
      </c>
      <c r="L3707" s="33" t="str">
        <f t="shared" si="450"/>
        <v>DEPURAR</v>
      </c>
      <c r="M3707" s="33" t="str">
        <f t="shared" si="451"/>
        <v>DEPURAR</v>
      </c>
    </row>
    <row r="3708" spans="1:13" x14ac:dyDescent="0.25">
      <c r="A3708" s="13" t="s">
        <v>1056</v>
      </c>
      <c r="B3708" s="9">
        <v>48</v>
      </c>
      <c r="C3708" s="8" t="s">
        <v>1064</v>
      </c>
      <c r="D3708" s="120">
        <v>11.8</v>
      </c>
      <c r="E3708" s="120">
        <v>3</v>
      </c>
      <c r="F3708" s="305">
        <f t="shared" si="448"/>
        <v>109.35909600000001</v>
      </c>
      <c r="G3708" s="9">
        <v>0.125</v>
      </c>
      <c r="H3708" s="100" t="s">
        <v>1065</v>
      </c>
      <c r="I3708" s="33">
        <f t="shared" si="473"/>
        <v>31.07198362279307</v>
      </c>
      <c r="J3708" s="33">
        <f t="shared" si="474"/>
        <v>0.12428793449117229</v>
      </c>
      <c r="K3708" s="33" t="str">
        <f t="shared" si="449"/>
        <v>DEJAR</v>
      </c>
      <c r="L3708" s="33" t="str">
        <f t="shared" si="450"/>
        <v>DEPURAR</v>
      </c>
      <c r="M3708" s="33" t="str">
        <f t="shared" si="451"/>
        <v>DEPURAR</v>
      </c>
    </row>
    <row r="3709" spans="1:13" x14ac:dyDescent="0.25">
      <c r="A3709" s="13" t="s">
        <v>1056</v>
      </c>
      <c r="B3709" s="9">
        <v>49</v>
      </c>
      <c r="C3709" s="8" t="s">
        <v>1064</v>
      </c>
      <c r="D3709" s="120">
        <v>12.2</v>
      </c>
      <c r="E3709" s="120">
        <v>3</v>
      </c>
      <c r="F3709" s="305">
        <f t="shared" si="448"/>
        <v>116.89893599999998</v>
      </c>
      <c r="G3709" s="9">
        <v>0.125</v>
      </c>
      <c r="H3709" s="100" t="s">
        <v>1065</v>
      </c>
      <c r="I3709" s="33">
        <f t="shared" si="473"/>
        <v>31.07198362279307</v>
      </c>
      <c r="J3709" s="33">
        <f t="shared" si="474"/>
        <v>0.12428793449117229</v>
      </c>
      <c r="K3709" s="33" t="str">
        <f t="shared" si="449"/>
        <v>DEJAR</v>
      </c>
      <c r="L3709" s="33" t="str">
        <f t="shared" si="450"/>
        <v>DEPURAR</v>
      </c>
      <c r="M3709" s="33" t="str">
        <f t="shared" si="451"/>
        <v>DEPURAR</v>
      </c>
    </row>
    <row r="3710" spans="1:13" x14ac:dyDescent="0.25">
      <c r="A3710" s="13" t="s">
        <v>1056</v>
      </c>
      <c r="B3710" s="9">
        <v>50</v>
      </c>
      <c r="C3710" s="8" t="s">
        <v>1089</v>
      </c>
      <c r="D3710" s="120">
        <v>10.6</v>
      </c>
      <c r="E3710" s="195">
        <v>11.206250000000001</v>
      </c>
      <c r="F3710" s="305">
        <f t="shared" si="448"/>
        <v>88.247544000000005</v>
      </c>
      <c r="G3710" s="9">
        <v>0.125</v>
      </c>
      <c r="H3710" s="9" t="s">
        <v>1063</v>
      </c>
      <c r="I3710" s="32">
        <f t="shared" ref="I3710:I3711" si="475">0.13657*D3710^2.38351</f>
        <v>37.947405867325628</v>
      </c>
      <c r="J3710" s="32">
        <f t="shared" ref="J3710:J3712" si="476">(I3710/1000)*0.5/G3710</f>
        <v>0.15178962346930253</v>
      </c>
      <c r="K3710" s="33" t="str">
        <f t="shared" si="449"/>
        <v>DEJAR</v>
      </c>
      <c r="L3710" s="33" t="str">
        <f t="shared" si="450"/>
        <v>DEJAR</v>
      </c>
      <c r="M3710" s="33" t="str">
        <f t="shared" si="451"/>
        <v>DEJAR</v>
      </c>
    </row>
    <row r="3711" spans="1:13" x14ac:dyDescent="0.25">
      <c r="A3711" s="13" t="s">
        <v>1056</v>
      </c>
      <c r="B3711" s="9">
        <v>51</v>
      </c>
      <c r="C3711" s="8" t="s">
        <v>1090</v>
      </c>
      <c r="D3711" s="120">
        <v>16</v>
      </c>
      <c r="E3711" s="120">
        <v>7</v>
      </c>
      <c r="F3711" s="305">
        <f t="shared" si="448"/>
        <v>201.0624</v>
      </c>
      <c r="G3711" s="9">
        <v>0.125</v>
      </c>
      <c r="H3711" s="9" t="s">
        <v>1063</v>
      </c>
      <c r="I3711" s="32">
        <f t="shared" si="475"/>
        <v>101.24820425273758</v>
      </c>
      <c r="J3711" s="32">
        <f t="shared" si="476"/>
        <v>0.4049928170109503</v>
      </c>
      <c r="K3711" s="33" t="str">
        <f t="shared" si="449"/>
        <v>DEJAR</v>
      </c>
      <c r="L3711" s="33" t="str">
        <f t="shared" si="450"/>
        <v>DEJAR</v>
      </c>
      <c r="M3711" s="33" t="str">
        <f t="shared" si="451"/>
        <v>DEJAR</v>
      </c>
    </row>
    <row r="3712" spans="1:13" x14ac:dyDescent="0.25">
      <c r="A3712" s="13" t="s">
        <v>1056</v>
      </c>
      <c r="B3712" s="9">
        <v>52</v>
      </c>
      <c r="C3712" s="8" t="s">
        <v>1064</v>
      </c>
      <c r="D3712" s="120">
        <v>13</v>
      </c>
      <c r="E3712" s="120">
        <v>3</v>
      </c>
      <c r="F3712" s="305">
        <f t="shared" si="448"/>
        <v>132.73259999999999</v>
      </c>
      <c r="G3712" s="9">
        <v>0.125</v>
      </c>
      <c r="H3712" s="100" t="s">
        <v>1065</v>
      </c>
      <c r="I3712" s="33">
        <f>(6.666+(12.826*E3712^0.5)*LN(E3712))</f>
        <v>31.07198362279307</v>
      </c>
      <c r="J3712" s="33">
        <f t="shared" si="476"/>
        <v>0.12428793449117229</v>
      </c>
      <c r="K3712" s="33" t="str">
        <f t="shared" si="449"/>
        <v>DEJAR</v>
      </c>
      <c r="L3712" s="33" t="str">
        <f t="shared" si="450"/>
        <v>DEPURAR</v>
      </c>
      <c r="M3712" s="33" t="str">
        <f t="shared" si="451"/>
        <v>DEPURAR</v>
      </c>
    </row>
    <row r="3713" spans="1:13" x14ac:dyDescent="0.25">
      <c r="A3713" s="13" t="s">
        <v>1056</v>
      </c>
      <c r="B3713" s="9">
        <v>53</v>
      </c>
      <c r="C3713" s="8" t="s">
        <v>1090</v>
      </c>
      <c r="D3713" s="120">
        <v>15.4</v>
      </c>
      <c r="E3713" s="120">
        <v>6</v>
      </c>
      <c r="F3713" s="305">
        <f t="shared" si="448"/>
        <v>186.26546400000001</v>
      </c>
      <c r="G3713" s="9">
        <v>0.125</v>
      </c>
      <c r="H3713" s="9" t="s">
        <v>1063</v>
      </c>
      <c r="I3713" s="32">
        <f t="shared" ref="I3713:I3720" si="477">0.13657*D3713^2.38351</f>
        <v>92.432100570318667</v>
      </c>
      <c r="J3713" s="32">
        <f t="shared" ref="J3713:J3767" si="478">(I3713/1000)*0.5/G3713</f>
        <v>0.36972840228127468</v>
      </c>
      <c r="K3713" s="33" t="str">
        <f t="shared" si="449"/>
        <v>DEJAR</v>
      </c>
      <c r="L3713" s="33" t="str">
        <f t="shared" si="450"/>
        <v>DEJAR</v>
      </c>
      <c r="M3713" s="33" t="str">
        <f t="shared" si="451"/>
        <v>DEJAR</v>
      </c>
    </row>
    <row r="3714" spans="1:13" x14ac:dyDescent="0.25">
      <c r="A3714" s="13" t="s">
        <v>1056</v>
      </c>
      <c r="B3714" s="9">
        <v>54</v>
      </c>
      <c r="C3714" s="8" t="s">
        <v>1083</v>
      </c>
      <c r="D3714" s="120">
        <v>34.1</v>
      </c>
      <c r="E3714" s="120">
        <v>15</v>
      </c>
      <c r="F3714" s="305">
        <f t="shared" si="448"/>
        <v>913.27097400000014</v>
      </c>
      <c r="G3714" s="9">
        <v>0.125</v>
      </c>
      <c r="H3714" s="9" t="s">
        <v>1063</v>
      </c>
      <c r="I3714" s="32">
        <f t="shared" si="477"/>
        <v>614.73890511652041</v>
      </c>
      <c r="J3714" s="32">
        <f t="shared" si="478"/>
        <v>2.4589556204660816</v>
      </c>
      <c r="K3714" s="33" t="str">
        <f t="shared" si="449"/>
        <v>DEJAR</v>
      </c>
      <c r="L3714" s="33" t="str">
        <f t="shared" si="450"/>
        <v>DEJAR</v>
      </c>
      <c r="M3714" s="33" t="str">
        <f t="shared" si="451"/>
        <v>DEJAR</v>
      </c>
    </row>
    <row r="3715" spans="1:13" x14ac:dyDescent="0.25">
      <c r="A3715" s="13" t="s">
        <v>1056</v>
      </c>
      <c r="B3715" s="9">
        <v>55</v>
      </c>
      <c r="C3715" s="8" t="s">
        <v>1083</v>
      </c>
      <c r="D3715" s="120">
        <v>10</v>
      </c>
      <c r="E3715" s="120">
        <v>5</v>
      </c>
      <c r="F3715" s="305">
        <f t="shared" ref="F3715:F3778" si="479">(3.1416/4)*D3715^2</f>
        <v>78.539999999999992</v>
      </c>
      <c r="G3715" s="9">
        <v>0.125</v>
      </c>
      <c r="H3715" s="9" t="s">
        <v>1063</v>
      </c>
      <c r="I3715" s="32">
        <f t="shared" si="477"/>
        <v>33.026709725455305</v>
      </c>
      <c r="J3715" s="32">
        <f t="shared" si="478"/>
        <v>0.13210683890182123</v>
      </c>
      <c r="K3715" s="33" t="str">
        <f t="shared" ref="K3715:K3778" si="480">+IF(D3715&gt;=10,"DEJAR","DEPURAR")</f>
        <v>DEJAR</v>
      </c>
      <c r="L3715" s="33" t="str">
        <f t="shared" ref="L3715:L3778" si="481">+IF(E3715&gt;=5,"DEJAR","DEPURAR")</f>
        <v>DEJAR</v>
      </c>
      <c r="M3715" s="33" t="str">
        <f t="shared" ref="M3715:M3778" si="482">+IF(AND(K3715="DEJAR",L3715="DEJAR"),"DEJAR","DEPURAR")</f>
        <v>DEJAR</v>
      </c>
    </row>
    <row r="3716" spans="1:13" x14ac:dyDescent="0.25">
      <c r="A3716" s="13" t="s">
        <v>1056</v>
      </c>
      <c r="B3716" s="9">
        <v>56</v>
      </c>
      <c r="C3716" s="8" t="s">
        <v>1083</v>
      </c>
      <c r="D3716" s="120">
        <v>17</v>
      </c>
      <c r="E3716" s="120">
        <v>7</v>
      </c>
      <c r="F3716" s="305">
        <f t="shared" si="479"/>
        <v>226.98060000000001</v>
      </c>
      <c r="G3716" s="9">
        <v>0.125</v>
      </c>
      <c r="H3716" s="9" t="s">
        <v>1063</v>
      </c>
      <c r="I3716" s="32">
        <f t="shared" si="477"/>
        <v>116.98835060940742</v>
      </c>
      <c r="J3716" s="32">
        <f t="shared" si="478"/>
        <v>0.46795340243762967</v>
      </c>
      <c r="K3716" s="33" t="str">
        <f t="shared" si="480"/>
        <v>DEJAR</v>
      </c>
      <c r="L3716" s="33" t="str">
        <f t="shared" si="481"/>
        <v>DEJAR</v>
      </c>
      <c r="M3716" s="33" t="str">
        <f t="shared" si="482"/>
        <v>DEJAR</v>
      </c>
    </row>
    <row r="3717" spans="1:13" x14ac:dyDescent="0.25">
      <c r="A3717" s="13" t="s">
        <v>1056</v>
      </c>
      <c r="B3717" s="9">
        <v>57</v>
      </c>
      <c r="C3717" s="8" t="s">
        <v>138</v>
      </c>
      <c r="D3717" s="120">
        <v>19.2</v>
      </c>
      <c r="E3717" s="120">
        <v>6</v>
      </c>
      <c r="F3717" s="305">
        <f t="shared" si="479"/>
        <v>289.529856</v>
      </c>
      <c r="G3717" s="9">
        <v>0.125</v>
      </c>
      <c r="H3717" s="9" t="s">
        <v>1063</v>
      </c>
      <c r="I3717" s="32">
        <f t="shared" si="477"/>
        <v>156.35674508199583</v>
      </c>
      <c r="J3717" s="32">
        <f t="shared" si="478"/>
        <v>0.62542698032798327</v>
      </c>
      <c r="K3717" s="33" t="str">
        <f t="shared" si="480"/>
        <v>DEJAR</v>
      </c>
      <c r="L3717" s="33" t="str">
        <f t="shared" si="481"/>
        <v>DEJAR</v>
      </c>
      <c r="M3717" s="33" t="str">
        <f t="shared" si="482"/>
        <v>DEJAR</v>
      </c>
    </row>
    <row r="3718" spans="1:13" x14ac:dyDescent="0.25">
      <c r="A3718" s="13" t="s">
        <v>1056</v>
      </c>
      <c r="B3718" s="9">
        <v>58</v>
      </c>
      <c r="C3718" s="8" t="s">
        <v>1083</v>
      </c>
      <c r="D3718" s="120">
        <v>70</v>
      </c>
      <c r="E3718" s="120">
        <v>30</v>
      </c>
      <c r="F3718" s="305">
        <f t="shared" si="479"/>
        <v>3848.46</v>
      </c>
      <c r="G3718" s="9">
        <v>0.125</v>
      </c>
      <c r="H3718" s="9" t="s">
        <v>1063</v>
      </c>
      <c r="I3718" s="32">
        <f t="shared" si="477"/>
        <v>3413.2251636463757</v>
      </c>
      <c r="J3718" s="32">
        <f t="shared" si="478"/>
        <v>13.652900654585503</v>
      </c>
      <c r="K3718" s="33" t="str">
        <f t="shared" si="480"/>
        <v>DEJAR</v>
      </c>
      <c r="L3718" s="33" t="str">
        <f t="shared" si="481"/>
        <v>DEJAR</v>
      </c>
      <c r="M3718" s="33" t="str">
        <f t="shared" si="482"/>
        <v>DEJAR</v>
      </c>
    </row>
    <row r="3719" spans="1:13" x14ac:dyDescent="0.25">
      <c r="A3719" s="13" t="s">
        <v>1056</v>
      </c>
      <c r="B3719" s="9">
        <v>59</v>
      </c>
      <c r="C3719" s="8" t="s">
        <v>130</v>
      </c>
      <c r="D3719" s="120">
        <v>12</v>
      </c>
      <c r="E3719" s="120">
        <v>10</v>
      </c>
      <c r="F3719" s="305">
        <f t="shared" si="479"/>
        <v>113.0976</v>
      </c>
      <c r="G3719" s="9">
        <v>0.125</v>
      </c>
      <c r="H3719" s="9" t="s">
        <v>1063</v>
      </c>
      <c r="I3719" s="32">
        <f t="shared" si="477"/>
        <v>51.002868362482175</v>
      </c>
      <c r="J3719" s="32">
        <f t="shared" si="478"/>
        <v>0.2040114734499287</v>
      </c>
      <c r="K3719" s="33" t="str">
        <f t="shared" si="480"/>
        <v>DEJAR</v>
      </c>
      <c r="L3719" s="33" t="str">
        <f t="shared" si="481"/>
        <v>DEJAR</v>
      </c>
      <c r="M3719" s="33" t="str">
        <f t="shared" si="482"/>
        <v>DEJAR</v>
      </c>
    </row>
    <row r="3720" spans="1:13" x14ac:dyDescent="0.25">
      <c r="A3720" s="13" t="s">
        <v>1056</v>
      </c>
      <c r="B3720" s="9">
        <v>60</v>
      </c>
      <c r="C3720" s="8" t="s">
        <v>1075</v>
      </c>
      <c r="D3720" s="120">
        <v>39.9</v>
      </c>
      <c r="E3720" s="120">
        <v>18</v>
      </c>
      <c r="F3720" s="305">
        <f t="shared" si="479"/>
        <v>1250.364654</v>
      </c>
      <c r="G3720" s="9">
        <v>0.125</v>
      </c>
      <c r="H3720" s="9" t="s">
        <v>1063</v>
      </c>
      <c r="I3720" s="32">
        <f t="shared" si="477"/>
        <v>893.90263198811556</v>
      </c>
      <c r="J3720" s="32">
        <f t="shared" si="478"/>
        <v>3.5756105279524624</v>
      </c>
      <c r="K3720" s="33" t="str">
        <f t="shared" si="480"/>
        <v>DEJAR</v>
      </c>
      <c r="L3720" s="33" t="str">
        <f t="shared" si="481"/>
        <v>DEJAR</v>
      </c>
      <c r="M3720" s="33" t="str">
        <f t="shared" si="482"/>
        <v>DEJAR</v>
      </c>
    </row>
    <row r="3721" spans="1:13" x14ac:dyDescent="0.25">
      <c r="A3721" s="13" t="s">
        <v>1056</v>
      </c>
      <c r="B3721" s="9">
        <v>61</v>
      </c>
      <c r="C3721" s="8" t="s">
        <v>1064</v>
      </c>
      <c r="D3721" s="120">
        <v>15</v>
      </c>
      <c r="E3721" s="198">
        <v>4.3</v>
      </c>
      <c r="F3721" s="305">
        <f t="shared" si="479"/>
        <v>176.715</v>
      </c>
      <c r="G3721" s="9">
        <v>0.125</v>
      </c>
      <c r="H3721" s="100" t="s">
        <v>1065</v>
      </c>
      <c r="I3721" s="33">
        <f>(6.666+(12.826*E3721^0.5)*LN(E3721))</f>
        <v>45.460141501048639</v>
      </c>
      <c r="J3721" s="33">
        <f t="shared" si="478"/>
        <v>0.18184056600419457</v>
      </c>
      <c r="K3721" s="33" t="str">
        <f t="shared" si="480"/>
        <v>DEJAR</v>
      </c>
      <c r="L3721" s="33" t="str">
        <f t="shared" si="481"/>
        <v>DEPURAR</v>
      </c>
      <c r="M3721" s="33" t="str">
        <f t="shared" si="482"/>
        <v>DEPURAR</v>
      </c>
    </row>
    <row r="3722" spans="1:13" x14ac:dyDescent="0.25">
      <c r="A3722" s="13" t="s">
        <v>1056</v>
      </c>
      <c r="B3722" s="9">
        <v>62</v>
      </c>
      <c r="C3722" s="8" t="s">
        <v>1086</v>
      </c>
      <c r="D3722" s="120">
        <v>45</v>
      </c>
      <c r="E3722" s="120">
        <v>20</v>
      </c>
      <c r="F3722" s="305">
        <f t="shared" si="479"/>
        <v>1590.4349999999999</v>
      </c>
      <c r="G3722" s="9">
        <v>0.125</v>
      </c>
      <c r="H3722" s="9" t="s">
        <v>1063</v>
      </c>
      <c r="I3722" s="32">
        <f>0.13657*D3722^2.38351</f>
        <v>1190.7041522680991</v>
      </c>
      <c r="J3722" s="32">
        <f>(I3722/1000)*0.5/G3722</f>
        <v>4.762816609072396</v>
      </c>
      <c r="K3722" s="33" t="str">
        <f t="shared" si="480"/>
        <v>DEJAR</v>
      </c>
      <c r="L3722" s="33" t="str">
        <f t="shared" si="481"/>
        <v>DEJAR</v>
      </c>
      <c r="M3722" s="33" t="str">
        <f t="shared" si="482"/>
        <v>DEJAR</v>
      </c>
    </row>
    <row r="3723" spans="1:13" x14ac:dyDescent="0.25">
      <c r="A3723" s="13" t="s">
        <v>1056</v>
      </c>
      <c r="B3723" s="9">
        <v>63</v>
      </c>
      <c r="C3723" s="8" t="s">
        <v>1064</v>
      </c>
      <c r="D3723" s="120">
        <v>17.8</v>
      </c>
      <c r="E3723" s="120">
        <v>7</v>
      </c>
      <c r="F3723" s="305">
        <f t="shared" si="479"/>
        <v>248.84613600000003</v>
      </c>
      <c r="G3723" s="9">
        <v>0.125</v>
      </c>
      <c r="H3723" s="100" t="s">
        <v>1065</v>
      </c>
      <c r="I3723" s="33">
        <f>(6.666+(12.826*E3723^0.5)*LN(E3723))</f>
        <v>72.699305651915452</v>
      </c>
      <c r="J3723" s="33">
        <f t="shared" ref="J3723" si="483">(I3723/1000)*0.5/G3723</f>
        <v>0.29079722260766183</v>
      </c>
      <c r="K3723" s="33" t="str">
        <f t="shared" si="480"/>
        <v>DEJAR</v>
      </c>
      <c r="L3723" s="33" t="str">
        <f t="shared" si="481"/>
        <v>DEJAR</v>
      </c>
      <c r="M3723" s="33" t="str">
        <f t="shared" si="482"/>
        <v>DEJAR</v>
      </c>
    </row>
    <row r="3724" spans="1:13" x14ac:dyDescent="0.25">
      <c r="A3724" s="13" t="s">
        <v>1056</v>
      </c>
      <c r="B3724" s="9">
        <v>64</v>
      </c>
      <c r="C3724" s="8" t="s">
        <v>1069</v>
      </c>
      <c r="D3724" s="120">
        <v>10</v>
      </c>
      <c r="E3724" s="120">
        <v>10</v>
      </c>
      <c r="F3724" s="305">
        <f t="shared" si="479"/>
        <v>78.539999999999992</v>
      </c>
      <c r="G3724" s="9">
        <v>0.125</v>
      </c>
      <c r="H3724" s="9" t="s">
        <v>1063</v>
      </c>
      <c r="I3724" s="32">
        <f t="shared" ref="I3724:I3727" si="484">0.13657*D3724^2.38351</f>
        <v>33.026709725455305</v>
      </c>
      <c r="J3724" s="32">
        <f t="shared" ref="J3724:J3729" si="485">(I3724/1000)*0.5/G3724</f>
        <v>0.13210683890182123</v>
      </c>
      <c r="K3724" s="33" t="str">
        <f t="shared" si="480"/>
        <v>DEJAR</v>
      </c>
      <c r="L3724" s="33" t="str">
        <f t="shared" si="481"/>
        <v>DEJAR</v>
      </c>
      <c r="M3724" s="33" t="str">
        <f t="shared" si="482"/>
        <v>DEJAR</v>
      </c>
    </row>
    <row r="3725" spans="1:13" x14ac:dyDescent="0.25">
      <c r="A3725" s="13" t="s">
        <v>1056</v>
      </c>
      <c r="B3725" s="9">
        <v>65</v>
      </c>
      <c r="C3725" s="8" t="s">
        <v>1075</v>
      </c>
      <c r="D3725" s="120">
        <v>19</v>
      </c>
      <c r="E3725" s="120">
        <v>15</v>
      </c>
      <c r="F3725" s="305">
        <f t="shared" si="479"/>
        <v>283.52940000000001</v>
      </c>
      <c r="G3725" s="9">
        <v>0.125</v>
      </c>
      <c r="H3725" s="9" t="s">
        <v>1063</v>
      </c>
      <c r="I3725" s="32">
        <f t="shared" si="484"/>
        <v>152.50261995629924</v>
      </c>
      <c r="J3725" s="32">
        <f t="shared" si="485"/>
        <v>0.61001047982519696</v>
      </c>
      <c r="K3725" s="33" t="str">
        <f t="shared" si="480"/>
        <v>DEJAR</v>
      </c>
      <c r="L3725" s="33" t="str">
        <f t="shared" si="481"/>
        <v>DEJAR</v>
      </c>
      <c r="M3725" s="33" t="str">
        <f t="shared" si="482"/>
        <v>DEJAR</v>
      </c>
    </row>
    <row r="3726" spans="1:13" x14ac:dyDescent="0.25">
      <c r="A3726" s="13" t="s">
        <v>1056</v>
      </c>
      <c r="B3726" s="9">
        <v>66</v>
      </c>
      <c r="C3726" s="8" t="s">
        <v>1082</v>
      </c>
      <c r="D3726" s="120">
        <v>53</v>
      </c>
      <c r="E3726" s="120">
        <v>25</v>
      </c>
      <c r="F3726" s="305">
        <f t="shared" si="479"/>
        <v>2206.1886</v>
      </c>
      <c r="G3726" s="9">
        <v>0.125</v>
      </c>
      <c r="H3726" s="9" t="s">
        <v>1063</v>
      </c>
      <c r="I3726" s="32">
        <f t="shared" si="484"/>
        <v>1758.6689149646609</v>
      </c>
      <c r="J3726" s="32">
        <f t="shared" si="485"/>
        <v>7.0346756598586433</v>
      </c>
      <c r="K3726" s="33" t="str">
        <f t="shared" si="480"/>
        <v>DEJAR</v>
      </c>
      <c r="L3726" s="33" t="str">
        <f t="shared" si="481"/>
        <v>DEJAR</v>
      </c>
      <c r="M3726" s="33" t="str">
        <f t="shared" si="482"/>
        <v>DEJAR</v>
      </c>
    </row>
    <row r="3727" spans="1:13" x14ac:dyDescent="0.25">
      <c r="A3727" s="13" t="s">
        <v>1056</v>
      </c>
      <c r="B3727" s="9">
        <v>67</v>
      </c>
      <c r="C3727" s="8" t="s">
        <v>1086</v>
      </c>
      <c r="D3727" s="120">
        <v>49</v>
      </c>
      <c r="E3727" s="120">
        <v>30</v>
      </c>
      <c r="F3727" s="305">
        <f t="shared" si="479"/>
        <v>1885.7454</v>
      </c>
      <c r="G3727" s="9">
        <v>0.125</v>
      </c>
      <c r="H3727" s="9" t="s">
        <v>1063</v>
      </c>
      <c r="I3727" s="32">
        <f t="shared" si="484"/>
        <v>1458.6616605664788</v>
      </c>
      <c r="J3727" s="32">
        <f t="shared" si="485"/>
        <v>5.8346466422659153</v>
      </c>
      <c r="K3727" s="33" t="str">
        <f t="shared" si="480"/>
        <v>DEJAR</v>
      </c>
      <c r="L3727" s="33" t="str">
        <f t="shared" si="481"/>
        <v>DEJAR</v>
      </c>
      <c r="M3727" s="33" t="str">
        <f t="shared" si="482"/>
        <v>DEJAR</v>
      </c>
    </row>
    <row r="3728" spans="1:13" x14ac:dyDescent="0.25">
      <c r="A3728" s="13" t="s">
        <v>1056</v>
      </c>
      <c r="B3728" s="9">
        <v>68</v>
      </c>
      <c r="C3728" s="8" t="s">
        <v>1064</v>
      </c>
      <c r="D3728" s="120">
        <v>11</v>
      </c>
      <c r="E3728" s="120">
        <v>4</v>
      </c>
      <c r="F3728" s="305">
        <f t="shared" si="479"/>
        <v>95.0334</v>
      </c>
      <c r="G3728" s="9">
        <v>0.125</v>
      </c>
      <c r="H3728" s="100" t="s">
        <v>1065</v>
      </c>
      <c r="I3728" s="33">
        <f t="shared" ref="I3728:I3729" si="486">(6.666+(12.826*E3728^0.5)*LN(E3728))</f>
        <v>42.22722295144743</v>
      </c>
      <c r="J3728" s="33">
        <f t="shared" si="485"/>
        <v>0.16890889180578972</v>
      </c>
      <c r="K3728" s="33" t="str">
        <f t="shared" si="480"/>
        <v>DEJAR</v>
      </c>
      <c r="L3728" s="33" t="str">
        <f t="shared" si="481"/>
        <v>DEPURAR</v>
      </c>
      <c r="M3728" s="33" t="str">
        <f t="shared" si="482"/>
        <v>DEPURAR</v>
      </c>
    </row>
    <row r="3729" spans="1:13" x14ac:dyDescent="0.25">
      <c r="A3729" s="13" t="s">
        <v>1056</v>
      </c>
      <c r="B3729" s="9">
        <v>69</v>
      </c>
      <c r="C3729" s="8" t="s">
        <v>1064</v>
      </c>
      <c r="D3729" s="120">
        <v>12.3</v>
      </c>
      <c r="E3729" s="198">
        <v>4.3</v>
      </c>
      <c r="F3729" s="305">
        <f t="shared" si="479"/>
        <v>118.82316600000001</v>
      </c>
      <c r="G3729" s="9">
        <v>0.125</v>
      </c>
      <c r="H3729" s="100" t="s">
        <v>1065</v>
      </c>
      <c r="I3729" s="33">
        <f t="shared" si="486"/>
        <v>45.460141501048639</v>
      </c>
      <c r="J3729" s="33">
        <f t="shared" si="485"/>
        <v>0.18184056600419457</v>
      </c>
      <c r="K3729" s="33" t="str">
        <f t="shared" si="480"/>
        <v>DEJAR</v>
      </c>
      <c r="L3729" s="33" t="str">
        <f t="shared" si="481"/>
        <v>DEPURAR</v>
      </c>
      <c r="M3729" s="33" t="str">
        <f t="shared" si="482"/>
        <v>DEPURAR</v>
      </c>
    </row>
    <row r="3730" spans="1:13" x14ac:dyDescent="0.25">
      <c r="A3730" s="13" t="s">
        <v>1056</v>
      </c>
      <c r="B3730" s="9">
        <v>70</v>
      </c>
      <c r="C3730" s="8" t="s">
        <v>1086</v>
      </c>
      <c r="D3730" s="120">
        <v>40</v>
      </c>
      <c r="E3730" s="120">
        <v>30</v>
      </c>
      <c r="F3730" s="305">
        <f t="shared" si="479"/>
        <v>1256.6399999999999</v>
      </c>
      <c r="G3730" s="9">
        <v>0.125</v>
      </c>
      <c r="H3730" s="9" t="s">
        <v>1063</v>
      </c>
      <c r="I3730" s="32">
        <f t="shared" ref="I3730:I3733" si="487">0.13657*D3730^2.38351</f>
        <v>899.25180732127308</v>
      </c>
      <c r="J3730" s="32">
        <f t="shared" si="478"/>
        <v>3.5970072292850923</v>
      </c>
      <c r="K3730" s="33" t="str">
        <f t="shared" si="480"/>
        <v>DEJAR</v>
      </c>
      <c r="L3730" s="33" t="str">
        <f t="shared" si="481"/>
        <v>DEJAR</v>
      </c>
      <c r="M3730" s="33" t="str">
        <f t="shared" si="482"/>
        <v>DEJAR</v>
      </c>
    </row>
    <row r="3731" spans="1:13" x14ac:dyDescent="0.25">
      <c r="A3731" s="13" t="s">
        <v>1056</v>
      </c>
      <c r="B3731" s="9">
        <v>71</v>
      </c>
      <c r="C3731" s="8" t="s">
        <v>1083</v>
      </c>
      <c r="D3731" s="120">
        <v>42</v>
      </c>
      <c r="E3731" s="120">
        <v>25</v>
      </c>
      <c r="F3731" s="305">
        <f t="shared" si="479"/>
        <v>1385.4456</v>
      </c>
      <c r="G3731" s="9">
        <v>0.125</v>
      </c>
      <c r="H3731" s="9" t="s">
        <v>1063</v>
      </c>
      <c r="I3731" s="32">
        <f t="shared" si="487"/>
        <v>1010.1508312762483</v>
      </c>
      <c r="J3731" s="32">
        <f t="shared" si="478"/>
        <v>4.0406033251049926</v>
      </c>
      <c r="K3731" s="33" t="str">
        <f t="shared" si="480"/>
        <v>DEJAR</v>
      </c>
      <c r="L3731" s="33" t="str">
        <f t="shared" si="481"/>
        <v>DEJAR</v>
      </c>
      <c r="M3731" s="33" t="str">
        <f t="shared" si="482"/>
        <v>DEJAR</v>
      </c>
    </row>
    <row r="3732" spans="1:13" x14ac:dyDescent="0.25">
      <c r="A3732" s="13" t="s">
        <v>1056</v>
      </c>
      <c r="B3732" s="9">
        <v>72</v>
      </c>
      <c r="C3732" s="8" t="s">
        <v>1083</v>
      </c>
      <c r="D3732" s="120">
        <v>29</v>
      </c>
      <c r="E3732" s="120">
        <v>20</v>
      </c>
      <c r="F3732" s="305">
        <f t="shared" si="479"/>
        <v>660.52139999999997</v>
      </c>
      <c r="G3732" s="9">
        <v>0.125</v>
      </c>
      <c r="H3732" s="9" t="s">
        <v>1063</v>
      </c>
      <c r="I3732" s="32">
        <f t="shared" si="487"/>
        <v>417.82609631752575</v>
      </c>
      <c r="J3732" s="32">
        <f t="shared" si="478"/>
        <v>1.6713043852701031</v>
      </c>
      <c r="K3732" s="33" t="str">
        <f t="shared" si="480"/>
        <v>DEJAR</v>
      </c>
      <c r="L3732" s="33" t="str">
        <f t="shared" si="481"/>
        <v>DEJAR</v>
      </c>
      <c r="M3732" s="33" t="str">
        <f t="shared" si="482"/>
        <v>DEJAR</v>
      </c>
    </row>
    <row r="3733" spans="1:13" x14ac:dyDescent="0.25">
      <c r="A3733" s="13" t="s">
        <v>1056</v>
      </c>
      <c r="B3733" s="9">
        <v>73</v>
      </c>
      <c r="C3733" s="8" t="s">
        <v>1075</v>
      </c>
      <c r="D3733" s="120">
        <v>18</v>
      </c>
      <c r="E3733" s="120">
        <v>15</v>
      </c>
      <c r="F3733" s="305">
        <f t="shared" si="479"/>
        <v>254.46959999999999</v>
      </c>
      <c r="G3733" s="9">
        <v>0.125</v>
      </c>
      <c r="H3733" s="9" t="s">
        <v>1063</v>
      </c>
      <c r="I3733" s="32">
        <f t="shared" si="487"/>
        <v>134.06329154071116</v>
      </c>
      <c r="J3733" s="32">
        <f t="shared" si="478"/>
        <v>0.53625316616284469</v>
      </c>
      <c r="K3733" s="33" t="str">
        <f t="shared" si="480"/>
        <v>DEJAR</v>
      </c>
      <c r="L3733" s="33" t="str">
        <f t="shared" si="481"/>
        <v>DEJAR</v>
      </c>
      <c r="M3733" s="33" t="str">
        <f t="shared" si="482"/>
        <v>DEJAR</v>
      </c>
    </row>
    <row r="3734" spans="1:13" x14ac:dyDescent="0.25">
      <c r="A3734" s="13" t="s">
        <v>1056</v>
      </c>
      <c r="B3734" s="9">
        <v>74</v>
      </c>
      <c r="C3734" s="8" t="s">
        <v>1064</v>
      </c>
      <c r="D3734" s="120">
        <v>11.2</v>
      </c>
      <c r="E3734" s="120">
        <v>2.5</v>
      </c>
      <c r="F3734" s="305">
        <f t="shared" si="479"/>
        <v>98.520575999999991</v>
      </c>
      <c r="G3734" s="9">
        <v>0.125</v>
      </c>
      <c r="H3734" s="100" t="s">
        <v>1065</v>
      </c>
      <c r="I3734" s="33">
        <f t="shared" ref="I3734:I3737" si="488">(6.666+(12.826*E3734^0.5)*LN(E3734))</f>
        <v>25.248088908650967</v>
      </c>
      <c r="J3734" s="33">
        <f t="shared" si="478"/>
        <v>0.10099235563460386</v>
      </c>
      <c r="K3734" s="33" t="str">
        <f t="shared" si="480"/>
        <v>DEJAR</v>
      </c>
      <c r="L3734" s="33" t="str">
        <f t="shared" si="481"/>
        <v>DEPURAR</v>
      </c>
      <c r="M3734" s="33" t="str">
        <f t="shared" si="482"/>
        <v>DEPURAR</v>
      </c>
    </row>
    <row r="3735" spans="1:13" x14ac:dyDescent="0.25">
      <c r="A3735" s="13" t="s">
        <v>1056</v>
      </c>
      <c r="B3735" s="9">
        <v>75</v>
      </c>
      <c r="C3735" s="8" t="s">
        <v>1064</v>
      </c>
      <c r="D3735" s="120">
        <v>19</v>
      </c>
      <c r="E3735" s="120">
        <v>6</v>
      </c>
      <c r="F3735" s="305">
        <f t="shared" si="479"/>
        <v>283.52940000000001</v>
      </c>
      <c r="G3735" s="9">
        <v>0.125</v>
      </c>
      <c r="H3735" s="100" t="s">
        <v>1065</v>
      </c>
      <c r="I3735" s="33">
        <f t="shared" si="488"/>
        <v>62.957985757508652</v>
      </c>
      <c r="J3735" s="33">
        <f t="shared" si="478"/>
        <v>0.25183194303003459</v>
      </c>
      <c r="K3735" s="33" t="str">
        <f t="shared" si="480"/>
        <v>DEJAR</v>
      </c>
      <c r="L3735" s="33" t="str">
        <f t="shared" si="481"/>
        <v>DEJAR</v>
      </c>
      <c r="M3735" s="33" t="str">
        <f t="shared" si="482"/>
        <v>DEJAR</v>
      </c>
    </row>
    <row r="3736" spans="1:13" x14ac:dyDescent="0.25">
      <c r="A3736" s="13" t="s">
        <v>1056</v>
      </c>
      <c r="B3736" s="9">
        <v>76</v>
      </c>
      <c r="C3736" s="8" t="s">
        <v>1064</v>
      </c>
      <c r="D3736" s="120">
        <v>24.2</v>
      </c>
      <c r="E3736" s="120">
        <v>5</v>
      </c>
      <c r="F3736" s="305">
        <f t="shared" si="479"/>
        <v>459.961656</v>
      </c>
      <c r="G3736" s="9">
        <v>0.125</v>
      </c>
      <c r="H3736" s="100" t="s">
        <v>1065</v>
      </c>
      <c r="I3736" s="33">
        <f t="shared" si="488"/>
        <v>52.824370122452407</v>
      </c>
      <c r="J3736" s="33">
        <f t="shared" si="478"/>
        <v>0.21129748048980962</v>
      </c>
      <c r="K3736" s="33" t="str">
        <f t="shared" si="480"/>
        <v>DEJAR</v>
      </c>
      <c r="L3736" s="33" t="str">
        <f t="shared" si="481"/>
        <v>DEJAR</v>
      </c>
      <c r="M3736" s="33" t="str">
        <f t="shared" si="482"/>
        <v>DEJAR</v>
      </c>
    </row>
    <row r="3737" spans="1:13" x14ac:dyDescent="0.25">
      <c r="A3737" s="13" t="s">
        <v>1056</v>
      </c>
      <c r="B3737" s="9">
        <v>77</v>
      </c>
      <c r="C3737" s="8" t="s">
        <v>1088</v>
      </c>
      <c r="D3737" s="120">
        <v>24.8</v>
      </c>
      <c r="E3737" s="120">
        <v>4</v>
      </c>
      <c r="F3737" s="305">
        <f t="shared" si="479"/>
        <v>483.05241600000005</v>
      </c>
      <c r="G3737" s="9">
        <v>0.125</v>
      </c>
      <c r="H3737" s="100" t="s">
        <v>1065</v>
      </c>
      <c r="I3737" s="33">
        <f t="shared" si="488"/>
        <v>42.22722295144743</v>
      </c>
      <c r="J3737" s="33">
        <f t="shared" si="478"/>
        <v>0.16890889180578972</v>
      </c>
      <c r="K3737" s="33" t="str">
        <f t="shared" si="480"/>
        <v>DEJAR</v>
      </c>
      <c r="L3737" s="33" t="str">
        <f t="shared" si="481"/>
        <v>DEPURAR</v>
      </c>
      <c r="M3737" s="33" t="str">
        <f t="shared" si="482"/>
        <v>DEPURAR</v>
      </c>
    </row>
    <row r="3738" spans="1:13" x14ac:dyDescent="0.25">
      <c r="A3738" s="13" t="s">
        <v>1056</v>
      </c>
      <c r="B3738" s="9">
        <v>78</v>
      </c>
      <c r="C3738" s="8" t="s">
        <v>1083</v>
      </c>
      <c r="D3738" s="120">
        <v>19</v>
      </c>
      <c r="E3738" s="195">
        <v>11.206250000000001</v>
      </c>
      <c r="F3738" s="305">
        <f t="shared" si="479"/>
        <v>283.52940000000001</v>
      </c>
      <c r="G3738" s="9">
        <v>0.125</v>
      </c>
      <c r="H3738" s="9" t="s">
        <v>1063</v>
      </c>
      <c r="I3738" s="32">
        <f t="shared" ref="I3738:I3746" si="489">0.13657*D3738^2.38351</f>
        <v>152.50261995629924</v>
      </c>
      <c r="J3738" s="32">
        <f t="shared" si="478"/>
        <v>0.61001047982519696</v>
      </c>
      <c r="K3738" s="33" t="str">
        <f t="shared" si="480"/>
        <v>DEJAR</v>
      </c>
      <c r="L3738" s="33" t="str">
        <f t="shared" si="481"/>
        <v>DEJAR</v>
      </c>
      <c r="M3738" s="33" t="str">
        <f t="shared" si="482"/>
        <v>DEJAR</v>
      </c>
    </row>
    <row r="3739" spans="1:13" x14ac:dyDescent="0.25">
      <c r="A3739" s="13" t="s">
        <v>1056</v>
      </c>
      <c r="B3739" s="9">
        <v>79</v>
      </c>
      <c r="C3739" s="8" t="s">
        <v>1075</v>
      </c>
      <c r="D3739" s="120">
        <v>24</v>
      </c>
      <c r="E3739" s="120">
        <v>15</v>
      </c>
      <c r="F3739" s="305">
        <f t="shared" si="479"/>
        <v>452.3904</v>
      </c>
      <c r="G3739" s="9">
        <v>0.125</v>
      </c>
      <c r="H3739" s="9" t="s">
        <v>1063</v>
      </c>
      <c r="I3739" s="32">
        <f t="shared" si="489"/>
        <v>266.13537552905672</v>
      </c>
      <c r="J3739" s="32">
        <f t="shared" si="478"/>
        <v>1.0645415021162268</v>
      </c>
      <c r="K3739" s="33" t="str">
        <f t="shared" si="480"/>
        <v>DEJAR</v>
      </c>
      <c r="L3739" s="33" t="str">
        <f t="shared" si="481"/>
        <v>DEJAR</v>
      </c>
      <c r="M3739" s="33" t="str">
        <f t="shared" si="482"/>
        <v>DEJAR</v>
      </c>
    </row>
    <row r="3740" spans="1:13" x14ac:dyDescent="0.25">
      <c r="A3740" s="13" t="s">
        <v>1056</v>
      </c>
      <c r="B3740" s="9">
        <v>80</v>
      </c>
      <c r="C3740" s="8" t="s">
        <v>1075</v>
      </c>
      <c r="D3740" s="120">
        <v>19</v>
      </c>
      <c r="E3740" s="120">
        <v>15</v>
      </c>
      <c r="F3740" s="305">
        <f t="shared" si="479"/>
        <v>283.52940000000001</v>
      </c>
      <c r="G3740" s="9">
        <v>0.125</v>
      </c>
      <c r="H3740" s="9" t="s">
        <v>1063</v>
      </c>
      <c r="I3740" s="32">
        <f t="shared" si="489"/>
        <v>152.50261995629924</v>
      </c>
      <c r="J3740" s="32">
        <f t="shared" si="478"/>
        <v>0.61001047982519696</v>
      </c>
      <c r="K3740" s="33" t="str">
        <f t="shared" si="480"/>
        <v>DEJAR</v>
      </c>
      <c r="L3740" s="33" t="str">
        <f t="shared" si="481"/>
        <v>DEJAR</v>
      </c>
      <c r="M3740" s="33" t="str">
        <f t="shared" si="482"/>
        <v>DEJAR</v>
      </c>
    </row>
    <row r="3741" spans="1:13" x14ac:dyDescent="0.25">
      <c r="A3741" s="13" t="s">
        <v>1056</v>
      </c>
      <c r="B3741" s="9">
        <v>81</v>
      </c>
      <c r="C3741" s="8" t="s">
        <v>41</v>
      </c>
      <c r="D3741" s="120">
        <v>18</v>
      </c>
      <c r="E3741" s="120">
        <v>16</v>
      </c>
      <c r="F3741" s="305">
        <f t="shared" si="479"/>
        <v>254.46959999999999</v>
      </c>
      <c r="G3741" s="9">
        <v>0.125</v>
      </c>
      <c r="H3741" s="9" t="s">
        <v>1063</v>
      </c>
      <c r="I3741" s="32">
        <f t="shared" si="489"/>
        <v>134.06329154071116</v>
      </c>
      <c r="J3741" s="32">
        <f t="shared" si="478"/>
        <v>0.53625316616284469</v>
      </c>
      <c r="K3741" s="33" t="str">
        <f t="shared" si="480"/>
        <v>DEJAR</v>
      </c>
      <c r="L3741" s="33" t="str">
        <f t="shared" si="481"/>
        <v>DEJAR</v>
      </c>
      <c r="M3741" s="33" t="str">
        <f t="shared" si="482"/>
        <v>DEJAR</v>
      </c>
    </row>
    <row r="3742" spans="1:13" x14ac:dyDescent="0.25">
      <c r="A3742" s="13" t="s">
        <v>1056</v>
      </c>
      <c r="B3742" s="9">
        <v>82</v>
      </c>
      <c r="C3742" s="8" t="s">
        <v>1075</v>
      </c>
      <c r="D3742" s="120">
        <v>15.5</v>
      </c>
      <c r="E3742" s="120">
        <v>10</v>
      </c>
      <c r="F3742" s="305">
        <f t="shared" si="479"/>
        <v>188.69235</v>
      </c>
      <c r="G3742" s="9">
        <v>0.125</v>
      </c>
      <c r="H3742" s="9" t="s">
        <v>1063</v>
      </c>
      <c r="I3742" s="32">
        <f t="shared" si="489"/>
        <v>93.869134877908024</v>
      </c>
      <c r="J3742" s="32">
        <f t="shared" si="478"/>
        <v>0.37547653951163212</v>
      </c>
      <c r="K3742" s="33" t="str">
        <f t="shared" si="480"/>
        <v>DEJAR</v>
      </c>
      <c r="L3742" s="33" t="str">
        <f t="shared" si="481"/>
        <v>DEJAR</v>
      </c>
      <c r="M3742" s="33" t="str">
        <f t="shared" si="482"/>
        <v>DEJAR</v>
      </c>
    </row>
    <row r="3743" spans="1:13" x14ac:dyDescent="0.25">
      <c r="A3743" s="13" t="s">
        <v>1056</v>
      </c>
      <c r="B3743" s="9">
        <v>83</v>
      </c>
      <c r="C3743" s="8" t="s">
        <v>41</v>
      </c>
      <c r="D3743" s="120">
        <v>29.7</v>
      </c>
      <c r="E3743" s="120">
        <v>16</v>
      </c>
      <c r="F3743" s="305">
        <f t="shared" si="479"/>
        <v>692.79348599999992</v>
      </c>
      <c r="G3743" s="9">
        <v>0.125</v>
      </c>
      <c r="H3743" s="9" t="s">
        <v>1063</v>
      </c>
      <c r="I3743" s="32">
        <f t="shared" si="489"/>
        <v>442.26750761930828</v>
      </c>
      <c r="J3743" s="32">
        <f t="shared" si="478"/>
        <v>1.7690700304772331</v>
      </c>
      <c r="K3743" s="33" t="str">
        <f t="shared" si="480"/>
        <v>DEJAR</v>
      </c>
      <c r="L3743" s="33" t="str">
        <f t="shared" si="481"/>
        <v>DEJAR</v>
      </c>
      <c r="M3743" s="33" t="str">
        <f t="shared" si="482"/>
        <v>DEJAR</v>
      </c>
    </row>
    <row r="3744" spans="1:13" x14ac:dyDescent="0.25">
      <c r="A3744" s="13" t="s">
        <v>1056</v>
      </c>
      <c r="B3744" s="9">
        <v>84</v>
      </c>
      <c r="C3744" s="8" t="s">
        <v>1075</v>
      </c>
      <c r="D3744" s="120">
        <v>16</v>
      </c>
      <c r="E3744" s="120">
        <v>15</v>
      </c>
      <c r="F3744" s="305">
        <f t="shared" si="479"/>
        <v>201.0624</v>
      </c>
      <c r="G3744" s="9">
        <v>0.125</v>
      </c>
      <c r="H3744" s="9" t="s">
        <v>1063</v>
      </c>
      <c r="I3744" s="32">
        <f t="shared" si="489"/>
        <v>101.24820425273758</v>
      </c>
      <c r="J3744" s="32">
        <f t="shared" si="478"/>
        <v>0.4049928170109503</v>
      </c>
      <c r="K3744" s="33" t="str">
        <f t="shared" si="480"/>
        <v>DEJAR</v>
      </c>
      <c r="L3744" s="33" t="str">
        <f t="shared" si="481"/>
        <v>DEJAR</v>
      </c>
      <c r="M3744" s="33" t="str">
        <f t="shared" si="482"/>
        <v>DEJAR</v>
      </c>
    </row>
    <row r="3745" spans="1:13" x14ac:dyDescent="0.25">
      <c r="A3745" s="13" t="s">
        <v>1056</v>
      </c>
      <c r="B3745" s="9">
        <v>85</v>
      </c>
      <c r="C3745" s="8" t="s">
        <v>1075</v>
      </c>
      <c r="D3745" s="120">
        <v>28.5</v>
      </c>
      <c r="E3745" s="120">
        <v>20</v>
      </c>
      <c r="F3745" s="305">
        <f t="shared" si="479"/>
        <v>637.94114999999999</v>
      </c>
      <c r="G3745" s="9">
        <v>0.125</v>
      </c>
      <c r="H3745" s="9" t="s">
        <v>1063</v>
      </c>
      <c r="I3745" s="32">
        <f t="shared" si="489"/>
        <v>400.85987036295842</v>
      </c>
      <c r="J3745" s="32">
        <f t="shared" si="478"/>
        <v>1.6034394814518336</v>
      </c>
      <c r="K3745" s="33" t="str">
        <f t="shared" si="480"/>
        <v>DEJAR</v>
      </c>
      <c r="L3745" s="33" t="str">
        <f t="shared" si="481"/>
        <v>DEJAR</v>
      </c>
      <c r="M3745" s="33" t="str">
        <f t="shared" si="482"/>
        <v>DEJAR</v>
      </c>
    </row>
    <row r="3746" spans="1:13" x14ac:dyDescent="0.25">
      <c r="A3746" s="13" t="s">
        <v>1056</v>
      </c>
      <c r="B3746" s="9">
        <v>86</v>
      </c>
      <c r="C3746" s="8" t="s">
        <v>41</v>
      </c>
      <c r="D3746" s="120">
        <v>13</v>
      </c>
      <c r="E3746" s="120">
        <v>6</v>
      </c>
      <c r="F3746" s="305">
        <f t="shared" si="479"/>
        <v>132.73259999999999</v>
      </c>
      <c r="G3746" s="9">
        <v>0.125</v>
      </c>
      <c r="H3746" s="9" t="s">
        <v>1063</v>
      </c>
      <c r="I3746" s="32">
        <f t="shared" si="489"/>
        <v>61.723483588461484</v>
      </c>
      <c r="J3746" s="32">
        <f t="shared" si="478"/>
        <v>0.24689393435384593</v>
      </c>
      <c r="K3746" s="33" t="str">
        <f t="shared" si="480"/>
        <v>DEJAR</v>
      </c>
      <c r="L3746" s="33" t="str">
        <f t="shared" si="481"/>
        <v>DEJAR</v>
      </c>
      <c r="M3746" s="33" t="str">
        <f t="shared" si="482"/>
        <v>DEJAR</v>
      </c>
    </row>
    <row r="3747" spans="1:13" x14ac:dyDescent="0.25">
      <c r="A3747" s="13" t="s">
        <v>1056</v>
      </c>
      <c r="B3747" s="9">
        <v>87</v>
      </c>
      <c r="C3747" s="8" t="s">
        <v>1064</v>
      </c>
      <c r="D3747" s="120">
        <v>14.1</v>
      </c>
      <c r="E3747" s="120">
        <v>6</v>
      </c>
      <c r="F3747" s="305">
        <f t="shared" si="479"/>
        <v>156.145374</v>
      </c>
      <c r="G3747" s="9">
        <v>0.125</v>
      </c>
      <c r="H3747" s="100" t="s">
        <v>1065</v>
      </c>
      <c r="I3747" s="33">
        <f>(6.666+(12.826*E3747^0.5)*LN(E3747))</f>
        <v>62.957985757508652</v>
      </c>
      <c r="J3747" s="33">
        <f t="shared" si="478"/>
        <v>0.25183194303003459</v>
      </c>
      <c r="K3747" s="33" t="str">
        <f t="shared" si="480"/>
        <v>DEJAR</v>
      </c>
      <c r="L3747" s="33" t="str">
        <f t="shared" si="481"/>
        <v>DEJAR</v>
      </c>
      <c r="M3747" s="33" t="str">
        <f t="shared" si="482"/>
        <v>DEJAR</v>
      </c>
    </row>
    <row r="3748" spans="1:13" x14ac:dyDescent="0.25">
      <c r="A3748" s="13" t="s">
        <v>1056</v>
      </c>
      <c r="B3748" s="9">
        <v>88</v>
      </c>
      <c r="C3748" s="8" t="s">
        <v>377</v>
      </c>
      <c r="D3748" s="120">
        <v>67</v>
      </c>
      <c r="E3748" s="120">
        <v>25</v>
      </c>
      <c r="F3748" s="305">
        <f t="shared" si="479"/>
        <v>3525.6606000000002</v>
      </c>
      <c r="G3748" s="9">
        <v>0.125</v>
      </c>
      <c r="H3748" s="9" t="s">
        <v>1063</v>
      </c>
      <c r="I3748" s="32">
        <f t="shared" ref="I3748:I3754" si="490">0.13657*D3748^2.38351</f>
        <v>3074.842409403137</v>
      </c>
      <c r="J3748" s="32">
        <f t="shared" si="478"/>
        <v>12.299369637612548</v>
      </c>
      <c r="K3748" s="33" t="str">
        <f t="shared" si="480"/>
        <v>DEJAR</v>
      </c>
      <c r="L3748" s="33" t="str">
        <f t="shared" si="481"/>
        <v>DEJAR</v>
      </c>
      <c r="M3748" s="33" t="str">
        <f t="shared" si="482"/>
        <v>DEJAR</v>
      </c>
    </row>
    <row r="3749" spans="1:13" x14ac:dyDescent="0.25">
      <c r="A3749" s="13" t="s">
        <v>1056</v>
      </c>
      <c r="B3749" s="9">
        <v>89</v>
      </c>
      <c r="C3749" s="8" t="s">
        <v>377</v>
      </c>
      <c r="D3749" s="120">
        <v>41</v>
      </c>
      <c r="E3749" s="120">
        <v>20</v>
      </c>
      <c r="F3749" s="305">
        <f t="shared" si="479"/>
        <v>1320.2574</v>
      </c>
      <c r="G3749" s="9">
        <v>0.125</v>
      </c>
      <c r="H3749" s="9" t="s">
        <v>1063</v>
      </c>
      <c r="I3749" s="32">
        <f t="shared" si="490"/>
        <v>953.76583125588297</v>
      </c>
      <c r="J3749" s="32">
        <f t="shared" si="478"/>
        <v>3.815063325023532</v>
      </c>
      <c r="K3749" s="33" t="str">
        <f t="shared" si="480"/>
        <v>DEJAR</v>
      </c>
      <c r="L3749" s="33" t="str">
        <f t="shared" si="481"/>
        <v>DEJAR</v>
      </c>
      <c r="M3749" s="33" t="str">
        <f t="shared" si="482"/>
        <v>DEJAR</v>
      </c>
    </row>
    <row r="3750" spans="1:13" x14ac:dyDescent="0.25">
      <c r="A3750" s="13" t="s">
        <v>1059</v>
      </c>
      <c r="B3750" s="9">
        <v>1</v>
      </c>
      <c r="C3750" s="8" t="s">
        <v>1075</v>
      </c>
      <c r="D3750" s="120">
        <v>12</v>
      </c>
      <c r="E3750" s="120">
        <v>14</v>
      </c>
      <c r="F3750" s="305">
        <f t="shared" si="479"/>
        <v>113.0976</v>
      </c>
      <c r="G3750" s="9">
        <v>0.125</v>
      </c>
      <c r="H3750" s="9" t="s">
        <v>1063</v>
      </c>
      <c r="I3750" s="32">
        <f t="shared" si="490"/>
        <v>51.002868362482175</v>
      </c>
      <c r="J3750" s="32">
        <f t="shared" si="478"/>
        <v>0.2040114734499287</v>
      </c>
      <c r="K3750" s="33" t="str">
        <f t="shared" si="480"/>
        <v>DEJAR</v>
      </c>
      <c r="L3750" s="33" t="str">
        <f t="shared" si="481"/>
        <v>DEJAR</v>
      </c>
      <c r="M3750" s="33" t="str">
        <f t="shared" si="482"/>
        <v>DEJAR</v>
      </c>
    </row>
    <row r="3751" spans="1:13" x14ac:dyDescent="0.25">
      <c r="A3751" s="13" t="s">
        <v>1059</v>
      </c>
      <c r="B3751" s="9">
        <v>2</v>
      </c>
      <c r="C3751" s="8" t="s">
        <v>1091</v>
      </c>
      <c r="D3751" s="120">
        <v>34</v>
      </c>
      <c r="E3751" s="120">
        <v>15</v>
      </c>
      <c r="F3751" s="305">
        <f t="shared" si="479"/>
        <v>907.92240000000004</v>
      </c>
      <c r="G3751" s="9">
        <v>0.125</v>
      </c>
      <c r="H3751" s="9" t="s">
        <v>1063</v>
      </c>
      <c r="I3751" s="32">
        <f t="shared" si="490"/>
        <v>610.45073780325674</v>
      </c>
      <c r="J3751" s="32">
        <f t="shared" si="478"/>
        <v>2.441802951213027</v>
      </c>
      <c r="K3751" s="33" t="str">
        <f t="shared" si="480"/>
        <v>DEJAR</v>
      </c>
      <c r="L3751" s="33" t="str">
        <f t="shared" si="481"/>
        <v>DEJAR</v>
      </c>
      <c r="M3751" s="33" t="str">
        <f t="shared" si="482"/>
        <v>DEJAR</v>
      </c>
    </row>
    <row r="3752" spans="1:13" x14ac:dyDescent="0.25">
      <c r="A3752" s="13" t="s">
        <v>1059</v>
      </c>
      <c r="B3752" s="9">
        <v>3</v>
      </c>
      <c r="C3752" s="8" t="s">
        <v>41</v>
      </c>
      <c r="D3752" s="120">
        <v>17</v>
      </c>
      <c r="E3752" s="120">
        <v>15</v>
      </c>
      <c r="F3752" s="305">
        <f t="shared" si="479"/>
        <v>226.98060000000001</v>
      </c>
      <c r="G3752" s="9">
        <v>0.125</v>
      </c>
      <c r="H3752" s="9" t="s">
        <v>1063</v>
      </c>
      <c r="I3752" s="32">
        <f t="shared" si="490"/>
        <v>116.98835060940742</v>
      </c>
      <c r="J3752" s="32">
        <f t="shared" si="478"/>
        <v>0.46795340243762967</v>
      </c>
      <c r="K3752" s="33" t="str">
        <f t="shared" si="480"/>
        <v>DEJAR</v>
      </c>
      <c r="L3752" s="33" t="str">
        <f t="shared" si="481"/>
        <v>DEJAR</v>
      </c>
      <c r="M3752" s="33" t="str">
        <f t="shared" si="482"/>
        <v>DEJAR</v>
      </c>
    </row>
    <row r="3753" spans="1:13" x14ac:dyDescent="0.25">
      <c r="A3753" s="13" t="s">
        <v>1059</v>
      </c>
      <c r="B3753" s="9">
        <v>4</v>
      </c>
      <c r="C3753" s="8" t="s">
        <v>1076</v>
      </c>
      <c r="D3753" s="120">
        <v>12.5</v>
      </c>
      <c r="E3753" s="120">
        <v>12</v>
      </c>
      <c r="F3753" s="305">
        <f t="shared" si="479"/>
        <v>122.71875</v>
      </c>
      <c r="G3753" s="9">
        <v>0.125</v>
      </c>
      <c r="H3753" s="9" t="s">
        <v>1063</v>
      </c>
      <c r="I3753" s="32">
        <f t="shared" si="490"/>
        <v>56.214880852526136</v>
      </c>
      <c r="J3753" s="32">
        <f t="shared" si="478"/>
        <v>0.22485952341010454</v>
      </c>
      <c r="K3753" s="33" t="str">
        <f t="shared" si="480"/>
        <v>DEJAR</v>
      </c>
      <c r="L3753" s="33" t="str">
        <f t="shared" si="481"/>
        <v>DEJAR</v>
      </c>
      <c r="M3753" s="33" t="str">
        <f t="shared" si="482"/>
        <v>DEJAR</v>
      </c>
    </row>
    <row r="3754" spans="1:13" x14ac:dyDescent="0.25">
      <c r="A3754" s="13" t="s">
        <v>1059</v>
      </c>
      <c r="B3754" s="9">
        <v>5</v>
      </c>
      <c r="C3754" s="8" t="s">
        <v>1075</v>
      </c>
      <c r="D3754" s="120">
        <v>20</v>
      </c>
      <c r="E3754" s="120">
        <v>15</v>
      </c>
      <c r="F3754" s="305">
        <f t="shared" si="479"/>
        <v>314.15999999999997</v>
      </c>
      <c r="G3754" s="9">
        <v>0.125</v>
      </c>
      <c r="H3754" s="9" t="s">
        <v>1063</v>
      </c>
      <c r="I3754" s="32">
        <f t="shared" si="490"/>
        <v>172.33493090633354</v>
      </c>
      <c r="J3754" s="32">
        <f t="shared" si="478"/>
        <v>0.68933972362533413</v>
      </c>
      <c r="K3754" s="33" t="str">
        <f t="shared" si="480"/>
        <v>DEJAR</v>
      </c>
      <c r="L3754" s="33" t="str">
        <f t="shared" si="481"/>
        <v>DEJAR</v>
      </c>
      <c r="M3754" s="33" t="str">
        <f t="shared" si="482"/>
        <v>DEJAR</v>
      </c>
    </row>
    <row r="3755" spans="1:13" x14ac:dyDescent="0.25">
      <c r="A3755" s="13" t="s">
        <v>1059</v>
      </c>
      <c r="B3755" s="9">
        <v>6</v>
      </c>
      <c r="C3755" s="8" t="s">
        <v>1064</v>
      </c>
      <c r="D3755" s="120">
        <v>30</v>
      </c>
      <c r="E3755" s="120">
        <v>12</v>
      </c>
      <c r="F3755" s="305">
        <f t="shared" si="479"/>
        <v>706.86</v>
      </c>
      <c r="G3755" s="9">
        <v>0.125</v>
      </c>
      <c r="H3755" s="100" t="s">
        <v>1065</v>
      </c>
      <c r="I3755" s="33">
        <f t="shared" ref="I3755:I3756" si="491">(6.666+(12.826*E3755^0.5)*LN(E3755))</f>
        <v>117.07181217677756</v>
      </c>
      <c r="J3755" s="33">
        <f t="shared" si="478"/>
        <v>0.46828724870711025</v>
      </c>
      <c r="K3755" s="33" t="str">
        <f t="shared" si="480"/>
        <v>DEJAR</v>
      </c>
      <c r="L3755" s="33" t="str">
        <f t="shared" si="481"/>
        <v>DEJAR</v>
      </c>
      <c r="M3755" s="33" t="str">
        <f t="shared" si="482"/>
        <v>DEJAR</v>
      </c>
    </row>
    <row r="3756" spans="1:13" x14ac:dyDescent="0.25">
      <c r="A3756" s="13" t="s">
        <v>1059</v>
      </c>
      <c r="B3756" s="9">
        <v>7</v>
      </c>
      <c r="C3756" s="8" t="s">
        <v>1064</v>
      </c>
      <c r="D3756" s="120">
        <v>20</v>
      </c>
      <c r="E3756" s="120">
        <v>4</v>
      </c>
      <c r="F3756" s="305">
        <f t="shared" si="479"/>
        <v>314.15999999999997</v>
      </c>
      <c r="G3756" s="9">
        <v>0.125</v>
      </c>
      <c r="H3756" s="100" t="s">
        <v>1065</v>
      </c>
      <c r="I3756" s="33">
        <f t="shared" si="491"/>
        <v>42.22722295144743</v>
      </c>
      <c r="J3756" s="33">
        <f t="shared" si="478"/>
        <v>0.16890889180578972</v>
      </c>
      <c r="K3756" s="33" t="str">
        <f t="shared" si="480"/>
        <v>DEJAR</v>
      </c>
      <c r="L3756" s="33" t="str">
        <f t="shared" si="481"/>
        <v>DEPURAR</v>
      </c>
      <c r="M3756" s="33" t="str">
        <f t="shared" si="482"/>
        <v>DEPURAR</v>
      </c>
    </row>
    <row r="3757" spans="1:13" x14ac:dyDescent="0.25">
      <c r="A3757" s="13" t="s">
        <v>1059</v>
      </c>
      <c r="B3757" s="9">
        <v>8</v>
      </c>
      <c r="C3757" s="8" t="s">
        <v>1075</v>
      </c>
      <c r="D3757" s="120">
        <v>12</v>
      </c>
      <c r="E3757" s="120">
        <v>12</v>
      </c>
      <c r="F3757" s="305">
        <f t="shared" si="479"/>
        <v>113.0976</v>
      </c>
      <c r="G3757" s="9">
        <v>0.125</v>
      </c>
      <c r="H3757" s="9" t="s">
        <v>1063</v>
      </c>
      <c r="I3757" s="32">
        <f t="shared" ref="I3757:I3764" si="492">0.13657*D3757^2.38351</f>
        <v>51.002868362482175</v>
      </c>
      <c r="J3757" s="32">
        <f t="shared" si="478"/>
        <v>0.2040114734499287</v>
      </c>
      <c r="K3757" s="33" t="str">
        <f t="shared" si="480"/>
        <v>DEJAR</v>
      </c>
      <c r="L3757" s="33" t="str">
        <f t="shared" si="481"/>
        <v>DEJAR</v>
      </c>
      <c r="M3757" s="33" t="str">
        <f t="shared" si="482"/>
        <v>DEJAR</v>
      </c>
    </row>
    <row r="3758" spans="1:13" x14ac:dyDescent="0.25">
      <c r="A3758" s="13" t="s">
        <v>1059</v>
      </c>
      <c r="B3758" s="9">
        <v>9</v>
      </c>
      <c r="C3758" s="8" t="s">
        <v>130</v>
      </c>
      <c r="D3758" s="120">
        <v>31</v>
      </c>
      <c r="E3758" s="120">
        <v>10</v>
      </c>
      <c r="F3758" s="305">
        <f t="shared" si="479"/>
        <v>754.76940000000002</v>
      </c>
      <c r="G3758" s="9">
        <v>0.125</v>
      </c>
      <c r="H3758" s="9" t="s">
        <v>1063</v>
      </c>
      <c r="I3758" s="32">
        <f t="shared" si="492"/>
        <v>489.81357840055307</v>
      </c>
      <c r="J3758" s="32">
        <f t="shared" si="478"/>
        <v>1.9592543136022122</v>
      </c>
      <c r="K3758" s="33" t="str">
        <f t="shared" si="480"/>
        <v>DEJAR</v>
      </c>
      <c r="L3758" s="33" t="str">
        <f t="shared" si="481"/>
        <v>DEJAR</v>
      </c>
      <c r="M3758" s="33" t="str">
        <f t="shared" si="482"/>
        <v>DEJAR</v>
      </c>
    </row>
    <row r="3759" spans="1:13" x14ac:dyDescent="0.25">
      <c r="A3759" s="13" t="s">
        <v>1059</v>
      </c>
      <c r="B3759" s="9">
        <v>10</v>
      </c>
      <c r="C3759" s="8" t="s">
        <v>41</v>
      </c>
      <c r="D3759" s="120">
        <v>43</v>
      </c>
      <c r="E3759" s="120">
        <v>15</v>
      </c>
      <c r="F3759" s="305">
        <f t="shared" si="479"/>
        <v>1452.2046</v>
      </c>
      <c r="G3759" s="9">
        <v>0.125</v>
      </c>
      <c r="H3759" s="9" t="s">
        <v>1063</v>
      </c>
      <c r="I3759" s="32">
        <f t="shared" si="492"/>
        <v>1068.4241794788302</v>
      </c>
      <c r="J3759" s="32">
        <f t="shared" si="478"/>
        <v>4.2736967179153211</v>
      </c>
      <c r="K3759" s="33" t="str">
        <f t="shared" si="480"/>
        <v>DEJAR</v>
      </c>
      <c r="L3759" s="33" t="str">
        <f t="shared" si="481"/>
        <v>DEJAR</v>
      </c>
      <c r="M3759" s="33" t="str">
        <f t="shared" si="482"/>
        <v>DEJAR</v>
      </c>
    </row>
    <row r="3760" spans="1:13" x14ac:dyDescent="0.25">
      <c r="A3760" s="13" t="s">
        <v>1059</v>
      </c>
      <c r="B3760" s="9">
        <v>11</v>
      </c>
      <c r="C3760" s="8" t="s">
        <v>1076</v>
      </c>
      <c r="D3760" s="120">
        <v>25</v>
      </c>
      <c r="E3760" s="120">
        <v>18</v>
      </c>
      <c r="F3760" s="305">
        <f t="shared" si="479"/>
        <v>490.875</v>
      </c>
      <c r="G3760" s="9">
        <v>0.125</v>
      </c>
      <c r="H3760" s="9" t="s">
        <v>1063</v>
      </c>
      <c r="I3760" s="32">
        <f t="shared" si="492"/>
        <v>293.3319028192812</v>
      </c>
      <c r="J3760" s="32">
        <f t="shared" si="478"/>
        <v>1.1733276112771247</v>
      </c>
      <c r="K3760" s="33" t="str">
        <f t="shared" si="480"/>
        <v>DEJAR</v>
      </c>
      <c r="L3760" s="33" t="str">
        <f t="shared" si="481"/>
        <v>DEJAR</v>
      </c>
      <c r="M3760" s="33" t="str">
        <f t="shared" si="482"/>
        <v>DEJAR</v>
      </c>
    </row>
    <row r="3761" spans="1:13" x14ac:dyDescent="0.25">
      <c r="A3761" s="13" t="s">
        <v>1059</v>
      </c>
      <c r="B3761" s="9">
        <v>12</v>
      </c>
      <c r="C3761" s="8" t="s">
        <v>1075</v>
      </c>
      <c r="D3761" s="120">
        <v>12</v>
      </c>
      <c r="E3761" s="195">
        <v>11.227722772277227</v>
      </c>
      <c r="F3761" s="305">
        <f t="shared" si="479"/>
        <v>113.0976</v>
      </c>
      <c r="G3761" s="9">
        <v>0.125</v>
      </c>
      <c r="H3761" s="9" t="s">
        <v>1063</v>
      </c>
      <c r="I3761" s="32">
        <f t="shared" si="492"/>
        <v>51.002868362482175</v>
      </c>
      <c r="J3761" s="32">
        <f t="shared" si="478"/>
        <v>0.2040114734499287</v>
      </c>
      <c r="K3761" s="33" t="str">
        <f t="shared" si="480"/>
        <v>DEJAR</v>
      </c>
      <c r="L3761" s="33" t="str">
        <f t="shared" si="481"/>
        <v>DEJAR</v>
      </c>
      <c r="M3761" s="33" t="str">
        <f t="shared" si="482"/>
        <v>DEJAR</v>
      </c>
    </row>
    <row r="3762" spans="1:13" x14ac:dyDescent="0.25">
      <c r="A3762" s="13" t="s">
        <v>1059</v>
      </c>
      <c r="B3762" s="9">
        <v>13</v>
      </c>
      <c r="C3762" s="8" t="s">
        <v>1069</v>
      </c>
      <c r="D3762" s="120">
        <v>18.5</v>
      </c>
      <c r="E3762" s="120">
        <v>20</v>
      </c>
      <c r="F3762" s="305">
        <f t="shared" si="479"/>
        <v>268.80315000000002</v>
      </c>
      <c r="G3762" s="9">
        <v>0.125</v>
      </c>
      <c r="H3762" s="9" t="s">
        <v>1063</v>
      </c>
      <c r="I3762" s="32">
        <f t="shared" si="492"/>
        <v>143.11059777395243</v>
      </c>
      <c r="J3762" s="32">
        <f t="shared" si="478"/>
        <v>0.57244239109580974</v>
      </c>
      <c r="K3762" s="33" t="str">
        <f t="shared" si="480"/>
        <v>DEJAR</v>
      </c>
      <c r="L3762" s="33" t="str">
        <f t="shared" si="481"/>
        <v>DEJAR</v>
      </c>
      <c r="M3762" s="33" t="str">
        <f t="shared" si="482"/>
        <v>DEJAR</v>
      </c>
    </row>
    <row r="3763" spans="1:13" x14ac:dyDescent="0.25">
      <c r="A3763" s="13" t="s">
        <v>1059</v>
      </c>
      <c r="B3763" s="9">
        <v>14</v>
      </c>
      <c r="C3763" s="8" t="s">
        <v>130</v>
      </c>
      <c r="D3763" s="120">
        <v>25</v>
      </c>
      <c r="E3763" s="120">
        <v>25</v>
      </c>
      <c r="F3763" s="305">
        <f t="shared" si="479"/>
        <v>490.875</v>
      </c>
      <c r="G3763" s="9">
        <v>0.125</v>
      </c>
      <c r="H3763" s="9" t="s">
        <v>1063</v>
      </c>
      <c r="I3763" s="32">
        <f t="shared" si="492"/>
        <v>293.3319028192812</v>
      </c>
      <c r="J3763" s="32">
        <f t="shared" si="478"/>
        <v>1.1733276112771247</v>
      </c>
      <c r="K3763" s="33" t="str">
        <f t="shared" si="480"/>
        <v>DEJAR</v>
      </c>
      <c r="L3763" s="33" t="str">
        <f t="shared" si="481"/>
        <v>DEJAR</v>
      </c>
      <c r="M3763" s="33" t="str">
        <f t="shared" si="482"/>
        <v>DEJAR</v>
      </c>
    </row>
    <row r="3764" spans="1:13" x14ac:dyDescent="0.25">
      <c r="A3764" s="13" t="s">
        <v>1059</v>
      </c>
      <c r="B3764" s="9">
        <v>15</v>
      </c>
      <c r="C3764" s="8" t="s">
        <v>41</v>
      </c>
      <c r="D3764" s="120">
        <v>21</v>
      </c>
      <c r="E3764" s="120">
        <v>10</v>
      </c>
      <c r="F3764" s="305">
        <f t="shared" si="479"/>
        <v>346.3614</v>
      </c>
      <c r="G3764" s="9">
        <v>0.125</v>
      </c>
      <c r="H3764" s="9" t="s">
        <v>1063</v>
      </c>
      <c r="I3764" s="32">
        <f t="shared" si="492"/>
        <v>193.587905296</v>
      </c>
      <c r="J3764" s="32">
        <f t="shared" si="478"/>
        <v>0.77435162118400003</v>
      </c>
      <c r="K3764" s="33" t="str">
        <f t="shared" si="480"/>
        <v>DEJAR</v>
      </c>
      <c r="L3764" s="33" t="str">
        <f t="shared" si="481"/>
        <v>DEJAR</v>
      </c>
      <c r="M3764" s="33" t="str">
        <f t="shared" si="482"/>
        <v>DEJAR</v>
      </c>
    </row>
    <row r="3765" spans="1:13" x14ac:dyDescent="0.25">
      <c r="A3765" s="13" t="s">
        <v>1059</v>
      </c>
      <c r="B3765" s="9">
        <v>16</v>
      </c>
      <c r="C3765" s="8" t="s">
        <v>1064</v>
      </c>
      <c r="D3765" s="120">
        <v>21</v>
      </c>
      <c r="E3765" s="120">
        <v>10</v>
      </c>
      <c r="F3765" s="305">
        <f t="shared" si="479"/>
        <v>346.3614</v>
      </c>
      <c r="G3765" s="9">
        <v>0.125</v>
      </c>
      <c r="H3765" s="100" t="s">
        <v>1065</v>
      </c>
      <c r="I3765" s="33">
        <f t="shared" ref="I3765:I3767" si="493">(6.666+(12.826*E3765^0.5)*LN(E3765))</f>
        <v>100.05740827111657</v>
      </c>
      <c r="J3765" s="33">
        <f t="shared" si="478"/>
        <v>0.4002296330844663</v>
      </c>
      <c r="K3765" s="33" t="str">
        <f t="shared" si="480"/>
        <v>DEJAR</v>
      </c>
      <c r="L3765" s="33" t="str">
        <f t="shared" si="481"/>
        <v>DEJAR</v>
      </c>
      <c r="M3765" s="33" t="str">
        <f t="shared" si="482"/>
        <v>DEJAR</v>
      </c>
    </row>
    <row r="3766" spans="1:13" x14ac:dyDescent="0.25">
      <c r="A3766" s="13" t="s">
        <v>1059</v>
      </c>
      <c r="B3766" s="9">
        <v>17</v>
      </c>
      <c r="C3766" s="8" t="s">
        <v>1064</v>
      </c>
      <c r="D3766" s="120">
        <v>28</v>
      </c>
      <c r="E3766" s="120">
        <v>6</v>
      </c>
      <c r="F3766" s="305">
        <f t="shared" si="479"/>
        <v>615.75360000000001</v>
      </c>
      <c r="G3766" s="9">
        <v>0.125</v>
      </c>
      <c r="H3766" s="100" t="s">
        <v>1065</v>
      </c>
      <c r="I3766" s="33">
        <f t="shared" si="493"/>
        <v>62.957985757508652</v>
      </c>
      <c r="J3766" s="33">
        <f t="shared" si="478"/>
        <v>0.25183194303003459</v>
      </c>
      <c r="K3766" s="33" t="str">
        <f t="shared" si="480"/>
        <v>DEJAR</v>
      </c>
      <c r="L3766" s="33" t="str">
        <f t="shared" si="481"/>
        <v>DEJAR</v>
      </c>
      <c r="M3766" s="33" t="str">
        <f t="shared" si="482"/>
        <v>DEJAR</v>
      </c>
    </row>
    <row r="3767" spans="1:13" x14ac:dyDescent="0.25">
      <c r="A3767" s="13" t="s">
        <v>1059</v>
      </c>
      <c r="B3767" s="9">
        <v>18</v>
      </c>
      <c r="C3767" s="8" t="s">
        <v>1064</v>
      </c>
      <c r="D3767" s="120">
        <v>27</v>
      </c>
      <c r="E3767" s="120">
        <v>10</v>
      </c>
      <c r="F3767" s="305">
        <f t="shared" si="479"/>
        <v>572.5566</v>
      </c>
      <c r="G3767" s="9">
        <v>0.125</v>
      </c>
      <c r="H3767" s="100" t="s">
        <v>1065</v>
      </c>
      <c r="I3767" s="33">
        <f t="shared" si="493"/>
        <v>100.05740827111657</v>
      </c>
      <c r="J3767" s="33">
        <f t="shared" si="478"/>
        <v>0.4002296330844663</v>
      </c>
      <c r="K3767" s="33" t="str">
        <f t="shared" si="480"/>
        <v>DEJAR</v>
      </c>
      <c r="L3767" s="33" t="str">
        <f t="shared" si="481"/>
        <v>DEJAR</v>
      </c>
      <c r="M3767" s="33" t="str">
        <f t="shared" si="482"/>
        <v>DEJAR</v>
      </c>
    </row>
    <row r="3768" spans="1:13" x14ac:dyDescent="0.25">
      <c r="A3768" s="13" t="s">
        <v>1059</v>
      </c>
      <c r="B3768" s="9">
        <v>19</v>
      </c>
      <c r="C3768" s="8" t="s">
        <v>130</v>
      </c>
      <c r="D3768" s="120">
        <v>16</v>
      </c>
      <c r="E3768" s="120">
        <v>6</v>
      </c>
      <c r="F3768" s="305">
        <f t="shared" si="479"/>
        <v>201.0624</v>
      </c>
      <c r="G3768" s="9">
        <v>0.125</v>
      </c>
      <c r="H3768" s="9" t="s">
        <v>1063</v>
      </c>
      <c r="I3768" s="32">
        <f t="shared" ref="I3768:I3772" si="494">0.13657*D3768^2.38351</f>
        <v>101.24820425273758</v>
      </c>
      <c r="J3768" s="32">
        <f t="shared" ref="J3768:J3775" si="495">(I3768/1000)*0.5/G3768</f>
        <v>0.4049928170109503</v>
      </c>
      <c r="K3768" s="33" t="str">
        <f t="shared" si="480"/>
        <v>DEJAR</v>
      </c>
      <c r="L3768" s="33" t="str">
        <f t="shared" si="481"/>
        <v>DEJAR</v>
      </c>
      <c r="M3768" s="33" t="str">
        <f t="shared" si="482"/>
        <v>DEJAR</v>
      </c>
    </row>
    <row r="3769" spans="1:13" x14ac:dyDescent="0.25">
      <c r="A3769" s="13" t="s">
        <v>1059</v>
      </c>
      <c r="B3769" s="9">
        <v>20</v>
      </c>
      <c r="C3769" s="8" t="s">
        <v>130</v>
      </c>
      <c r="D3769" s="120">
        <v>12</v>
      </c>
      <c r="E3769" s="120">
        <v>10</v>
      </c>
      <c r="F3769" s="305">
        <f t="shared" si="479"/>
        <v>113.0976</v>
      </c>
      <c r="G3769" s="9">
        <v>0.125</v>
      </c>
      <c r="H3769" s="9" t="s">
        <v>1063</v>
      </c>
      <c r="I3769" s="32">
        <f t="shared" si="494"/>
        <v>51.002868362482175</v>
      </c>
      <c r="J3769" s="32">
        <f t="shared" si="495"/>
        <v>0.2040114734499287</v>
      </c>
      <c r="K3769" s="33" t="str">
        <f t="shared" si="480"/>
        <v>DEJAR</v>
      </c>
      <c r="L3769" s="33" t="str">
        <f t="shared" si="481"/>
        <v>DEJAR</v>
      </c>
      <c r="M3769" s="33" t="str">
        <f t="shared" si="482"/>
        <v>DEJAR</v>
      </c>
    </row>
    <row r="3770" spans="1:13" x14ac:dyDescent="0.25">
      <c r="A3770" s="13" t="s">
        <v>1059</v>
      </c>
      <c r="B3770" s="9">
        <v>21</v>
      </c>
      <c r="C3770" s="8" t="s">
        <v>1082</v>
      </c>
      <c r="D3770" s="120">
        <v>31</v>
      </c>
      <c r="E3770" s="120">
        <v>15</v>
      </c>
      <c r="F3770" s="305">
        <f t="shared" si="479"/>
        <v>754.76940000000002</v>
      </c>
      <c r="G3770" s="9">
        <v>0.125</v>
      </c>
      <c r="H3770" s="9" t="s">
        <v>1063</v>
      </c>
      <c r="I3770" s="32">
        <f t="shared" si="494"/>
        <v>489.81357840055307</v>
      </c>
      <c r="J3770" s="32">
        <f t="shared" si="495"/>
        <v>1.9592543136022122</v>
      </c>
      <c r="K3770" s="33" t="str">
        <f t="shared" si="480"/>
        <v>DEJAR</v>
      </c>
      <c r="L3770" s="33" t="str">
        <f t="shared" si="481"/>
        <v>DEJAR</v>
      </c>
      <c r="M3770" s="33" t="str">
        <f t="shared" si="482"/>
        <v>DEJAR</v>
      </c>
    </row>
    <row r="3771" spans="1:13" x14ac:dyDescent="0.25">
      <c r="A3771" s="13" t="s">
        <v>1059</v>
      </c>
      <c r="B3771" s="9">
        <v>22</v>
      </c>
      <c r="C3771" s="8" t="s">
        <v>990</v>
      </c>
      <c r="D3771" s="120">
        <v>22</v>
      </c>
      <c r="E3771" s="120">
        <v>10</v>
      </c>
      <c r="F3771" s="305">
        <f t="shared" si="479"/>
        <v>380.1336</v>
      </c>
      <c r="G3771" s="9">
        <v>0.125</v>
      </c>
      <c r="H3771" s="9" t="s">
        <v>1063</v>
      </c>
      <c r="I3771" s="32">
        <f t="shared" si="494"/>
        <v>216.2883827856152</v>
      </c>
      <c r="J3771" s="32">
        <f t="shared" si="495"/>
        <v>0.86515353114246074</v>
      </c>
      <c r="K3771" s="33" t="str">
        <f t="shared" si="480"/>
        <v>DEJAR</v>
      </c>
      <c r="L3771" s="33" t="str">
        <f t="shared" si="481"/>
        <v>DEJAR</v>
      </c>
      <c r="M3771" s="33" t="str">
        <f t="shared" si="482"/>
        <v>DEJAR</v>
      </c>
    </row>
    <row r="3772" spans="1:13" x14ac:dyDescent="0.25">
      <c r="A3772" s="13" t="s">
        <v>1059</v>
      </c>
      <c r="B3772" s="9">
        <v>23</v>
      </c>
      <c r="C3772" s="8" t="s">
        <v>1075</v>
      </c>
      <c r="D3772" s="120">
        <v>13</v>
      </c>
      <c r="E3772" s="120">
        <v>10</v>
      </c>
      <c r="F3772" s="305">
        <f t="shared" si="479"/>
        <v>132.73259999999999</v>
      </c>
      <c r="G3772" s="9">
        <v>0.125</v>
      </c>
      <c r="H3772" s="9" t="s">
        <v>1063</v>
      </c>
      <c r="I3772" s="32">
        <f t="shared" si="494"/>
        <v>61.723483588461484</v>
      </c>
      <c r="J3772" s="32">
        <f t="shared" si="495"/>
        <v>0.24689393435384593</v>
      </c>
      <c r="K3772" s="33" t="str">
        <f t="shared" si="480"/>
        <v>DEJAR</v>
      </c>
      <c r="L3772" s="33" t="str">
        <f t="shared" si="481"/>
        <v>DEJAR</v>
      </c>
      <c r="M3772" s="33" t="str">
        <f t="shared" si="482"/>
        <v>DEJAR</v>
      </c>
    </row>
    <row r="3773" spans="1:13" x14ac:dyDescent="0.25">
      <c r="A3773" s="13" t="s">
        <v>1059</v>
      </c>
      <c r="B3773" s="9">
        <v>24</v>
      </c>
      <c r="C3773" s="8" t="s">
        <v>1064</v>
      </c>
      <c r="D3773" s="120">
        <v>31</v>
      </c>
      <c r="E3773" s="120">
        <v>15</v>
      </c>
      <c r="F3773" s="305">
        <f t="shared" si="479"/>
        <v>754.76940000000002</v>
      </c>
      <c r="G3773" s="9">
        <v>0.125</v>
      </c>
      <c r="H3773" s="100" t="s">
        <v>1065</v>
      </c>
      <c r="I3773" s="33">
        <f t="shared" ref="I3773:I3775" si="496">(6.666+(12.826*E3773^0.5)*LN(E3773))</f>
        <v>141.18808068496872</v>
      </c>
      <c r="J3773" s="33">
        <f t="shared" si="495"/>
        <v>0.56475232273987486</v>
      </c>
      <c r="K3773" s="33" t="str">
        <f t="shared" si="480"/>
        <v>DEJAR</v>
      </c>
      <c r="L3773" s="33" t="str">
        <f t="shared" si="481"/>
        <v>DEJAR</v>
      </c>
      <c r="M3773" s="33" t="str">
        <f t="shared" si="482"/>
        <v>DEJAR</v>
      </c>
    </row>
    <row r="3774" spans="1:13" x14ac:dyDescent="0.25">
      <c r="A3774" s="13" t="s">
        <v>1059</v>
      </c>
      <c r="B3774" s="9">
        <v>25</v>
      </c>
      <c r="C3774" s="8" t="s">
        <v>1064</v>
      </c>
      <c r="D3774" s="120">
        <v>14.5</v>
      </c>
      <c r="E3774" s="198">
        <v>7</v>
      </c>
      <c r="F3774" s="305">
        <f t="shared" si="479"/>
        <v>165.13034999999999</v>
      </c>
      <c r="G3774" s="9">
        <v>0.125</v>
      </c>
      <c r="H3774" s="100" t="s">
        <v>1065</v>
      </c>
      <c r="I3774" s="33">
        <f t="shared" si="496"/>
        <v>72.699305651915452</v>
      </c>
      <c r="J3774" s="33">
        <f t="shared" si="495"/>
        <v>0.29079722260766183</v>
      </c>
      <c r="K3774" s="33" t="str">
        <f t="shared" si="480"/>
        <v>DEJAR</v>
      </c>
      <c r="L3774" s="33" t="str">
        <f t="shared" si="481"/>
        <v>DEJAR</v>
      </c>
      <c r="M3774" s="33" t="str">
        <f t="shared" si="482"/>
        <v>DEJAR</v>
      </c>
    </row>
    <row r="3775" spans="1:13" x14ac:dyDescent="0.25">
      <c r="A3775" s="13" t="s">
        <v>1059</v>
      </c>
      <c r="B3775" s="9">
        <v>26</v>
      </c>
      <c r="C3775" s="8" t="s">
        <v>1064</v>
      </c>
      <c r="D3775" s="120">
        <v>13</v>
      </c>
      <c r="E3775" s="120">
        <v>6</v>
      </c>
      <c r="F3775" s="305">
        <f t="shared" si="479"/>
        <v>132.73259999999999</v>
      </c>
      <c r="G3775" s="9">
        <v>0.125</v>
      </c>
      <c r="H3775" s="100" t="s">
        <v>1065</v>
      </c>
      <c r="I3775" s="33">
        <f t="shared" si="496"/>
        <v>62.957985757508652</v>
      </c>
      <c r="J3775" s="33">
        <f t="shared" si="495"/>
        <v>0.25183194303003459</v>
      </c>
      <c r="K3775" s="33" t="str">
        <f t="shared" si="480"/>
        <v>DEJAR</v>
      </c>
      <c r="L3775" s="33" t="str">
        <f t="shared" si="481"/>
        <v>DEJAR</v>
      </c>
      <c r="M3775" s="33" t="str">
        <f t="shared" si="482"/>
        <v>DEJAR</v>
      </c>
    </row>
    <row r="3776" spans="1:13" x14ac:dyDescent="0.25">
      <c r="A3776" s="13" t="s">
        <v>1059</v>
      </c>
      <c r="B3776" s="9">
        <v>27</v>
      </c>
      <c r="C3776" s="8" t="s">
        <v>130</v>
      </c>
      <c r="D3776" s="120">
        <v>31</v>
      </c>
      <c r="E3776" s="120">
        <v>7</v>
      </c>
      <c r="F3776" s="305">
        <f t="shared" si="479"/>
        <v>754.76940000000002</v>
      </c>
      <c r="G3776" s="9">
        <v>0.125</v>
      </c>
      <c r="H3776" s="9" t="s">
        <v>1063</v>
      </c>
      <c r="I3776" s="32">
        <f t="shared" ref="I3776:I3777" si="497">0.13657*D3776^2.38351</f>
        <v>489.81357840055307</v>
      </c>
      <c r="J3776" s="32">
        <f t="shared" ref="J3776:J3829" si="498">(I3776/1000)*0.5/G3776</f>
        <v>1.9592543136022122</v>
      </c>
      <c r="K3776" s="33" t="str">
        <f t="shared" si="480"/>
        <v>DEJAR</v>
      </c>
      <c r="L3776" s="33" t="str">
        <f t="shared" si="481"/>
        <v>DEJAR</v>
      </c>
      <c r="M3776" s="33" t="str">
        <f t="shared" si="482"/>
        <v>DEJAR</v>
      </c>
    </row>
    <row r="3777" spans="1:13" x14ac:dyDescent="0.25">
      <c r="A3777" s="13" t="s">
        <v>1059</v>
      </c>
      <c r="B3777" s="9">
        <v>28</v>
      </c>
      <c r="C3777" s="8" t="s">
        <v>130</v>
      </c>
      <c r="D3777" s="120">
        <v>15</v>
      </c>
      <c r="E3777" s="120">
        <v>15</v>
      </c>
      <c r="F3777" s="305">
        <f t="shared" si="479"/>
        <v>176.715</v>
      </c>
      <c r="G3777" s="9">
        <v>0.125</v>
      </c>
      <c r="H3777" s="9" t="s">
        <v>1063</v>
      </c>
      <c r="I3777" s="32">
        <f t="shared" si="497"/>
        <v>86.812164819560579</v>
      </c>
      <c r="J3777" s="32">
        <f t="shared" si="498"/>
        <v>0.34724865927824233</v>
      </c>
      <c r="K3777" s="33" t="str">
        <f t="shared" si="480"/>
        <v>DEJAR</v>
      </c>
      <c r="L3777" s="33" t="str">
        <f t="shared" si="481"/>
        <v>DEJAR</v>
      </c>
      <c r="M3777" s="33" t="str">
        <f t="shared" si="482"/>
        <v>DEJAR</v>
      </c>
    </row>
    <row r="3778" spans="1:13" x14ac:dyDescent="0.25">
      <c r="A3778" s="13" t="s">
        <v>1059</v>
      </c>
      <c r="B3778" s="9">
        <v>29</v>
      </c>
      <c r="C3778" s="8" t="s">
        <v>1064</v>
      </c>
      <c r="D3778" s="120">
        <v>19.5</v>
      </c>
      <c r="E3778" s="120">
        <v>6</v>
      </c>
      <c r="F3778" s="305">
        <f t="shared" si="479"/>
        <v>298.64834999999999</v>
      </c>
      <c r="G3778" s="9">
        <v>0.125</v>
      </c>
      <c r="H3778" s="100" t="s">
        <v>1065</v>
      </c>
      <c r="I3778" s="33">
        <f>(6.666+(12.826*E3778^0.5)*LN(E3778))</f>
        <v>62.957985757508652</v>
      </c>
      <c r="J3778" s="33">
        <f t="shared" si="498"/>
        <v>0.25183194303003459</v>
      </c>
      <c r="K3778" s="33" t="str">
        <f t="shared" si="480"/>
        <v>DEJAR</v>
      </c>
      <c r="L3778" s="33" t="str">
        <f t="shared" si="481"/>
        <v>DEJAR</v>
      </c>
      <c r="M3778" s="33" t="str">
        <f t="shared" si="482"/>
        <v>DEJAR</v>
      </c>
    </row>
    <row r="3779" spans="1:13" x14ac:dyDescent="0.25">
      <c r="A3779" s="13" t="s">
        <v>1059</v>
      </c>
      <c r="B3779" s="9">
        <v>30</v>
      </c>
      <c r="C3779" s="8" t="s">
        <v>130</v>
      </c>
      <c r="D3779" s="120">
        <v>20.6</v>
      </c>
      <c r="E3779" s="120">
        <v>10</v>
      </c>
      <c r="F3779" s="305">
        <f t="shared" ref="F3779:F3842" si="499">(3.1416/4)*D3779^2</f>
        <v>333.29234400000007</v>
      </c>
      <c r="G3779" s="9">
        <v>0.125</v>
      </c>
      <c r="H3779" s="9" t="s">
        <v>1063</v>
      </c>
      <c r="I3779" s="32">
        <f>0.13657*D3779^2.38351</f>
        <v>184.91450012783096</v>
      </c>
      <c r="J3779" s="32">
        <f>(I3779/1000)*0.5/G3779</f>
        <v>0.7396580005113238</v>
      </c>
      <c r="K3779" s="33" t="str">
        <f t="shared" ref="K3779:K3842" si="500">+IF(D3779&gt;=10,"DEJAR","DEPURAR")</f>
        <v>DEJAR</v>
      </c>
      <c r="L3779" s="33" t="str">
        <f t="shared" ref="L3779:L3842" si="501">+IF(E3779&gt;=5,"DEJAR","DEPURAR")</f>
        <v>DEJAR</v>
      </c>
      <c r="M3779" s="33" t="str">
        <f t="shared" ref="M3779:M3842" si="502">+IF(AND(K3779="DEJAR",L3779="DEJAR"),"DEJAR","DEPURAR")</f>
        <v>DEJAR</v>
      </c>
    </row>
    <row r="3780" spans="1:13" x14ac:dyDescent="0.25">
      <c r="A3780" s="13" t="s">
        <v>1059</v>
      </c>
      <c r="B3780" s="9">
        <v>31</v>
      </c>
      <c r="C3780" s="8" t="s">
        <v>1064</v>
      </c>
      <c r="D3780" s="120">
        <v>11.2</v>
      </c>
      <c r="E3780" s="120">
        <v>4</v>
      </c>
      <c r="F3780" s="305">
        <f t="shared" si="499"/>
        <v>98.520575999999991</v>
      </c>
      <c r="G3780" s="9">
        <v>0.125</v>
      </c>
      <c r="H3780" s="100" t="s">
        <v>1065</v>
      </c>
      <c r="I3780" s="33">
        <f>(6.666+(12.826*E3780^0.5)*LN(E3780))</f>
        <v>42.22722295144743</v>
      </c>
      <c r="J3780" s="33">
        <f t="shared" ref="J3780" si="503">(I3780/1000)*0.5/G3780</f>
        <v>0.16890889180578972</v>
      </c>
      <c r="K3780" s="33" t="str">
        <f t="shared" si="500"/>
        <v>DEJAR</v>
      </c>
      <c r="L3780" s="33" t="str">
        <f t="shared" si="501"/>
        <v>DEPURAR</v>
      </c>
      <c r="M3780" s="33" t="str">
        <f t="shared" si="502"/>
        <v>DEPURAR</v>
      </c>
    </row>
    <row r="3781" spans="1:13" x14ac:dyDescent="0.25">
      <c r="A3781" s="13" t="s">
        <v>1059</v>
      </c>
      <c r="B3781" s="9">
        <v>32</v>
      </c>
      <c r="C3781" s="8" t="s">
        <v>130</v>
      </c>
      <c r="D3781" s="120">
        <v>24</v>
      </c>
      <c r="E3781" s="120">
        <v>20</v>
      </c>
      <c r="F3781" s="305">
        <f t="shared" si="499"/>
        <v>452.3904</v>
      </c>
      <c r="G3781" s="9">
        <v>0.125</v>
      </c>
      <c r="H3781" s="9" t="s">
        <v>1063</v>
      </c>
      <c r="I3781" s="32">
        <f>0.13657*D3781^2.38351</f>
        <v>266.13537552905672</v>
      </c>
      <c r="J3781" s="32">
        <f>(I3781/1000)*0.5/G3781</f>
        <v>1.0645415021162268</v>
      </c>
      <c r="K3781" s="33" t="str">
        <f t="shared" si="500"/>
        <v>DEJAR</v>
      </c>
      <c r="L3781" s="33" t="str">
        <f t="shared" si="501"/>
        <v>DEJAR</v>
      </c>
      <c r="M3781" s="33" t="str">
        <f t="shared" si="502"/>
        <v>DEJAR</v>
      </c>
    </row>
    <row r="3782" spans="1:13" x14ac:dyDescent="0.25">
      <c r="A3782" s="13" t="s">
        <v>1059</v>
      </c>
      <c r="B3782" s="9">
        <v>33</v>
      </c>
      <c r="C3782" s="8" t="s">
        <v>1064</v>
      </c>
      <c r="D3782" s="120">
        <v>20.100000000000001</v>
      </c>
      <c r="E3782" s="120">
        <v>6</v>
      </c>
      <c r="F3782" s="305">
        <f t="shared" si="499"/>
        <v>317.30945400000002</v>
      </c>
      <c r="G3782" s="9">
        <v>0.125</v>
      </c>
      <c r="H3782" s="100" t="s">
        <v>1065</v>
      </c>
      <c r="I3782" s="33">
        <f>(6.666+(12.826*E3782^0.5)*LN(E3782))</f>
        <v>62.957985757508652</v>
      </c>
      <c r="J3782" s="33">
        <f t="shared" ref="J3782" si="504">(I3782/1000)*0.5/G3782</f>
        <v>0.25183194303003459</v>
      </c>
      <c r="K3782" s="33" t="str">
        <f t="shared" si="500"/>
        <v>DEJAR</v>
      </c>
      <c r="L3782" s="33" t="str">
        <f t="shared" si="501"/>
        <v>DEJAR</v>
      </c>
      <c r="M3782" s="33" t="str">
        <f t="shared" si="502"/>
        <v>DEJAR</v>
      </c>
    </row>
    <row r="3783" spans="1:13" x14ac:dyDescent="0.25">
      <c r="A3783" s="13" t="s">
        <v>1059</v>
      </c>
      <c r="B3783" s="9">
        <v>34</v>
      </c>
      <c r="C3783" s="8" t="s">
        <v>41</v>
      </c>
      <c r="D3783" s="120">
        <v>14.3</v>
      </c>
      <c r="E3783" s="120">
        <v>6</v>
      </c>
      <c r="F3783" s="305">
        <f t="shared" si="499"/>
        <v>160.60644600000001</v>
      </c>
      <c r="G3783" s="9">
        <v>0.125</v>
      </c>
      <c r="H3783" s="9" t="s">
        <v>1063</v>
      </c>
      <c r="I3783" s="32">
        <f>0.13657*D3783^2.38351</f>
        <v>77.46585312120348</v>
      </c>
      <c r="J3783" s="32">
        <f>(I3783/1000)*0.5/G3783</f>
        <v>0.30986341248481392</v>
      </c>
      <c r="K3783" s="33" t="str">
        <f t="shared" si="500"/>
        <v>DEJAR</v>
      </c>
      <c r="L3783" s="33" t="str">
        <f t="shared" si="501"/>
        <v>DEJAR</v>
      </c>
      <c r="M3783" s="33" t="str">
        <f t="shared" si="502"/>
        <v>DEJAR</v>
      </c>
    </row>
    <row r="3784" spans="1:13" x14ac:dyDescent="0.25">
      <c r="A3784" s="13" t="s">
        <v>1059</v>
      </c>
      <c r="B3784" s="9">
        <v>35</v>
      </c>
      <c r="C3784" s="8" t="s">
        <v>1064</v>
      </c>
      <c r="D3784" s="120">
        <v>10.5</v>
      </c>
      <c r="E3784" s="120">
        <v>7</v>
      </c>
      <c r="F3784" s="305">
        <f t="shared" si="499"/>
        <v>86.590350000000001</v>
      </c>
      <c r="G3784" s="9">
        <v>0.125</v>
      </c>
      <c r="H3784" s="100" t="s">
        <v>1065</v>
      </c>
      <c r="I3784" s="33">
        <f>(6.666+(12.826*E3784^0.5)*LN(E3784))</f>
        <v>72.699305651915452</v>
      </c>
      <c r="J3784" s="33">
        <f t="shared" ref="J3784" si="505">(I3784/1000)*0.5/G3784</f>
        <v>0.29079722260766183</v>
      </c>
      <c r="K3784" s="33" t="str">
        <f t="shared" si="500"/>
        <v>DEJAR</v>
      </c>
      <c r="L3784" s="33" t="str">
        <f t="shared" si="501"/>
        <v>DEJAR</v>
      </c>
      <c r="M3784" s="33" t="str">
        <f t="shared" si="502"/>
        <v>DEJAR</v>
      </c>
    </row>
    <row r="3785" spans="1:13" x14ac:dyDescent="0.25">
      <c r="A3785" s="13" t="s">
        <v>1059</v>
      </c>
      <c r="B3785" s="9">
        <v>36</v>
      </c>
      <c r="C3785" s="8" t="s">
        <v>1069</v>
      </c>
      <c r="D3785" s="120">
        <v>14.5</v>
      </c>
      <c r="E3785" s="120">
        <v>12</v>
      </c>
      <c r="F3785" s="305">
        <f t="shared" si="499"/>
        <v>165.13034999999999</v>
      </c>
      <c r="G3785" s="9">
        <v>0.125</v>
      </c>
      <c r="H3785" s="9" t="s">
        <v>1063</v>
      </c>
      <c r="I3785" s="32">
        <f t="shared" ref="I3785:I3786" si="506">0.13657*D3785^2.38351</f>
        <v>80.073268525573738</v>
      </c>
      <c r="J3785" s="32">
        <f t="shared" ref="J3785:J3790" si="507">(I3785/1000)*0.5/G3785</f>
        <v>0.32029307410229496</v>
      </c>
      <c r="K3785" s="33" t="str">
        <f t="shared" si="500"/>
        <v>DEJAR</v>
      </c>
      <c r="L3785" s="33" t="str">
        <f t="shared" si="501"/>
        <v>DEJAR</v>
      </c>
      <c r="M3785" s="33" t="str">
        <f t="shared" si="502"/>
        <v>DEJAR</v>
      </c>
    </row>
    <row r="3786" spans="1:13" x14ac:dyDescent="0.25">
      <c r="A3786" s="13" t="s">
        <v>1059</v>
      </c>
      <c r="B3786" s="9">
        <v>37</v>
      </c>
      <c r="C3786" s="8" t="s">
        <v>1022</v>
      </c>
      <c r="D3786" s="120">
        <v>11</v>
      </c>
      <c r="E3786" s="120">
        <v>6</v>
      </c>
      <c r="F3786" s="305">
        <f t="shared" si="499"/>
        <v>95.0334</v>
      </c>
      <c r="G3786" s="9">
        <v>0.125</v>
      </c>
      <c r="H3786" s="9" t="s">
        <v>1063</v>
      </c>
      <c r="I3786" s="32">
        <f t="shared" si="506"/>
        <v>41.450062373780455</v>
      </c>
      <c r="J3786" s="32">
        <f t="shared" si="507"/>
        <v>0.16580024949512182</v>
      </c>
      <c r="K3786" s="33" t="str">
        <f t="shared" si="500"/>
        <v>DEJAR</v>
      </c>
      <c r="L3786" s="33" t="str">
        <f t="shared" si="501"/>
        <v>DEJAR</v>
      </c>
      <c r="M3786" s="33" t="str">
        <f t="shared" si="502"/>
        <v>DEJAR</v>
      </c>
    </row>
    <row r="3787" spans="1:13" x14ac:dyDescent="0.25">
      <c r="A3787" s="13" t="s">
        <v>1059</v>
      </c>
      <c r="B3787" s="9">
        <v>38</v>
      </c>
      <c r="C3787" s="8" t="s">
        <v>1064</v>
      </c>
      <c r="D3787" s="120">
        <v>20</v>
      </c>
      <c r="E3787" s="120">
        <v>12</v>
      </c>
      <c r="F3787" s="305">
        <f t="shared" si="499"/>
        <v>314.15999999999997</v>
      </c>
      <c r="G3787" s="9">
        <v>0.125</v>
      </c>
      <c r="H3787" s="100" t="s">
        <v>1065</v>
      </c>
      <c r="I3787" s="33">
        <f t="shared" ref="I3787:I3790" si="508">(6.666+(12.826*E3787^0.5)*LN(E3787))</f>
        <v>117.07181217677756</v>
      </c>
      <c r="J3787" s="33">
        <f t="shared" si="507"/>
        <v>0.46828724870711025</v>
      </c>
      <c r="K3787" s="33" t="str">
        <f t="shared" si="500"/>
        <v>DEJAR</v>
      </c>
      <c r="L3787" s="33" t="str">
        <f t="shared" si="501"/>
        <v>DEJAR</v>
      </c>
      <c r="M3787" s="33" t="str">
        <f t="shared" si="502"/>
        <v>DEJAR</v>
      </c>
    </row>
    <row r="3788" spans="1:13" x14ac:dyDescent="0.25">
      <c r="A3788" s="13" t="s">
        <v>1059</v>
      </c>
      <c r="B3788" s="9">
        <v>39</v>
      </c>
      <c r="C3788" s="8" t="s">
        <v>1064</v>
      </c>
      <c r="D3788" s="120">
        <v>11.8</v>
      </c>
      <c r="E3788" s="120">
        <v>10</v>
      </c>
      <c r="F3788" s="305">
        <f t="shared" si="499"/>
        <v>109.35909600000001</v>
      </c>
      <c r="G3788" s="9">
        <v>0.125</v>
      </c>
      <c r="H3788" s="100" t="s">
        <v>1065</v>
      </c>
      <c r="I3788" s="33">
        <f t="shared" si="508"/>
        <v>100.05740827111657</v>
      </c>
      <c r="J3788" s="33">
        <f t="shared" si="507"/>
        <v>0.4002296330844663</v>
      </c>
      <c r="K3788" s="33" t="str">
        <f t="shared" si="500"/>
        <v>DEJAR</v>
      </c>
      <c r="L3788" s="33" t="str">
        <f t="shared" si="501"/>
        <v>DEJAR</v>
      </c>
      <c r="M3788" s="33" t="str">
        <f t="shared" si="502"/>
        <v>DEJAR</v>
      </c>
    </row>
    <row r="3789" spans="1:13" x14ac:dyDescent="0.25">
      <c r="A3789" s="13" t="s">
        <v>1059</v>
      </c>
      <c r="B3789" s="9">
        <v>40</v>
      </c>
      <c r="C3789" s="8" t="s">
        <v>1064</v>
      </c>
      <c r="D3789" s="120">
        <v>12</v>
      </c>
      <c r="E3789" s="120">
        <v>2</v>
      </c>
      <c r="F3789" s="305">
        <f t="shared" si="499"/>
        <v>113.0976</v>
      </c>
      <c r="G3789" s="9">
        <v>0.125</v>
      </c>
      <c r="H3789" s="100" t="s">
        <v>1065</v>
      </c>
      <c r="I3789" s="33">
        <f t="shared" si="508"/>
        <v>19.238790948127587</v>
      </c>
      <c r="J3789" s="33">
        <f t="shared" si="507"/>
        <v>7.6955163792510342E-2</v>
      </c>
      <c r="K3789" s="33" t="str">
        <f t="shared" si="500"/>
        <v>DEJAR</v>
      </c>
      <c r="L3789" s="33" t="str">
        <f t="shared" si="501"/>
        <v>DEPURAR</v>
      </c>
      <c r="M3789" s="33" t="str">
        <f t="shared" si="502"/>
        <v>DEPURAR</v>
      </c>
    </row>
    <row r="3790" spans="1:13" x14ac:dyDescent="0.25">
      <c r="A3790" s="13" t="s">
        <v>1059</v>
      </c>
      <c r="B3790" s="9">
        <v>41</v>
      </c>
      <c r="C3790" s="8" t="s">
        <v>1064</v>
      </c>
      <c r="D3790" s="120">
        <v>29</v>
      </c>
      <c r="E3790" s="120">
        <v>10</v>
      </c>
      <c r="F3790" s="305">
        <f t="shared" si="499"/>
        <v>660.52139999999997</v>
      </c>
      <c r="G3790" s="9">
        <v>0.125</v>
      </c>
      <c r="H3790" s="100" t="s">
        <v>1065</v>
      </c>
      <c r="I3790" s="33">
        <f t="shared" si="508"/>
        <v>100.05740827111657</v>
      </c>
      <c r="J3790" s="33">
        <f t="shared" si="507"/>
        <v>0.4002296330844663</v>
      </c>
      <c r="K3790" s="33" t="str">
        <f t="shared" si="500"/>
        <v>DEJAR</v>
      </c>
      <c r="L3790" s="33" t="str">
        <f t="shared" si="501"/>
        <v>DEJAR</v>
      </c>
      <c r="M3790" s="33" t="str">
        <f t="shared" si="502"/>
        <v>DEJAR</v>
      </c>
    </row>
    <row r="3791" spans="1:13" x14ac:dyDescent="0.25">
      <c r="A3791" s="13" t="s">
        <v>1059</v>
      </c>
      <c r="B3791" s="9">
        <v>42</v>
      </c>
      <c r="C3791" s="8" t="s">
        <v>1092</v>
      </c>
      <c r="D3791" s="120">
        <v>13</v>
      </c>
      <c r="E3791" s="120">
        <v>10</v>
      </c>
      <c r="F3791" s="305">
        <f t="shared" si="499"/>
        <v>132.73259999999999</v>
      </c>
      <c r="G3791" s="9">
        <v>0.125</v>
      </c>
      <c r="H3791" s="9" t="s">
        <v>1063</v>
      </c>
      <c r="I3791" s="32">
        <f t="shared" ref="I3791:I3793" si="509">0.13657*D3791^2.38351</f>
        <v>61.723483588461484</v>
      </c>
      <c r="J3791" s="32">
        <f t="shared" si="498"/>
        <v>0.24689393435384593</v>
      </c>
      <c r="K3791" s="33" t="str">
        <f t="shared" si="500"/>
        <v>DEJAR</v>
      </c>
      <c r="L3791" s="33" t="str">
        <f t="shared" si="501"/>
        <v>DEJAR</v>
      </c>
      <c r="M3791" s="33" t="str">
        <f t="shared" si="502"/>
        <v>DEJAR</v>
      </c>
    </row>
    <row r="3792" spans="1:13" x14ac:dyDescent="0.25">
      <c r="A3792" s="13" t="s">
        <v>1059</v>
      </c>
      <c r="B3792" s="9">
        <v>43</v>
      </c>
      <c r="C3792" s="8" t="s">
        <v>1069</v>
      </c>
      <c r="D3792" s="120">
        <v>14.5</v>
      </c>
      <c r="E3792" s="120">
        <v>15</v>
      </c>
      <c r="F3792" s="305">
        <f t="shared" si="499"/>
        <v>165.13034999999999</v>
      </c>
      <c r="G3792" s="9">
        <v>0.125</v>
      </c>
      <c r="H3792" s="9" t="s">
        <v>1063</v>
      </c>
      <c r="I3792" s="32">
        <f t="shared" si="509"/>
        <v>80.073268525573738</v>
      </c>
      <c r="J3792" s="32">
        <f t="shared" si="498"/>
        <v>0.32029307410229496</v>
      </c>
      <c r="K3792" s="33" t="str">
        <f t="shared" si="500"/>
        <v>DEJAR</v>
      </c>
      <c r="L3792" s="33" t="str">
        <f t="shared" si="501"/>
        <v>DEJAR</v>
      </c>
      <c r="M3792" s="33" t="str">
        <f t="shared" si="502"/>
        <v>DEJAR</v>
      </c>
    </row>
    <row r="3793" spans="1:13" x14ac:dyDescent="0.25">
      <c r="A3793" s="13" t="s">
        <v>1059</v>
      </c>
      <c r="B3793" s="9">
        <v>44</v>
      </c>
      <c r="C3793" s="8" t="s">
        <v>1092</v>
      </c>
      <c r="D3793" s="120">
        <v>18</v>
      </c>
      <c r="E3793" s="120">
        <v>7</v>
      </c>
      <c r="F3793" s="305">
        <f t="shared" si="499"/>
        <v>254.46959999999999</v>
      </c>
      <c r="G3793" s="9">
        <v>0.125</v>
      </c>
      <c r="H3793" s="9" t="s">
        <v>1063</v>
      </c>
      <c r="I3793" s="32">
        <f t="shared" si="509"/>
        <v>134.06329154071116</v>
      </c>
      <c r="J3793" s="32">
        <f t="shared" si="498"/>
        <v>0.53625316616284469</v>
      </c>
      <c r="K3793" s="33" t="str">
        <f t="shared" si="500"/>
        <v>DEJAR</v>
      </c>
      <c r="L3793" s="33" t="str">
        <f t="shared" si="501"/>
        <v>DEJAR</v>
      </c>
      <c r="M3793" s="33" t="str">
        <f t="shared" si="502"/>
        <v>DEJAR</v>
      </c>
    </row>
    <row r="3794" spans="1:13" x14ac:dyDescent="0.25">
      <c r="A3794" s="13" t="s">
        <v>1059</v>
      </c>
      <c r="B3794" s="9">
        <v>45</v>
      </c>
      <c r="C3794" s="8" t="s">
        <v>1064</v>
      </c>
      <c r="D3794" s="120">
        <v>13</v>
      </c>
      <c r="E3794" s="120">
        <v>2</v>
      </c>
      <c r="F3794" s="305">
        <f t="shared" si="499"/>
        <v>132.73259999999999</v>
      </c>
      <c r="G3794" s="9">
        <v>0.125</v>
      </c>
      <c r="H3794" s="100" t="s">
        <v>1065</v>
      </c>
      <c r="I3794" s="33">
        <f t="shared" ref="I3794:I3795" si="510">(6.666+(12.826*E3794^0.5)*LN(E3794))</f>
        <v>19.238790948127587</v>
      </c>
      <c r="J3794" s="33">
        <f t="shared" si="498"/>
        <v>7.6955163792510342E-2</v>
      </c>
      <c r="K3794" s="33" t="str">
        <f t="shared" si="500"/>
        <v>DEJAR</v>
      </c>
      <c r="L3794" s="33" t="str">
        <f t="shared" si="501"/>
        <v>DEPURAR</v>
      </c>
      <c r="M3794" s="33" t="str">
        <f t="shared" si="502"/>
        <v>DEPURAR</v>
      </c>
    </row>
    <row r="3795" spans="1:13" x14ac:dyDescent="0.25">
      <c r="A3795" s="13" t="s">
        <v>1059</v>
      </c>
      <c r="B3795" s="9">
        <v>46</v>
      </c>
      <c r="C3795" s="8" t="s">
        <v>1064</v>
      </c>
      <c r="D3795" s="120">
        <v>11.5</v>
      </c>
      <c r="E3795" s="120">
        <v>3</v>
      </c>
      <c r="F3795" s="305">
        <f t="shared" si="499"/>
        <v>103.86915</v>
      </c>
      <c r="G3795" s="9">
        <v>0.125</v>
      </c>
      <c r="H3795" s="100" t="s">
        <v>1065</v>
      </c>
      <c r="I3795" s="33">
        <f t="shared" si="510"/>
        <v>31.07198362279307</v>
      </c>
      <c r="J3795" s="33">
        <f t="shared" si="498"/>
        <v>0.12428793449117229</v>
      </c>
      <c r="K3795" s="33" t="str">
        <f t="shared" si="500"/>
        <v>DEJAR</v>
      </c>
      <c r="L3795" s="33" t="str">
        <f t="shared" si="501"/>
        <v>DEPURAR</v>
      </c>
      <c r="M3795" s="33" t="str">
        <f t="shared" si="502"/>
        <v>DEPURAR</v>
      </c>
    </row>
    <row r="3796" spans="1:13" x14ac:dyDescent="0.25">
      <c r="A3796" s="13" t="s">
        <v>1059</v>
      </c>
      <c r="B3796" s="9">
        <v>47</v>
      </c>
      <c r="C3796" s="8" t="s">
        <v>1022</v>
      </c>
      <c r="D3796" s="120">
        <v>29</v>
      </c>
      <c r="E3796" s="120">
        <v>15</v>
      </c>
      <c r="F3796" s="305">
        <f t="shared" si="499"/>
        <v>660.52139999999997</v>
      </c>
      <c r="G3796" s="9">
        <v>0.125</v>
      </c>
      <c r="H3796" s="9" t="s">
        <v>1063</v>
      </c>
      <c r="I3796" s="32">
        <f>0.13657*D3796^2.38351</f>
        <v>417.82609631752575</v>
      </c>
      <c r="J3796" s="32">
        <f>(I3796/1000)*0.5/G3796</f>
        <v>1.6713043852701031</v>
      </c>
      <c r="K3796" s="33" t="str">
        <f t="shared" si="500"/>
        <v>DEJAR</v>
      </c>
      <c r="L3796" s="33" t="str">
        <f t="shared" si="501"/>
        <v>DEJAR</v>
      </c>
      <c r="M3796" s="33" t="str">
        <f t="shared" si="502"/>
        <v>DEJAR</v>
      </c>
    </row>
    <row r="3797" spans="1:13" x14ac:dyDescent="0.25">
      <c r="A3797" s="13" t="s">
        <v>1059</v>
      </c>
      <c r="B3797" s="9">
        <v>48</v>
      </c>
      <c r="C3797" s="8" t="s">
        <v>1064</v>
      </c>
      <c r="D3797" s="120">
        <v>32</v>
      </c>
      <c r="E3797" s="120">
        <v>15</v>
      </c>
      <c r="F3797" s="305">
        <f t="shared" si="499"/>
        <v>804.24959999999999</v>
      </c>
      <c r="G3797" s="9">
        <v>0.125</v>
      </c>
      <c r="H3797" s="100" t="s">
        <v>1065</v>
      </c>
      <c r="I3797" s="33">
        <f t="shared" ref="I3797:I3798" si="511">(6.666+(12.826*E3797^0.5)*LN(E3797))</f>
        <v>141.18808068496872</v>
      </c>
      <c r="J3797" s="33">
        <f t="shared" ref="J3797:J3798" si="512">(I3797/1000)*0.5/G3797</f>
        <v>0.56475232273987486</v>
      </c>
      <c r="K3797" s="33" t="str">
        <f t="shared" si="500"/>
        <v>DEJAR</v>
      </c>
      <c r="L3797" s="33" t="str">
        <f t="shared" si="501"/>
        <v>DEJAR</v>
      </c>
      <c r="M3797" s="33" t="str">
        <f t="shared" si="502"/>
        <v>DEJAR</v>
      </c>
    </row>
    <row r="3798" spans="1:13" x14ac:dyDescent="0.25">
      <c r="A3798" s="13" t="s">
        <v>1059</v>
      </c>
      <c r="B3798" s="9">
        <v>49</v>
      </c>
      <c r="C3798" s="8" t="s">
        <v>1064</v>
      </c>
      <c r="D3798" s="120">
        <v>15</v>
      </c>
      <c r="E3798" s="120">
        <v>5</v>
      </c>
      <c r="F3798" s="305">
        <f t="shared" si="499"/>
        <v>176.715</v>
      </c>
      <c r="G3798" s="9">
        <v>0.125</v>
      </c>
      <c r="H3798" s="100" t="s">
        <v>1065</v>
      </c>
      <c r="I3798" s="33">
        <f t="shared" si="511"/>
        <v>52.824370122452407</v>
      </c>
      <c r="J3798" s="33">
        <f t="shared" si="512"/>
        <v>0.21129748048980962</v>
      </c>
      <c r="K3798" s="33" t="str">
        <f t="shared" si="500"/>
        <v>DEJAR</v>
      </c>
      <c r="L3798" s="33" t="str">
        <f t="shared" si="501"/>
        <v>DEJAR</v>
      </c>
      <c r="M3798" s="33" t="str">
        <f t="shared" si="502"/>
        <v>DEJAR</v>
      </c>
    </row>
    <row r="3799" spans="1:13" x14ac:dyDescent="0.25">
      <c r="A3799" s="13" t="s">
        <v>1059</v>
      </c>
      <c r="B3799" s="9">
        <v>50</v>
      </c>
      <c r="C3799" s="8" t="s">
        <v>1022</v>
      </c>
      <c r="D3799" s="120">
        <v>26</v>
      </c>
      <c r="E3799" s="120">
        <v>10</v>
      </c>
      <c r="F3799" s="305">
        <f t="shared" si="499"/>
        <v>530.93039999999996</v>
      </c>
      <c r="G3799" s="9">
        <v>0.125</v>
      </c>
      <c r="H3799" s="9" t="s">
        <v>1063</v>
      </c>
      <c r="I3799" s="32">
        <f t="shared" ref="I3799:I3813" si="513">0.13657*D3799^2.38351</f>
        <v>322.0760520178971</v>
      </c>
      <c r="J3799" s="32">
        <f t="shared" ref="J3799:J3816" si="514">(I3799/1000)*0.5/G3799</f>
        <v>1.2883042080715883</v>
      </c>
      <c r="K3799" s="33" t="str">
        <f t="shared" si="500"/>
        <v>DEJAR</v>
      </c>
      <c r="L3799" s="33" t="str">
        <f t="shared" si="501"/>
        <v>DEJAR</v>
      </c>
      <c r="M3799" s="33" t="str">
        <f t="shared" si="502"/>
        <v>DEJAR</v>
      </c>
    </row>
    <row r="3800" spans="1:13" x14ac:dyDescent="0.25">
      <c r="A3800" s="13" t="s">
        <v>1059</v>
      </c>
      <c r="B3800" s="9">
        <v>51</v>
      </c>
      <c r="C3800" s="8" t="s">
        <v>1084</v>
      </c>
      <c r="D3800" s="120">
        <v>15.5</v>
      </c>
      <c r="E3800" s="120">
        <v>10</v>
      </c>
      <c r="F3800" s="305">
        <f t="shared" si="499"/>
        <v>188.69235</v>
      </c>
      <c r="G3800" s="9">
        <v>0.125</v>
      </c>
      <c r="H3800" s="9" t="s">
        <v>1063</v>
      </c>
      <c r="I3800" s="32">
        <f t="shared" si="513"/>
        <v>93.869134877908024</v>
      </c>
      <c r="J3800" s="32">
        <f t="shared" si="514"/>
        <v>0.37547653951163212</v>
      </c>
      <c r="K3800" s="33" t="str">
        <f t="shared" si="500"/>
        <v>DEJAR</v>
      </c>
      <c r="L3800" s="33" t="str">
        <f t="shared" si="501"/>
        <v>DEJAR</v>
      </c>
      <c r="M3800" s="33" t="str">
        <f t="shared" si="502"/>
        <v>DEJAR</v>
      </c>
    </row>
    <row r="3801" spans="1:13" x14ac:dyDescent="0.25">
      <c r="A3801" s="13" t="s">
        <v>1059</v>
      </c>
      <c r="B3801" s="9">
        <v>52</v>
      </c>
      <c r="C3801" s="8" t="s">
        <v>130</v>
      </c>
      <c r="D3801" s="120">
        <v>13</v>
      </c>
      <c r="E3801" s="120">
        <v>15</v>
      </c>
      <c r="F3801" s="305">
        <f t="shared" si="499"/>
        <v>132.73259999999999</v>
      </c>
      <c r="G3801" s="9">
        <v>0.125</v>
      </c>
      <c r="H3801" s="9" t="s">
        <v>1063</v>
      </c>
      <c r="I3801" s="32">
        <f t="shared" si="513"/>
        <v>61.723483588461484</v>
      </c>
      <c r="J3801" s="32">
        <f t="shared" si="514"/>
        <v>0.24689393435384593</v>
      </c>
      <c r="K3801" s="33" t="str">
        <f t="shared" si="500"/>
        <v>DEJAR</v>
      </c>
      <c r="L3801" s="33" t="str">
        <f t="shared" si="501"/>
        <v>DEJAR</v>
      </c>
      <c r="M3801" s="33" t="str">
        <f t="shared" si="502"/>
        <v>DEJAR</v>
      </c>
    </row>
    <row r="3802" spans="1:13" x14ac:dyDescent="0.25">
      <c r="A3802" s="13" t="s">
        <v>1059</v>
      </c>
      <c r="B3802" s="9">
        <v>53</v>
      </c>
      <c r="C3802" s="8" t="s">
        <v>130</v>
      </c>
      <c r="D3802" s="120">
        <v>15</v>
      </c>
      <c r="E3802" s="120">
        <v>15</v>
      </c>
      <c r="F3802" s="305">
        <f t="shared" si="499"/>
        <v>176.715</v>
      </c>
      <c r="G3802" s="9">
        <v>0.125</v>
      </c>
      <c r="H3802" s="9" t="s">
        <v>1063</v>
      </c>
      <c r="I3802" s="32">
        <f t="shared" si="513"/>
        <v>86.812164819560579</v>
      </c>
      <c r="J3802" s="32">
        <f t="shared" si="514"/>
        <v>0.34724865927824233</v>
      </c>
      <c r="K3802" s="33" t="str">
        <f t="shared" si="500"/>
        <v>DEJAR</v>
      </c>
      <c r="L3802" s="33" t="str">
        <f t="shared" si="501"/>
        <v>DEJAR</v>
      </c>
      <c r="M3802" s="33" t="str">
        <f t="shared" si="502"/>
        <v>DEJAR</v>
      </c>
    </row>
    <row r="3803" spans="1:13" x14ac:dyDescent="0.25">
      <c r="A3803" s="13" t="s">
        <v>1059</v>
      </c>
      <c r="B3803" s="9">
        <v>54</v>
      </c>
      <c r="C3803" s="8" t="s">
        <v>130</v>
      </c>
      <c r="D3803" s="120">
        <v>13</v>
      </c>
      <c r="E3803" s="120">
        <v>10</v>
      </c>
      <c r="F3803" s="305">
        <f t="shared" si="499"/>
        <v>132.73259999999999</v>
      </c>
      <c r="G3803" s="9">
        <v>0.125</v>
      </c>
      <c r="H3803" s="9" t="s">
        <v>1063</v>
      </c>
      <c r="I3803" s="32">
        <f t="shared" si="513"/>
        <v>61.723483588461484</v>
      </c>
      <c r="J3803" s="32">
        <f t="shared" si="514"/>
        <v>0.24689393435384593</v>
      </c>
      <c r="K3803" s="33" t="str">
        <f t="shared" si="500"/>
        <v>DEJAR</v>
      </c>
      <c r="L3803" s="33" t="str">
        <f t="shared" si="501"/>
        <v>DEJAR</v>
      </c>
      <c r="M3803" s="33" t="str">
        <f t="shared" si="502"/>
        <v>DEJAR</v>
      </c>
    </row>
    <row r="3804" spans="1:13" x14ac:dyDescent="0.25">
      <c r="A3804" s="13" t="s">
        <v>1059</v>
      </c>
      <c r="B3804" s="9">
        <v>55</v>
      </c>
      <c r="C3804" s="8" t="s">
        <v>130</v>
      </c>
      <c r="D3804" s="120">
        <v>13</v>
      </c>
      <c r="E3804" s="120">
        <v>6</v>
      </c>
      <c r="F3804" s="305">
        <f t="shared" si="499"/>
        <v>132.73259999999999</v>
      </c>
      <c r="G3804" s="9">
        <v>0.125</v>
      </c>
      <c r="H3804" s="9" t="s">
        <v>1063</v>
      </c>
      <c r="I3804" s="32">
        <f t="shared" si="513"/>
        <v>61.723483588461484</v>
      </c>
      <c r="J3804" s="32">
        <f t="shared" si="514"/>
        <v>0.24689393435384593</v>
      </c>
      <c r="K3804" s="33" t="str">
        <f t="shared" si="500"/>
        <v>DEJAR</v>
      </c>
      <c r="L3804" s="33" t="str">
        <f t="shared" si="501"/>
        <v>DEJAR</v>
      </c>
      <c r="M3804" s="33" t="str">
        <f t="shared" si="502"/>
        <v>DEJAR</v>
      </c>
    </row>
    <row r="3805" spans="1:13" x14ac:dyDescent="0.25">
      <c r="A3805" s="13" t="s">
        <v>1059</v>
      </c>
      <c r="B3805" s="9">
        <v>56</v>
      </c>
      <c r="C3805" s="8" t="s">
        <v>377</v>
      </c>
      <c r="D3805" s="120">
        <v>30</v>
      </c>
      <c r="E3805" s="120">
        <v>12</v>
      </c>
      <c r="F3805" s="305">
        <f t="shared" si="499"/>
        <v>706.86</v>
      </c>
      <c r="G3805" s="9">
        <v>0.125</v>
      </c>
      <c r="H3805" s="9" t="s">
        <v>1063</v>
      </c>
      <c r="I3805" s="32">
        <f t="shared" si="513"/>
        <v>452.98997539791907</v>
      </c>
      <c r="J3805" s="32">
        <f t="shared" si="514"/>
        <v>1.8119599015916763</v>
      </c>
      <c r="K3805" s="33" t="str">
        <f t="shared" si="500"/>
        <v>DEJAR</v>
      </c>
      <c r="L3805" s="33" t="str">
        <f t="shared" si="501"/>
        <v>DEJAR</v>
      </c>
      <c r="M3805" s="33" t="str">
        <f t="shared" si="502"/>
        <v>DEJAR</v>
      </c>
    </row>
    <row r="3806" spans="1:13" x14ac:dyDescent="0.25">
      <c r="A3806" s="13" t="s">
        <v>1059</v>
      </c>
      <c r="B3806" s="9">
        <v>57</v>
      </c>
      <c r="C3806" s="8" t="s">
        <v>1082</v>
      </c>
      <c r="D3806" s="120">
        <v>21.3</v>
      </c>
      <c r="E3806" s="120">
        <v>15</v>
      </c>
      <c r="F3806" s="305">
        <f t="shared" si="499"/>
        <v>356.32812600000005</v>
      </c>
      <c r="G3806" s="9">
        <v>0.125</v>
      </c>
      <c r="H3806" s="9" t="s">
        <v>1063</v>
      </c>
      <c r="I3806" s="32">
        <f t="shared" si="513"/>
        <v>200.24486037888198</v>
      </c>
      <c r="J3806" s="32">
        <f t="shared" si="514"/>
        <v>0.80097944151552791</v>
      </c>
      <c r="K3806" s="33" t="str">
        <f t="shared" si="500"/>
        <v>DEJAR</v>
      </c>
      <c r="L3806" s="33" t="str">
        <f t="shared" si="501"/>
        <v>DEJAR</v>
      </c>
      <c r="M3806" s="33" t="str">
        <f t="shared" si="502"/>
        <v>DEJAR</v>
      </c>
    </row>
    <row r="3807" spans="1:13" x14ac:dyDescent="0.25">
      <c r="A3807" s="13" t="s">
        <v>1059</v>
      </c>
      <c r="B3807" s="9">
        <v>58</v>
      </c>
      <c r="C3807" s="8" t="s">
        <v>1076</v>
      </c>
      <c r="D3807" s="120">
        <v>12</v>
      </c>
      <c r="E3807" s="120">
        <v>10</v>
      </c>
      <c r="F3807" s="305">
        <f t="shared" si="499"/>
        <v>113.0976</v>
      </c>
      <c r="G3807" s="9">
        <v>0.125</v>
      </c>
      <c r="H3807" s="9" t="s">
        <v>1063</v>
      </c>
      <c r="I3807" s="32">
        <f t="shared" si="513"/>
        <v>51.002868362482175</v>
      </c>
      <c r="J3807" s="32">
        <f t="shared" si="514"/>
        <v>0.2040114734499287</v>
      </c>
      <c r="K3807" s="33" t="str">
        <f t="shared" si="500"/>
        <v>DEJAR</v>
      </c>
      <c r="L3807" s="33" t="str">
        <f t="shared" si="501"/>
        <v>DEJAR</v>
      </c>
      <c r="M3807" s="33" t="str">
        <f t="shared" si="502"/>
        <v>DEJAR</v>
      </c>
    </row>
    <row r="3808" spans="1:13" x14ac:dyDescent="0.25">
      <c r="A3808" s="13" t="s">
        <v>1059</v>
      </c>
      <c r="B3808" s="9">
        <v>59</v>
      </c>
      <c r="C3808" s="8" t="s">
        <v>138</v>
      </c>
      <c r="D3808" s="120">
        <v>17</v>
      </c>
      <c r="E3808" s="120">
        <v>10</v>
      </c>
      <c r="F3808" s="305">
        <f t="shared" si="499"/>
        <v>226.98060000000001</v>
      </c>
      <c r="G3808" s="9">
        <v>0.125</v>
      </c>
      <c r="H3808" s="9" t="s">
        <v>1063</v>
      </c>
      <c r="I3808" s="32">
        <f t="shared" si="513"/>
        <v>116.98835060940742</v>
      </c>
      <c r="J3808" s="32">
        <f t="shared" si="514"/>
        <v>0.46795340243762967</v>
      </c>
      <c r="K3808" s="33" t="str">
        <f t="shared" si="500"/>
        <v>DEJAR</v>
      </c>
      <c r="L3808" s="33" t="str">
        <f t="shared" si="501"/>
        <v>DEJAR</v>
      </c>
      <c r="M3808" s="33" t="str">
        <f t="shared" si="502"/>
        <v>DEJAR</v>
      </c>
    </row>
    <row r="3809" spans="1:13" x14ac:dyDescent="0.25">
      <c r="A3809" s="13" t="s">
        <v>1059</v>
      </c>
      <c r="B3809" s="9">
        <v>60</v>
      </c>
      <c r="C3809" s="8" t="s">
        <v>1093</v>
      </c>
      <c r="D3809" s="120">
        <v>15</v>
      </c>
      <c r="E3809" s="120">
        <v>12</v>
      </c>
      <c r="F3809" s="305">
        <f t="shared" si="499"/>
        <v>176.715</v>
      </c>
      <c r="G3809" s="9">
        <v>0.125</v>
      </c>
      <c r="H3809" s="9" t="s">
        <v>1063</v>
      </c>
      <c r="I3809" s="32">
        <f t="shared" si="513"/>
        <v>86.812164819560579</v>
      </c>
      <c r="J3809" s="32">
        <f t="shared" si="514"/>
        <v>0.34724865927824233</v>
      </c>
      <c r="K3809" s="33" t="str">
        <f t="shared" si="500"/>
        <v>DEJAR</v>
      </c>
      <c r="L3809" s="33" t="str">
        <f t="shared" si="501"/>
        <v>DEJAR</v>
      </c>
      <c r="M3809" s="33" t="str">
        <f t="shared" si="502"/>
        <v>DEJAR</v>
      </c>
    </row>
    <row r="3810" spans="1:13" x14ac:dyDescent="0.25">
      <c r="A3810" s="13" t="s">
        <v>1059</v>
      </c>
      <c r="B3810" s="9">
        <v>61</v>
      </c>
      <c r="C3810" s="8" t="s">
        <v>138</v>
      </c>
      <c r="D3810" s="120">
        <v>15.3</v>
      </c>
      <c r="E3810" s="120">
        <v>10</v>
      </c>
      <c r="F3810" s="305">
        <f t="shared" si="499"/>
        <v>183.85428600000003</v>
      </c>
      <c r="G3810" s="9">
        <v>0.125</v>
      </c>
      <c r="H3810" s="9" t="s">
        <v>1063</v>
      </c>
      <c r="I3810" s="32">
        <f t="shared" si="513"/>
        <v>91.007918546358496</v>
      </c>
      <c r="J3810" s="32">
        <f t="shared" si="514"/>
        <v>0.36403167418543397</v>
      </c>
      <c r="K3810" s="33" t="str">
        <f t="shared" si="500"/>
        <v>DEJAR</v>
      </c>
      <c r="L3810" s="33" t="str">
        <f t="shared" si="501"/>
        <v>DEJAR</v>
      </c>
      <c r="M3810" s="33" t="str">
        <f t="shared" si="502"/>
        <v>DEJAR</v>
      </c>
    </row>
    <row r="3811" spans="1:13" x14ac:dyDescent="0.25">
      <c r="A3811" s="13" t="s">
        <v>1059</v>
      </c>
      <c r="B3811" s="9">
        <v>62</v>
      </c>
      <c r="C3811" s="8" t="s">
        <v>138</v>
      </c>
      <c r="D3811" s="120">
        <v>15.5</v>
      </c>
      <c r="E3811" s="120">
        <v>10</v>
      </c>
      <c r="F3811" s="305">
        <f t="shared" si="499"/>
        <v>188.69235</v>
      </c>
      <c r="G3811" s="9">
        <v>0.125</v>
      </c>
      <c r="H3811" s="9" t="s">
        <v>1063</v>
      </c>
      <c r="I3811" s="32">
        <f t="shared" si="513"/>
        <v>93.869134877908024</v>
      </c>
      <c r="J3811" s="32">
        <f t="shared" si="514"/>
        <v>0.37547653951163212</v>
      </c>
      <c r="K3811" s="33" t="str">
        <f t="shared" si="500"/>
        <v>DEJAR</v>
      </c>
      <c r="L3811" s="33" t="str">
        <f t="shared" si="501"/>
        <v>DEJAR</v>
      </c>
      <c r="M3811" s="33" t="str">
        <f t="shared" si="502"/>
        <v>DEJAR</v>
      </c>
    </row>
    <row r="3812" spans="1:13" x14ac:dyDescent="0.25">
      <c r="A3812" s="13" t="s">
        <v>1059</v>
      </c>
      <c r="B3812" s="9">
        <v>63</v>
      </c>
      <c r="C3812" s="8" t="s">
        <v>1085</v>
      </c>
      <c r="D3812" s="120">
        <v>10.5</v>
      </c>
      <c r="E3812" s="195">
        <v>11.227722772277227</v>
      </c>
      <c r="F3812" s="305">
        <f t="shared" si="499"/>
        <v>86.590350000000001</v>
      </c>
      <c r="G3812" s="9">
        <v>0.125</v>
      </c>
      <c r="H3812" s="9" t="s">
        <v>1063</v>
      </c>
      <c r="I3812" s="32">
        <f t="shared" si="513"/>
        <v>37.099684439743179</v>
      </c>
      <c r="J3812" s="32">
        <f t="shared" si="514"/>
        <v>0.14839873775897272</v>
      </c>
      <c r="K3812" s="33" t="str">
        <f t="shared" si="500"/>
        <v>DEJAR</v>
      </c>
      <c r="L3812" s="33" t="str">
        <f t="shared" si="501"/>
        <v>DEJAR</v>
      </c>
      <c r="M3812" s="33" t="str">
        <f t="shared" si="502"/>
        <v>DEJAR</v>
      </c>
    </row>
    <row r="3813" spans="1:13" x14ac:dyDescent="0.25">
      <c r="A3813" s="13" t="s">
        <v>1059</v>
      </c>
      <c r="B3813" s="9">
        <v>64</v>
      </c>
      <c r="C3813" s="8" t="s">
        <v>1083</v>
      </c>
      <c r="D3813" s="120">
        <v>32</v>
      </c>
      <c r="E3813" s="120">
        <v>25</v>
      </c>
      <c r="F3813" s="305">
        <f t="shared" si="499"/>
        <v>804.24959999999999</v>
      </c>
      <c r="G3813" s="9">
        <v>0.125</v>
      </c>
      <c r="H3813" s="9" t="s">
        <v>1063</v>
      </c>
      <c r="I3813" s="32">
        <f t="shared" si="513"/>
        <v>528.31791084648671</v>
      </c>
      <c r="J3813" s="32">
        <f t="shared" si="514"/>
        <v>2.1132716433859469</v>
      </c>
      <c r="K3813" s="33" t="str">
        <f t="shared" si="500"/>
        <v>DEJAR</v>
      </c>
      <c r="L3813" s="33" t="str">
        <f t="shared" si="501"/>
        <v>DEJAR</v>
      </c>
      <c r="M3813" s="33" t="str">
        <f t="shared" si="502"/>
        <v>DEJAR</v>
      </c>
    </row>
    <row r="3814" spans="1:13" x14ac:dyDescent="0.25">
      <c r="A3814" s="13" t="s">
        <v>1059</v>
      </c>
      <c r="B3814" s="9">
        <v>65</v>
      </c>
      <c r="C3814" s="8" t="s">
        <v>1064</v>
      </c>
      <c r="D3814" s="120">
        <v>14</v>
      </c>
      <c r="E3814" s="120">
        <v>6</v>
      </c>
      <c r="F3814" s="305">
        <f t="shared" si="499"/>
        <v>153.9384</v>
      </c>
      <c r="G3814" s="9">
        <v>0.125</v>
      </c>
      <c r="H3814" s="100" t="s">
        <v>1065</v>
      </c>
      <c r="I3814" s="33">
        <f t="shared" ref="I3814:I3816" si="515">(6.666+(12.826*E3814^0.5)*LN(E3814))</f>
        <v>62.957985757508652</v>
      </c>
      <c r="J3814" s="33">
        <f t="shared" si="514"/>
        <v>0.25183194303003459</v>
      </c>
      <c r="K3814" s="33" t="str">
        <f t="shared" si="500"/>
        <v>DEJAR</v>
      </c>
      <c r="L3814" s="33" t="str">
        <f t="shared" si="501"/>
        <v>DEJAR</v>
      </c>
      <c r="M3814" s="33" t="str">
        <f t="shared" si="502"/>
        <v>DEJAR</v>
      </c>
    </row>
    <row r="3815" spans="1:13" x14ac:dyDescent="0.25">
      <c r="A3815" s="13" t="s">
        <v>1059</v>
      </c>
      <c r="B3815" s="9">
        <v>66</v>
      </c>
      <c r="C3815" s="8" t="s">
        <v>1064</v>
      </c>
      <c r="D3815" s="120">
        <v>15</v>
      </c>
      <c r="E3815" s="120">
        <v>4</v>
      </c>
      <c r="F3815" s="305">
        <f t="shared" si="499"/>
        <v>176.715</v>
      </c>
      <c r="G3815" s="9">
        <v>0.125</v>
      </c>
      <c r="H3815" s="100" t="s">
        <v>1065</v>
      </c>
      <c r="I3815" s="33">
        <f t="shared" si="515"/>
        <v>42.22722295144743</v>
      </c>
      <c r="J3815" s="33">
        <f t="shared" si="514"/>
        <v>0.16890889180578972</v>
      </c>
      <c r="K3815" s="33" t="str">
        <f t="shared" si="500"/>
        <v>DEJAR</v>
      </c>
      <c r="L3815" s="33" t="str">
        <f t="shared" si="501"/>
        <v>DEPURAR</v>
      </c>
      <c r="M3815" s="33" t="str">
        <f t="shared" si="502"/>
        <v>DEPURAR</v>
      </c>
    </row>
    <row r="3816" spans="1:13" x14ac:dyDescent="0.25">
      <c r="A3816" s="13" t="s">
        <v>1059</v>
      </c>
      <c r="B3816" s="9">
        <v>67</v>
      </c>
      <c r="C3816" s="8" t="s">
        <v>1064</v>
      </c>
      <c r="D3816" s="120">
        <v>15</v>
      </c>
      <c r="E3816" s="120">
        <v>4</v>
      </c>
      <c r="F3816" s="305">
        <f t="shared" si="499"/>
        <v>176.715</v>
      </c>
      <c r="G3816" s="9">
        <v>0.125</v>
      </c>
      <c r="H3816" s="100" t="s">
        <v>1065</v>
      </c>
      <c r="I3816" s="33">
        <f t="shared" si="515"/>
        <v>42.22722295144743</v>
      </c>
      <c r="J3816" s="33">
        <f t="shared" si="514"/>
        <v>0.16890889180578972</v>
      </c>
      <c r="K3816" s="33" t="str">
        <f t="shared" si="500"/>
        <v>DEJAR</v>
      </c>
      <c r="L3816" s="33" t="str">
        <f t="shared" si="501"/>
        <v>DEPURAR</v>
      </c>
      <c r="M3816" s="33" t="str">
        <f t="shared" si="502"/>
        <v>DEPURAR</v>
      </c>
    </row>
    <row r="3817" spans="1:13" x14ac:dyDescent="0.25">
      <c r="A3817" s="13" t="s">
        <v>1059</v>
      </c>
      <c r="B3817" s="9">
        <v>68</v>
      </c>
      <c r="C3817" s="8" t="s">
        <v>377</v>
      </c>
      <c r="D3817" s="120">
        <v>19</v>
      </c>
      <c r="E3817" s="120">
        <v>6</v>
      </c>
      <c r="F3817" s="305">
        <f t="shared" si="499"/>
        <v>283.52940000000001</v>
      </c>
      <c r="G3817" s="9">
        <v>0.125</v>
      </c>
      <c r="H3817" s="9" t="s">
        <v>1063</v>
      </c>
      <c r="I3817" s="32">
        <f t="shared" ref="I3817:I3823" si="516">0.13657*D3817^2.38351</f>
        <v>152.50261995629924</v>
      </c>
      <c r="J3817" s="32">
        <f t="shared" si="498"/>
        <v>0.61001047982519696</v>
      </c>
      <c r="K3817" s="33" t="str">
        <f t="shared" si="500"/>
        <v>DEJAR</v>
      </c>
      <c r="L3817" s="33" t="str">
        <f t="shared" si="501"/>
        <v>DEJAR</v>
      </c>
      <c r="M3817" s="33" t="str">
        <f t="shared" si="502"/>
        <v>DEJAR</v>
      </c>
    </row>
    <row r="3818" spans="1:13" x14ac:dyDescent="0.25">
      <c r="A3818" s="13" t="s">
        <v>1059</v>
      </c>
      <c r="B3818" s="9">
        <v>69</v>
      </c>
      <c r="C3818" s="8" t="s">
        <v>130</v>
      </c>
      <c r="D3818" s="120">
        <v>27</v>
      </c>
      <c r="E3818" s="120">
        <v>20</v>
      </c>
      <c r="F3818" s="305">
        <f t="shared" si="499"/>
        <v>572.5566</v>
      </c>
      <c r="G3818" s="9">
        <v>0.125</v>
      </c>
      <c r="H3818" s="9" t="s">
        <v>1063</v>
      </c>
      <c r="I3818" s="32">
        <f t="shared" si="516"/>
        <v>352.39128142743209</v>
      </c>
      <c r="J3818" s="32">
        <f t="shared" si="498"/>
        <v>1.4095651257097284</v>
      </c>
      <c r="K3818" s="33" t="str">
        <f t="shared" si="500"/>
        <v>DEJAR</v>
      </c>
      <c r="L3818" s="33" t="str">
        <f t="shared" si="501"/>
        <v>DEJAR</v>
      </c>
      <c r="M3818" s="33" t="str">
        <f t="shared" si="502"/>
        <v>DEJAR</v>
      </c>
    </row>
    <row r="3819" spans="1:13" x14ac:dyDescent="0.25">
      <c r="A3819" s="13" t="s">
        <v>1059</v>
      </c>
      <c r="B3819" s="9">
        <v>70</v>
      </c>
      <c r="C3819" s="8" t="s">
        <v>130</v>
      </c>
      <c r="D3819" s="120">
        <v>15.7</v>
      </c>
      <c r="E3819" s="120">
        <v>7</v>
      </c>
      <c r="F3819" s="305">
        <f t="shared" si="499"/>
        <v>193.59324599999999</v>
      </c>
      <c r="G3819" s="9">
        <v>0.125</v>
      </c>
      <c r="H3819" s="9" t="s">
        <v>1063</v>
      </c>
      <c r="I3819" s="32">
        <f t="shared" si="516"/>
        <v>96.781887987802477</v>
      </c>
      <c r="J3819" s="32">
        <f t="shared" si="498"/>
        <v>0.3871275519512099</v>
      </c>
      <c r="K3819" s="33" t="str">
        <f t="shared" si="500"/>
        <v>DEJAR</v>
      </c>
      <c r="L3819" s="33" t="str">
        <f t="shared" si="501"/>
        <v>DEJAR</v>
      </c>
      <c r="M3819" s="33" t="str">
        <f t="shared" si="502"/>
        <v>DEJAR</v>
      </c>
    </row>
    <row r="3820" spans="1:13" x14ac:dyDescent="0.25">
      <c r="A3820" s="13" t="s">
        <v>1059</v>
      </c>
      <c r="B3820" s="9">
        <v>71</v>
      </c>
      <c r="C3820" s="8" t="s">
        <v>1083</v>
      </c>
      <c r="D3820" s="120">
        <v>24.5</v>
      </c>
      <c r="E3820" s="120">
        <v>20</v>
      </c>
      <c r="F3820" s="305">
        <f t="shared" si="499"/>
        <v>471.43635</v>
      </c>
      <c r="G3820" s="9">
        <v>0.125</v>
      </c>
      <c r="H3820" s="9" t="s">
        <v>1063</v>
      </c>
      <c r="I3820" s="32">
        <f t="shared" si="516"/>
        <v>279.54167502677348</v>
      </c>
      <c r="J3820" s="32">
        <f t="shared" si="498"/>
        <v>1.1181667001070938</v>
      </c>
      <c r="K3820" s="33" t="str">
        <f t="shared" si="500"/>
        <v>DEJAR</v>
      </c>
      <c r="L3820" s="33" t="str">
        <f t="shared" si="501"/>
        <v>DEJAR</v>
      </c>
      <c r="M3820" s="33" t="str">
        <f t="shared" si="502"/>
        <v>DEJAR</v>
      </c>
    </row>
    <row r="3821" spans="1:13" x14ac:dyDescent="0.25">
      <c r="A3821" s="13" t="s">
        <v>1059</v>
      </c>
      <c r="B3821" s="9">
        <v>72</v>
      </c>
      <c r="C3821" s="8" t="s">
        <v>1091</v>
      </c>
      <c r="D3821" s="120">
        <v>18.600000000000001</v>
      </c>
      <c r="E3821" s="120">
        <v>10</v>
      </c>
      <c r="F3821" s="305">
        <f t="shared" si="499"/>
        <v>271.71698400000002</v>
      </c>
      <c r="G3821" s="9">
        <v>0.125</v>
      </c>
      <c r="H3821" s="9" t="s">
        <v>1063</v>
      </c>
      <c r="I3821" s="32">
        <f t="shared" si="516"/>
        <v>144.9613106869075</v>
      </c>
      <c r="J3821" s="32">
        <f t="shared" si="498"/>
        <v>0.57984524274762994</v>
      </c>
      <c r="K3821" s="33" t="str">
        <f t="shared" si="500"/>
        <v>DEJAR</v>
      </c>
      <c r="L3821" s="33" t="str">
        <f t="shared" si="501"/>
        <v>DEJAR</v>
      </c>
      <c r="M3821" s="33" t="str">
        <f t="shared" si="502"/>
        <v>DEJAR</v>
      </c>
    </row>
    <row r="3822" spans="1:13" x14ac:dyDescent="0.25">
      <c r="A3822" s="13" t="s">
        <v>1059</v>
      </c>
      <c r="B3822" s="9">
        <v>73</v>
      </c>
      <c r="C3822" s="8" t="s">
        <v>1083</v>
      </c>
      <c r="D3822" s="120">
        <v>17</v>
      </c>
      <c r="E3822" s="120">
        <v>20</v>
      </c>
      <c r="F3822" s="305">
        <f t="shared" si="499"/>
        <v>226.98060000000001</v>
      </c>
      <c r="G3822" s="9">
        <v>0.125</v>
      </c>
      <c r="H3822" s="9" t="s">
        <v>1063</v>
      </c>
      <c r="I3822" s="32">
        <f t="shared" si="516"/>
        <v>116.98835060940742</v>
      </c>
      <c r="J3822" s="32">
        <f t="shared" si="498"/>
        <v>0.46795340243762967</v>
      </c>
      <c r="K3822" s="33" t="str">
        <f t="shared" si="500"/>
        <v>DEJAR</v>
      </c>
      <c r="L3822" s="33" t="str">
        <f t="shared" si="501"/>
        <v>DEJAR</v>
      </c>
      <c r="M3822" s="33" t="str">
        <f t="shared" si="502"/>
        <v>DEJAR</v>
      </c>
    </row>
    <row r="3823" spans="1:13" x14ac:dyDescent="0.25">
      <c r="A3823" s="13" t="s">
        <v>1059</v>
      </c>
      <c r="B3823" s="9">
        <v>74</v>
      </c>
      <c r="C3823" s="8" t="s">
        <v>130</v>
      </c>
      <c r="D3823" s="120">
        <v>15</v>
      </c>
      <c r="E3823" s="120">
        <v>20</v>
      </c>
      <c r="F3823" s="305">
        <f t="shared" si="499"/>
        <v>176.715</v>
      </c>
      <c r="G3823" s="9">
        <v>0.125</v>
      </c>
      <c r="H3823" s="9" t="s">
        <v>1063</v>
      </c>
      <c r="I3823" s="32">
        <f t="shared" si="516"/>
        <v>86.812164819560579</v>
      </c>
      <c r="J3823" s="32">
        <f t="shared" si="498"/>
        <v>0.34724865927824233</v>
      </c>
      <c r="K3823" s="33" t="str">
        <f t="shared" si="500"/>
        <v>DEJAR</v>
      </c>
      <c r="L3823" s="33" t="str">
        <f t="shared" si="501"/>
        <v>DEJAR</v>
      </c>
      <c r="M3823" s="33" t="str">
        <f t="shared" si="502"/>
        <v>DEJAR</v>
      </c>
    </row>
    <row r="3824" spans="1:13" x14ac:dyDescent="0.25">
      <c r="A3824" s="13" t="s">
        <v>1059</v>
      </c>
      <c r="B3824" s="9">
        <v>75</v>
      </c>
      <c r="C3824" s="8" t="s">
        <v>1064</v>
      </c>
      <c r="D3824" s="120">
        <v>22</v>
      </c>
      <c r="E3824" s="120">
        <v>7</v>
      </c>
      <c r="F3824" s="305">
        <f t="shared" si="499"/>
        <v>380.1336</v>
      </c>
      <c r="G3824" s="9">
        <v>0.125</v>
      </c>
      <c r="H3824" s="100" t="s">
        <v>1065</v>
      </c>
      <c r="I3824" s="33">
        <f t="shared" ref="I3824:I3825" si="517">(6.666+(12.826*E3824^0.5)*LN(E3824))</f>
        <v>72.699305651915452</v>
      </c>
      <c r="J3824" s="33">
        <f t="shared" si="498"/>
        <v>0.29079722260766183</v>
      </c>
      <c r="K3824" s="33" t="str">
        <f t="shared" si="500"/>
        <v>DEJAR</v>
      </c>
      <c r="L3824" s="33" t="str">
        <f t="shared" si="501"/>
        <v>DEJAR</v>
      </c>
      <c r="M3824" s="33" t="str">
        <f t="shared" si="502"/>
        <v>DEJAR</v>
      </c>
    </row>
    <row r="3825" spans="1:13" x14ac:dyDescent="0.25">
      <c r="A3825" s="13" t="s">
        <v>1059</v>
      </c>
      <c r="B3825" s="9">
        <v>76</v>
      </c>
      <c r="C3825" s="8" t="s">
        <v>1064</v>
      </c>
      <c r="D3825" s="120">
        <v>12</v>
      </c>
      <c r="E3825" s="120">
        <v>3</v>
      </c>
      <c r="F3825" s="305">
        <f t="shared" si="499"/>
        <v>113.0976</v>
      </c>
      <c r="G3825" s="9">
        <v>0.125</v>
      </c>
      <c r="H3825" s="100" t="s">
        <v>1065</v>
      </c>
      <c r="I3825" s="33">
        <f t="shared" si="517"/>
        <v>31.07198362279307</v>
      </c>
      <c r="J3825" s="33">
        <f t="shared" si="498"/>
        <v>0.12428793449117229</v>
      </c>
      <c r="K3825" s="33" t="str">
        <f t="shared" si="500"/>
        <v>DEJAR</v>
      </c>
      <c r="L3825" s="33" t="str">
        <f t="shared" si="501"/>
        <v>DEPURAR</v>
      </c>
      <c r="M3825" s="33" t="str">
        <f t="shared" si="502"/>
        <v>DEPURAR</v>
      </c>
    </row>
    <row r="3826" spans="1:13" x14ac:dyDescent="0.25">
      <c r="A3826" s="13" t="s">
        <v>1059</v>
      </c>
      <c r="B3826" s="9">
        <v>77</v>
      </c>
      <c r="C3826" s="8" t="s">
        <v>41</v>
      </c>
      <c r="D3826" s="120">
        <v>16.5</v>
      </c>
      <c r="E3826" s="120">
        <v>15</v>
      </c>
      <c r="F3826" s="305">
        <f t="shared" si="499"/>
        <v>213.82515000000001</v>
      </c>
      <c r="G3826" s="9">
        <v>0.125</v>
      </c>
      <c r="H3826" s="9" t="s">
        <v>1063</v>
      </c>
      <c r="I3826" s="32">
        <f t="shared" ref="I3826:I3828" si="518">0.13657*D3826^2.38351</f>
        <v>108.95331919183752</v>
      </c>
      <c r="J3826" s="32">
        <f t="shared" si="498"/>
        <v>0.4358132767673501</v>
      </c>
      <c r="K3826" s="33" t="str">
        <f t="shared" si="500"/>
        <v>DEJAR</v>
      </c>
      <c r="L3826" s="33" t="str">
        <f t="shared" si="501"/>
        <v>DEJAR</v>
      </c>
      <c r="M3826" s="33" t="str">
        <f t="shared" si="502"/>
        <v>DEJAR</v>
      </c>
    </row>
    <row r="3827" spans="1:13" x14ac:dyDescent="0.25">
      <c r="A3827" s="13" t="s">
        <v>1059</v>
      </c>
      <c r="B3827" s="9">
        <v>78</v>
      </c>
      <c r="C3827" s="8" t="s">
        <v>1017</v>
      </c>
      <c r="D3827" s="120">
        <v>25</v>
      </c>
      <c r="E3827" s="120">
        <v>15</v>
      </c>
      <c r="F3827" s="305">
        <f t="shared" si="499"/>
        <v>490.875</v>
      </c>
      <c r="G3827" s="9">
        <v>0.125</v>
      </c>
      <c r="H3827" s="9" t="s">
        <v>1063</v>
      </c>
      <c r="I3827" s="32">
        <f t="shared" si="518"/>
        <v>293.3319028192812</v>
      </c>
      <c r="J3827" s="32">
        <f t="shared" si="498"/>
        <v>1.1733276112771247</v>
      </c>
      <c r="K3827" s="33" t="str">
        <f t="shared" si="500"/>
        <v>DEJAR</v>
      </c>
      <c r="L3827" s="33" t="str">
        <f t="shared" si="501"/>
        <v>DEJAR</v>
      </c>
      <c r="M3827" s="33" t="str">
        <f t="shared" si="502"/>
        <v>DEJAR</v>
      </c>
    </row>
    <row r="3828" spans="1:13" x14ac:dyDescent="0.25">
      <c r="A3828" s="13" t="s">
        <v>1059</v>
      </c>
      <c r="B3828" s="9">
        <v>79</v>
      </c>
      <c r="C3828" s="8" t="s">
        <v>130</v>
      </c>
      <c r="D3828" s="120">
        <v>18.5</v>
      </c>
      <c r="E3828" s="120">
        <v>15</v>
      </c>
      <c r="F3828" s="305">
        <f t="shared" si="499"/>
        <v>268.80315000000002</v>
      </c>
      <c r="G3828" s="9">
        <v>0.125</v>
      </c>
      <c r="H3828" s="9" t="s">
        <v>1063</v>
      </c>
      <c r="I3828" s="32">
        <f t="shared" si="518"/>
        <v>143.11059777395243</v>
      </c>
      <c r="J3828" s="32">
        <f t="shared" si="498"/>
        <v>0.57244239109580974</v>
      </c>
      <c r="K3828" s="33" t="str">
        <f t="shared" si="500"/>
        <v>DEJAR</v>
      </c>
      <c r="L3828" s="33" t="str">
        <f t="shared" si="501"/>
        <v>DEJAR</v>
      </c>
      <c r="M3828" s="33" t="str">
        <f t="shared" si="502"/>
        <v>DEJAR</v>
      </c>
    </row>
    <row r="3829" spans="1:13" x14ac:dyDescent="0.25">
      <c r="A3829" s="13" t="s">
        <v>1059</v>
      </c>
      <c r="B3829" s="9">
        <v>80</v>
      </c>
      <c r="C3829" s="8" t="s">
        <v>1064</v>
      </c>
      <c r="D3829" s="120">
        <v>26</v>
      </c>
      <c r="E3829" s="120">
        <v>6</v>
      </c>
      <c r="F3829" s="305">
        <f t="shared" si="499"/>
        <v>530.93039999999996</v>
      </c>
      <c r="G3829" s="9">
        <v>0.125</v>
      </c>
      <c r="H3829" s="100" t="s">
        <v>1065</v>
      </c>
      <c r="I3829" s="33">
        <f>(6.666+(12.826*E3829^0.5)*LN(E3829))</f>
        <v>62.957985757508652</v>
      </c>
      <c r="J3829" s="33">
        <f t="shared" si="498"/>
        <v>0.25183194303003459</v>
      </c>
      <c r="K3829" s="33" t="str">
        <f t="shared" si="500"/>
        <v>DEJAR</v>
      </c>
      <c r="L3829" s="33" t="str">
        <f t="shared" si="501"/>
        <v>DEJAR</v>
      </c>
      <c r="M3829" s="33" t="str">
        <f t="shared" si="502"/>
        <v>DEJAR</v>
      </c>
    </row>
    <row r="3830" spans="1:13" x14ac:dyDescent="0.25">
      <c r="A3830" s="13" t="s">
        <v>1059</v>
      </c>
      <c r="B3830" s="9">
        <v>81</v>
      </c>
      <c r="C3830" s="8" t="s">
        <v>1069</v>
      </c>
      <c r="D3830" s="120">
        <v>26</v>
      </c>
      <c r="E3830" s="120">
        <v>15</v>
      </c>
      <c r="F3830" s="305">
        <f t="shared" si="499"/>
        <v>530.93039999999996</v>
      </c>
      <c r="G3830" s="9">
        <v>0.125</v>
      </c>
      <c r="H3830" s="9" t="s">
        <v>1063</v>
      </c>
      <c r="I3830" s="32">
        <f>0.13657*D3830^2.38351</f>
        <v>322.0760520178971</v>
      </c>
      <c r="J3830" s="32">
        <f>(I3830/1000)*0.5/G3830</f>
        <v>1.2883042080715883</v>
      </c>
      <c r="K3830" s="33" t="str">
        <f t="shared" si="500"/>
        <v>DEJAR</v>
      </c>
      <c r="L3830" s="33" t="str">
        <f t="shared" si="501"/>
        <v>DEJAR</v>
      </c>
      <c r="M3830" s="33" t="str">
        <f t="shared" si="502"/>
        <v>DEJAR</v>
      </c>
    </row>
    <row r="3831" spans="1:13" x14ac:dyDescent="0.25">
      <c r="A3831" s="13" t="s">
        <v>1059</v>
      </c>
      <c r="B3831" s="9">
        <v>82</v>
      </c>
      <c r="C3831" s="8" t="s">
        <v>1064</v>
      </c>
      <c r="D3831" s="120">
        <v>15.2</v>
      </c>
      <c r="E3831" s="120">
        <v>13</v>
      </c>
      <c r="F3831" s="305">
        <f t="shared" si="499"/>
        <v>181.45881599999998</v>
      </c>
      <c r="G3831" s="9">
        <v>0.125</v>
      </c>
      <c r="H3831" s="100" t="s">
        <v>1065</v>
      </c>
      <c r="I3831" s="33">
        <f t="shared" ref="I3831:I3833" si="519">(6.666+(12.826*E3831^0.5)*LN(E3831))</f>
        <v>125.28157173649828</v>
      </c>
      <c r="J3831" s="33">
        <f t="shared" ref="J3831:J3833" si="520">(I3831/1000)*0.5/G3831</f>
        <v>0.50112628694599315</v>
      </c>
      <c r="K3831" s="33" t="str">
        <f t="shared" si="500"/>
        <v>DEJAR</v>
      </c>
      <c r="L3831" s="33" t="str">
        <f t="shared" si="501"/>
        <v>DEJAR</v>
      </c>
      <c r="M3831" s="33" t="str">
        <f t="shared" si="502"/>
        <v>DEJAR</v>
      </c>
    </row>
    <row r="3832" spans="1:13" x14ac:dyDescent="0.25">
      <c r="A3832" s="13" t="s">
        <v>1059</v>
      </c>
      <c r="B3832" s="9">
        <v>83</v>
      </c>
      <c r="C3832" s="8" t="s">
        <v>1064</v>
      </c>
      <c r="D3832" s="120">
        <v>11.3</v>
      </c>
      <c r="E3832" s="120">
        <v>4</v>
      </c>
      <c r="F3832" s="305">
        <f t="shared" si="499"/>
        <v>100.28772600000001</v>
      </c>
      <c r="G3832" s="9">
        <v>0.125</v>
      </c>
      <c r="H3832" s="100" t="s">
        <v>1065</v>
      </c>
      <c r="I3832" s="33">
        <f t="shared" si="519"/>
        <v>42.22722295144743</v>
      </c>
      <c r="J3832" s="33">
        <f t="shared" si="520"/>
        <v>0.16890889180578972</v>
      </c>
      <c r="K3832" s="33" t="str">
        <f t="shared" si="500"/>
        <v>DEJAR</v>
      </c>
      <c r="L3832" s="33" t="str">
        <f t="shared" si="501"/>
        <v>DEPURAR</v>
      </c>
      <c r="M3832" s="33" t="str">
        <f t="shared" si="502"/>
        <v>DEPURAR</v>
      </c>
    </row>
    <row r="3833" spans="1:13" x14ac:dyDescent="0.25">
      <c r="A3833" s="13" t="s">
        <v>1059</v>
      </c>
      <c r="B3833" s="9">
        <v>84</v>
      </c>
      <c r="C3833" s="8" t="s">
        <v>1064</v>
      </c>
      <c r="D3833" s="120">
        <v>15.6</v>
      </c>
      <c r="E3833" s="120">
        <v>6</v>
      </c>
      <c r="F3833" s="305">
        <f t="shared" si="499"/>
        <v>191.13494399999999</v>
      </c>
      <c r="G3833" s="9">
        <v>0.125</v>
      </c>
      <c r="H3833" s="100" t="s">
        <v>1065</v>
      </c>
      <c r="I3833" s="33">
        <f t="shared" si="519"/>
        <v>62.957985757508652</v>
      </c>
      <c r="J3833" s="33">
        <f t="shared" si="520"/>
        <v>0.25183194303003459</v>
      </c>
      <c r="K3833" s="33" t="str">
        <f t="shared" si="500"/>
        <v>DEJAR</v>
      </c>
      <c r="L3833" s="33" t="str">
        <f t="shared" si="501"/>
        <v>DEJAR</v>
      </c>
      <c r="M3833" s="33" t="str">
        <f t="shared" si="502"/>
        <v>DEJAR</v>
      </c>
    </row>
    <row r="3834" spans="1:13" x14ac:dyDescent="0.25">
      <c r="A3834" s="13" t="s">
        <v>1059</v>
      </c>
      <c r="B3834" s="9">
        <v>85</v>
      </c>
      <c r="C3834" s="8" t="s">
        <v>130</v>
      </c>
      <c r="D3834" s="120">
        <v>40</v>
      </c>
      <c r="E3834" s="120">
        <v>30</v>
      </c>
      <c r="F3834" s="305">
        <f t="shared" si="499"/>
        <v>1256.6399999999999</v>
      </c>
      <c r="G3834" s="9">
        <v>0.125</v>
      </c>
      <c r="H3834" s="9" t="s">
        <v>1063</v>
      </c>
      <c r="I3834" s="32">
        <f t="shared" ref="I3834:I3838" si="521">0.13657*D3834^2.38351</f>
        <v>899.25180732127308</v>
      </c>
      <c r="J3834" s="32">
        <f t="shared" ref="J3834:J3839" si="522">(I3834/1000)*0.5/G3834</f>
        <v>3.5970072292850923</v>
      </c>
      <c r="K3834" s="33" t="str">
        <f t="shared" si="500"/>
        <v>DEJAR</v>
      </c>
      <c r="L3834" s="33" t="str">
        <f t="shared" si="501"/>
        <v>DEJAR</v>
      </c>
      <c r="M3834" s="33" t="str">
        <f t="shared" si="502"/>
        <v>DEJAR</v>
      </c>
    </row>
    <row r="3835" spans="1:13" x14ac:dyDescent="0.25">
      <c r="A3835" s="13" t="s">
        <v>1059</v>
      </c>
      <c r="B3835" s="9">
        <v>86</v>
      </c>
      <c r="C3835" s="8" t="s">
        <v>1017</v>
      </c>
      <c r="D3835" s="120">
        <v>28</v>
      </c>
      <c r="E3835" s="120">
        <v>15</v>
      </c>
      <c r="F3835" s="305">
        <f t="shared" si="499"/>
        <v>615.75360000000001</v>
      </c>
      <c r="G3835" s="9">
        <v>0.125</v>
      </c>
      <c r="H3835" s="9" t="s">
        <v>1063</v>
      </c>
      <c r="I3835" s="32">
        <f t="shared" si="521"/>
        <v>384.30049927715726</v>
      </c>
      <c r="J3835" s="32">
        <f t="shared" si="522"/>
        <v>1.537201997108629</v>
      </c>
      <c r="K3835" s="33" t="str">
        <f t="shared" si="500"/>
        <v>DEJAR</v>
      </c>
      <c r="L3835" s="33" t="str">
        <f t="shared" si="501"/>
        <v>DEJAR</v>
      </c>
      <c r="M3835" s="33" t="str">
        <f t="shared" si="502"/>
        <v>DEJAR</v>
      </c>
    </row>
    <row r="3836" spans="1:13" x14ac:dyDescent="0.25">
      <c r="A3836" s="13" t="s">
        <v>1059</v>
      </c>
      <c r="B3836" s="9">
        <v>87</v>
      </c>
      <c r="C3836" s="8" t="s">
        <v>1017</v>
      </c>
      <c r="D3836" s="120">
        <v>29</v>
      </c>
      <c r="E3836" s="120">
        <v>15</v>
      </c>
      <c r="F3836" s="305">
        <f t="shared" si="499"/>
        <v>660.52139999999997</v>
      </c>
      <c r="G3836" s="9">
        <v>0.125</v>
      </c>
      <c r="H3836" s="9" t="s">
        <v>1063</v>
      </c>
      <c r="I3836" s="32">
        <f t="shared" si="521"/>
        <v>417.82609631752575</v>
      </c>
      <c r="J3836" s="32">
        <f t="shared" si="522"/>
        <v>1.6713043852701031</v>
      </c>
      <c r="K3836" s="33" t="str">
        <f t="shared" si="500"/>
        <v>DEJAR</v>
      </c>
      <c r="L3836" s="33" t="str">
        <f t="shared" si="501"/>
        <v>DEJAR</v>
      </c>
      <c r="M3836" s="33" t="str">
        <f t="shared" si="502"/>
        <v>DEJAR</v>
      </c>
    </row>
    <row r="3837" spans="1:13" x14ac:dyDescent="0.25">
      <c r="A3837" s="13" t="s">
        <v>1059</v>
      </c>
      <c r="B3837" s="9">
        <v>88</v>
      </c>
      <c r="C3837" s="8" t="s">
        <v>1076</v>
      </c>
      <c r="D3837" s="120">
        <v>16.600000000000001</v>
      </c>
      <c r="E3837" s="120">
        <v>22</v>
      </c>
      <c r="F3837" s="305">
        <f t="shared" si="499"/>
        <v>216.42482400000003</v>
      </c>
      <c r="G3837" s="9">
        <v>0.125</v>
      </c>
      <c r="H3837" s="9" t="s">
        <v>1063</v>
      </c>
      <c r="I3837" s="32">
        <f t="shared" si="521"/>
        <v>110.53380957149615</v>
      </c>
      <c r="J3837" s="32">
        <f t="shared" si="522"/>
        <v>0.44213523828598461</v>
      </c>
      <c r="K3837" s="33" t="str">
        <f t="shared" si="500"/>
        <v>DEJAR</v>
      </c>
      <c r="L3837" s="33" t="str">
        <f t="shared" si="501"/>
        <v>DEJAR</v>
      </c>
      <c r="M3837" s="33" t="str">
        <f t="shared" si="502"/>
        <v>DEJAR</v>
      </c>
    </row>
    <row r="3838" spans="1:13" x14ac:dyDescent="0.25">
      <c r="A3838" s="13" t="s">
        <v>1059</v>
      </c>
      <c r="B3838" s="9">
        <v>89</v>
      </c>
      <c r="C3838" s="8" t="s">
        <v>1069</v>
      </c>
      <c r="D3838" s="120">
        <v>15</v>
      </c>
      <c r="E3838" s="120">
        <v>15</v>
      </c>
      <c r="F3838" s="305">
        <f t="shared" si="499"/>
        <v>176.715</v>
      </c>
      <c r="G3838" s="9">
        <v>0.125</v>
      </c>
      <c r="H3838" s="9" t="s">
        <v>1063</v>
      </c>
      <c r="I3838" s="32">
        <f t="shared" si="521"/>
        <v>86.812164819560579</v>
      </c>
      <c r="J3838" s="32">
        <f t="shared" si="522"/>
        <v>0.34724865927824233</v>
      </c>
      <c r="K3838" s="33" t="str">
        <f t="shared" si="500"/>
        <v>DEJAR</v>
      </c>
      <c r="L3838" s="33" t="str">
        <f t="shared" si="501"/>
        <v>DEJAR</v>
      </c>
      <c r="M3838" s="33" t="str">
        <f t="shared" si="502"/>
        <v>DEJAR</v>
      </c>
    </row>
    <row r="3839" spans="1:13" x14ac:dyDescent="0.25">
      <c r="A3839" s="13" t="s">
        <v>1059</v>
      </c>
      <c r="B3839" s="9">
        <v>90</v>
      </c>
      <c r="C3839" s="8" t="s">
        <v>1064</v>
      </c>
      <c r="D3839" s="120">
        <v>20</v>
      </c>
      <c r="E3839" s="120">
        <v>15</v>
      </c>
      <c r="F3839" s="305">
        <f t="shared" si="499"/>
        <v>314.15999999999997</v>
      </c>
      <c r="G3839" s="9">
        <v>0.125</v>
      </c>
      <c r="H3839" s="100" t="s">
        <v>1065</v>
      </c>
      <c r="I3839" s="33">
        <f>(6.666+(12.826*E3839^0.5)*LN(E3839))</f>
        <v>141.18808068496872</v>
      </c>
      <c r="J3839" s="33">
        <f t="shared" si="522"/>
        <v>0.56475232273987486</v>
      </c>
      <c r="K3839" s="33" t="str">
        <f t="shared" si="500"/>
        <v>DEJAR</v>
      </c>
      <c r="L3839" s="33" t="str">
        <f t="shared" si="501"/>
        <v>DEJAR</v>
      </c>
      <c r="M3839" s="33" t="str">
        <f t="shared" si="502"/>
        <v>DEJAR</v>
      </c>
    </row>
    <row r="3840" spans="1:13" x14ac:dyDescent="0.25">
      <c r="A3840" s="13" t="s">
        <v>1059</v>
      </c>
      <c r="B3840" s="9">
        <v>91</v>
      </c>
      <c r="C3840" s="8" t="s">
        <v>1084</v>
      </c>
      <c r="D3840" s="120">
        <v>13.7</v>
      </c>
      <c r="E3840" s="120">
        <v>6</v>
      </c>
      <c r="F3840" s="305">
        <f t="shared" si="499"/>
        <v>147.41172599999999</v>
      </c>
      <c r="G3840" s="9">
        <v>0.125</v>
      </c>
      <c r="H3840" s="9" t="s">
        <v>1063</v>
      </c>
      <c r="I3840" s="32">
        <f t="shared" ref="I3840:I3843" si="523">0.13657*D3840^2.38351</f>
        <v>69.942338454409466</v>
      </c>
      <c r="J3840" s="32">
        <f t="shared" ref="J3840:J3895" si="524">(I3840/1000)*0.5/G3840</f>
        <v>0.27976935381763784</v>
      </c>
      <c r="K3840" s="33" t="str">
        <f t="shared" si="500"/>
        <v>DEJAR</v>
      </c>
      <c r="L3840" s="33" t="str">
        <f t="shared" si="501"/>
        <v>DEJAR</v>
      </c>
      <c r="M3840" s="33" t="str">
        <f t="shared" si="502"/>
        <v>DEJAR</v>
      </c>
    </row>
    <row r="3841" spans="1:13" x14ac:dyDescent="0.25">
      <c r="A3841" s="13" t="s">
        <v>1059</v>
      </c>
      <c r="B3841" s="9">
        <v>92</v>
      </c>
      <c r="C3841" s="8" t="s">
        <v>130</v>
      </c>
      <c r="D3841" s="120">
        <v>27</v>
      </c>
      <c r="E3841" s="120">
        <v>10</v>
      </c>
      <c r="F3841" s="305">
        <f t="shared" si="499"/>
        <v>572.5566</v>
      </c>
      <c r="G3841" s="9">
        <v>0.125</v>
      </c>
      <c r="H3841" s="9" t="s">
        <v>1063</v>
      </c>
      <c r="I3841" s="32">
        <f t="shared" si="523"/>
        <v>352.39128142743209</v>
      </c>
      <c r="J3841" s="32">
        <f t="shared" si="524"/>
        <v>1.4095651257097284</v>
      </c>
      <c r="K3841" s="33" t="str">
        <f t="shared" si="500"/>
        <v>DEJAR</v>
      </c>
      <c r="L3841" s="33" t="str">
        <f t="shared" si="501"/>
        <v>DEJAR</v>
      </c>
      <c r="M3841" s="33" t="str">
        <f t="shared" si="502"/>
        <v>DEJAR</v>
      </c>
    </row>
    <row r="3842" spans="1:13" x14ac:dyDescent="0.25">
      <c r="A3842" s="13" t="s">
        <v>1059</v>
      </c>
      <c r="B3842" s="9">
        <v>93</v>
      </c>
      <c r="C3842" s="8" t="s">
        <v>1075</v>
      </c>
      <c r="D3842" s="120">
        <v>12.1</v>
      </c>
      <c r="E3842" s="120">
        <v>10</v>
      </c>
      <c r="F3842" s="305">
        <f t="shared" si="499"/>
        <v>114.990414</v>
      </c>
      <c r="G3842" s="9">
        <v>0.125</v>
      </c>
      <c r="H3842" s="9" t="s">
        <v>1063</v>
      </c>
      <c r="I3842" s="32">
        <f t="shared" si="523"/>
        <v>52.021763144817932</v>
      </c>
      <c r="J3842" s="32">
        <f t="shared" si="524"/>
        <v>0.20808705257927174</v>
      </c>
      <c r="K3842" s="33" t="str">
        <f t="shared" si="500"/>
        <v>DEJAR</v>
      </c>
      <c r="L3842" s="33" t="str">
        <f t="shared" si="501"/>
        <v>DEJAR</v>
      </c>
      <c r="M3842" s="33" t="str">
        <f t="shared" si="502"/>
        <v>DEJAR</v>
      </c>
    </row>
    <row r="3843" spans="1:13" x14ac:dyDescent="0.25">
      <c r="A3843" s="13" t="s">
        <v>1059</v>
      </c>
      <c r="B3843" s="9">
        <v>94</v>
      </c>
      <c r="C3843" s="8" t="s">
        <v>1094</v>
      </c>
      <c r="D3843" s="120">
        <v>19</v>
      </c>
      <c r="E3843" s="120">
        <v>20</v>
      </c>
      <c r="F3843" s="305">
        <f t="shared" ref="F3843:F3906" si="525">(3.1416/4)*D3843^2</f>
        <v>283.52940000000001</v>
      </c>
      <c r="G3843" s="9">
        <v>0.125</v>
      </c>
      <c r="H3843" s="9" t="s">
        <v>1063</v>
      </c>
      <c r="I3843" s="32">
        <f t="shared" si="523"/>
        <v>152.50261995629924</v>
      </c>
      <c r="J3843" s="32">
        <f t="shared" si="524"/>
        <v>0.61001047982519696</v>
      </c>
      <c r="K3843" s="33" t="str">
        <f t="shared" ref="K3843:K3906" si="526">+IF(D3843&gt;=10,"DEJAR","DEPURAR")</f>
        <v>DEJAR</v>
      </c>
      <c r="L3843" s="33" t="str">
        <f t="shared" ref="L3843:L3906" si="527">+IF(E3843&gt;=5,"DEJAR","DEPURAR")</f>
        <v>DEJAR</v>
      </c>
      <c r="M3843" s="33" t="str">
        <f t="shared" ref="M3843:M3906" si="528">+IF(AND(K3843="DEJAR",L3843="DEJAR"),"DEJAR","DEPURAR")</f>
        <v>DEJAR</v>
      </c>
    </row>
    <row r="3844" spans="1:13" x14ac:dyDescent="0.25">
      <c r="A3844" s="13" t="s">
        <v>1059</v>
      </c>
      <c r="B3844" s="9">
        <v>95</v>
      </c>
      <c r="C3844" s="8" t="s">
        <v>1064</v>
      </c>
      <c r="D3844" s="120">
        <v>18</v>
      </c>
      <c r="E3844" s="120">
        <v>5</v>
      </c>
      <c r="F3844" s="305">
        <f t="shared" si="525"/>
        <v>254.46959999999999</v>
      </c>
      <c r="G3844" s="9">
        <v>0.125</v>
      </c>
      <c r="H3844" s="100" t="s">
        <v>1065</v>
      </c>
      <c r="I3844" s="33">
        <f>(6.666+(12.826*E3844^0.5)*LN(E3844))</f>
        <v>52.824370122452407</v>
      </c>
      <c r="J3844" s="33">
        <f t="shared" si="524"/>
        <v>0.21129748048980962</v>
      </c>
      <c r="K3844" s="33" t="str">
        <f t="shared" si="526"/>
        <v>DEJAR</v>
      </c>
      <c r="L3844" s="33" t="str">
        <f t="shared" si="527"/>
        <v>DEJAR</v>
      </c>
      <c r="M3844" s="33" t="str">
        <f t="shared" si="528"/>
        <v>DEJAR</v>
      </c>
    </row>
    <row r="3845" spans="1:13" x14ac:dyDescent="0.25">
      <c r="A3845" s="13" t="s">
        <v>1059</v>
      </c>
      <c r="B3845" s="9">
        <v>96</v>
      </c>
      <c r="C3845" s="8" t="s">
        <v>41</v>
      </c>
      <c r="D3845" s="120">
        <v>20</v>
      </c>
      <c r="E3845" s="120">
        <v>18</v>
      </c>
      <c r="F3845" s="305">
        <f t="shared" si="525"/>
        <v>314.15999999999997</v>
      </c>
      <c r="G3845" s="9">
        <v>0.125</v>
      </c>
      <c r="H3845" s="9" t="s">
        <v>1063</v>
      </c>
      <c r="I3845" s="32">
        <f>0.13657*D3845^2.38351</f>
        <v>172.33493090633354</v>
      </c>
      <c r="J3845" s="32">
        <f>(I3845/1000)*0.5/G3845</f>
        <v>0.68933972362533413</v>
      </c>
      <c r="K3845" s="33" t="str">
        <f t="shared" si="526"/>
        <v>DEJAR</v>
      </c>
      <c r="L3845" s="33" t="str">
        <f t="shared" si="527"/>
        <v>DEJAR</v>
      </c>
      <c r="M3845" s="33" t="str">
        <f t="shared" si="528"/>
        <v>DEJAR</v>
      </c>
    </row>
    <row r="3846" spans="1:13" x14ac:dyDescent="0.25">
      <c r="A3846" s="13" t="s">
        <v>1059</v>
      </c>
      <c r="B3846" s="9">
        <v>97</v>
      </c>
      <c r="C3846" s="8" t="s">
        <v>1064</v>
      </c>
      <c r="D3846" s="120">
        <v>11.1</v>
      </c>
      <c r="E3846" s="198">
        <v>7</v>
      </c>
      <c r="F3846" s="305">
        <f t="shared" si="525"/>
        <v>96.769133999999994</v>
      </c>
      <c r="G3846" s="9">
        <v>0.125</v>
      </c>
      <c r="H3846" s="100" t="s">
        <v>1065</v>
      </c>
      <c r="I3846" s="33">
        <f>(6.666+(12.826*E3846^0.5)*LN(E3846))</f>
        <v>72.699305651915452</v>
      </c>
      <c r="J3846" s="33">
        <f t="shared" ref="J3846" si="529">(I3846/1000)*0.5/G3846</f>
        <v>0.29079722260766183</v>
      </c>
      <c r="K3846" s="33" t="str">
        <f t="shared" si="526"/>
        <v>DEJAR</v>
      </c>
      <c r="L3846" s="33" t="str">
        <f t="shared" si="527"/>
        <v>DEJAR</v>
      </c>
      <c r="M3846" s="33" t="str">
        <f t="shared" si="528"/>
        <v>DEJAR</v>
      </c>
    </row>
    <row r="3847" spans="1:13" x14ac:dyDescent="0.25">
      <c r="A3847" s="13" t="s">
        <v>1059</v>
      </c>
      <c r="B3847" s="9">
        <v>98</v>
      </c>
      <c r="C3847" s="8" t="s">
        <v>1075</v>
      </c>
      <c r="D3847" s="120">
        <v>15.8</v>
      </c>
      <c r="E3847" s="120">
        <v>12</v>
      </c>
      <c r="F3847" s="305">
        <f t="shared" si="525"/>
        <v>196.06725600000001</v>
      </c>
      <c r="G3847" s="9">
        <v>0.125</v>
      </c>
      <c r="H3847" s="9" t="s">
        <v>1063</v>
      </c>
      <c r="I3847" s="32">
        <f>0.13657*D3847^2.38351</f>
        <v>98.257670296338759</v>
      </c>
      <c r="J3847" s="32">
        <f>(I3847/1000)*0.5/G3847</f>
        <v>0.39303068118535506</v>
      </c>
      <c r="K3847" s="33" t="str">
        <f t="shared" si="526"/>
        <v>DEJAR</v>
      </c>
      <c r="L3847" s="33" t="str">
        <f t="shared" si="527"/>
        <v>DEJAR</v>
      </c>
      <c r="M3847" s="33" t="str">
        <f t="shared" si="528"/>
        <v>DEJAR</v>
      </c>
    </row>
    <row r="3848" spans="1:13" x14ac:dyDescent="0.25">
      <c r="A3848" s="13" t="s">
        <v>1059</v>
      </c>
      <c r="B3848" s="9">
        <v>99</v>
      </c>
      <c r="C3848" s="8" t="s">
        <v>1064</v>
      </c>
      <c r="D3848" s="120">
        <v>31</v>
      </c>
      <c r="E3848" s="120">
        <v>8</v>
      </c>
      <c r="F3848" s="305">
        <f t="shared" si="525"/>
        <v>754.76940000000002</v>
      </c>
      <c r="G3848" s="9">
        <v>0.125</v>
      </c>
      <c r="H3848" s="100" t="s">
        <v>1065</v>
      </c>
      <c r="I3848" s="33">
        <f>(6.666+(12.826*E3848^0.5)*LN(E3848))</f>
        <v>82.102745688765523</v>
      </c>
      <c r="J3848" s="33">
        <f t="shared" ref="J3848" si="530">(I3848/1000)*0.5/G3848</f>
        <v>0.32841098275506209</v>
      </c>
      <c r="K3848" s="33" t="str">
        <f t="shared" si="526"/>
        <v>DEJAR</v>
      </c>
      <c r="L3848" s="33" t="str">
        <f t="shared" si="527"/>
        <v>DEJAR</v>
      </c>
      <c r="M3848" s="33" t="str">
        <f t="shared" si="528"/>
        <v>DEJAR</v>
      </c>
    </row>
    <row r="3849" spans="1:13" x14ac:dyDescent="0.25">
      <c r="A3849" s="13" t="s">
        <v>1059</v>
      </c>
      <c r="B3849" s="9">
        <v>100</v>
      </c>
      <c r="C3849" s="8" t="s">
        <v>1076</v>
      </c>
      <c r="D3849" s="120">
        <v>12.5</v>
      </c>
      <c r="E3849" s="120">
        <v>10</v>
      </c>
      <c r="F3849" s="305">
        <f t="shared" si="525"/>
        <v>122.71875</v>
      </c>
      <c r="G3849" s="9">
        <v>0.125</v>
      </c>
      <c r="H3849" s="9" t="s">
        <v>1063</v>
      </c>
      <c r="I3849" s="32">
        <f>0.13657*D3849^2.38351</f>
        <v>56.214880852526136</v>
      </c>
      <c r="J3849" s="32">
        <f>(I3849/1000)*0.5/G3849</f>
        <v>0.22485952341010454</v>
      </c>
      <c r="K3849" s="33" t="str">
        <f t="shared" si="526"/>
        <v>DEJAR</v>
      </c>
      <c r="L3849" s="33" t="str">
        <f t="shared" si="527"/>
        <v>DEJAR</v>
      </c>
      <c r="M3849" s="33" t="str">
        <f t="shared" si="528"/>
        <v>DEJAR</v>
      </c>
    </row>
    <row r="3850" spans="1:13" x14ac:dyDescent="0.25">
      <c r="A3850" s="13" t="s">
        <v>1059</v>
      </c>
      <c r="B3850" s="9">
        <v>101</v>
      </c>
      <c r="C3850" s="8" t="s">
        <v>1064</v>
      </c>
      <c r="D3850" s="120">
        <v>14</v>
      </c>
      <c r="E3850" s="198">
        <v>7</v>
      </c>
      <c r="F3850" s="305">
        <f t="shared" si="525"/>
        <v>153.9384</v>
      </c>
      <c r="G3850" s="9">
        <v>0.125</v>
      </c>
      <c r="H3850" s="100" t="s">
        <v>1065</v>
      </c>
      <c r="I3850" s="33">
        <f>(6.666+(12.826*E3850^0.5)*LN(E3850))</f>
        <v>72.699305651915452</v>
      </c>
      <c r="J3850" s="33">
        <f t="shared" ref="J3850" si="531">(I3850/1000)*0.5/G3850</f>
        <v>0.29079722260766183</v>
      </c>
      <c r="K3850" s="33" t="str">
        <f t="shared" si="526"/>
        <v>DEJAR</v>
      </c>
      <c r="L3850" s="33" t="str">
        <f t="shared" si="527"/>
        <v>DEJAR</v>
      </c>
      <c r="M3850" s="33" t="str">
        <f t="shared" si="528"/>
        <v>DEJAR</v>
      </c>
    </row>
    <row r="3851" spans="1:13" x14ac:dyDescent="0.25">
      <c r="A3851" s="13" t="s">
        <v>1059</v>
      </c>
      <c r="B3851" s="9">
        <v>102</v>
      </c>
      <c r="C3851" s="8" t="s">
        <v>130</v>
      </c>
      <c r="D3851" s="120">
        <v>19</v>
      </c>
      <c r="E3851" s="120">
        <v>8</v>
      </c>
      <c r="F3851" s="305">
        <f t="shared" si="525"/>
        <v>283.52940000000001</v>
      </c>
      <c r="G3851" s="9">
        <v>0.125</v>
      </c>
      <c r="H3851" s="9" t="s">
        <v>1063</v>
      </c>
      <c r="I3851" s="32">
        <f>0.13657*D3851^2.38351</f>
        <v>152.50261995629924</v>
      </c>
      <c r="J3851" s="32">
        <f>(I3851/1000)*0.5/G3851</f>
        <v>0.61001047982519696</v>
      </c>
      <c r="K3851" s="33" t="str">
        <f t="shared" si="526"/>
        <v>DEJAR</v>
      </c>
      <c r="L3851" s="33" t="str">
        <f t="shared" si="527"/>
        <v>DEJAR</v>
      </c>
      <c r="M3851" s="33" t="str">
        <f t="shared" si="528"/>
        <v>DEJAR</v>
      </c>
    </row>
    <row r="3852" spans="1:13" x14ac:dyDescent="0.25">
      <c r="A3852" s="13" t="s">
        <v>1059</v>
      </c>
      <c r="B3852" s="9">
        <v>103</v>
      </c>
      <c r="C3852" s="8" t="s">
        <v>1064</v>
      </c>
      <c r="D3852" s="120">
        <v>19.5</v>
      </c>
      <c r="E3852" s="120">
        <v>3</v>
      </c>
      <c r="F3852" s="305">
        <f t="shared" si="525"/>
        <v>298.64834999999999</v>
      </c>
      <c r="G3852" s="9">
        <v>0.125</v>
      </c>
      <c r="H3852" s="100" t="s">
        <v>1065</v>
      </c>
      <c r="I3852" s="33">
        <f>(6.666+(12.826*E3852^0.5)*LN(E3852))</f>
        <v>31.07198362279307</v>
      </c>
      <c r="J3852" s="33">
        <f t="shared" ref="J3852" si="532">(I3852/1000)*0.5/G3852</f>
        <v>0.12428793449117229</v>
      </c>
      <c r="K3852" s="33" t="str">
        <f t="shared" si="526"/>
        <v>DEJAR</v>
      </c>
      <c r="L3852" s="33" t="str">
        <f t="shared" si="527"/>
        <v>DEPURAR</v>
      </c>
      <c r="M3852" s="33" t="str">
        <f t="shared" si="528"/>
        <v>DEPURAR</v>
      </c>
    </row>
    <row r="3853" spans="1:13" x14ac:dyDescent="0.25">
      <c r="A3853" s="13" t="s">
        <v>1059</v>
      </c>
      <c r="B3853" s="9">
        <v>104</v>
      </c>
      <c r="C3853" s="8" t="s">
        <v>130</v>
      </c>
      <c r="D3853" s="120">
        <v>26.8</v>
      </c>
      <c r="E3853" s="120">
        <v>15</v>
      </c>
      <c r="F3853" s="305">
        <f t="shared" si="525"/>
        <v>564.10569599999997</v>
      </c>
      <c r="G3853" s="9">
        <v>0.125</v>
      </c>
      <c r="H3853" s="9" t="s">
        <v>1063</v>
      </c>
      <c r="I3853" s="32">
        <f t="shared" ref="I3853:I3854" si="533">0.13657*D3853^2.38351</f>
        <v>346.20144188490201</v>
      </c>
      <c r="J3853" s="32">
        <f t="shared" ref="J3853:J3855" si="534">(I3853/1000)*0.5/G3853</f>
        <v>1.3848057675396079</v>
      </c>
      <c r="K3853" s="33" t="str">
        <f t="shared" si="526"/>
        <v>DEJAR</v>
      </c>
      <c r="L3853" s="33" t="str">
        <f t="shared" si="527"/>
        <v>DEJAR</v>
      </c>
      <c r="M3853" s="33" t="str">
        <f t="shared" si="528"/>
        <v>DEJAR</v>
      </c>
    </row>
    <row r="3854" spans="1:13" x14ac:dyDescent="0.25">
      <c r="A3854" s="13" t="s">
        <v>1059</v>
      </c>
      <c r="B3854" s="9">
        <v>105</v>
      </c>
      <c r="C3854" s="8" t="s">
        <v>130</v>
      </c>
      <c r="D3854" s="120">
        <v>16</v>
      </c>
      <c r="E3854" s="120">
        <v>9</v>
      </c>
      <c r="F3854" s="305">
        <f t="shared" si="525"/>
        <v>201.0624</v>
      </c>
      <c r="G3854" s="9">
        <v>0.125</v>
      </c>
      <c r="H3854" s="9" t="s">
        <v>1063</v>
      </c>
      <c r="I3854" s="32">
        <f t="shared" si="533"/>
        <v>101.24820425273758</v>
      </c>
      <c r="J3854" s="32">
        <f t="shared" si="534"/>
        <v>0.4049928170109503</v>
      </c>
      <c r="K3854" s="33" t="str">
        <f t="shared" si="526"/>
        <v>DEJAR</v>
      </c>
      <c r="L3854" s="33" t="str">
        <f t="shared" si="527"/>
        <v>DEJAR</v>
      </c>
      <c r="M3854" s="33" t="str">
        <f t="shared" si="528"/>
        <v>DEJAR</v>
      </c>
    </row>
    <row r="3855" spans="1:13" x14ac:dyDescent="0.25">
      <c r="A3855" s="13" t="s">
        <v>1059</v>
      </c>
      <c r="B3855" s="9">
        <v>106</v>
      </c>
      <c r="C3855" s="8" t="s">
        <v>1064</v>
      </c>
      <c r="D3855" s="120">
        <v>11.5</v>
      </c>
      <c r="E3855" s="120">
        <v>2</v>
      </c>
      <c r="F3855" s="305">
        <f t="shared" si="525"/>
        <v>103.86915</v>
      </c>
      <c r="G3855" s="9">
        <v>0.125</v>
      </c>
      <c r="H3855" s="100" t="s">
        <v>1065</v>
      </c>
      <c r="I3855" s="33">
        <f>(6.666+(12.826*E3855^0.5)*LN(E3855))</f>
        <v>19.238790948127587</v>
      </c>
      <c r="J3855" s="33">
        <f t="shared" si="534"/>
        <v>7.6955163792510342E-2</v>
      </c>
      <c r="K3855" s="33" t="str">
        <f t="shared" si="526"/>
        <v>DEJAR</v>
      </c>
      <c r="L3855" s="33" t="str">
        <f t="shared" si="527"/>
        <v>DEPURAR</v>
      </c>
      <c r="M3855" s="33" t="str">
        <f t="shared" si="528"/>
        <v>DEPURAR</v>
      </c>
    </row>
    <row r="3856" spans="1:13" x14ac:dyDescent="0.25">
      <c r="A3856" s="13" t="s">
        <v>1061</v>
      </c>
      <c r="B3856" s="9">
        <v>1</v>
      </c>
      <c r="C3856" s="8" t="s">
        <v>1069</v>
      </c>
      <c r="D3856" s="120">
        <v>26</v>
      </c>
      <c r="E3856" s="120">
        <v>20</v>
      </c>
      <c r="F3856" s="305">
        <f t="shared" si="525"/>
        <v>530.93039999999996</v>
      </c>
      <c r="G3856" s="9">
        <v>0.125</v>
      </c>
      <c r="H3856" s="9" t="s">
        <v>1063</v>
      </c>
      <c r="I3856" s="32">
        <f t="shared" ref="I3856:I3865" si="535">0.13657*D3856^2.38351</f>
        <v>322.0760520178971</v>
      </c>
      <c r="J3856" s="32">
        <f t="shared" si="524"/>
        <v>1.2883042080715883</v>
      </c>
      <c r="K3856" s="33" t="str">
        <f t="shared" si="526"/>
        <v>DEJAR</v>
      </c>
      <c r="L3856" s="33" t="str">
        <f t="shared" si="527"/>
        <v>DEJAR</v>
      </c>
      <c r="M3856" s="33" t="str">
        <f t="shared" si="528"/>
        <v>DEJAR</v>
      </c>
    </row>
    <row r="3857" spans="1:13" x14ac:dyDescent="0.25">
      <c r="A3857" s="13" t="s">
        <v>1061</v>
      </c>
      <c r="B3857" s="9">
        <v>2</v>
      </c>
      <c r="C3857" s="8" t="s">
        <v>990</v>
      </c>
      <c r="D3857" s="120">
        <v>10.5</v>
      </c>
      <c r="E3857" s="195">
        <v>13.269662921348315</v>
      </c>
      <c r="F3857" s="305">
        <f t="shared" si="525"/>
        <v>86.590350000000001</v>
      </c>
      <c r="G3857" s="9">
        <v>0.125</v>
      </c>
      <c r="H3857" s="9" t="s">
        <v>1063</v>
      </c>
      <c r="I3857" s="32">
        <f t="shared" si="535"/>
        <v>37.099684439743179</v>
      </c>
      <c r="J3857" s="32">
        <f t="shared" si="524"/>
        <v>0.14839873775897272</v>
      </c>
      <c r="K3857" s="33" t="str">
        <f t="shared" si="526"/>
        <v>DEJAR</v>
      </c>
      <c r="L3857" s="33" t="str">
        <f t="shared" si="527"/>
        <v>DEJAR</v>
      </c>
      <c r="M3857" s="33" t="str">
        <f t="shared" si="528"/>
        <v>DEJAR</v>
      </c>
    </row>
    <row r="3858" spans="1:13" x14ac:dyDescent="0.25">
      <c r="A3858" s="13" t="s">
        <v>1061</v>
      </c>
      <c r="B3858" s="9">
        <v>3</v>
      </c>
      <c r="C3858" s="8" t="s">
        <v>1070</v>
      </c>
      <c r="D3858" s="120">
        <v>24.2</v>
      </c>
      <c r="E3858" s="120">
        <v>10</v>
      </c>
      <c r="F3858" s="305">
        <f t="shared" si="525"/>
        <v>459.961656</v>
      </c>
      <c r="G3858" s="9">
        <v>0.125</v>
      </c>
      <c r="H3858" s="9" t="s">
        <v>1063</v>
      </c>
      <c r="I3858" s="32">
        <f t="shared" si="535"/>
        <v>271.45201661665863</v>
      </c>
      <c r="J3858" s="32">
        <f t="shared" si="524"/>
        <v>1.0858080664666345</v>
      </c>
      <c r="K3858" s="33" t="str">
        <f t="shared" si="526"/>
        <v>DEJAR</v>
      </c>
      <c r="L3858" s="33" t="str">
        <f t="shared" si="527"/>
        <v>DEJAR</v>
      </c>
      <c r="M3858" s="33" t="str">
        <f t="shared" si="528"/>
        <v>DEJAR</v>
      </c>
    </row>
    <row r="3859" spans="1:13" x14ac:dyDescent="0.25">
      <c r="A3859" s="13" t="s">
        <v>1061</v>
      </c>
      <c r="B3859" s="9">
        <v>4</v>
      </c>
      <c r="C3859" s="8" t="s">
        <v>130</v>
      </c>
      <c r="D3859" s="120">
        <v>12</v>
      </c>
      <c r="E3859" s="120">
        <v>15</v>
      </c>
      <c r="F3859" s="305">
        <f t="shared" si="525"/>
        <v>113.0976</v>
      </c>
      <c r="G3859" s="9">
        <v>0.125</v>
      </c>
      <c r="H3859" s="9" t="s">
        <v>1063</v>
      </c>
      <c r="I3859" s="32">
        <f t="shared" si="535"/>
        <v>51.002868362482175</v>
      </c>
      <c r="J3859" s="32">
        <f t="shared" si="524"/>
        <v>0.2040114734499287</v>
      </c>
      <c r="K3859" s="33" t="str">
        <f t="shared" si="526"/>
        <v>DEJAR</v>
      </c>
      <c r="L3859" s="33" t="str">
        <f t="shared" si="527"/>
        <v>DEJAR</v>
      </c>
      <c r="M3859" s="33" t="str">
        <f t="shared" si="528"/>
        <v>DEJAR</v>
      </c>
    </row>
    <row r="3860" spans="1:13" x14ac:dyDescent="0.25">
      <c r="A3860" s="13" t="s">
        <v>1061</v>
      </c>
      <c r="B3860" s="9">
        <v>5</v>
      </c>
      <c r="C3860" s="8" t="s">
        <v>130</v>
      </c>
      <c r="D3860" s="120">
        <v>14.5</v>
      </c>
      <c r="E3860" s="120">
        <v>20</v>
      </c>
      <c r="F3860" s="305">
        <f t="shared" si="525"/>
        <v>165.13034999999999</v>
      </c>
      <c r="G3860" s="9">
        <v>0.125</v>
      </c>
      <c r="H3860" s="9" t="s">
        <v>1063</v>
      </c>
      <c r="I3860" s="32">
        <f t="shared" si="535"/>
        <v>80.073268525573738</v>
      </c>
      <c r="J3860" s="32">
        <f t="shared" si="524"/>
        <v>0.32029307410229496</v>
      </c>
      <c r="K3860" s="33" t="str">
        <f t="shared" si="526"/>
        <v>DEJAR</v>
      </c>
      <c r="L3860" s="33" t="str">
        <f t="shared" si="527"/>
        <v>DEJAR</v>
      </c>
      <c r="M3860" s="33" t="str">
        <f t="shared" si="528"/>
        <v>DEJAR</v>
      </c>
    </row>
    <row r="3861" spans="1:13" x14ac:dyDescent="0.25">
      <c r="A3861" s="13" t="s">
        <v>1061</v>
      </c>
      <c r="B3861" s="9">
        <v>6</v>
      </c>
      <c r="C3861" s="8" t="s">
        <v>1022</v>
      </c>
      <c r="D3861" s="120">
        <v>26.5</v>
      </c>
      <c r="E3861" s="120">
        <v>15</v>
      </c>
      <c r="F3861" s="305">
        <f t="shared" si="525"/>
        <v>551.54714999999999</v>
      </c>
      <c r="G3861" s="9">
        <v>0.125</v>
      </c>
      <c r="H3861" s="9" t="s">
        <v>1063</v>
      </c>
      <c r="I3861" s="32">
        <f t="shared" si="535"/>
        <v>337.03583743732253</v>
      </c>
      <c r="J3861" s="32">
        <f t="shared" si="524"/>
        <v>1.3481433497492901</v>
      </c>
      <c r="K3861" s="33" t="str">
        <f t="shared" si="526"/>
        <v>DEJAR</v>
      </c>
      <c r="L3861" s="33" t="str">
        <f t="shared" si="527"/>
        <v>DEJAR</v>
      </c>
      <c r="M3861" s="33" t="str">
        <f t="shared" si="528"/>
        <v>DEJAR</v>
      </c>
    </row>
    <row r="3862" spans="1:13" x14ac:dyDescent="0.25">
      <c r="A3862" s="13" t="s">
        <v>1061</v>
      </c>
      <c r="B3862" s="9">
        <v>7</v>
      </c>
      <c r="C3862" s="8" t="s">
        <v>1067</v>
      </c>
      <c r="D3862" s="120">
        <v>28.5</v>
      </c>
      <c r="E3862" s="120">
        <v>25</v>
      </c>
      <c r="F3862" s="305">
        <f t="shared" si="525"/>
        <v>637.94114999999999</v>
      </c>
      <c r="G3862" s="9">
        <v>0.125</v>
      </c>
      <c r="H3862" s="9" t="s">
        <v>1063</v>
      </c>
      <c r="I3862" s="32">
        <f t="shared" si="535"/>
        <v>400.85987036295842</v>
      </c>
      <c r="J3862" s="32">
        <f t="shared" si="524"/>
        <v>1.6034394814518336</v>
      </c>
      <c r="K3862" s="33" t="str">
        <f t="shared" si="526"/>
        <v>DEJAR</v>
      </c>
      <c r="L3862" s="33" t="str">
        <f t="shared" si="527"/>
        <v>DEJAR</v>
      </c>
      <c r="M3862" s="33" t="str">
        <f t="shared" si="528"/>
        <v>DEJAR</v>
      </c>
    </row>
    <row r="3863" spans="1:13" x14ac:dyDescent="0.25">
      <c r="A3863" s="13" t="s">
        <v>1061</v>
      </c>
      <c r="B3863" s="9">
        <v>8</v>
      </c>
      <c r="C3863" s="8" t="s">
        <v>1067</v>
      </c>
      <c r="D3863" s="120">
        <v>31</v>
      </c>
      <c r="E3863" s="120">
        <v>15</v>
      </c>
      <c r="F3863" s="305">
        <f t="shared" si="525"/>
        <v>754.76940000000002</v>
      </c>
      <c r="G3863" s="9">
        <v>0.125</v>
      </c>
      <c r="H3863" s="9" t="s">
        <v>1063</v>
      </c>
      <c r="I3863" s="32">
        <f t="shared" si="535"/>
        <v>489.81357840055307</v>
      </c>
      <c r="J3863" s="32">
        <f t="shared" si="524"/>
        <v>1.9592543136022122</v>
      </c>
      <c r="K3863" s="33" t="str">
        <f t="shared" si="526"/>
        <v>DEJAR</v>
      </c>
      <c r="L3863" s="33" t="str">
        <f t="shared" si="527"/>
        <v>DEJAR</v>
      </c>
      <c r="M3863" s="33" t="str">
        <f t="shared" si="528"/>
        <v>DEJAR</v>
      </c>
    </row>
    <row r="3864" spans="1:13" x14ac:dyDescent="0.25">
      <c r="A3864" s="13" t="s">
        <v>1061</v>
      </c>
      <c r="B3864" s="9">
        <v>9</v>
      </c>
      <c r="C3864" s="8" t="s">
        <v>130</v>
      </c>
      <c r="D3864" s="120">
        <v>10</v>
      </c>
      <c r="E3864" s="195">
        <v>13.269662921348315</v>
      </c>
      <c r="F3864" s="305">
        <f t="shared" si="525"/>
        <v>78.539999999999992</v>
      </c>
      <c r="G3864" s="9">
        <v>0.125</v>
      </c>
      <c r="H3864" s="9" t="s">
        <v>1063</v>
      </c>
      <c r="I3864" s="32">
        <f t="shared" si="535"/>
        <v>33.026709725455305</v>
      </c>
      <c r="J3864" s="32">
        <f t="shared" si="524"/>
        <v>0.13210683890182123</v>
      </c>
      <c r="K3864" s="33" t="str">
        <f t="shared" si="526"/>
        <v>DEJAR</v>
      </c>
      <c r="L3864" s="33" t="str">
        <f t="shared" si="527"/>
        <v>DEJAR</v>
      </c>
      <c r="M3864" s="33" t="str">
        <f t="shared" si="528"/>
        <v>DEJAR</v>
      </c>
    </row>
    <row r="3865" spans="1:13" x14ac:dyDescent="0.25">
      <c r="A3865" s="13" t="s">
        <v>1061</v>
      </c>
      <c r="B3865" s="9">
        <v>10</v>
      </c>
      <c r="C3865" s="8" t="s">
        <v>1085</v>
      </c>
      <c r="D3865" s="120">
        <v>13.6</v>
      </c>
      <c r="E3865" s="120">
        <v>6</v>
      </c>
      <c r="F3865" s="305">
        <f t="shared" si="525"/>
        <v>145.26758399999997</v>
      </c>
      <c r="G3865" s="9">
        <v>0.125</v>
      </c>
      <c r="H3865" s="9" t="s">
        <v>1063</v>
      </c>
      <c r="I3865" s="32">
        <f t="shared" si="535"/>
        <v>68.731628320494181</v>
      </c>
      <c r="J3865" s="32">
        <f t="shared" si="524"/>
        <v>0.2749265132819767</v>
      </c>
      <c r="K3865" s="33" t="str">
        <f t="shared" si="526"/>
        <v>DEJAR</v>
      </c>
      <c r="L3865" s="33" t="str">
        <f t="shared" si="527"/>
        <v>DEJAR</v>
      </c>
      <c r="M3865" s="33" t="str">
        <f t="shared" si="528"/>
        <v>DEJAR</v>
      </c>
    </row>
    <row r="3866" spans="1:13" x14ac:dyDescent="0.25">
      <c r="A3866" s="13" t="s">
        <v>1061</v>
      </c>
      <c r="B3866" s="9">
        <v>11</v>
      </c>
      <c r="C3866" s="8" t="s">
        <v>1064</v>
      </c>
      <c r="D3866" s="120">
        <v>18</v>
      </c>
      <c r="E3866" s="120">
        <v>6</v>
      </c>
      <c r="F3866" s="305">
        <f t="shared" si="525"/>
        <v>254.46959999999999</v>
      </c>
      <c r="G3866" s="9">
        <v>0.125</v>
      </c>
      <c r="H3866" s="100" t="s">
        <v>1065</v>
      </c>
      <c r="I3866" s="33">
        <f>(6.666+(12.826*E3866^0.5)*LN(E3866))</f>
        <v>62.957985757508652</v>
      </c>
      <c r="J3866" s="33">
        <f t="shared" si="524"/>
        <v>0.25183194303003459</v>
      </c>
      <c r="K3866" s="33" t="str">
        <f t="shared" si="526"/>
        <v>DEJAR</v>
      </c>
      <c r="L3866" s="33" t="str">
        <f t="shared" si="527"/>
        <v>DEJAR</v>
      </c>
      <c r="M3866" s="33" t="str">
        <f t="shared" si="528"/>
        <v>DEJAR</v>
      </c>
    </row>
    <row r="3867" spans="1:13" x14ac:dyDescent="0.25">
      <c r="A3867" s="13" t="s">
        <v>1061</v>
      </c>
      <c r="B3867" s="9">
        <v>12</v>
      </c>
      <c r="C3867" s="8" t="s">
        <v>1083</v>
      </c>
      <c r="D3867" s="120">
        <v>43.8</v>
      </c>
      <c r="E3867" s="120">
        <v>10</v>
      </c>
      <c r="F3867" s="305">
        <f t="shared" si="525"/>
        <v>1506.7427759999998</v>
      </c>
      <c r="G3867" s="9">
        <v>0.125</v>
      </c>
      <c r="H3867" s="9" t="s">
        <v>1063</v>
      </c>
      <c r="I3867" s="32">
        <f t="shared" ref="I3867:I3868" si="536">0.13657*D3867^2.38351</f>
        <v>1116.4139808932991</v>
      </c>
      <c r="J3867" s="32">
        <f t="shared" si="524"/>
        <v>4.4656559235731965</v>
      </c>
      <c r="K3867" s="33" t="str">
        <f t="shared" si="526"/>
        <v>DEJAR</v>
      </c>
      <c r="L3867" s="33" t="str">
        <f t="shared" si="527"/>
        <v>DEJAR</v>
      </c>
      <c r="M3867" s="33" t="str">
        <f t="shared" si="528"/>
        <v>DEJAR</v>
      </c>
    </row>
    <row r="3868" spans="1:13" x14ac:dyDescent="0.25">
      <c r="A3868" s="13" t="s">
        <v>1061</v>
      </c>
      <c r="B3868" s="9">
        <v>13</v>
      </c>
      <c r="C3868" s="8" t="s">
        <v>130</v>
      </c>
      <c r="D3868" s="120">
        <v>20</v>
      </c>
      <c r="E3868" s="120">
        <v>20</v>
      </c>
      <c r="F3868" s="305">
        <f t="shared" si="525"/>
        <v>314.15999999999997</v>
      </c>
      <c r="G3868" s="9">
        <v>0.125</v>
      </c>
      <c r="H3868" s="9" t="s">
        <v>1063</v>
      </c>
      <c r="I3868" s="32">
        <f t="shared" si="536"/>
        <v>172.33493090633354</v>
      </c>
      <c r="J3868" s="32">
        <f t="shared" si="524"/>
        <v>0.68933972362533413</v>
      </c>
      <c r="K3868" s="33" t="str">
        <f t="shared" si="526"/>
        <v>DEJAR</v>
      </c>
      <c r="L3868" s="33" t="str">
        <f t="shared" si="527"/>
        <v>DEJAR</v>
      </c>
      <c r="M3868" s="33" t="str">
        <f t="shared" si="528"/>
        <v>DEJAR</v>
      </c>
    </row>
    <row r="3869" spans="1:13" x14ac:dyDescent="0.25">
      <c r="A3869" s="13" t="s">
        <v>1061</v>
      </c>
      <c r="B3869" s="9">
        <v>14</v>
      </c>
      <c r="C3869" s="8" t="s">
        <v>1064</v>
      </c>
      <c r="D3869" s="120">
        <v>14.5</v>
      </c>
      <c r="E3869" s="120">
        <v>4</v>
      </c>
      <c r="F3869" s="305">
        <f t="shared" si="525"/>
        <v>165.13034999999999</v>
      </c>
      <c r="G3869" s="9">
        <v>0.125</v>
      </c>
      <c r="H3869" s="100" t="s">
        <v>1065</v>
      </c>
      <c r="I3869" s="33">
        <f t="shared" ref="I3869:I3872" si="537">(6.666+(12.826*E3869^0.5)*LN(E3869))</f>
        <v>42.22722295144743</v>
      </c>
      <c r="J3869" s="33">
        <f t="shared" si="524"/>
        <v>0.16890889180578972</v>
      </c>
      <c r="K3869" s="33" t="str">
        <f t="shared" si="526"/>
        <v>DEJAR</v>
      </c>
      <c r="L3869" s="33" t="str">
        <f t="shared" si="527"/>
        <v>DEPURAR</v>
      </c>
      <c r="M3869" s="33" t="str">
        <f t="shared" si="528"/>
        <v>DEPURAR</v>
      </c>
    </row>
    <row r="3870" spans="1:13" x14ac:dyDescent="0.25">
      <c r="A3870" s="13" t="s">
        <v>1061</v>
      </c>
      <c r="B3870" s="9">
        <v>15</v>
      </c>
      <c r="C3870" s="8" t="s">
        <v>1064</v>
      </c>
      <c r="D3870" s="120">
        <v>14</v>
      </c>
      <c r="E3870" s="198">
        <v>4.5</v>
      </c>
      <c r="F3870" s="305">
        <f t="shared" si="525"/>
        <v>153.9384</v>
      </c>
      <c r="G3870" s="9">
        <v>0.125</v>
      </c>
      <c r="H3870" s="100" t="s">
        <v>1065</v>
      </c>
      <c r="I3870" s="33">
        <f t="shared" si="537"/>
        <v>47.589020124374471</v>
      </c>
      <c r="J3870" s="33">
        <f t="shared" si="524"/>
        <v>0.19035608049749789</v>
      </c>
      <c r="K3870" s="33" t="str">
        <f t="shared" si="526"/>
        <v>DEJAR</v>
      </c>
      <c r="L3870" s="33" t="str">
        <f t="shared" si="527"/>
        <v>DEPURAR</v>
      </c>
      <c r="M3870" s="33" t="str">
        <f t="shared" si="528"/>
        <v>DEPURAR</v>
      </c>
    </row>
    <row r="3871" spans="1:13" x14ac:dyDescent="0.25">
      <c r="A3871" s="13" t="s">
        <v>1061</v>
      </c>
      <c r="B3871" s="9">
        <v>16</v>
      </c>
      <c r="C3871" s="8" t="s">
        <v>1064</v>
      </c>
      <c r="D3871" s="120">
        <v>12.8</v>
      </c>
      <c r="E3871" s="120">
        <v>3</v>
      </c>
      <c r="F3871" s="305">
        <f t="shared" si="525"/>
        <v>128.67993600000003</v>
      </c>
      <c r="G3871" s="9">
        <v>0.125</v>
      </c>
      <c r="H3871" s="100" t="s">
        <v>1065</v>
      </c>
      <c r="I3871" s="33">
        <f t="shared" si="537"/>
        <v>31.07198362279307</v>
      </c>
      <c r="J3871" s="33">
        <f t="shared" si="524"/>
        <v>0.12428793449117229</v>
      </c>
      <c r="K3871" s="33" t="str">
        <f t="shared" si="526"/>
        <v>DEJAR</v>
      </c>
      <c r="L3871" s="33" t="str">
        <f t="shared" si="527"/>
        <v>DEPURAR</v>
      </c>
      <c r="M3871" s="33" t="str">
        <f t="shared" si="528"/>
        <v>DEPURAR</v>
      </c>
    </row>
    <row r="3872" spans="1:13" x14ac:dyDescent="0.25">
      <c r="A3872" s="13" t="s">
        <v>1061</v>
      </c>
      <c r="B3872" s="9">
        <v>17</v>
      </c>
      <c r="C3872" s="8" t="s">
        <v>1064</v>
      </c>
      <c r="D3872" s="120">
        <v>12.5</v>
      </c>
      <c r="E3872" s="120">
        <v>5</v>
      </c>
      <c r="F3872" s="305">
        <f t="shared" si="525"/>
        <v>122.71875</v>
      </c>
      <c r="G3872" s="9">
        <v>0.125</v>
      </c>
      <c r="H3872" s="100" t="s">
        <v>1065</v>
      </c>
      <c r="I3872" s="33">
        <f t="shared" si="537"/>
        <v>52.824370122452407</v>
      </c>
      <c r="J3872" s="33">
        <f t="shared" si="524"/>
        <v>0.21129748048980962</v>
      </c>
      <c r="K3872" s="33" t="str">
        <f t="shared" si="526"/>
        <v>DEJAR</v>
      </c>
      <c r="L3872" s="33" t="str">
        <f t="shared" si="527"/>
        <v>DEJAR</v>
      </c>
      <c r="M3872" s="33" t="str">
        <f t="shared" si="528"/>
        <v>DEJAR</v>
      </c>
    </row>
    <row r="3873" spans="1:13" x14ac:dyDescent="0.25">
      <c r="A3873" s="13" t="s">
        <v>1061</v>
      </c>
      <c r="B3873" s="9">
        <v>18</v>
      </c>
      <c r="C3873" s="8" t="s">
        <v>130</v>
      </c>
      <c r="D3873" s="120">
        <v>12</v>
      </c>
      <c r="E3873" s="120">
        <v>10</v>
      </c>
      <c r="F3873" s="305">
        <f t="shared" si="525"/>
        <v>113.0976</v>
      </c>
      <c r="G3873" s="9">
        <v>0.125</v>
      </c>
      <c r="H3873" s="9" t="s">
        <v>1063</v>
      </c>
      <c r="I3873" s="32">
        <f t="shared" ref="I3873:I3874" si="538">0.13657*D3873^2.38351</f>
        <v>51.002868362482175</v>
      </c>
      <c r="J3873" s="32">
        <f t="shared" si="524"/>
        <v>0.2040114734499287</v>
      </c>
      <c r="K3873" s="33" t="str">
        <f t="shared" si="526"/>
        <v>DEJAR</v>
      </c>
      <c r="L3873" s="33" t="str">
        <f t="shared" si="527"/>
        <v>DEJAR</v>
      </c>
      <c r="M3873" s="33" t="str">
        <f t="shared" si="528"/>
        <v>DEJAR</v>
      </c>
    </row>
    <row r="3874" spans="1:13" x14ac:dyDescent="0.25">
      <c r="A3874" s="13" t="s">
        <v>1061</v>
      </c>
      <c r="B3874" s="9">
        <v>19</v>
      </c>
      <c r="C3874" s="8" t="s">
        <v>1067</v>
      </c>
      <c r="D3874" s="120">
        <v>29.2</v>
      </c>
      <c r="E3874" s="120">
        <v>14</v>
      </c>
      <c r="F3874" s="305">
        <f t="shared" si="525"/>
        <v>669.663456</v>
      </c>
      <c r="G3874" s="9">
        <v>0.125</v>
      </c>
      <c r="H3874" s="9" t="s">
        <v>1063</v>
      </c>
      <c r="I3874" s="32">
        <f t="shared" si="538"/>
        <v>424.72711695464005</v>
      </c>
      <c r="J3874" s="32">
        <f t="shared" si="524"/>
        <v>1.6989084678185602</v>
      </c>
      <c r="K3874" s="33" t="str">
        <f t="shared" si="526"/>
        <v>DEJAR</v>
      </c>
      <c r="L3874" s="33" t="str">
        <f t="shared" si="527"/>
        <v>DEJAR</v>
      </c>
      <c r="M3874" s="33" t="str">
        <f t="shared" si="528"/>
        <v>DEJAR</v>
      </c>
    </row>
    <row r="3875" spans="1:13" x14ac:dyDescent="0.25">
      <c r="A3875" s="13" t="s">
        <v>1061</v>
      </c>
      <c r="B3875" s="9">
        <v>20</v>
      </c>
      <c r="C3875" s="8" t="s">
        <v>1064</v>
      </c>
      <c r="D3875" s="120">
        <v>10.6</v>
      </c>
      <c r="E3875" s="120">
        <v>4</v>
      </c>
      <c r="F3875" s="305">
        <f t="shared" si="525"/>
        <v>88.247544000000005</v>
      </c>
      <c r="G3875" s="9">
        <v>0.125</v>
      </c>
      <c r="H3875" s="100" t="s">
        <v>1065</v>
      </c>
      <c r="I3875" s="33">
        <f>(6.666+(12.826*E3875^0.5)*LN(E3875))</f>
        <v>42.22722295144743</v>
      </c>
      <c r="J3875" s="33">
        <f t="shared" si="524"/>
        <v>0.16890889180578972</v>
      </c>
      <c r="K3875" s="33" t="str">
        <f t="shared" si="526"/>
        <v>DEJAR</v>
      </c>
      <c r="L3875" s="33" t="str">
        <f t="shared" si="527"/>
        <v>DEPURAR</v>
      </c>
      <c r="M3875" s="33" t="str">
        <f t="shared" si="528"/>
        <v>DEPURAR</v>
      </c>
    </row>
    <row r="3876" spans="1:13" x14ac:dyDescent="0.25">
      <c r="A3876" s="13" t="s">
        <v>1061</v>
      </c>
      <c r="B3876" s="9">
        <v>21</v>
      </c>
      <c r="C3876" s="8" t="s">
        <v>990</v>
      </c>
      <c r="D3876" s="120">
        <v>13</v>
      </c>
      <c r="E3876" s="195">
        <v>13.269662921348315</v>
      </c>
      <c r="F3876" s="305">
        <f t="shared" si="525"/>
        <v>132.73259999999999</v>
      </c>
      <c r="G3876" s="9">
        <v>0.125</v>
      </c>
      <c r="H3876" s="9" t="s">
        <v>1063</v>
      </c>
      <c r="I3876" s="32">
        <f t="shared" ref="I3876:I3879" si="539">0.13657*D3876^2.38351</f>
        <v>61.723483588461484</v>
      </c>
      <c r="J3876" s="32">
        <f t="shared" si="524"/>
        <v>0.24689393435384593</v>
      </c>
      <c r="K3876" s="33" t="str">
        <f t="shared" si="526"/>
        <v>DEJAR</v>
      </c>
      <c r="L3876" s="33" t="str">
        <f t="shared" si="527"/>
        <v>DEJAR</v>
      </c>
      <c r="M3876" s="33" t="str">
        <f t="shared" si="528"/>
        <v>DEJAR</v>
      </c>
    </row>
    <row r="3877" spans="1:13" x14ac:dyDescent="0.25">
      <c r="A3877" s="13" t="s">
        <v>1061</v>
      </c>
      <c r="B3877" s="9">
        <v>22</v>
      </c>
      <c r="C3877" s="8" t="s">
        <v>1076</v>
      </c>
      <c r="D3877" s="120">
        <v>33</v>
      </c>
      <c r="E3877" s="120">
        <v>25</v>
      </c>
      <c r="F3877" s="305">
        <f t="shared" si="525"/>
        <v>855.30060000000003</v>
      </c>
      <c r="G3877" s="9">
        <v>0.125</v>
      </c>
      <c r="H3877" s="9" t="s">
        <v>1063</v>
      </c>
      <c r="I3877" s="32">
        <f t="shared" si="539"/>
        <v>568.52356444302654</v>
      </c>
      <c r="J3877" s="32">
        <f t="shared" si="524"/>
        <v>2.2740942577721062</v>
      </c>
      <c r="K3877" s="33" t="str">
        <f t="shared" si="526"/>
        <v>DEJAR</v>
      </c>
      <c r="L3877" s="33" t="str">
        <f t="shared" si="527"/>
        <v>DEJAR</v>
      </c>
      <c r="M3877" s="33" t="str">
        <f t="shared" si="528"/>
        <v>DEJAR</v>
      </c>
    </row>
    <row r="3878" spans="1:13" x14ac:dyDescent="0.25">
      <c r="A3878" s="13" t="s">
        <v>1061</v>
      </c>
      <c r="B3878" s="9">
        <v>23</v>
      </c>
      <c r="C3878" s="8" t="s">
        <v>1076</v>
      </c>
      <c r="D3878" s="120">
        <v>118</v>
      </c>
      <c r="E3878" s="120">
        <v>26</v>
      </c>
      <c r="F3878" s="305">
        <f t="shared" si="525"/>
        <v>10935.909599999999</v>
      </c>
      <c r="G3878" s="9">
        <v>0.125</v>
      </c>
      <c r="H3878" s="9" t="s">
        <v>1063</v>
      </c>
      <c r="I3878" s="32">
        <f t="shared" si="539"/>
        <v>11849.684644946365</v>
      </c>
      <c r="J3878" s="32">
        <f t="shared" si="524"/>
        <v>47.398738579785459</v>
      </c>
      <c r="K3878" s="33" t="str">
        <f t="shared" si="526"/>
        <v>DEJAR</v>
      </c>
      <c r="L3878" s="33" t="str">
        <f t="shared" si="527"/>
        <v>DEJAR</v>
      </c>
      <c r="M3878" s="33" t="str">
        <f t="shared" si="528"/>
        <v>DEJAR</v>
      </c>
    </row>
    <row r="3879" spans="1:13" x14ac:dyDescent="0.25">
      <c r="A3879" s="13" t="s">
        <v>1061</v>
      </c>
      <c r="B3879" s="9">
        <v>24</v>
      </c>
      <c r="C3879" s="8" t="s">
        <v>1076</v>
      </c>
      <c r="D3879" s="120">
        <v>28</v>
      </c>
      <c r="E3879" s="120">
        <v>25</v>
      </c>
      <c r="F3879" s="305">
        <f t="shared" si="525"/>
        <v>615.75360000000001</v>
      </c>
      <c r="G3879" s="9">
        <v>0.125</v>
      </c>
      <c r="H3879" s="9" t="s">
        <v>1063</v>
      </c>
      <c r="I3879" s="32">
        <f t="shared" si="539"/>
        <v>384.30049927715726</v>
      </c>
      <c r="J3879" s="32">
        <f t="shared" si="524"/>
        <v>1.537201997108629</v>
      </c>
      <c r="K3879" s="33" t="str">
        <f t="shared" si="526"/>
        <v>DEJAR</v>
      </c>
      <c r="L3879" s="33" t="str">
        <f t="shared" si="527"/>
        <v>DEJAR</v>
      </c>
      <c r="M3879" s="33" t="str">
        <f t="shared" si="528"/>
        <v>DEJAR</v>
      </c>
    </row>
    <row r="3880" spans="1:13" x14ac:dyDescent="0.25">
      <c r="A3880" s="13" t="s">
        <v>1061</v>
      </c>
      <c r="B3880" s="9">
        <v>25</v>
      </c>
      <c r="C3880" s="8" t="s">
        <v>1064</v>
      </c>
      <c r="D3880" s="120">
        <v>13</v>
      </c>
      <c r="E3880" s="120">
        <v>6</v>
      </c>
      <c r="F3880" s="305">
        <f t="shared" si="525"/>
        <v>132.73259999999999</v>
      </c>
      <c r="G3880" s="9">
        <v>0.125</v>
      </c>
      <c r="H3880" s="100" t="s">
        <v>1065</v>
      </c>
      <c r="I3880" s="33">
        <f>(6.666+(12.826*E3880^0.5)*LN(E3880))</f>
        <v>62.957985757508652</v>
      </c>
      <c r="J3880" s="33">
        <f t="shared" si="524"/>
        <v>0.25183194303003459</v>
      </c>
      <c r="K3880" s="33" t="str">
        <f t="shared" si="526"/>
        <v>DEJAR</v>
      </c>
      <c r="L3880" s="33" t="str">
        <f t="shared" si="527"/>
        <v>DEJAR</v>
      </c>
      <c r="M3880" s="33" t="str">
        <f t="shared" si="528"/>
        <v>DEJAR</v>
      </c>
    </row>
    <row r="3881" spans="1:13" x14ac:dyDescent="0.25">
      <c r="A3881" s="13" t="s">
        <v>1061</v>
      </c>
      <c r="B3881" s="9">
        <v>26</v>
      </c>
      <c r="C3881" s="8" t="s">
        <v>130</v>
      </c>
      <c r="D3881" s="120">
        <v>10.5</v>
      </c>
      <c r="E3881" s="120">
        <v>15</v>
      </c>
      <c r="F3881" s="305">
        <f t="shared" si="525"/>
        <v>86.590350000000001</v>
      </c>
      <c r="G3881" s="9">
        <v>0.125</v>
      </c>
      <c r="H3881" s="9" t="s">
        <v>1063</v>
      </c>
      <c r="I3881" s="32">
        <f t="shared" ref="I3881:I3884" si="540">0.13657*D3881^2.38351</f>
        <v>37.099684439743179</v>
      </c>
      <c r="J3881" s="32">
        <f t="shared" si="524"/>
        <v>0.14839873775897272</v>
      </c>
      <c r="K3881" s="33" t="str">
        <f t="shared" si="526"/>
        <v>DEJAR</v>
      </c>
      <c r="L3881" s="33" t="str">
        <f t="shared" si="527"/>
        <v>DEJAR</v>
      </c>
      <c r="M3881" s="33" t="str">
        <f t="shared" si="528"/>
        <v>DEJAR</v>
      </c>
    </row>
    <row r="3882" spans="1:13" x14ac:dyDescent="0.25">
      <c r="A3882" s="13" t="s">
        <v>1061</v>
      </c>
      <c r="B3882" s="9">
        <v>27</v>
      </c>
      <c r="C3882" s="8" t="s">
        <v>1067</v>
      </c>
      <c r="D3882" s="120">
        <v>45.2</v>
      </c>
      <c r="E3882" s="120">
        <v>24</v>
      </c>
      <c r="F3882" s="305">
        <f t="shared" si="525"/>
        <v>1604.6036160000001</v>
      </c>
      <c r="G3882" s="9">
        <v>0.125</v>
      </c>
      <c r="H3882" s="9" t="s">
        <v>1063</v>
      </c>
      <c r="I3882" s="32">
        <f t="shared" si="540"/>
        <v>1203.356533220845</v>
      </c>
      <c r="J3882" s="32">
        <f t="shared" si="524"/>
        <v>4.8134261328833796</v>
      </c>
      <c r="K3882" s="33" t="str">
        <f t="shared" si="526"/>
        <v>DEJAR</v>
      </c>
      <c r="L3882" s="33" t="str">
        <f t="shared" si="527"/>
        <v>DEJAR</v>
      </c>
      <c r="M3882" s="33" t="str">
        <f t="shared" si="528"/>
        <v>DEJAR</v>
      </c>
    </row>
    <row r="3883" spans="1:13" x14ac:dyDescent="0.25">
      <c r="A3883" s="13" t="s">
        <v>1061</v>
      </c>
      <c r="B3883" s="9">
        <v>28</v>
      </c>
      <c r="C3883" s="8" t="s">
        <v>1075</v>
      </c>
      <c r="D3883" s="120">
        <v>11</v>
      </c>
      <c r="E3883" s="120">
        <v>7</v>
      </c>
      <c r="F3883" s="305">
        <f t="shared" si="525"/>
        <v>95.0334</v>
      </c>
      <c r="G3883" s="9">
        <v>0.125</v>
      </c>
      <c r="H3883" s="9" t="s">
        <v>1063</v>
      </c>
      <c r="I3883" s="32">
        <f t="shared" si="540"/>
        <v>41.450062373780455</v>
      </c>
      <c r="J3883" s="32">
        <f t="shared" si="524"/>
        <v>0.16580024949512182</v>
      </c>
      <c r="K3883" s="33" t="str">
        <f t="shared" si="526"/>
        <v>DEJAR</v>
      </c>
      <c r="L3883" s="33" t="str">
        <f t="shared" si="527"/>
        <v>DEJAR</v>
      </c>
      <c r="M3883" s="33" t="str">
        <f t="shared" si="528"/>
        <v>DEJAR</v>
      </c>
    </row>
    <row r="3884" spans="1:13" x14ac:dyDescent="0.25">
      <c r="A3884" s="13" t="s">
        <v>1061</v>
      </c>
      <c r="B3884" s="9">
        <v>29</v>
      </c>
      <c r="C3884" s="8" t="s">
        <v>130</v>
      </c>
      <c r="D3884" s="120">
        <v>10</v>
      </c>
      <c r="E3884" s="120">
        <v>6</v>
      </c>
      <c r="F3884" s="305">
        <f t="shared" si="525"/>
        <v>78.539999999999992</v>
      </c>
      <c r="G3884" s="9">
        <v>0.125</v>
      </c>
      <c r="H3884" s="9" t="s">
        <v>1063</v>
      </c>
      <c r="I3884" s="32">
        <f t="shared" si="540"/>
        <v>33.026709725455305</v>
      </c>
      <c r="J3884" s="32">
        <f t="shared" si="524"/>
        <v>0.13210683890182123</v>
      </c>
      <c r="K3884" s="33" t="str">
        <f t="shared" si="526"/>
        <v>DEJAR</v>
      </c>
      <c r="L3884" s="33" t="str">
        <f t="shared" si="527"/>
        <v>DEJAR</v>
      </c>
      <c r="M3884" s="33" t="str">
        <f t="shared" si="528"/>
        <v>DEJAR</v>
      </c>
    </row>
    <row r="3885" spans="1:13" x14ac:dyDescent="0.25">
      <c r="A3885" s="13" t="s">
        <v>1061</v>
      </c>
      <c r="B3885" s="9">
        <v>30</v>
      </c>
      <c r="C3885" s="8" t="s">
        <v>1064</v>
      </c>
      <c r="D3885" s="120">
        <v>28</v>
      </c>
      <c r="E3885" s="120">
        <v>10</v>
      </c>
      <c r="F3885" s="305">
        <f t="shared" si="525"/>
        <v>615.75360000000001</v>
      </c>
      <c r="G3885" s="9">
        <v>0.125</v>
      </c>
      <c r="H3885" s="100" t="s">
        <v>1065</v>
      </c>
      <c r="I3885" s="33">
        <f>(6.666+(12.826*E3885^0.5)*LN(E3885))</f>
        <v>100.05740827111657</v>
      </c>
      <c r="J3885" s="33">
        <f t="shared" si="524"/>
        <v>0.4002296330844663</v>
      </c>
      <c r="K3885" s="33" t="str">
        <f t="shared" si="526"/>
        <v>DEJAR</v>
      </c>
      <c r="L3885" s="33" t="str">
        <f t="shared" si="527"/>
        <v>DEJAR</v>
      </c>
      <c r="M3885" s="33" t="str">
        <f t="shared" si="528"/>
        <v>DEJAR</v>
      </c>
    </row>
    <row r="3886" spans="1:13" x14ac:dyDescent="0.25">
      <c r="A3886" s="13" t="s">
        <v>1061</v>
      </c>
      <c r="B3886" s="9">
        <v>31</v>
      </c>
      <c r="C3886" s="8" t="s">
        <v>130</v>
      </c>
      <c r="D3886" s="120">
        <v>23.5</v>
      </c>
      <c r="E3886" s="120">
        <v>6</v>
      </c>
      <c r="F3886" s="305">
        <f t="shared" si="525"/>
        <v>433.73714999999999</v>
      </c>
      <c r="G3886" s="9">
        <v>0.125</v>
      </c>
      <c r="H3886" s="9" t="s">
        <v>1063</v>
      </c>
      <c r="I3886" s="32">
        <f t="shared" ref="I3886:I3894" si="541">0.13657*D3886^2.38351</f>
        <v>253.10998017593391</v>
      </c>
      <c r="J3886" s="32">
        <f t="shared" si="524"/>
        <v>1.0124399207037356</v>
      </c>
      <c r="K3886" s="33" t="str">
        <f t="shared" si="526"/>
        <v>DEJAR</v>
      </c>
      <c r="L3886" s="33" t="str">
        <f t="shared" si="527"/>
        <v>DEJAR</v>
      </c>
      <c r="M3886" s="33" t="str">
        <f t="shared" si="528"/>
        <v>DEJAR</v>
      </c>
    </row>
    <row r="3887" spans="1:13" x14ac:dyDescent="0.25">
      <c r="A3887" s="13" t="s">
        <v>1061</v>
      </c>
      <c r="B3887" s="9">
        <v>32</v>
      </c>
      <c r="C3887" s="8" t="s">
        <v>130</v>
      </c>
      <c r="D3887" s="120">
        <v>10</v>
      </c>
      <c r="E3887" s="120">
        <v>8</v>
      </c>
      <c r="F3887" s="305">
        <f t="shared" si="525"/>
        <v>78.539999999999992</v>
      </c>
      <c r="G3887" s="9">
        <v>0.125</v>
      </c>
      <c r="H3887" s="9" t="s">
        <v>1063</v>
      </c>
      <c r="I3887" s="32">
        <f t="shared" si="541"/>
        <v>33.026709725455305</v>
      </c>
      <c r="J3887" s="32">
        <f t="shared" si="524"/>
        <v>0.13210683890182123</v>
      </c>
      <c r="K3887" s="33" t="str">
        <f t="shared" si="526"/>
        <v>DEJAR</v>
      </c>
      <c r="L3887" s="33" t="str">
        <f t="shared" si="527"/>
        <v>DEJAR</v>
      </c>
      <c r="M3887" s="33" t="str">
        <f t="shared" si="528"/>
        <v>DEJAR</v>
      </c>
    </row>
    <row r="3888" spans="1:13" x14ac:dyDescent="0.25">
      <c r="A3888" s="13" t="s">
        <v>1061</v>
      </c>
      <c r="B3888" s="9">
        <v>33</v>
      </c>
      <c r="C3888" s="8" t="s">
        <v>1076</v>
      </c>
      <c r="D3888" s="120">
        <v>45</v>
      </c>
      <c r="E3888" s="120">
        <v>25</v>
      </c>
      <c r="F3888" s="305">
        <f t="shared" si="525"/>
        <v>1590.4349999999999</v>
      </c>
      <c r="G3888" s="9">
        <v>0.125</v>
      </c>
      <c r="H3888" s="9" t="s">
        <v>1063</v>
      </c>
      <c r="I3888" s="32">
        <f t="shared" si="541"/>
        <v>1190.7041522680991</v>
      </c>
      <c r="J3888" s="32">
        <f t="shared" si="524"/>
        <v>4.762816609072396</v>
      </c>
      <c r="K3888" s="33" t="str">
        <f t="shared" si="526"/>
        <v>DEJAR</v>
      </c>
      <c r="L3888" s="33" t="str">
        <f t="shared" si="527"/>
        <v>DEJAR</v>
      </c>
      <c r="M3888" s="33" t="str">
        <f t="shared" si="528"/>
        <v>DEJAR</v>
      </c>
    </row>
    <row r="3889" spans="1:13" x14ac:dyDescent="0.25">
      <c r="A3889" s="13" t="s">
        <v>1061</v>
      </c>
      <c r="B3889" s="9">
        <v>34</v>
      </c>
      <c r="C3889" s="8" t="s">
        <v>1067</v>
      </c>
      <c r="D3889" s="120">
        <v>14</v>
      </c>
      <c r="E3889" s="120">
        <v>15</v>
      </c>
      <c r="F3889" s="305">
        <f t="shared" si="525"/>
        <v>153.9384</v>
      </c>
      <c r="G3889" s="9">
        <v>0.125</v>
      </c>
      <c r="H3889" s="9" t="s">
        <v>1063</v>
      </c>
      <c r="I3889" s="32">
        <f t="shared" si="541"/>
        <v>73.64833681845144</v>
      </c>
      <c r="J3889" s="32">
        <f t="shared" si="524"/>
        <v>0.29459334727380576</v>
      </c>
      <c r="K3889" s="33" t="str">
        <f t="shared" si="526"/>
        <v>DEJAR</v>
      </c>
      <c r="L3889" s="33" t="str">
        <f t="shared" si="527"/>
        <v>DEJAR</v>
      </c>
      <c r="M3889" s="33" t="str">
        <f t="shared" si="528"/>
        <v>DEJAR</v>
      </c>
    </row>
    <row r="3890" spans="1:13" x14ac:dyDescent="0.25">
      <c r="A3890" s="13" t="s">
        <v>1061</v>
      </c>
      <c r="B3890" s="9">
        <v>35</v>
      </c>
      <c r="C3890" s="8" t="s">
        <v>990</v>
      </c>
      <c r="D3890" s="120">
        <v>10</v>
      </c>
      <c r="E3890" s="195">
        <v>13.269662921348315</v>
      </c>
      <c r="F3890" s="305">
        <f t="shared" si="525"/>
        <v>78.539999999999992</v>
      </c>
      <c r="G3890" s="9">
        <v>0.125</v>
      </c>
      <c r="H3890" s="9" t="s">
        <v>1063</v>
      </c>
      <c r="I3890" s="32">
        <f t="shared" si="541"/>
        <v>33.026709725455305</v>
      </c>
      <c r="J3890" s="32">
        <f t="shared" si="524"/>
        <v>0.13210683890182123</v>
      </c>
      <c r="K3890" s="33" t="str">
        <f t="shared" si="526"/>
        <v>DEJAR</v>
      </c>
      <c r="L3890" s="33" t="str">
        <f t="shared" si="527"/>
        <v>DEJAR</v>
      </c>
      <c r="M3890" s="33" t="str">
        <f t="shared" si="528"/>
        <v>DEJAR</v>
      </c>
    </row>
    <row r="3891" spans="1:13" x14ac:dyDescent="0.25">
      <c r="A3891" s="13" t="s">
        <v>1061</v>
      </c>
      <c r="B3891" s="9">
        <v>36</v>
      </c>
      <c r="C3891" s="8" t="s">
        <v>130</v>
      </c>
      <c r="D3891" s="120">
        <v>16.7</v>
      </c>
      <c r="E3891" s="120">
        <v>15</v>
      </c>
      <c r="F3891" s="305">
        <f t="shared" si="525"/>
        <v>219.04020599999998</v>
      </c>
      <c r="G3891" s="9">
        <v>0.125</v>
      </c>
      <c r="H3891" s="9" t="s">
        <v>1063</v>
      </c>
      <c r="I3891" s="32">
        <f t="shared" si="541"/>
        <v>112.12752745610216</v>
      </c>
      <c r="J3891" s="32">
        <f t="shared" si="524"/>
        <v>0.44851010982440864</v>
      </c>
      <c r="K3891" s="33" t="str">
        <f t="shared" si="526"/>
        <v>DEJAR</v>
      </c>
      <c r="L3891" s="33" t="str">
        <f t="shared" si="527"/>
        <v>DEJAR</v>
      </c>
      <c r="M3891" s="33" t="str">
        <f t="shared" si="528"/>
        <v>DEJAR</v>
      </c>
    </row>
    <row r="3892" spans="1:13" x14ac:dyDescent="0.25">
      <c r="A3892" s="13" t="s">
        <v>1061</v>
      </c>
      <c r="B3892" s="9">
        <v>37</v>
      </c>
      <c r="C3892" s="8" t="s">
        <v>130</v>
      </c>
      <c r="D3892" s="120">
        <v>12</v>
      </c>
      <c r="E3892" s="120">
        <v>15</v>
      </c>
      <c r="F3892" s="305">
        <f t="shared" si="525"/>
        <v>113.0976</v>
      </c>
      <c r="G3892" s="9">
        <v>0.125</v>
      </c>
      <c r="H3892" s="9" t="s">
        <v>1063</v>
      </c>
      <c r="I3892" s="32">
        <f t="shared" si="541"/>
        <v>51.002868362482175</v>
      </c>
      <c r="J3892" s="32">
        <f t="shared" si="524"/>
        <v>0.2040114734499287</v>
      </c>
      <c r="K3892" s="33" t="str">
        <f t="shared" si="526"/>
        <v>DEJAR</v>
      </c>
      <c r="L3892" s="33" t="str">
        <f t="shared" si="527"/>
        <v>DEJAR</v>
      </c>
      <c r="M3892" s="33" t="str">
        <f t="shared" si="528"/>
        <v>DEJAR</v>
      </c>
    </row>
    <row r="3893" spans="1:13" x14ac:dyDescent="0.25">
      <c r="A3893" s="13" t="s">
        <v>1061</v>
      </c>
      <c r="B3893" s="9">
        <v>38</v>
      </c>
      <c r="C3893" s="8" t="s">
        <v>130</v>
      </c>
      <c r="D3893" s="120">
        <v>17</v>
      </c>
      <c r="E3893" s="195">
        <v>13.269662921348315</v>
      </c>
      <c r="F3893" s="305">
        <f t="shared" si="525"/>
        <v>226.98060000000001</v>
      </c>
      <c r="G3893" s="9">
        <v>0.125</v>
      </c>
      <c r="H3893" s="9" t="s">
        <v>1063</v>
      </c>
      <c r="I3893" s="32">
        <f t="shared" si="541"/>
        <v>116.98835060940742</v>
      </c>
      <c r="J3893" s="32">
        <f t="shared" si="524"/>
        <v>0.46795340243762967</v>
      </c>
      <c r="K3893" s="33" t="str">
        <f t="shared" si="526"/>
        <v>DEJAR</v>
      </c>
      <c r="L3893" s="33" t="str">
        <f t="shared" si="527"/>
        <v>DEJAR</v>
      </c>
      <c r="M3893" s="33" t="str">
        <f t="shared" si="528"/>
        <v>DEJAR</v>
      </c>
    </row>
    <row r="3894" spans="1:13" x14ac:dyDescent="0.25">
      <c r="A3894" s="13" t="s">
        <v>1061</v>
      </c>
      <c r="B3894" s="9">
        <v>39</v>
      </c>
      <c r="C3894" s="8" t="s">
        <v>41</v>
      </c>
      <c r="D3894" s="120">
        <v>16</v>
      </c>
      <c r="E3894" s="120">
        <v>6</v>
      </c>
      <c r="F3894" s="305">
        <f t="shared" si="525"/>
        <v>201.0624</v>
      </c>
      <c r="G3894" s="9">
        <v>0.125</v>
      </c>
      <c r="H3894" s="9" t="s">
        <v>1063</v>
      </c>
      <c r="I3894" s="32">
        <f t="shared" si="541"/>
        <v>101.24820425273758</v>
      </c>
      <c r="J3894" s="32">
        <f t="shared" si="524"/>
        <v>0.4049928170109503</v>
      </c>
      <c r="K3894" s="33" t="str">
        <f t="shared" si="526"/>
        <v>DEJAR</v>
      </c>
      <c r="L3894" s="33" t="str">
        <f t="shared" si="527"/>
        <v>DEJAR</v>
      </c>
      <c r="M3894" s="33" t="str">
        <f t="shared" si="528"/>
        <v>DEJAR</v>
      </c>
    </row>
    <row r="3895" spans="1:13" x14ac:dyDescent="0.25">
      <c r="A3895" s="13" t="s">
        <v>1061</v>
      </c>
      <c r="B3895" s="9">
        <v>40</v>
      </c>
      <c r="C3895" s="8" t="s">
        <v>1064</v>
      </c>
      <c r="D3895" s="120">
        <v>12.8</v>
      </c>
      <c r="E3895" s="120">
        <v>3</v>
      </c>
      <c r="F3895" s="305">
        <f t="shared" si="525"/>
        <v>128.67993600000003</v>
      </c>
      <c r="G3895" s="9">
        <v>0.125</v>
      </c>
      <c r="H3895" s="100" t="s">
        <v>1065</v>
      </c>
      <c r="I3895" s="33">
        <f>(6.666+(12.826*E3895^0.5)*LN(E3895))</f>
        <v>31.07198362279307</v>
      </c>
      <c r="J3895" s="33">
        <f t="shared" si="524"/>
        <v>0.12428793449117229</v>
      </c>
      <c r="K3895" s="33" t="str">
        <f t="shared" si="526"/>
        <v>DEJAR</v>
      </c>
      <c r="L3895" s="33" t="str">
        <f t="shared" si="527"/>
        <v>DEPURAR</v>
      </c>
      <c r="M3895" s="33" t="str">
        <f t="shared" si="528"/>
        <v>DEPURAR</v>
      </c>
    </row>
    <row r="3896" spans="1:13" x14ac:dyDescent="0.25">
      <c r="A3896" s="13" t="s">
        <v>1061</v>
      </c>
      <c r="B3896" s="9">
        <v>41</v>
      </c>
      <c r="C3896" s="8" t="s">
        <v>1067</v>
      </c>
      <c r="D3896" s="120">
        <v>18</v>
      </c>
      <c r="E3896" s="120">
        <v>20</v>
      </c>
      <c r="F3896" s="305">
        <f t="shared" si="525"/>
        <v>254.46959999999999</v>
      </c>
      <c r="G3896" s="9">
        <v>0.125</v>
      </c>
      <c r="H3896" s="9" t="s">
        <v>1063</v>
      </c>
      <c r="I3896" s="32">
        <f t="shared" ref="I3896:I3898" si="542">0.13657*D3896^2.38351</f>
        <v>134.06329154071116</v>
      </c>
      <c r="J3896" s="32">
        <f t="shared" ref="J3896:J3899" si="543">(I3896/1000)*0.5/G3896</f>
        <v>0.53625316616284469</v>
      </c>
      <c r="K3896" s="33" t="str">
        <f t="shared" si="526"/>
        <v>DEJAR</v>
      </c>
      <c r="L3896" s="33" t="str">
        <f t="shared" si="527"/>
        <v>DEJAR</v>
      </c>
      <c r="M3896" s="33" t="str">
        <f t="shared" si="528"/>
        <v>DEJAR</v>
      </c>
    </row>
    <row r="3897" spans="1:13" x14ac:dyDescent="0.25">
      <c r="A3897" s="13" t="s">
        <v>1061</v>
      </c>
      <c r="B3897" s="9">
        <v>42</v>
      </c>
      <c r="C3897" s="8" t="s">
        <v>1076</v>
      </c>
      <c r="D3897" s="120">
        <v>19</v>
      </c>
      <c r="E3897" s="120">
        <v>15</v>
      </c>
      <c r="F3897" s="305">
        <f t="shared" si="525"/>
        <v>283.52940000000001</v>
      </c>
      <c r="G3897" s="9">
        <v>0.125</v>
      </c>
      <c r="H3897" s="9" t="s">
        <v>1063</v>
      </c>
      <c r="I3897" s="32">
        <f t="shared" si="542"/>
        <v>152.50261995629924</v>
      </c>
      <c r="J3897" s="32">
        <f t="shared" si="543"/>
        <v>0.61001047982519696</v>
      </c>
      <c r="K3897" s="33" t="str">
        <f t="shared" si="526"/>
        <v>DEJAR</v>
      </c>
      <c r="L3897" s="33" t="str">
        <f t="shared" si="527"/>
        <v>DEJAR</v>
      </c>
      <c r="M3897" s="33" t="str">
        <f t="shared" si="528"/>
        <v>DEJAR</v>
      </c>
    </row>
    <row r="3898" spans="1:13" x14ac:dyDescent="0.25">
      <c r="A3898" s="13" t="s">
        <v>1061</v>
      </c>
      <c r="B3898" s="9">
        <v>43</v>
      </c>
      <c r="C3898" s="8" t="s">
        <v>1076</v>
      </c>
      <c r="D3898" s="120">
        <v>25.5</v>
      </c>
      <c r="E3898" s="120">
        <v>25</v>
      </c>
      <c r="F3898" s="305">
        <f t="shared" si="525"/>
        <v>510.70634999999999</v>
      </c>
      <c r="G3898" s="9">
        <v>0.125</v>
      </c>
      <c r="H3898" s="9" t="s">
        <v>1063</v>
      </c>
      <c r="I3898" s="32">
        <f t="shared" si="542"/>
        <v>307.50904523936521</v>
      </c>
      <c r="J3898" s="32">
        <f t="shared" si="543"/>
        <v>1.2300361809574609</v>
      </c>
      <c r="K3898" s="33" t="str">
        <f t="shared" si="526"/>
        <v>DEJAR</v>
      </c>
      <c r="L3898" s="33" t="str">
        <f t="shared" si="527"/>
        <v>DEJAR</v>
      </c>
      <c r="M3898" s="33" t="str">
        <f t="shared" si="528"/>
        <v>DEJAR</v>
      </c>
    </row>
    <row r="3899" spans="1:13" x14ac:dyDescent="0.25">
      <c r="A3899" s="13" t="s">
        <v>1061</v>
      </c>
      <c r="B3899" s="9">
        <v>44</v>
      </c>
      <c r="C3899" s="8" t="s">
        <v>1064</v>
      </c>
      <c r="D3899" s="120">
        <v>19</v>
      </c>
      <c r="E3899" s="120">
        <v>6</v>
      </c>
      <c r="F3899" s="305">
        <f t="shared" si="525"/>
        <v>283.52940000000001</v>
      </c>
      <c r="G3899" s="9">
        <v>0.125</v>
      </c>
      <c r="H3899" s="100" t="s">
        <v>1065</v>
      </c>
      <c r="I3899" s="33">
        <f>(6.666+(12.826*E3899^0.5)*LN(E3899))</f>
        <v>62.957985757508652</v>
      </c>
      <c r="J3899" s="33">
        <f t="shared" si="543"/>
        <v>0.25183194303003459</v>
      </c>
      <c r="K3899" s="33" t="str">
        <f t="shared" si="526"/>
        <v>DEJAR</v>
      </c>
      <c r="L3899" s="33" t="str">
        <f t="shared" si="527"/>
        <v>DEJAR</v>
      </c>
      <c r="M3899" s="33" t="str">
        <f t="shared" si="528"/>
        <v>DEJAR</v>
      </c>
    </row>
    <row r="3900" spans="1:13" x14ac:dyDescent="0.25">
      <c r="A3900" s="13" t="s">
        <v>1061</v>
      </c>
      <c r="B3900" s="9">
        <v>45</v>
      </c>
      <c r="C3900" s="8" t="s">
        <v>130</v>
      </c>
      <c r="D3900" s="120">
        <v>11.2</v>
      </c>
      <c r="E3900" s="120">
        <v>4</v>
      </c>
      <c r="F3900" s="305">
        <f t="shared" si="525"/>
        <v>98.520575999999991</v>
      </c>
      <c r="G3900" s="9">
        <v>0.125</v>
      </c>
      <c r="H3900" s="9" t="s">
        <v>1063</v>
      </c>
      <c r="I3900" s="32">
        <f t="shared" ref="I3900:I3901" si="544">0.13657*D3900^2.38351</f>
        <v>43.269010001935349</v>
      </c>
      <c r="J3900" s="32">
        <f t="shared" ref="J3900:J3959" si="545">(I3900/1000)*0.5/G3900</f>
        <v>0.17307604000774141</v>
      </c>
      <c r="K3900" s="33" t="str">
        <f t="shared" si="526"/>
        <v>DEJAR</v>
      </c>
      <c r="L3900" s="33" t="str">
        <f t="shared" si="527"/>
        <v>DEPURAR</v>
      </c>
      <c r="M3900" s="33" t="str">
        <f t="shared" si="528"/>
        <v>DEPURAR</v>
      </c>
    </row>
    <row r="3901" spans="1:13" x14ac:dyDescent="0.25">
      <c r="A3901" s="13" t="s">
        <v>1061</v>
      </c>
      <c r="B3901" s="9">
        <v>46</v>
      </c>
      <c r="C3901" s="8" t="s">
        <v>377</v>
      </c>
      <c r="D3901" s="120">
        <v>16</v>
      </c>
      <c r="E3901" s="120">
        <v>9</v>
      </c>
      <c r="F3901" s="305">
        <f t="shared" si="525"/>
        <v>201.0624</v>
      </c>
      <c r="G3901" s="9">
        <v>0.125</v>
      </c>
      <c r="H3901" s="9" t="s">
        <v>1063</v>
      </c>
      <c r="I3901" s="32">
        <f t="shared" si="544"/>
        <v>101.24820425273758</v>
      </c>
      <c r="J3901" s="32">
        <f t="shared" si="545"/>
        <v>0.4049928170109503</v>
      </c>
      <c r="K3901" s="33" t="str">
        <f t="shared" si="526"/>
        <v>DEJAR</v>
      </c>
      <c r="L3901" s="33" t="str">
        <f t="shared" si="527"/>
        <v>DEJAR</v>
      </c>
      <c r="M3901" s="33" t="str">
        <f t="shared" si="528"/>
        <v>DEJAR</v>
      </c>
    </row>
    <row r="3902" spans="1:13" x14ac:dyDescent="0.25">
      <c r="A3902" s="13" t="s">
        <v>1061</v>
      </c>
      <c r="B3902" s="9">
        <v>47</v>
      </c>
      <c r="C3902" s="8" t="s">
        <v>1064</v>
      </c>
      <c r="D3902" s="120">
        <v>18</v>
      </c>
      <c r="E3902" s="120">
        <v>4</v>
      </c>
      <c r="F3902" s="305">
        <f t="shared" si="525"/>
        <v>254.46959999999999</v>
      </c>
      <c r="G3902" s="9">
        <v>0.125</v>
      </c>
      <c r="H3902" s="100" t="s">
        <v>1065</v>
      </c>
      <c r="I3902" s="33">
        <f t="shared" ref="I3902:I3903" si="546">(6.666+(12.826*E3902^0.5)*LN(E3902))</f>
        <v>42.22722295144743</v>
      </c>
      <c r="J3902" s="33">
        <f t="shared" si="545"/>
        <v>0.16890889180578972</v>
      </c>
      <c r="K3902" s="33" t="str">
        <f t="shared" si="526"/>
        <v>DEJAR</v>
      </c>
      <c r="L3902" s="33" t="str">
        <f t="shared" si="527"/>
        <v>DEPURAR</v>
      </c>
      <c r="M3902" s="33" t="str">
        <f t="shared" si="528"/>
        <v>DEPURAR</v>
      </c>
    </row>
    <row r="3903" spans="1:13" x14ac:dyDescent="0.25">
      <c r="A3903" s="13" t="s">
        <v>1061</v>
      </c>
      <c r="B3903" s="9">
        <v>48</v>
      </c>
      <c r="C3903" s="8" t="s">
        <v>1064</v>
      </c>
      <c r="D3903" s="120">
        <v>15</v>
      </c>
      <c r="E3903" s="198">
        <v>4.5</v>
      </c>
      <c r="F3903" s="305">
        <f t="shared" si="525"/>
        <v>176.715</v>
      </c>
      <c r="G3903" s="9">
        <v>0.125</v>
      </c>
      <c r="H3903" s="100" t="s">
        <v>1065</v>
      </c>
      <c r="I3903" s="33">
        <f t="shared" si="546"/>
        <v>47.589020124374471</v>
      </c>
      <c r="J3903" s="33">
        <f t="shared" si="545"/>
        <v>0.19035608049749789</v>
      </c>
      <c r="K3903" s="33" t="str">
        <f t="shared" si="526"/>
        <v>DEJAR</v>
      </c>
      <c r="L3903" s="33" t="str">
        <f t="shared" si="527"/>
        <v>DEPURAR</v>
      </c>
      <c r="M3903" s="33" t="str">
        <f t="shared" si="528"/>
        <v>DEPURAR</v>
      </c>
    </row>
    <row r="3904" spans="1:13" x14ac:dyDescent="0.25">
      <c r="A3904" s="13" t="s">
        <v>1061</v>
      </c>
      <c r="B3904" s="9">
        <v>49</v>
      </c>
      <c r="C3904" s="8" t="s">
        <v>990</v>
      </c>
      <c r="D3904" s="120">
        <v>14.2</v>
      </c>
      <c r="E3904" s="120">
        <v>6</v>
      </c>
      <c r="F3904" s="305">
        <f t="shared" si="525"/>
        <v>158.368056</v>
      </c>
      <c r="G3904" s="9">
        <v>0.125</v>
      </c>
      <c r="H3904" s="9" t="s">
        <v>1063</v>
      </c>
      <c r="I3904" s="32">
        <f t="shared" ref="I3904:I3906" si="547">0.13657*D3904^2.38351</f>
        <v>76.180900355309561</v>
      </c>
      <c r="J3904" s="32">
        <f t="shared" si="545"/>
        <v>0.30472360142123822</v>
      </c>
      <c r="K3904" s="33" t="str">
        <f t="shared" si="526"/>
        <v>DEJAR</v>
      </c>
      <c r="L3904" s="33" t="str">
        <f t="shared" si="527"/>
        <v>DEJAR</v>
      </c>
      <c r="M3904" s="33" t="str">
        <f t="shared" si="528"/>
        <v>DEJAR</v>
      </c>
    </row>
    <row r="3905" spans="1:13" x14ac:dyDescent="0.25">
      <c r="A3905" s="13" t="s">
        <v>1061</v>
      </c>
      <c r="B3905" s="9">
        <v>50</v>
      </c>
      <c r="C3905" s="8" t="s">
        <v>990</v>
      </c>
      <c r="D3905" s="120">
        <v>18.600000000000001</v>
      </c>
      <c r="E3905" s="120">
        <v>15</v>
      </c>
      <c r="F3905" s="305">
        <f t="shared" si="525"/>
        <v>271.71698400000002</v>
      </c>
      <c r="G3905" s="9">
        <v>0.125</v>
      </c>
      <c r="H3905" s="9" t="s">
        <v>1063</v>
      </c>
      <c r="I3905" s="32">
        <f t="shared" si="547"/>
        <v>144.9613106869075</v>
      </c>
      <c r="J3905" s="32">
        <f t="shared" si="545"/>
        <v>0.57984524274762994</v>
      </c>
      <c r="K3905" s="33" t="str">
        <f t="shared" si="526"/>
        <v>DEJAR</v>
      </c>
      <c r="L3905" s="33" t="str">
        <f t="shared" si="527"/>
        <v>DEJAR</v>
      </c>
      <c r="M3905" s="33" t="str">
        <f t="shared" si="528"/>
        <v>DEJAR</v>
      </c>
    </row>
    <row r="3906" spans="1:13" x14ac:dyDescent="0.25">
      <c r="A3906" s="13" t="s">
        <v>1061</v>
      </c>
      <c r="B3906" s="9">
        <v>51</v>
      </c>
      <c r="C3906" s="8" t="s">
        <v>1075</v>
      </c>
      <c r="D3906" s="120">
        <v>18.5</v>
      </c>
      <c r="E3906" s="120">
        <v>15</v>
      </c>
      <c r="F3906" s="305">
        <f t="shared" si="525"/>
        <v>268.80315000000002</v>
      </c>
      <c r="G3906" s="9">
        <v>0.125</v>
      </c>
      <c r="H3906" s="9" t="s">
        <v>1063</v>
      </c>
      <c r="I3906" s="32">
        <f t="shared" si="547"/>
        <v>143.11059777395243</v>
      </c>
      <c r="J3906" s="32">
        <f t="shared" si="545"/>
        <v>0.57244239109580974</v>
      </c>
      <c r="K3906" s="33" t="str">
        <f t="shared" si="526"/>
        <v>DEJAR</v>
      </c>
      <c r="L3906" s="33" t="str">
        <f t="shared" si="527"/>
        <v>DEJAR</v>
      </c>
      <c r="M3906" s="33" t="str">
        <f t="shared" si="528"/>
        <v>DEJAR</v>
      </c>
    </row>
    <row r="3907" spans="1:13" x14ac:dyDescent="0.25">
      <c r="A3907" s="13" t="s">
        <v>1061</v>
      </c>
      <c r="B3907" s="9">
        <v>52</v>
      </c>
      <c r="C3907" s="8" t="s">
        <v>1064</v>
      </c>
      <c r="D3907" s="120">
        <v>11.2</v>
      </c>
      <c r="E3907" s="120">
        <v>2</v>
      </c>
      <c r="F3907" s="305">
        <f t="shared" ref="F3907:F3970" si="548">(3.1416/4)*D3907^2</f>
        <v>98.520575999999991</v>
      </c>
      <c r="G3907" s="9">
        <v>0.125</v>
      </c>
      <c r="H3907" s="100" t="s">
        <v>1065</v>
      </c>
      <c r="I3907" s="33">
        <f t="shared" ref="I3907:I3908" si="549">(6.666+(12.826*E3907^0.5)*LN(E3907))</f>
        <v>19.238790948127587</v>
      </c>
      <c r="J3907" s="33">
        <f t="shared" si="545"/>
        <v>7.6955163792510342E-2</v>
      </c>
      <c r="K3907" s="33" t="str">
        <f t="shared" ref="K3907:K3970" si="550">+IF(D3907&gt;=10,"DEJAR","DEPURAR")</f>
        <v>DEJAR</v>
      </c>
      <c r="L3907" s="33" t="str">
        <f t="shared" ref="L3907:L3970" si="551">+IF(E3907&gt;=5,"DEJAR","DEPURAR")</f>
        <v>DEPURAR</v>
      </c>
      <c r="M3907" s="33" t="str">
        <f t="shared" ref="M3907:M3970" si="552">+IF(AND(K3907="DEJAR",L3907="DEJAR"),"DEJAR","DEPURAR")</f>
        <v>DEPURAR</v>
      </c>
    </row>
    <row r="3908" spans="1:13" x14ac:dyDescent="0.25">
      <c r="A3908" s="13" t="s">
        <v>1061</v>
      </c>
      <c r="B3908" s="9">
        <v>53</v>
      </c>
      <c r="C3908" s="8" t="s">
        <v>1064</v>
      </c>
      <c r="D3908" s="120">
        <v>13</v>
      </c>
      <c r="E3908" s="120">
        <v>2</v>
      </c>
      <c r="F3908" s="305">
        <f t="shared" si="548"/>
        <v>132.73259999999999</v>
      </c>
      <c r="G3908" s="9">
        <v>0.125</v>
      </c>
      <c r="H3908" s="100" t="s">
        <v>1065</v>
      </c>
      <c r="I3908" s="33">
        <f t="shared" si="549"/>
        <v>19.238790948127587</v>
      </c>
      <c r="J3908" s="33">
        <f t="shared" si="545"/>
        <v>7.6955163792510342E-2</v>
      </c>
      <c r="K3908" s="33" t="str">
        <f t="shared" si="550"/>
        <v>DEJAR</v>
      </c>
      <c r="L3908" s="33" t="str">
        <f t="shared" si="551"/>
        <v>DEPURAR</v>
      </c>
      <c r="M3908" s="33" t="str">
        <f t="shared" si="552"/>
        <v>DEPURAR</v>
      </c>
    </row>
    <row r="3909" spans="1:13" x14ac:dyDescent="0.25">
      <c r="A3909" s="13" t="s">
        <v>1061</v>
      </c>
      <c r="B3909" s="9">
        <v>54</v>
      </c>
      <c r="C3909" s="8" t="s">
        <v>1067</v>
      </c>
      <c r="D3909" s="120">
        <v>55</v>
      </c>
      <c r="E3909" s="120">
        <v>28</v>
      </c>
      <c r="F3909" s="305">
        <f t="shared" si="548"/>
        <v>2375.835</v>
      </c>
      <c r="G3909" s="9">
        <v>0.125</v>
      </c>
      <c r="H3909" s="9" t="s">
        <v>1063</v>
      </c>
      <c r="I3909" s="32">
        <f t="shared" ref="I3909:I3910" si="553">0.13657*D3909^2.38351</f>
        <v>1920.9991975467647</v>
      </c>
      <c r="J3909" s="32">
        <f t="shared" si="545"/>
        <v>7.6839967901870585</v>
      </c>
      <c r="K3909" s="33" t="str">
        <f t="shared" si="550"/>
        <v>DEJAR</v>
      </c>
      <c r="L3909" s="33" t="str">
        <f t="shared" si="551"/>
        <v>DEJAR</v>
      </c>
      <c r="M3909" s="33" t="str">
        <f t="shared" si="552"/>
        <v>DEJAR</v>
      </c>
    </row>
    <row r="3910" spans="1:13" x14ac:dyDescent="0.25">
      <c r="A3910" s="13" t="s">
        <v>1061</v>
      </c>
      <c r="B3910" s="9">
        <v>55</v>
      </c>
      <c r="C3910" s="8" t="s">
        <v>1070</v>
      </c>
      <c r="D3910" s="120">
        <v>51</v>
      </c>
      <c r="E3910" s="120">
        <v>25</v>
      </c>
      <c r="F3910" s="305">
        <f t="shared" si="548"/>
        <v>2042.8253999999999</v>
      </c>
      <c r="G3910" s="9">
        <v>0.125</v>
      </c>
      <c r="H3910" s="9" t="s">
        <v>1063</v>
      </c>
      <c r="I3910" s="32">
        <f t="shared" si="553"/>
        <v>1604.5967189869084</v>
      </c>
      <c r="J3910" s="32">
        <f t="shared" si="545"/>
        <v>6.4183868759476335</v>
      </c>
      <c r="K3910" s="33" t="str">
        <f t="shared" si="550"/>
        <v>DEJAR</v>
      </c>
      <c r="L3910" s="33" t="str">
        <f t="shared" si="551"/>
        <v>DEJAR</v>
      </c>
      <c r="M3910" s="33" t="str">
        <f t="shared" si="552"/>
        <v>DEJAR</v>
      </c>
    </row>
    <row r="3911" spans="1:13" x14ac:dyDescent="0.25">
      <c r="A3911" s="13" t="s">
        <v>1061</v>
      </c>
      <c r="B3911" s="9">
        <v>56</v>
      </c>
      <c r="C3911" s="8" t="s">
        <v>1064</v>
      </c>
      <c r="D3911" s="120">
        <v>11.1</v>
      </c>
      <c r="E3911" s="120">
        <v>2</v>
      </c>
      <c r="F3911" s="305">
        <f t="shared" si="548"/>
        <v>96.769133999999994</v>
      </c>
      <c r="G3911" s="9">
        <v>0.125</v>
      </c>
      <c r="H3911" s="100" t="s">
        <v>1065</v>
      </c>
      <c r="I3911" s="33">
        <f t="shared" ref="I3911:I3912" si="554">(6.666+(12.826*E3911^0.5)*LN(E3911))</f>
        <v>19.238790948127587</v>
      </c>
      <c r="J3911" s="33">
        <f t="shared" si="545"/>
        <v>7.6955163792510342E-2</v>
      </c>
      <c r="K3911" s="33" t="str">
        <f t="shared" si="550"/>
        <v>DEJAR</v>
      </c>
      <c r="L3911" s="33" t="str">
        <f t="shared" si="551"/>
        <v>DEPURAR</v>
      </c>
      <c r="M3911" s="33" t="str">
        <f t="shared" si="552"/>
        <v>DEPURAR</v>
      </c>
    </row>
    <row r="3912" spans="1:13" x14ac:dyDescent="0.25">
      <c r="A3912" s="13" t="s">
        <v>1061</v>
      </c>
      <c r="B3912" s="9">
        <v>57</v>
      </c>
      <c r="C3912" s="8" t="s">
        <v>1064</v>
      </c>
      <c r="D3912" s="120">
        <v>13.6</v>
      </c>
      <c r="E3912" s="120">
        <v>2</v>
      </c>
      <c r="F3912" s="305">
        <f t="shared" si="548"/>
        <v>145.26758399999997</v>
      </c>
      <c r="G3912" s="9">
        <v>0.125</v>
      </c>
      <c r="H3912" s="100" t="s">
        <v>1065</v>
      </c>
      <c r="I3912" s="33">
        <f t="shared" si="554"/>
        <v>19.238790948127587</v>
      </c>
      <c r="J3912" s="33">
        <f t="shared" si="545"/>
        <v>7.6955163792510342E-2</v>
      </c>
      <c r="K3912" s="33" t="str">
        <f t="shared" si="550"/>
        <v>DEJAR</v>
      </c>
      <c r="L3912" s="33" t="str">
        <f t="shared" si="551"/>
        <v>DEPURAR</v>
      </c>
      <c r="M3912" s="33" t="str">
        <f t="shared" si="552"/>
        <v>DEPURAR</v>
      </c>
    </row>
    <row r="3913" spans="1:13" x14ac:dyDescent="0.25">
      <c r="A3913" s="13" t="s">
        <v>1061</v>
      </c>
      <c r="B3913" s="9">
        <v>58</v>
      </c>
      <c r="C3913" s="8" t="s">
        <v>1067</v>
      </c>
      <c r="D3913" s="120">
        <v>10</v>
      </c>
      <c r="E3913" s="120">
        <v>10</v>
      </c>
      <c r="F3913" s="305">
        <f t="shared" si="548"/>
        <v>78.539999999999992</v>
      </c>
      <c r="G3913" s="9">
        <v>0.125</v>
      </c>
      <c r="H3913" s="9" t="s">
        <v>1063</v>
      </c>
      <c r="I3913" s="32">
        <f>0.13657*D3913^2.38351</f>
        <v>33.026709725455305</v>
      </c>
      <c r="J3913" s="32">
        <f>(I3913/1000)*0.5/G3913</f>
        <v>0.13210683890182123</v>
      </c>
      <c r="K3913" s="33" t="str">
        <f t="shared" si="550"/>
        <v>DEJAR</v>
      </c>
      <c r="L3913" s="33" t="str">
        <f t="shared" si="551"/>
        <v>DEJAR</v>
      </c>
      <c r="M3913" s="33" t="str">
        <f t="shared" si="552"/>
        <v>DEJAR</v>
      </c>
    </row>
    <row r="3914" spans="1:13" x14ac:dyDescent="0.25">
      <c r="A3914" s="13" t="s">
        <v>1061</v>
      </c>
      <c r="B3914" s="9">
        <v>59</v>
      </c>
      <c r="C3914" s="8" t="s">
        <v>1064</v>
      </c>
      <c r="D3914" s="120">
        <v>12.3</v>
      </c>
      <c r="E3914" s="120">
        <v>2</v>
      </c>
      <c r="F3914" s="305">
        <f t="shared" si="548"/>
        <v>118.82316600000001</v>
      </c>
      <c r="G3914" s="9">
        <v>0.125</v>
      </c>
      <c r="H3914" s="100" t="s">
        <v>1065</v>
      </c>
      <c r="I3914" s="33">
        <f>(6.666+(12.826*E3914^0.5)*LN(E3914))</f>
        <v>19.238790948127587</v>
      </c>
      <c r="J3914" s="33">
        <f t="shared" ref="J3914" si="555">(I3914/1000)*0.5/G3914</f>
        <v>7.6955163792510342E-2</v>
      </c>
      <c r="K3914" s="33" t="str">
        <f t="shared" si="550"/>
        <v>DEJAR</v>
      </c>
      <c r="L3914" s="33" t="str">
        <f t="shared" si="551"/>
        <v>DEPURAR</v>
      </c>
      <c r="M3914" s="33" t="str">
        <f t="shared" si="552"/>
        <v>DEPURAR</v>
      </c>
    </row>
    <row r="3915" spans="1:13" x14ac:dyDescent="0.25">
      <c r="A3915" s="13" t="s">
        <v>1061</v>
      </c>
      <c r="B3915" s="9">
        <v>60</v>
      </c>
      <c r="C3915" s="8" t="s">
        <v>41</v>
      </c>
      <c r="D3915" s="120">
        <v>23</v>
      </c>
      <c r="E3915" s="120">
        <v>15</v>
      </c>
      <c r="F3915" s="305">
        <f t="shared" si="548"/>
        <v>415.47660000000002</v>
      </c>
      <c r="G3915" s="9">
        <v>0.125</v>
      </c>
      <c r="H3915" s="9" t="s">
        <v>1063</v>
      </c>
      <c r="I3915" s="32">
        <f t="shared" ref="I3915:I3916" si="556">0.13657*D3915^2.38351</f>
        <v>240.46242571758225</v>
      </c>
      <c r="J3915" s="32">
        <f t="shared" ref="J3915:J3917" si="557">(I3915/1000)*0.5/G3915</f>
        <v>0.961849702870329</v>
      </c>
      <c r="K3915" s="33" t="str">
        <f t="shared" si="550"/>
        <v>DEJAR</v>
      </c>
      <c r="L3915" s="33" t="str">
        <f t="shared" si="551"/>
        <v>DEJAR</v>
      </c>
      <c r="M3915" s="33" t="str">
        <f t="shared" si="552"/>
        <v>DEJAR</v>
      </c>
    </row>
    <row r="3916" spans="1:13" x14ac:dyDescent="0.25">
      <c r="A3916" s="13" t="s">
        <v>1061</v>
      </c>
      <c r="B3916" s="9">
        <v>61</v>
      </c>
      <c r="C3916" s="8" t="s">
        <v>1067</v>
      </c>
      <c r="D3916" s="120">
        <v>36</v>
      </c>
      <c r="E3916" s="120">
        <v>20</v>
      </c>
      <c r="F3916" s="305">
        <f t="shared" si="548"/>
        <v>1017.8783999999999</v>
      </c>
      <c r="G3916" s="9">
        <v>0.125</v>
      </c>
      <c r="H3916" s="9" t="s">
        <v>1063</v>
      </c>
      <c r="I3916" s="32">
        <f t="shared" si="556"/>
        <v>699.54858588098784</v>
      </c>
      <c r="J3916" s="32">
        <f t="shared" si="557"/>
        <v>2.7981943435239516</v>
      </c>
      <c r="K3916" s="33" t="str">
        <f t="shared" si="550"/>
        <v>DEJAR</v>
      </c>
      <c r="L3916" s="33" t="str">
        <f t="shared" si="551"/>
        <v>DEJAR</v>
      </c>
      <c r="M3916" s="33" t="str">
        <f t="shared" si="552"/>
        <v>DEJAR</v>
      </c>
    </row>
    <row r="3917" spans="1:13" x14ac:dyDescent="0.25">
      <c r="A3917" s="13" t="s">
        <v>1061</v>
      </c>
      <c r="B3917" s="9">
        <v>62</v>
      </c>
      <c r="C3917" s="8" t="s">
        <v>1064</v>
      </c>
      <c r="D3917" s="120">
        <v>17.899999999999999</v>
      </c>
      <c r="E3917" s="120">
        <v>6</v>
      </c>
      <c r="F3917" s="305">
        <f t="shared" si="548"/>
        <v>251.65001399999997</v>
      </c>
      <c r="G3917" s="9">
        <v>0.125</v>
      </c>
      <c r="H3917" s="100" t="s">
        <v>1065</v>
      </c>
      <c r="I3917" s="33">
        <f>(6.666+(12.826*E3917^0.5)*LN(E3917))</f>
        <v>62.957985757508652</v>
      </c>
      <c r="J3917" s="33">
        <f t="shared" si="557"/>
        <v>0.25183194303003459</v>
      </c>
      <c r="K3917" s="33" t="str">
        <f t="shared" si="550"/>
        <v>DEJAR</v>
      </c>
      <c r="L3917" s="33" t="str">
        <f t="shared" si="551"/>
        <v>DEJAR</v>
      </c>
      <c r="M3917" s="33" t="str">
        <f t="shared" si="552"/>
        <v>DEJAR</v>
      </c>
    </row>
    <row r="3918" spans="1:13" x14ac:dyDescent="0.25">
      <c r="A3918" s="13" t="s">
        <v>1061</v>
      </c>
      <c r="B3918" s="9">
        <v>63</v>
      </c>
      <c r="C3918" s="8" t="s">
        <v>1067</v>
      </c>
      <c r="D3918" s="120">
        <v>45</v>
      </c>
      <c r="E3918" s="120">
        <v>25</v>
      </c>
      <c r="F3918" s="305">
        <f t="shared" si="548"/>
        <v>1590.4349999999999</v>
      </c>
      <c r="G3918" s="9">
        <v>0.125</v>
      </c>
      <c r="H3918" s="9" t="s">
        <v>1063</v>
      </c>
      <c r="I3918" s="32">
        <f t="shared" ref="I3918:I3919" si="558">0.13657*D3918^2.38351</f>
        <v>1190.7041522680991</v>
      </c>
      <c r="J3918" s="32">
        <f t="shared" si="545"/>
        <v>4.762816609072396</v>
      </c>
      <c r="K3918" s="33" t="str">
        <f t="shared" si="550"/>
        <v>DEJAR</v>
      </c>
      <c r="L3918" s="33" t="str">
        <f t="shared" si="551"/>
        <v>DEJAR</v>
      </c>
      <c r="M3918" s="33" t="str">
        <f t="shared" si="552"/>
        <v>DEJAR</v>
      </c>
    </row>
    <row r="3919" spans="1:13" x14ac:dyDescent="0.25">
      <c r="A3919" s="13" t="s">
        <v>1061</v>
      </c>
      <c r="B3919" s="9">
        <v>64</v>
      </c>
      <c r="C3919" s="8" t="s">
        <v>1070</v>
      </c>
      <c r="D3919" s="120">
        <v>22</v>
      </c>
      <c r="E3919" s="120">
        <v>15</v>
      </c>
      <c r="F3919" s="305">
        <f t="shared" si="548"/>
        <v>380.1336</v>
      </c>
      <c r="G3919" s="9">
        <v>0.125</v>
      </c>
      <c r="H3919" s="9" t="s">
        <v>1063</v>
      </c>
      <c r="I3919" s="32">
        <f t="shared" si="558"/>
        <v>216.2883827856152</v>
      </c>
      <c r="J3919" s="32">
        <f t="shared" si="545"/>
        <v>0.86515353114246074</v>
      </c>
      <c r="K3919" s="33" t="str">
        <f t="shared" si="550"/>
        <v>DEJAR</v>
      </c>
      <c r="L3919" s="33" t="str">
        <f t="shared" si="551"/>
        <v>DEJAR</v>
      </c>
      <c r="M3919" s="33" t="str">
        <f t="shared" si="552"/>
        <v>DEJAR</v>
      </c>
    </row>
    <row r="3920" spans="1:13" x14ac:dyDescent="0.25">
      <c r="A3920" s="13" t="s">
        <v>1061</v>
      </c>
      <c r="B3920" s="9">
        <v>65</v>
      </c>
      <c r="C3920" s="8" t="s">
        <v>1064</v>
      </c>
      <c r="D3920" s="120">
        <v>27</v>
      </c>
      <c r="E3920" s="120">
        <v>6</v>
      </c>
      <c r="F3920" s="305">
        <f t="shared" si="548"/>
        <v>572.5566</v>
      </c>
      <c r="G3920" s="9">
        <v>0.125</v>
      </c>
      <c r="H3920" s="100" t="s">
        <v>1065</v>
      </c>
      <c r="I3920" s="33">
        <f>(6.666+(12.826*E3920^0.5)*LN(E3920))</f>
        <v>62.957985757508652</v>
      </c>
      <c r="J3920" s="33">
        <f t="shared" si="545"/>
        <v>0.25183194303003459</v>
      </c>
      <c r="K3920" s="33" t="str">
        <f t="shared" si="550"/>
        <v>DEJAR</v>
      </c>
      <c r="L3920" s="33" t="str">
        <f t="shared" si="551"/>
        <v>DEJAR</v>
      </c>
      <c r="M3920" s="33" t="str">
        <f t="shared" si="552"/>
        <v>DEJAR</v>
      </c>
    </row>
    <row r="3921" spans="1:13" x14ac:dyDescent="0.25">
      <c r="A3921" s="13" t="s">
        <v>1061</v>
      </c>
      <c r="B3921" s="9">
        <v>66</v>
      </c>
      <c r="C3921" s="8" t="s">
        <v>377</v>
      </c>
      <c r="D3921" s="120">
        <v>10.5</v>
      </c>
      <c r="E3921" s="195">
        <v>13.269662921348315</v>
      </c>
      <c r="F3921" s="305">
        <f t="shared" si="548"/>
        <v>86.590350000000001</v>
      </c>
      <c r="G3921" s="9">
        <v>0.125</v>
      </c>
      <c r="H3921" s="9" t="s">
        <v>1063</v>
      </c>
      <c r="I3921" s="32">
        <f t="shared" ref="I3921:I3925" si="559">0.13657*D3921^2.38351</f>
        <v>37.099684439743179</v>
      </c>
      <c r="J3921" s="32">
        <f t="shared" si="545"/>
        <v>0.14839873775897272</v>
      </c>
      <c r="K3921" s="33" t="str">
        <f t="shared" si="550"/>
        <v>DEJAR</v>
      </c>
      <c r="L3921" s="33" t="str">
        <f t="shared" si="551"/>
        <v>DEJAR</v>
      </c>
      <c r="M3921" s="33" t="str">
        <f t="shared" si="552"/>
        <v>DEJAR</v>
      </c>
    </row>
    <row r="3922" spans="1:13" x14ac:dyDescent="0.25">
      <c r="A3922" s="13" t="s">
        <v>1061</v>
      </c>
      <c r="B3922" s="9">
        <v>67</v>
      </c>
      <c r="C3922" s="8" t="s">
        <v>1070</v>
      </c>
      <c r="D3922" s="120">
        <v>58</v>
      </c>
      <c r="E3922" s="120">
        <v>20</v>
      </c>
      <c r="F3922" s="305">
        <f t="shared" si="548"/>
        <v>2642.0855999999999</v>
      </c>
      <c r="G3922" s="9">
        <v>0.125</v>
      </c>
      <c r="H3922" s="9" t="s">
        <v>1063</v>
      </c>
      <c r="I3922" s="32">
        <f t="shared" si="559"/>
        <v>2180.2363008097436</v>
      </c>
      <c r="J3922" s="32">
        <f t="shared" si="545"/>
        <v>8.7209452032389745</v>
      </c>
      <c r="K3922" s="33" t="str">
        <f t="shared" si="550"/>
        <v>DEJAR</v>
      </c>
      <c r="L3922" s="33" t="str">
        <f t="shared" si="551"/>
        <v>DEJAR</v>
      </c>
      <c r="M3922" s="33" t="str">
        <f t="shared" si="552"/>
        <v>DEJAR</v>
      </c>
    </row>
    <row r="3923" spans="1:13" x14ac:dyDescent="0.25">
      <c r="A3923" s="13" t="s">
        <v>1061</v>
      </c>
      <c r="B3923" s="9">
        <v>68</v>
      </c>
      <c r="C3923" s="8" t="s">
        <v>1067</v>
      </c>
      <c r="D3923" s="120">
        <v>53.5</v>
      </c>
      <c r="E3923" s="120">
        <v>25</v>
      </c>
      <c r="F3923" s="305">
        <f t="shared" si="548"/>
        <v>2248.0111499999998</v>
      </c>
      <c r="G3923" s="9">
        <v>0.125</v>
      </c>
      <c r="H3923" s="9" t="s">
        <v>1063</v>
      </c>
      <c r="I3923" s="32">
        <f t="shared" si="559"/>
        <v>1798.4726278734806</v>
      </c>
      <c r="J3923" s="32">
        <f t="shared" si="545"/>
        <v>7.1938905114939224</v>
      </c>
      <c r="K3923" s="33" t="str">
        <f t="shared" si="550"/>
        <v>DEJAR</v>
      </c>
      <c r="L3923" s="33" t="str">
        <f t="shared" si="551"/>
        <v>DEJAR</v>
      </c>
      <c r="M3923" s="33" t="str">
        <f t="shared" si="552"/>
        <v>DEJAR</v>
      </c>
    </row>
    <row r="3924" spans="1:13" x14ac:dyDescent="0.25">
      <c r="A3924" s="13" t="s">
        <v>1061</v>
      </c>
      <c r="B3924" s="9">
        <v>69</v>
      </c>
      <c r="C3924" s="8" t="s">
        <v>1067</v>
      </c>
      <c r="D3924" s="120">
        <v>12.2</v>
      </c>
      <c r="E3924" s="120">
        <v>4</v>
      </c>
      <c r="F3924" s="305">
        <f t="shared" si="548"/>
        <v>116.89893599999998</v>
      </c>
      <c r="G3924" s="9">
        <v>0.125</v>
      </c>
      <c r="H3924" s="9" t="s">
        <v>1063</v>
      </c>
      <c r="I3924" s="32">
        <f t="shared" si="559"/>
        <v>53.052374835244144</v>
      </c>
      <c r="J3924" s="32">
        <f t="shared" si="545"/>
        <v>0.21220949934097658</v>
      </c>
      <c r="K3924" s="33" t="str">
        <f t="shared" si="550"/>
        <v>DEJAR</v>
      </c>
      <c r="L3924" s="33" t="str">
        <f t="shared" si="551"/>
        <v>DEPURAR</v>
      </c>
      <c r="M3924" s="33" t="str">
        <f t="shared" si="552"/>
        <v>DEPURAR</v>
      </c>
    </row>
    <row r="3925" spans="1:13" x14ac:dyDescent="0.25">
      <c r="A3925" s="13" t="s">
        <v>1061</v>
      </c>
      <c r="B3925" s="9">
        <v>70</v>
      </c>
      <c r="C3925" s="8" t="s">
        <v>130</v>
      </c>
      <c r="D3925" s="120">
        <v>17.5</v>
      </c>
      <c r="E3925" s="120">
        <v>15</v>
      </c>
      <c r="F3925" s="305">
        <f t="shared" si="548"/>
        <v>240.52875</v>
      </c>
      <c r="G3925" s="9">
        <v>0.125</v>
      </c>
      <c r="H3925" s="9" t="s">
        <v>1063</v>
      </c>
      <c r="I3925" s="32">
        <f t="shared" si="559"/>
        <v>125.35709774458586</v>
      </c>
      <c r="J3925" s="32">
        <f t="shared" si="545"/>
        <v>0.50142839097834346</v>
      </c>
      <c r="K3925" s="33" t="str">
        <f t="shared" si="550"/>
        <v>DEJAR</v>
      </c>
      <c r="L3925" s="33" t="str">
        <f t="shared" si="551"/>
        <v>DEJAR</v>
      </c>
      <c r="M3925" s="33" t="str">
        <f t="shared" si="552"/>
        <v>DEJAR</v>
      </c>
    </row>
    <row r="3926" spans="1:13" x14ac:dyDescent="0.25">
      <c r="A3926" s="13" t="s">
        <v>1061</v>
      </c>
      <c r="B3926" s="9">
        <v>71</v>
      </c>
      <c r="C3926" s="8" t="s">
        <v>1064</v>
      </c>
      <c r="D3926" s="120">
        <v>14.1</v>
      </c>
      <c r="E3926" s="198">
        <v>4.5</v>
      </c>
      <c r="F3926" s="305">
        <f t="shared" si="548"/>
        <v>156.145374</v>
      </c>
      <c r="G3926" s="9">
        <v>0.125</v>
      </c>
      <c r="H3926" s="100" t="s">
        <v>1065</v>
      </c>
      <c r="I3926" s="33">
        <f>(6.666+(12.826*E3926^0.5)*LN(E3926))</f>
        <v>47.589020124374471</v>
      </c>
      <c r="J3926" s="33">
        <f t="shared" si="545"/>
        <v>0.19035608049749789</v>
      </c>
      <c r="K3926" s="33" t="str">
        <f t="shared" si="550"/>
        <v>DEJAR</v>
      </c>
      <c r="L3926" s="33" t="str">
        <f t="shared" si="551"/>
        <v>DEPURAR</v>
      </c>
      <c r="M3926" s="33" t="str">
        <f t="shared" si="552"/>
        <v>DEPURAR</v>
      </c>
    </row>
    <row r="3927" spans="1:13" x14ac:dyDescent="0.25">
      <c r="A3927" s="13" t="s">
        <v>1061</v>
      </c>
      <c r="B3927" s="9">
        <v>72</v>
      </c>
      <c r="C3927" s="8" t="s">
        <v>1083</v>
      </c>
      <c r="D3927" s="120">
        <v>15</v>
      </c>
      <c r="E3927" s="120">
        <v>14</v>
      </c>
      <c r="F3927" s="305">
        <f t="shared" si="548"/>
        <v>176.715</v>
      </c>
      <c r="G3927" s="9">
        <v>0.125</v>
      </c>
      <c r="H3927" s="9" t="s">
        <v>1063</v>
      </c>
      <c r="I3927" s="32">
        <f t="shared" ref="I3927:I3934" si="560">0.13657*D3927^2.38351</f>
        <v>86.812164819560579</v>
      </c>
      <c r="J3927" s="32">
        <f t="shared" si="545"/>
        <v>0.34724865927824233</v>
      </c>
      <c r="K3927" s="33" t="str">
        <f t="shared" si="550"/>
        <v>DEJAR</v>
      </c>
      <c r="L3927" s="33" t="str">
        <f t="shared" si="551"/>
        <v>DEJAR</v>
      </c>
      <c r="M3927" s="33" t="str">
        <f t="shared" si="552"/>
        <v>DEJAR</v>
      </c>
    </row>
    <row r="3928" spans="1:13" x14ac:dyDescent="0.25">
      <c r="A3928" s="13" t="s">
        <v>1061</v>
      </c>
      <c r="B3928" s="9">
        <v>73</v>
      </c>
      <c r="C3928" s="8" t="s">
        <v>1067</v>
      </c>
      <c r="D3928" s="120">
        <v>12.5</v>
      </c>
      <c r="E3928" s="120">
        <v>10</v>
      </c>
      <c r="F3928" s="305">
        <f t="shared" si="548"/>
        <v>122.71875</v>
      </c>
      <c r="G3928" s="9">
        <v>0.125</v>
      </c>
      <c r="H3928" s="9" t="s">
        <v>1063</v>
      </c>
      <c r="I3928" s="32">
        <f t="shared" si="560"/>
        <v>56.214880852526136</v>
      </c>
      <c r="J3928" s="32">
        <f t="shared" si="545"/>
        <v>0.22485952341010454</v>
      </c>
      <c r="K3928" s="33" t="str">
        <f t="shared" si="550"/>
        <v>DEJAR</v>
      </c>
      <c r="L3928" s="33" t="str">
        <f t="shared" si="551"/>
        <v>DEJAR</v>
      </c>
      <c r="M3928" s="33" t="str">
        <f t="shared" si="552"/>
        <v>DEJAR</v>
      </c>
    </row>
    <row r="3929" spans="1:13" x14ac:dyDescent="0.25">
      <c r="A3929" s="13" t="s">
        <v>1061</v>
      </c>
      <c r="B3929" s="9">
        <v>74</v>
      </c>
      <c r="C3929" s="8" t="s">
        <v>1083</v>
      </c>
      <c r="D3929" s="120">
        <v>19</v>
      </c>
      <c r="E3929" s="120">
        <v>15</v>
      </c>
      <c r="F3929" s="305">
        <f t="shared" si="548"/>
        <v>283.52940000000001</v>
      </c>
      <c r="G3929" s="9">
        <v>0.125</v>
      </c>
      <c r="H3929" s="9" t="s">
        <v>1063</v>
      </c>
      <c r="I3929" s="32">
        <f t="shared" si="560"/>
        <v>152.50261995629924</v>
      </c>
      <c r="J3929" s="32">
        <f t="shared" si="545"/>
        <v>0.61001047982519696</v>
      </c>
      <c r="K3929" s="33" t="str">
        <f t="shared" si="550"/>
        <v>DEJAR</v>
      </c>
      <c r="L3929" s="33" t="str">
        <f t="shared" si="551"/>
        <v>DEJAR</v>
      </c>
      <c r="M3929" s="33" t="str">
        <f t="shared" si="552"/>
        <v>DEJAR</v>
      </c>
    </row>
    <row r="3930" spans="1:13" x14ac:dyDescent="0.25">
      <c r="A3930" s="13" t="s">
        <v>1061</v>
      </c>
      <c r="B3930" s="9">
        <v>75</v>
      </c>
      <c r="C3930" s="8" t="s">
        <v>1067</v>
      </c>
      <c r="D3930" s="120">
        <v>31</v>
      </c>
      <c r="E3930" s="120">
        <v>20</v>
      </c>
      <c r="F3930" s="305">
        <f t="shared" si="548"/>
        <v>754.76940000000002</v>
      </c>
      <c r="G3930" s="9">
        <v>0.125</v>
      </c>
      <c r="H3930" s="9" t="s">
        <v>1063</v>
      </c>
      <c r="I3930" s="32">
        <f t="shared" si="560"/>
        <v>489.81357840055307</v>
      </c>
      <c r="J3930" s="32">
        <f t="shared" si="545"/>
        <v>1.9592543136022122</v>
      </c>
      <c r="K3930" s="33" t="str">
        <f t="shared" si="550"/>
        <v>DEJAR</v>
      </c>
      <c r="L3930" s="33" t="str">
        <f t="shared" si="551"/>
        <v>DEJAR</v>
      </c>
      <c r="M3930" s="33" t="str">
        <f t="shared" si="552"/>
        <v>DEJAR</v>
      </c>
    </row>
    <row r="3931" spans="1:13" x14ac:dyDescent="0.25">
      <c r="A3931" s="13" t="s">
        <v>1061</v>
      </c>
      <c r="B3931" s="9">
        <v>76</v>
      </c>
      <c r="C3931" s="8" t="s">
        <v>130</v>
      </c>
      <c r="D3931" s="120">
        <v>19.5</v>
      </c>
      <c r="E3931" s="120">
        <v>15</v>
      </c>
      <c r="F3931" s="305">
        <f t="shared" si="548"/>
        <v>298.64834999999999</v>
      </c>
      <c r="G3931" s="9">
        <v>0.125</v>
      </c>
      <c r="H3931" s="9" t="s">
        <v>1063</v>
      </c>
      <c r="I3931" s="32">
        <f t="shared" si="560"/>
        <v>162.24290203480425</v>
      </c>
      <c r="J3931" s="32">
        <f t="shared" si="545"/>
        <v>0.64897160813921695</v>
      </c>
      <c r="K3931" s="33" t="str">
        <f t="shared" si="550"/>
        <v>DEJAR</v>
      </c>
      <c r="L3931" s="33" t="str">
        <f t="shared" si="551"/>
        <v>DEJAR</v>
      </c>
      <c r="M3931" s="33" t="str">
        <f t="shared" si="552"/>
        <v>DEJAR</v>
      </c>
    </row>
    <row r="3932" spans="1:13" x14ac:dyDescent="0.25">
      <c r="A3932" s="13" t="s">
        <v>1061</v>
      </c>
      <c r="B3932" s="9">
        <v>77</v>
      </c>
      <c r="C3932" s="8" t="s">
        <v>1067</v>
      </c>
      <c r="D3932" s="120">
        <v>25.6</v>
      </c>
      <c r="E3932" s="120">
        <v>20</v>
      </c>
      <c r="F3932" s="305">
        <f t="shared" si="548"/>
        <v>514.71974400000011</v>
      </c>
      <c r="G3932" s="9">
        <v>0.125</v>
      </c>
      <c r="H3932" s="9" t="s">
        <v>1063</v>
      </c>
      <c r="I3932" s="32">
        <f t="shared" si="560"/>
        <v>310.39116368600821</v>
      </c>
      <c r="J3932" s="32">
        <f t="shared" si="545"/>
        <v>1.2415646547440329</v>
      </c>
      <c r="K3932" s="33" t="str">
        <f t="shared" si="550"/>
        <v>DEJAR</v>
      </c>
      <c r="L3932" s="33" t="str">
        <f t="shared" si="551"/>
        <v>DEJAR</v>
      </c>
      <c r="M3932" s="33" t="str">
        <f t="shared" si="552"/>
        <v>DEJAR</v>
      </c>
    </row>
    <row r="3933" spans="1:13" x14ac:dyDescent="0.25">
      <c r="A3933" s="13" t="s">
        <v>1061</v>
      </c>
      <c r="B3933" s="9">
        <v>78</v>
      </c>
      <c r="C3933" s="8" t="s">
        <v>1075</v>
      </c>
      <c r="D3933" s="120">
        <v>16</v>
      </c>
      <c r="E3933" s="120">
        <v>10</v>
      </c>
      <c r="F3933" s="305">
        <f t="shared" si="548"/>
        <v>201.0624</v>
      </c>
      <c r="G3933" s="9">
        <v>0.125</v>
      </c>
      <c r="H3933" s="9" t="s">
        <v>1063</v>
      </c>
      <c r="I3933" s="32">
        <f t="shared" si="560"/>
        <v>101.24820425273758</v>
      </c>
      <c r="J3933" s="32">
        <f t="shared" si="545"/>
        <v>0.4049928170109503</v>
      </c>
      <c r="K3933" s="33" t="str">
        <f t="shared" si="550"/>
        <v>DEJAR</v>
      </c>
      <c r="L3933" s="33" t="str">
        <f t="shared" si="551"/>
        <v>DEJAR</v>
      </c>
      <c r="M3933" s="33" t="str">
        <f t="shared" si="552"/>
        <v>DEJAR</v>
      </c>
    </row>
    <row r="3934" spans="1:13" x14ac:dyDescent="0.25">
      <c r="A3934" s="13" t="s">
        <v>1061</v>
      </c>
      <c r="B3934" s="9">
        <v>79</v>
      </c>
      <c r="C3934" s="8" t="s">
        <v>130</v>
      </c>
      <c r="D3934" s="120">
        <v>17.100000000000001</v>
      </c>
      <c r="E3934" s="120">
        <v>15</v>
      </c>
      <c r="F3934" s="305">
        <f t="shared" si="548"/>
        <v>229.65881400000001</v>
      </c>
      <c r="G3934" s="9">
        <v>0.125</v>
      </c>
      <c r="H3934" s="9" t="s">
        <v>1063</v>
      </c>
      <c r="I3934" s="32">
        <f t="shared" si="560"/>
        <v>118.63528242591622</v>
      </c>
      <c r="J3934" s="32">
        <f t="shared" si="545"/>
        <v>0.47454112970366485</v>
      </c>
      <c r="K3934" s="33" t="str">
        <f t="shared" si="550"/>
        <v>DEJAR</v>
      </c>
      <c r="L3934" s="33" t="str">
        <f t="shared" si="551"/>
        <v>DEJAR</v>
      </c>
      <c r="M3934" s="33" t="str">
        <f t="shared" si="552"/>
        <v>DEJAR</v>
      </c>
    </row>
    <row r="3935" spans="1:13" x14ac:dyDescent="0.25">
      <c r="A3935" s="13" t="s">
        <v>1061</v>
      </c>
      <c r="B3935" s="9">
        <v>80</v>
      </c>
      <c r="C3935" s="8" t="s">
        <v>1064</v>
      </c>
      <c r="D3935" s="120">
        <v>15.2</v>
      </c>
      <c r="E3935" s="120">
        <v>6</v>
      </c>
      <c r="F3935" s="305">
        <f t="shared" si="548"/>
        <v>181.45881599999998</v>
      </c>
      <c r="G3935" s="9">
        <v>0.125</v>
      </c>
      <c r="H3935" s="100" t="s">
        <v>1065</v>
      </c>
      <c r="I3935" s="33">
        <f>(6.666+(12.826*E3935^0.5)*LN(E3935))</f>
        <v>62.957985757508652</v>
      </c>
      <c r="J3935" s="33">
        <f t="shared" si="545"/>
        <v>0.25183194303003459</v>
      </c>
      <c r="K3935" s="33" t="str">
        <f t="shared" si="550"/>
        <v>DEJAR</v>
      </c>
      <c r="L3935" s="33" t="str">
        <f t="shared" si="551"/>
        <v>DEJAR</v>
      </c>
      <c r="M3935" s="33" t="str">
        <f t="shared" si="552"/>
        <v>DEJAR</v>
      </c>
    </row>
    <row r="3936" spans="1:13" x14ac:dyDescent="0.25">
      <c r="A3936" s="13" t="s">
        <v>1061</v>
      </c>
      <c r="B3936" s="9">
        <v>81</v>
      </c>
      <c r="C3936" s="8" t="s">
        <v>130</v>
      </c>
      <c r="D3936" s="120">
        <v>14.6</v>
      </c>
      <c r="E3936" s="120">
        <v>10</v>
      </c>
      <c r="F3936" s="305">
        <f t="shared" si="548"/>
        <v>167.415864</v>
      </c>
      <c r="G3936" s="9">
        <v>0.125</v>
      </c>
      <c r="H3936" s="9" t="s">
        <v>1063</v>
      </c>
      <c r="I3936" s="32">
        <f t="shared" ref="I3936:I3939" si="561">0.13657*D3936^2.38351</f>
        <v>81.395797882754522</v>
      </c>
      <c r="J3936" s="32">
        <f t="shared" si="545"/>
        <v>0.32558319153101811</v>
      </c>
      <c r="K3936" s="33" t="str">
        <f t="shared" si="550"/>
        <v>DEJAR</v>
      </c>
      <c r="L3936" s="33" t="str">
        <f t="shared" si="551"/>
        <v>DEJAR</v>
      </c>
      <c r="M3936" s="33" t="str">
        <f t="shared" si="552"/>
        <v>DEJAR</v>
      </c>
    </row>
    <row r="3937" spans="1:13" x14ac:dyDescent="0.25">
      <c r="A3937" s="13" t="s">
        <v>1061</v>
      </c>
      <c r="B3937" s="9">
        <v>82</v>
      </c>
      <c r="C3937" s="8" t="s">
        <v>130</v>
      </c>
      <c r="D3937" s="120">
        <v>18.5</v>
      </c>
      <c r="E3937" s="120">
        <v>15</v>
      </c>
      <c r="F3937" s="305">
        <f t="shared" si="548"/>
        <v>268.80315000000002</v>
      </c>
      <c r="G3937" s="9">
        <v>0.125</v>
      </c>
      <c r="H3937" s="9" t="s">
        <v>1063</v>
      </c>
      <c r="I3937" s="32">
        <f t="shared" si="561"/>
        <v>143.11059777395243</v>
      </c>
      <c r="J3937" s="32">
        <f t="shared" si="545"/>
        <v>0.57244239109580974</v>
      </c>
      <c r="K3937" s="33" t="str">
        <f t="shared" si="550"/>
        <v>DEJAR</v>
      </c>
      <c r="L3937" s="33" t="str">
        <f t="shared" si="551"/>
        <v>DEJAR</v>
      </c>
      <c r="M3937" s="33" t="str">
        <f t="shared" si="552"/>
        <v>DEJAR</v>
      </c>
    </row>
    <row r="3938" spans="1:13" x14ac:dyDescent="0.25">
      <c r="A3938" s="13" t="s">
        <v>1061</v>
      </c>
      <c r="B3938" s="9">
        <v>83</v>
      </c>
      <c r="C3938" s="8" t="s">
        <v>1076</v>
      </c>
      <c r="D3938" s="120">
        <v>17.600000000000001</v>
      </c>
      <c r="E3938" s="120">
        <v>10</v>
      </c>
      <c r="F3938" s="305">
        <f t="shared" si="548"/>
        <v>243.28550400000003</v>
      </c>
      <c r="G3938" s="9">
        <v>0.125</v>
      </c>
      <c r="H3938" s="9" t="s">
        <v>1063</v>
      </c>
      <c r="I3938" s="32">
        <f t="shared" si="561"/>
        <v>127.07122254671964</v>
      </c>
      <c r="J3938" s="32">
        <f t="shared" si="545"/>
        <v>0.5082848901868785</v>
      </c>
      <c r="K3938" s="33" t="str">
        <f t="shared" si="550"/>
        <v>DEJAR</v>
      </c>
      <c r="L3938" s="33" t="str">
        <f t="shared" si="551"/>
        <v>DEJAR</v>
      </c>
      <c r="M3938" s="33" t="str">
        <f t="shared" si="552"/>
        <v>DEJAR</v>
      </c>
    </row>
    <row r="3939" spans="1:13" x14ac:dyDescent="0.25">
      <c r="A3939" s="13" t="s">
        <v>1061</v>
      </c>
      <c r="B3939" s="9">
        <v>84</v>
      </c>
      <c r="C3939" s="8" t="s">
        <v>1076</v>
      </c>
      <c r="D3939" s="120">
        <v>53</v>
      </c>
      <c r="E3939" s="120">
        <v>25</v>
      </c>
      <c r="F3939" s="305">
        <f t="shared" si="548"/>
        <v>2206.1886</v>
      </c>
      <c r="G3939" s="9">
        <v>0.125</v>
      </c>
      <c r="H3939" s="9" t="s">
        <v>1063</v>
      </c>
      <c r="I3939" s="32">
        <f t="shared" si="561"/>
        <v>1758.6689149646609</v>
      </c>
      <c r="J3939" s="32">
        <f t="shared" si="545"/>
        <v>7.0346756598586433</v>
      </c>
      <c r="K3939" s="33" t="str">
        <f t="shared" si="550"/>
        <v>DEJAR</v>
      </c>
      <c r="L3939" s="33" t="str">
        <f t="shared" si="551"/>
        <v>DEJAR</v>
      </c>
      <c r="M3939" s="33" t="str">
        <f t="shared" si="552"/>
        <v>DEJAR</v>
      </c>
    </row>
    <row r="3940" spans="1:13" x14ac:dyDescent="0.25">
      <c r="A3940" s="13" t="s">
        <v>1061</v>
      </c>
      <c r="B3940" s="9">
        <v>85</v>
      </c>
      <c r="C3940" s="8" t="s">
        <v>1064</v>
      </c>
      <c r="D3940" s="120">
        <v>17.100000000000001</v>
      </c>
      <c r="E3940" s="120">
        <v>6</v>
      </c>
      <c r="F3940" s="305">
        <f t="shared" si="548"/>
        <v>229.65881400000001</v>
      </c>
      <c r="G3940" s="9">
        <v>0.125</v>
      </c>
      <c r="H3940" s="100" t="s">
        <v>1065</v>
      </c>
      <c r="I3940" s="33">
        <f>(6.666+(12.826*E3940^0.5)*LN(E3940))</f>
        <v>62.957985757508652</v>
      </c>
      <c r="J3940" s="33">
        <f t="shared" si="545"/>
        <v>0.25183194303003459</v>
      </c>
      <c r="K3940" s="33" t="str">
        <f t="shared" si="550"/>
        <v>DEJAR</v>
      </c>
      <c r="L3940" s="33" t="str">
        <f t="shared" si="551"/>
        <v>DEJAR</v>
      </c>
      <c r="M3940" s="33" t="str">
        <f t="shared" si="552"/>
        <v>DEJAR</v>
      </c>
    </row>
    <row r="3941" spans="1:13" x14ac:dyDescent="0.25">
      <c r="A3941" s="13" t="s">
        <v>1061</v>
      </c>
      <c r="B3941" s="9">
        <v>86</v>
      </c>
      <c r="C3941" s="8" t="s">
        <v>1076</v>
      </c>
      <c r="D3941" s="120">
        <v>43.2</v>
      </c>
      <c r="E3941" s="120">
        <v>25</v>
      </c>
      <c r="F3941" s="305">
        <f t="shared" si="548"/>
        <v>1465.7448960000002</v>
      </c>
      <c r="G3941" s="9">
        <v>0.125</v>
      </c>
      <c r="H3941" s="9" t="s">
        <v>1063</v>
      </c>
      <c r="I3941" s="32">
        <f t="shared" ref="I3941:I3946" si="562">0.13657*D3941^2.38351</f>
        <v>1080.3069617119343</v>
      </c>
      <c r="J3941" s="32">
        <f t="shared" si="545"/>
        <v>4.3212278468477372</v>
      </c>
      <c r="K3941" s="33" t="str">
        <f t="shared" si="550"/>
        <v>DEJAR</v>
      </c>
      <c r="L3941" s="33" t="str">
        <f t="shared" si="551"/>
        <v>DEJAR</v>
      </c>
      <c r="M3941" s="33" t="str">
        <f t="shared" si="552"/>
        <v>DEJAR</v>
      </c>
    </row>
    <row r="3942" spans="1:13" x14ac:dyDescent="0.25">
      <c r="A3942" s="13" t="s">
        <v>1061</v>
      </c>
      <c r="B3942" s="9">
        <v>87</v>
      </c>
      <c r="C3942" s="8" t="s">
        <v>41</v>
      </c>
      <c r="D3942" s="120">
        <v>15.5</v>
      </c>
      <c r="E3942" s="120">
        <v>20</v>
      </c>
      <c r="F3942" s="305">
        <f t="shared" si="548"/>
        <v>188.69235</v>
      </c>
      <c r="G3942" s="9">
        <v>0.125</v>
      </c>
      <c r="H3942" s="9" t="s">
        <v>1063</v>
      </c>
      <c r="I3942" s="32">
        <f t="shared" si="562"/>
        <v>93.869134877908024</v>
      </c>
      <c r="J3942" s="32">
        <f t="shared" si="545"/>
        <v>0.37547653951163212</v>
      </c>
      <c r="K3942" s="33" t="str">
        <f t="shared" si="550"/>
        <v>DEJAR</v>
      </c>
      <c r="L3942" s="33" t="str">
        <f t="shared" si="551"/>
        <v>DEJAR</v>
      </c>
      <c r="M3942" s="33" t="str">
        <f t="shared" si="552"/>
        <v>DEJAR</v>
      </c>
    </row>
    <row r="3943" spans="1:13" x14ac:dyDescent="0.25">
      <c r="A3943" s="13" t="s">
        <v>1061</v>
      </c>
      <c r="B3943" s="9">
        <v>88</v>
      </c>
      <c r="C3943" s="8" t="s">
        <v>1067</v>
      </c>
      <c r="D3943" s="120">
        <v>20.3</v>
      </c>
      <c r="E3943" s="120">
        <v>20</v>
      </c>
      <c r="F3943" s="305">
        <f t="shared" si="548"/>
        <v>323.655486</v>
      </c>
      <c r="G3943" s="9">
        <v>0.125</v>
      </c>
      <c r="H3943" s="9" t="s">
        <v>1063</v>
      </c>
      <c r="I3943" s="32">
        <f t="shared" si="562"/>
        <v>178.56041669147731</v>
      </c>
      <c r="J3943" s="32">
        <f t="shared" si="545"/>
        <v>0.71424166676590928</v>
      </c>
      <c r="K3943" s="33" t="str">
        <f t="shared" si="550"/>
        <v>DEJAR</v>
      </c>
      <c r="L3943" s="33" t="str">
        <f t="shared" si="551"/>
        <v>DEJAR</v>
      </c>
      <c r="M3943" s="33" t="str">
        <f t="shared" si="552"/>
        <v>DEJAR</v>
      </c>
    </row>
    <row r="3944" spans="1:13" x14ac:dyDescent="0.25">
      <c r="A3944" s="13" t="s">
        <v>1061</v>
      </c>
      <c r="B3944" s="9">
        <v>89</v>
      </c>
      <c r="C3944" s="8" t="s">
        <v>41</v>
      </c>
      <c r="D3944" s="120">
        <v>14.5</v>
      </c>
      <c r="E3944" s="120">
        <v>15</v>
      </c>
      <c r="F3944" s="305">
        <f t="shared" si="548"/>
        <v>165.13034999999999</v>
      </c>
      <c r="G3944" s="9">
        <v>0.125</v>
      </c>
      <c r="H3944" s="9" t="s">
        <v>1063</v>
      </c>
      <c r="I3944" s="32">
        <f t="shared" si="562"/>
        <v>80.073268525573738</v>
      </c>
      <c r="J3944" s="32">
        <f t="shared" si="545"/>
        <v>0.32029307410229496</v>
      </c>
      <c r="K3944" s="33" t="str">
        <f t="shared" si="550"/>
        <v>DEJAR</v>
      </c>
      <c r="L3944" s="33" t="str">
        <f t="shared" si="551"/>
        <v>DEJAR</v>
      </c>
      <c r="M3944" s="33" t="str">
        <f t="shared" si="552"/>
        <v>DEJAR</v>
      </c>
    </row>
    <row r="3945" spans="1:13" x14ac:dyDescent="0.25">
      <c r="A3945" s="13" t="s">
        <v>1061</v>
      </c>
      <c r="B3945" s="9">
        <v>90</v>
      </c>
      <c r="C3945" s="8" t="s">
        <v>1067</v>
      </c>
      <c r="D3945" s="120">
        <v>13</v>
      </c>
      <c r="E3945" s="120">
        <v>6</v>
      </c>
      <c r="F3945" s="305">
        <f t="shared" si="548"/>
        <v>132.73259999999999</v>
      </c>
      <c r="G3945" s="9">
        <v>0.125</v>
      </c>
      <c r="H3945" s="9" t="s">
        <v>1063</v>
      </c>
      <c r="I3945" s="32">
        <f t="shared" si="562"/>
        <v>61.723483588461484</v>
      </c>
      <c r="J3945" s="32">
        <f t="shared" si="545"/>
        <v>0.24689393435384593</v>
      </c>
      <c r="K3945" s="33" t="str">
        <f t="shared" si="550"/>
        <v>DEJAR</v>
      </c>
      <c r="L3945" s="33" t="str">
        <f t="shared" si="551"/>
        <v>DEJAR</v>
      </c>
      <c r="M3945" s="33" t="str">
        <f t="shared" si="552"/>
        <v>DEJAR</v>
      </c>
    </row>
    <row r="3946" spans="1:13" x14ac:dyDescent="0.25">
      <c r="A3946" s="13" t="s">
        <v>1061</v>
      </c>
      <c r="B3946" s="9">
        <v>91</v>
      </c>
      <c r="C3946" s="8" t="s">
        <v>1075</v>
      </c>
      <c r="D3946" s="120">
        <v>16.5</v>
      </c>
      <c r="E3946" s="120">
        <v>15</v>
      </c>
      <c r="F3946" s="305">
        <f t="shared" si="548"/>
        <v>213.82515000000001</v>
      </c>
      <c r="G3946" s="9">
        <v>0.125</v>
      </c>
      <c r="H3946" s="9" t="s">
        <v>1063</v>
      </c>
      <c r="I3946" s="32">
        <f t="shared" si="562"/>
        <v>108.95331919183752</v>
      </c>
      <c r="J3946" s="32">
        <f t="shared" si="545"/>
        <v>0.4358132767673501</v>
      </c>
      <c r="K3946" s="33" t="str">
        <f t="shared" si="550"/>
        <v>DEJAR</v>
      </c>
      <c r="L3946" s="33" t="str">
        <f t="shared" si="551"/>
        <v>DEJAR</v>
      </c>
      <c r="M3946" s="33" t="str">
        <f t="shared" si="552"/>
        <v>DEJAR</v>
      </c>
    </row>
    <row r="3947" spans="1:13" x14ac:dyDescent="0.25">
      <c r="A3947" s="13" t="s">
        <v>1061</v>
      </c>
      <c r="B3947" s="9">
        <v>92</v>
      </c>
      <c r="C3947" s="8" t="s">
        <v>1064</v>
      </c>
      <c r="D3947" s="120">
        <v>10.9</v>
      </c>
      <c r="E3947" s="198">
        <v>4.5</v>
      </c>
      <c r="F3947" s="305">
        <f t="shared" si="548"/>
        <v>93.313373999999996</v>
      </c>
      <c r="G3947" s="9">
        <v>0.125</v>
      </c>
      <c r="H3947" s="100" t="s">
        <v>1065</v>
      </c>
      <c r="I3947" s="33">
        <f>(6.666+(12.826*E3947^0.5)*LN(E3947))</f>
        <v>47.589020124374471</v>
      </c>
      <c r="J3947" s="33">
        <f t="shared" si="545"/>
        <v>0.19035608049749789</v>
      </c>
      <c r="K3947" s="33" t="str">
        <f t="shared" si="550"/>
        <v>DEJAR</v>
      </c>
      <c r="L3947" s="33" t="str">
        <f t="shared" si="551"/>
        <v>DEPURAR</v>
      </c>
      <c r="M3947" s="33" t="str">
        <f t="shared" si="552"/>
        <v>DEPURAR</v>
      </c>
    </row>
    <row r="3948" spans="1:13" x14ac:dyDescent="0.25">
      <c r="A3948" s="13" t="s">
        <v>1061</v>
      </c>
      <c r="B3948" s="9">
        <v>93</v>
      </c>
      <c r="C3948" s="8" t="s">
        <v>1067</v>
      </c>
      <c r="D3948" s="120">
        <v>16.5</v>
      </c>
      <c r="E3948" s="120">
        <v>20</v>
      </c>
      <c r="F3948" s="305">
        <f t="shared" si="548"/>
        <v>213.82515000000001</v>
      </c>
      <c r="G3948" s="9">
        <v>0.125</v>
      </c>
      <c r="H3948" s="9" t="s">
        <v>1063</v>
      </c>
      <c r="I3948" s="32">
        <f t="shared" ref="I3948:I3982" si="563">0.13657*D3948^2.38351</f>
        <v>108.95331919183752</v>
      </c>
      <c r="J3948" s="32">
        <f t="shared" si="545"/>
        <v>0.4358132767673501</v>
      </c>
      <c r="K3948" s="33" t="str">
        <f t="shared" si="550"/>
        <v>DEJAR</v>
      </c>
      <c r="L3948" s="33" t="str">
        <f t="shared" si="551"/>
        <v>DEJAR</v>
      </c>
      <c r="M3948" s="33" t="str">
        <f t="shared" si="552"/>
        <v>DEJAR</v>
      </c>
    </row>
    <row r="3949" spans="1:13" x14ac:dyDescent="0.25">
      <c r="A3949" s="13" t="s">
        <v>1061</v>
      </c>
      <c r="B3949" s="9">
        <v>94</v>
      </c>
      <c r="C3949" s="8" t="s">
        <v>1072</v>
      </c>
      <c r="D3949" s="120">
        <v>12.6</v>
      </c>
      <c r="E3949" s="120">
        <v>6</v>
      </c>
      <c r="F3949" s="305">
        <f t="shared" si="548"/>
        <v>124.69010399999999</v>
      </c>
      <c r="G3949" s="9">
        <v>0.125</v>
      </c>
      <c r="H3949" s="9" t="s">
        <v>1063</v>
      </c>
      <c r="I3949" s="32">
        <f t="shared" si="563"/>
        <v>57.292728748920624</v>
      </c>
      <c r="J3949" s="32">
        <f t="shared" si="545"/>
        <v>0.22917091499568248</v>
      </c>
      <c r="K3949" s="33" t="str">
        <f t="shared" si="550"/>
        <v>DEJAR</v>
      </c>
      <c r="L3949" s="33" t="str">
        <f t="shared" si="551"/>
        <v>DEJAR</v>
      </c>
      <c r="M3949" s="33" t="str">
        <f t="shared" si="552"/>
        <v>DEJAR</v>
      </c>
    </row>
    <row r="3950" spans="1:13" x14ac:dyDescent="0.25">
      <c r="A3950" s="13" t="s">
        <v>1061</v>
      </c>
      <c r="B3950" s="9">
        <v>95</v>
      </c>
      <c r="C3950" s="8" t="s">
        <v>1076</v>
      </c>
      <c r="D3950" s="120">
        <v>20.5</v>
      </c>
      <c r="E3950" s="120">
        <v>15</v>
      </c>
      <c r="F3950" s="305">
        <f t="shared" si="548"/>
        <v>330.06434999999999</v>
      </c>
      <c r="G3950" s="9">
        <v>0.125</v>
      </c>
      <c r="H3950" s="9" t="s">
        <v>1063</v>
      </c>
      <c r="I3950" s="32">
        <f t="shared" si="563"/>
        <v>182.78213876481104</v>
      </c>
      <c r="J3950" s="32">
        <f t="shared" si="545"/>
        <v>0.73112855505924412</v>
      </c>
      <c r="K3950" s="33" t="str">
        <f t="shared" si="550"/>
        <v>DEJAR</v>
      </c>
      <c r="L3950" s="33" t="str">
        <f t="shared" si="551"/>
        <v>DEJAR</v>
      </c>
      <c r="M3950" s="33" t="str">
        <f t="shared" si="552"/>
        <v>DEJAR</v>
      </c>
    </row>
    <row r="3951" spans="1:13" x14ac:dyDescent="0.25">
      <c r="A3951" s="13" t="s">
        <v>1061</v>
      </c>
      <c r="B3951" s="9">
        <v>96</v>
      </c>
      <c r="C3951" s="8" t="s">
        <v>1070</v>
      </c>
      <c r="D3951" s="120">
        <v>19.5</v>
      </c>
      <c r="E3951" s="120">
        <v>16</v>
      </c>
      <c r="F3951" s="305">
        <f t="shared" si="548"/>
        <v>298.64834999999999</v>
      </c>
      <c r="G3951" s="9">
        <v>0.125</v>
      </c>
      <c r="H3951" s="9" t="s">
        <v>1063</v>
      </c>
      <c r="I3951" s="32">
        <f t="shared" si="563"/>
        <v>162.24290203480425</v>
      </c>
      <c r="J3951" s="32">
        <f t="shared" si="545"/>
        <v>0.64897160813921695</v>
      </c>
      <c r="K3951" s="33" t="str">
        <f t="shared" si="550"/>
        <v>DEJAR</v>
      </c>
      <c r="L3951" s="33" t="str">
        <f t="shared" si="551"/>
        <v>DEJAR</v>
      </c>
      <c r="M3951" s="33" t="str">
        <f t="shared" si="552"/>
        <v>DEJAR</v>
      </c>
    </row>
    <row r="3952" spans="1:13" x14ac:dyDescent="0.25">
      <c r="A3952" s="13" t="s">
        <v>1061</v>
      </c>
      <c r="B3952" s="9">
        <v>97</v>
      </c>
      <c r="C3952" s="8" t="s">
        <v>1070</v>
      </c>
      <c r="D3952" s="120">
        <v>16</v>
      </c>
      <c r="E3952" s="120">
        <v>10</v>
      </c>
      <c r="F3952" s="305">
        <f t="shared" si="548"/>
        <v>201.0624</v>
      </c>
      <c r="G3952" s="9">
        <v>0.125</v>
      </c>
      <c r="H3952" s="9" t="s">
        <v>1063</v>
      </c>
      <c r="I3952" s="32">
        <f t="shared" si="563"/>
        <v>101.24820425273758</v>
      </c>
      <c r="J3952" s="32">
        <f t="shared" si="545"/>
        <v>0.4049928170109503</v>
      </c>
      <c r="K3952" s="33" t="str">
        <f t="shared" si="550"/>
        <v>DEJAR</v>
      </c>
      <c r="L3952" s="33" t="str">
        <f t="shared" si="551"/>
        <v>DEJAR</v>
      </c>
      <c r="M3952" s="33" t="str">
        <f t="shared" si="552"/>
        <v>DEJAR</v>
      </c>
    </row>
    <row r="3953" spans="1:13" x14ac:dyDescent="0.25">
      <c r="A3953" s="13" t="s">
        <v>1061</v>
      </c>
      <c r="B3953" s="9">
        <v>98</v>
      </c>
      <c r="C3953" s="8" t="s">
        <v>130</v>
      </c>
      <c r="D3953" s="120">
        <v>29.8</v>
      </c>
      <c r="E3953" s="120">
        <v>20</v>
      </c>
      <c r="F3953" s="305">
        <f t="shared" si="548"/>
        <v>697.46661600000004</v>
      </c>
      <c r="G3953" s="9">
        <v>0.125</v>
      </c>
      <c r="H3953" s="9" t="s">
        <v>1063</v>
      </c>
      <c r="I3953" s="32">
        <f t="shared" si="563"/>
        <v>445.82510137521155</v>
      </c>
      <c r="J3953" s="32">
        <f t="shared" si="545"/>
        <v>1.7833004055008461</v>
      </c>
      <c r="K3953" s="33" t="str">
        <f t="shared" si="550"/>
        <v>DEJAR</v>
      </c>
      <c r="L3953" s="33" t="str">
        <f t="shared" si="551"/>
        <v>DEJAR</v>
      </c>
      <c r="M3953" s="33" t="str">
        <f t="shared" si="552"/>
        <v>DEJAR</v>
      </c>
    </row>
    <row r="3954" spans="1:13" x14ac:dyDescent="0.25">
      <c r="A3954" s="13" t="s">
        <v>1061</v>
      </c>
      <c r="B3954" s="9">
        <v>99</v>
      </c>
      <c r="C3954" s="8" t="s">
        <v>1095</v>
      </c>
      <c r="D3954" s="120">
        <v>20.5</v>
      </c>
      <c r="E3954" s="120">
        <v>20</v>
      </c>
      <c r="F3954" s="305">
        <f t="shared" si="548"/>
        <v>330.06434999999999</v>
      </c>
      <c r="G3954" s="9">
        <v>0.125</v>
      </c>
      <c r="H3954" s="9" t="s">
        <v>1063</v>
      </c>
      <c r="I3954" s="32">
        <f t="shared" si="563"/>
        <v>182.78213876481104</v>
      </c>
      <c r="J3954" s="32">
        <f t="shared" si="545"/>
        <v>0.73112855505924412</v>
      </c>
      <c r="K3954" s="33" t="str">
        <f t="shared" si="550"/>
        <v>DEJAR</v>
      </c>
      <c r="L3954" s="33" t="str">
        <f t="shared" si="551"/>
        <v>DEJAR</v>
      </c>
      <c r="M3954" s="33" t="str">
        <f t="shared" si="552"/>
        <v>DEJAR</v>
      </c>
    </row>
    <row r="3955" spans="1:13" x14ac:dyDescent="0.25">
      <c r="A3955" s="13" t="s">
        <v>1061</v>
      </c>
      <c r="B3955" s="9">
        <v>100</v>
      </c>
      <c r="C3955" s="8" t="s">
        <v>1086</v>
      </c>
      <c r="D3955" s="120">
        <v>14</v>
      </c>
      <c r="E3955" s="195">
        <v>13.269662921348315</v>
      </c>
      <c r="F3955" s="305">
        <f t="shared" si="548"/>
        <v>153.9384</v>
      </c>
      <c r="G3955" s="9">
        <v>0.125</v>
      </c>
      <c r="H3955" s="9" t="s">
        <v>1063</v>
      </c>
      <c r="I3955" s="32">
        <f t="shared" si="563"/>
        <v>73.64833681845144</v>
      </c>
      <c r="J3955" s="32">
        <f t="shared" si="545"/>
        <v>0.29459334727380576</v>
      </c>
      <c r="K3955" s="33" t="str">
        <f t="shared" si="550"/>
        <v>DEJAR</v>
      </c>
      <c r="L3955" s="33" t="str">
        <f t="shared" si="551"/>
        <v>DEJAR</v>
      </c>
      <c r="M3955" s="33" t="str">
        <f t="shared" si="552"/>
        <v>DEJAR</v>
      </c>
    </row>
    <row r="3956" spans="1:13" x14ac:dyDescent="0.25">
      <c r="A3956" s="14" t="s">
        <v>1101</v>
      </c>
      <c r="B3956" s="18">
        <v>1</v>
      </c>
      <c r="C3956" s="28" t="s">
        <v>1111</v>
      </c>
      <c r="D3956" s="12">
        <v>39</v>
      </c>
      <c r="E3956" s="12">
        <v>10</v>
      </c>
      <c r="F3956" s="305">
        <f t="shared" si="548"/>
        <v>1194.5934</v>
      </c>
      <c r="G3956" s="9">
        <v>0.125</v>
      </c>
      <c r="H3956" s="9" t="s">
        <v>1063</v>
      </c>
      <c r="I3956" s="32">
        <f t="shared" si="563"/>
        <v>846.59112411251863</v>
      </c>
      <c r="J3956" s="32">
        <f t="shared" si="545"/>
        <v>3.3863644964500743</v>
      </c>
      <c r="K3956" s="33" t="str">
        <f t="shared" si="550"/>
        <v>DEJAR</v>
      </c>
      <c r="L3956" s="33" t="str">
        <f t="shared" si="551"/>
        <v>DEJAR</v>
      </c>
      <c r="M3956" s="33" t="str">
        <f t="shared" si="552"/>
        <v>DEJAR</v>
      </c>
    </row>
    <row r="3957" spans="1:13" x14ac:dyDescent="0.25">
      <c r="A3957" s="14" t="s">
        <v>1101</v>
      </c>
      <c r="B3957" s="18">
        <v>2</v>
      </c>
      <c r="C3957" s="28" t="s">
        <v>43</v>
      </c>
      <c r="D3957" s="12">
        <v>43</v>
      </c>
      <c r="E3957" s="12">
        <v>35</v>
      </c>
      <c r="F3957" s="305">
        <f t="shared" si="548"/>
        <v>1452.2046</v>
      </c>
      <c r="G3957" s="9">
        <v>0.125</v>
      </c>
      <c r="H3957" s="9" t="s">
        <v>1063</v>
      </c>
      <c r="I3957" s="32">
        <f t="shared" si="563"/>
        <v>1068.4241794788302</v>
      </c>
      <c r="J3957" s="32">
        <f t="shared" si="545"/>
        <v>4.2736967179153211</v>
      </c>
      <c r="K3957" s="33" t="str">
        <f t="shared" si="550"/>
        <v>DEJAR</v>
      </c>
      <c r="L3957" s="33" t="str">
        <f t="shared" si="551"/>
        <v>DEJAR</v>
      </c>
      <c r="M3957" s="33" t="str">
        <f t="shared" si="552"/>
        <v>DEJAR</v>
      </c>
    </row>
    <row r="3958" spans="1:13" x14ac:dyDescent="0.25">
      <c r="A3958" s="14" t="s">
        <v>1101</v>
      </c>
      <c r="B3958" s="18">
        <v>3</v>
      </c>
      <c r="C3958" s="28" t="s">
        <v>43</v>
      </c>
      <c r="D3958" s="12">
        <v>49</v>
      </c>
      <c r="E3958" s="12">
        <v>25</v>
      </c>
      <c r="F3958" s="305">
        <f t="shared" si="548"/>
        <v>1885.7454</v>
      </c>
      <c r="G3958" s="9">
        <v>0.125</v>
      </c>
      <c r="H3958" s="9" t="s">
        <v>1063</v>
      </c>
      <c r="I3958" s="32">
        <f t="shared" si="563"/>
        <v>1458.6616605664788</v>
      </c>
      <c r="J3958" s="32">
        <f t="shared" si="545"/>
        <v>5.8346466422659153</v>
      </c>
      <c r="K3958" s="33" t="str">
        <f t="shared" si="550"/>
        <v>DEJAR</v>
      </c>
      <c r="L3958" s="33" t="str">
        <f t="shared" si="551"/>
        <v>DEJAR</v>
      </c>
      <c r="M3958" s="33" t="str">
        <f t="shared" si="552"/>
        <v>DEJAR</v>
      </c>
    </row>
    <row r="3959" spans="1:13" x14ac:dyDescent="0.25">
      <c r="A3959" s="14" t="s">
        <v>1101</v>
      </c>
      <c r="B3959" s="18">
        <v>4</v>
      </c>
      <c r="C3959" s="28" t="s">
        <v>43</v>
      </c>
      <c r="D3959" s="12">
        <v>39.5</v>
      </c>
      <c r="E3959" s="12">
        <v>35</v>
      </c>
      <c r="F3959" s="305">
        <f t="shared" si="548"/>
        <v>1225.4203499999999</v>
      </c>
      <c r="G3959" s="9">
        <v>0.125</v>
      </c>
      <c r="H3959" s="9" t="s">
        <v>1063</v>
      </c>
      <c r="I3959" s="32">
        <f t="shared" si="563"/>
        <v>872.69091090839277</v>
      </c>
      <c r="J3959" s="32">
        <f t="shared" si="545"/>
        <v>3.4907636436335712</v>
      </c>
      <c r="K3959" s="33" t="str">
        <f t="shared" si="550"/>
        <v>DEJAR</v>
      </c>
      <c r="L3959" s="33" t="str">
        <f t="shared" si="551"/>
        <v>DEJAR</v>
      </c>
      <c r="M3959" s="33" t="str">
        <f t="shared" si="552"/>
        <v>DEJAR</v>
      </c>
    </row>
    <row r="3960" spans="1:13" x14ac:dyDescent="0.25">
      <c r="A3960" s="14" t="s">
        <v>1101</v>
      </c>
      <c r="B3960" s="18">
        <v>5</v>
      </c>
      <c r="C3960" s="28" t="s">
        <v>43</v>
      </c>
      <c r="D3960" s="12">
        <v>16.5</v>
      </c>
      <c r="E3960" s="12">
        <v>16</v>
      </c>
      <c r="F3960" s="305">
        <f t="shared" si="548"/>
        <v>213.82515000000001</v>
      </c>
      <c r="G3960" s="9">
        <v>0.125</v>
      </c>
      <c r="H3960" s="9" t="s">
        <v>1063</v>
      </c>
      <c r="I3960" s="32">
        <f t="shared" si="563"/>
        <v>108.95331919183752</v>
      </c>
      <c r="J3960" s="32">
        <f t="shared" ref="J3960:J3983" si="564">(I3960/1000)*0.5/G3960</f>
        <v>0.4358132767673501</v>
      </c>
      <c r="K3960" s="33" t="str">
        <f t="shared" si="550"/>
        <v>DEJAR</v>
      </c>
      <c r="L3960" s="33" t="str">
        <f t="shared" si="551"/>
        <v>DEJAR</v>
      </c>
      <c r="M3960" s="33" t="str">
        <f t="shared" si="552"/>
        <v>DEJAR</v>
      </c>
    </row>
    <row r="3961" spans="1:13" x14ac:dyDescent="0.25">
      <c r="A3961" s="14" t="s">
        <v>1101</v>
      </c>
      <c r="B3961" s="18">
        <v>6</v>
      </c>
      <c r="C3961" s="28" t="s">
        <v>43</v>
      </c>
      <c r="D3961" s="12">
        <v>34</v>
      </c>
      <c r="E3961" s="12">
        <v>20</v>
      </c>
      <c r="F3961" s="305">
        <f t="shared" si="548"/>
        <v>907.92240000000004</v>
      </c>
      <c r="G3961" s="9">
        <v>0.125</v>
      </c>
      <c r="H3961" s="9" t="s">
        <v>1063</v>
      </c>
      <c r="I3961" s="32">
        <f t="shared" si="563"/>
        <v>610.45073780325674</v>
      </c>
      <c r="J3961" s="32">
        <f t="shared" si="564"/>
        <v>2.441802951213027</v>
      </c>
      <c r="K3961" s="33" t="str">
        <f t="shared" si="550"/>
        <v>DEJAR</v>
      </c>
      <c r="L3961" s="33" t="str">
        <f t="shared" si="551"/>
        <v>DEJAR</v>
      </c>
      <c r="M3961" s="33" t="str">
        <f t="shared" si="552"/>
        <v>DEJAR</v>
      </c>
    </row>
    <row r="3962" spans="1:13" x14ac:dyDescent="0.25">
      <c r="A3962" s="14" t="s">
        <v>1101</v>
      </c>
      <c r="B3962" s="18">
        <v>7</v>
      </c>
      <c r="C3962" s="28" t="s">
        <v>1111</v>
      </c>
      <c r="D3962" s="12">
        <v>19</v>
      </c>
      <c r="E3962" s="12">
        <v>20</v>
      </c>
      <c r="F3962" s="305">
        <f t="shared" si="548"/>
        <v>283.52940000000001</v>
      </c>
      <c r="G3962" s="9">
        <v>0.125</v>
      </c>
      <c r="H3962" s="9" t="s">
        <v>1063</v>
      </c>
      <c r="I3962" s="32">
        <f t="shared" si="563"/>
        <v>152.50261995629924</v>
      </c>
      <c r="J3962" s="32">
        <f t="shared" si="564"/>
        <v>0.61001047982519696</v>
      </c>
      <c r="K3962" s="33" t="str">
        <f t="shared" si="550"/>
        <v>DEJAR</v>
      </c>
      <c r="L3962" s="33" t="str">
        <f t="shared" si="551"/>
        <v>DEJAR</v>
      </c>
      <c r="M3962" s="33" t="str">
        <f t="shared" si="552"/>
        <v>DEJAR</v>
      </c>
    </row>
    <row r="3963" spans="1:13" x14ac:dyDescent="0.25">
      <c r="A3963" s="14" t="s">
        <v>1101</v>
      </c>
      <c r="B3963" s="18">
        <v>8</v>
      </c>
      <c r="C3963" s="28" t="s">
        <v>43</v>
      </c>
      <c r="D3963" s="12">
        <v>47.5</v>
      </c>
      <c r="E3963" s="12">
        <v>25</v>
      </c>
      <c r="F3963" s="305">
        <f t="shared" si="548"/>
        <v>1772.0587499999999</v>
      </c>
      <c r="G3963" s="9">
        <v>0.125</v>
      </c>
      <c r="H3963" s="9" t="s">
        <v>1063</v>
      </c>
      <c r="I3963" s="32">
        <f t="shared" si="563"/>
        <v>1354.4759398853571</v>
      </c>
      <c r="J3963" s="32">
        <f t="shared" si="564"/>
        <v>5.4179037595414288</v>
      </c>
      <c r="K3963" s="33" t="str">
        <f t="shared" si="550"/>
        <v>DEJAR</v>
      </c>
      <c r="L3963" s="33" t="str">
        <f t="shared" si="551"/>
        <v>DEJAR</v>
      </c>
      <c r="M3963" s="33" t="str">
        <f t="shared" si="552"/>
        <v>DEJAR</v>
      </c>
    </row>
    <row r="3964" spans="1:13" x14ac:dyDescent="0.25">
      <c r="A3964" s="14" t="s">
        <v>1101</v>
      </c>
      <c r="B3964" s="18">
        <v>9</v>
      </c>
      <c r="C3964" s="28" t="s">
        <v>1111</v>
      </c>
      <c r="D3964" s="12">
        <v>20</v>
      </c>
      <c r="E3964" s="12">
        <v>25</v>
      </c>
      <c r="F3964" s="305">
        <f t="shared" si="548"/>
        <v>314.15999999999997</v>
      </c>
      <c r="G3964" s="9">
        <v>0.125</v>
      </c>
      <c r="H3964" s="9" t="s">
        <v>1063</v>
      </c>
      <c r="I3964" s="32">
        <f t="shared" si="563"/>
        <v>172.33493090633354</v>
      </c>
      <c r="J3964" s="32">
        <f t="shared" si="564"/>
        <v>0.68933972362533413</v>
      </c>
      <c r="K3964" s="33" t="str">
        <f t="shared" si="550"/>
        <v>DEJAR</v>
      </c>
      <c r="L3964" s="33" t="str">
        <f t="shared" si="551"/>
        <v>DEJAR</v>
      </c>
      <c r="M3964" s="33" t="str">
        <f t="shared" si="552"/>
        <v>DEJAR</v>
      </c>
    </row>
    <row r="3965" spans="1:13" x14ac:dyDescent="0.25">
      <c r="A3965" s="14" t="s">
        <v>1101</v>
      </c>
      <c r="B3965" s="18">
        <v>10</v>
      </c>
      <c r="C3965" s="28" t="s">
        <v>1111</v>
      </c>
      <c r="D3965" s="12">
        <v>48</v>
      </c>
      <c r="E3965" s="12">
        <v>15</v>
      </c>
      <c r="F3965" s="305">
        <f t="shared" si="548"/>
        <v>1809.5616</v>
      </c>
      <c r="G3965" s="9">
        <v>0.125</v>
      </c>
      <c r="H3965" s="9" t="s">
        <v>1063</v>
      </c>
      <c r="I3965" s="32">
        <f t="shared" si="563"/>
        <v>1388.7069567266387</v>
      </c>
      <c r="J3965" s="32">
        <f t="shared" si="564"/>
        <v>5.5548278269065552</v>
      </c>
      <c r="K3965" s="33" t="str">
        <f t="shared" si="550"/>
        <v>DEJAR</v>
      </c>
      <c r="L3965" s="33" t="str">
        <f t="shared" si="551"/>
        <v>DEJAR</v>
      </c>
      <c r="M3965" s="33" t="str">
        <f t="shared" si="552"/>
        <v>DEJAR</v>
      </c>
    </row>
    <row r="3966" spans="1:13" x14ac:dyDescent="0.25">
      <c r="A3966" s="14" t="s">
        <v>1101</v>
      </c>
      <c r="B3966" s="18">
        <v>11</v>
      </c>
      <c r="C3966" s="28" t="s">
        <v>43</v>
      </c>
      <c r="D3966" s="12">
        <v>49</v>
      </c>
      <c r="E3966" s="12">
        <v>30</v>
      </c>
      <c r="F3966" s="305">
        <f t="shared" si="548"/>
        <v>1885.7454</v>
      </c>
      <c r="G3966" s="9">
        <v>0.125</v>
      </c>
      <c r="H3966" s="9" t="s">
        <v>1063</v>
      </c>
      <c r="I3966" s="32">
        <f t="shared" si="563"/>
        <v>1458.6616605664788</v>
      </c>
      <c r="J3966" s="32">
        <f t="shared" si="564"/>
        <v>5.8346466422659153</v>
      </c>
      <c r="K3966" s="33" t="str">
        <f t="shared" si="550"/>
        <v>DEJAR</v>
      </c>
      <c r="L3966" s="33" t="str">
        <f t="shared" si="551"/>
        <v>DEJAR</v>
      </c>
      <c r="M3966" s="33" t="str">
        <f t="shared" si="552"/>
        <v>DEJAR</v>
      </c>
    </row>
    <row r="3967" spans="1:13" x14ac:dyDescent="0.25">
      <c r="A3967" s="14" t="s">
        <v>1101</v>
      </c>
      <c r="B3967" s="18">
        <v>12</v>
      </c>
      <c r="C3967" s="28" t="s">
        <v>109</v>
      </c>
      <c r="D3967" s="12">
        <v>23</v>
      </c>
      <c r="E3967" s="12">
        <v>25</v>
      </c>
      <c r="F3967" s="305">
        <f t="shared" si="548"/>
        <v>415.47660000000002</v>
      </c>
      <c r="G3967" s="9">
        <v>0.125</v>
      </c>
      <c r="H3967" s="9" t="s">
        <v>1063</v>
      </c>
      <c r="I3967" s="32">
        <f t="shared" si="563"/>
        <v>240.46242571758225</v>
      </c>
      <c r="J3967" s="32">
        <f t="shared" si="564"/>
        <v>0.961849702870329</v>
      </c>
      <c r="K3967" s="33" t="str">
        <f t="shared" si="550"/>
        <v>DEJAR</v>
      </c>
      <c r="L3967" s="33" t="str">
        <f t="shared" si="551"/>
        <v>DEJAR</v>
      </c>
      <c r="M3967" s="33" t="str">
        <f t="shared" si="552"/>
        <v>DEJAR</v>
      </c>
    </row>
    <row r="3968" spans="1:13" x14ac:dyDescent="0.25">
      <c r="A3968" s="14" t="s">
        <v>1101</v>
      </c>
      <c r="B3968" s="18">
        <v>13</v>
      </c>
      <c r="C3968" s="28" t="s">
        <v>887</v>
      </c>
      <c r="D3968" s="12">
        <v>55</v>
      </c>
      <c r="E3968" s="12">
        <v>15</v>
      </c>
      <c r="F3968" s="305">
        <f t="shared" si="548"/>
        <v>2375.835</v>
      </c>
      <c r="G3968" s="9">
        <v>0.125</v>
      </c>
      <c r="H3968" s="9" t="s">
        <v>1063</v>
      </c>
      <c r="I3968" s="32">
        <f t="shared" si="563"/>
        <v>1920.9991975467647</v>
      </c>
      <c r="J3968" s="32">
        <f t="shared" si="564"/>
        <v>7.6839967901870585</v>
      </c>
      <c r="K3968" s="33" t="str">
        <f t="shared" si="550"/>
        <v>DEJAR</v>
      </c>
      <c r="L3968" s="33" t="str">
        <f t="shared" si="551"/>
        <v>DEJAR</v>
      </c>
      <c r="M3968" s="33" t="str">
        <f t="shared" si="552"/>
        <v>DEJAR</v>
      </c>
    </row>
    <row r="3969" spans="1:13" x14ac:dyDescent="0.25">
      <c r="A3969" s="14" t="s">
        <v>1101</v>
      </c>
      <c r="B3969" s="18">
        <v>14</v>
      </c>
      <c r="C3969" s="28" t="s">
        <v>1112</v>
      </c>
      <c r="D3969" s="12">
        <v>33.6</v>
      </c>
      <c r="E3969" s="12">
        <v>27</v>
      </c>
      <c r="F3969" s="305">
        <f t="shared" si="548"/>
        <v>886.68518400000005</v>
      </c>
      <c r="G3969" s="9">
        <v>0.125</v>
      </c>
      <c r="H3969" s="9" t="s">
        <v>1063</v>
      </c>
      <c r="I3969" s="32">
        <f t="shared" si="563"/>
        <v>593.47200914664586</v>
      </c>
      <c r="J3969" s="32">
        <f t="shared" si="564"/>
        <v>2.3738880365865835</v>
      </c>
      <c r="K3969" s="33" t="str">
        <f t="shared" si="550"/>
        <v>DEJAR</v>
      </c>
      <c r="L3969" s="33" t="str">
        <f t="shared" si="551"/>
        <v>DEJAR</v>
      </c>
      <c r="M3969" s="33" t="str">
        <f t="shared" si="552"/>
        <v>DEJAR</v>
      </c>
    </row>
    <row r="3970" spans="1:13" x14ac:dyDescent="0.25">
      <c r="A3970" s="14" t="s">
        <v>1101</v>
      </c>
      <c r="B3970" s="18">
        <v>15</v>
      </c>
      <c r="C3970" s="28" t="s">
        <v>109</v>
      </c>
      <c r="D3970" s="12">
        <v>13</v>
      </c>
      <c r="E3970" s="12">
        <v>10</v>
      </c>
      <c r="F3970" s="305">
        <f t="shared" si="548"/>
        <v>132.73259999999999</v>
      </c>
      <c r="G3970" s="9">
        <v>0.125</v>
      </c>
      <c r="H3970" s="9" t="s">
        <v>1063</v>
      </c>
      <c r="I3970" s="32">
        <f t="shared" si="563"/>
        <v>61.723483588461484</v>
      </c>
      <c r="J3970" s="32">
        <f t="shared" si="564"/>
        <v>0.24689393435384593</v>
      </c>
      <c r="K3970" s="33" t="str">
        <f t="shared" si="550"/>
        <v>DEJAR</v>
      </c>
      <c r="L3970" s="33" t="str">
        <f t="shared" si="551"/>
        <v>DEJAR</v>
      </c>
      <c r="M3970" s="33" t="str">
        <f t="shared" si="552"/>
        <v>DEJAR</v>
      </c>
    </row>
    <row r="3971" spans="1:13" x14ac:dyDescent="0.25">
      <c r="A3971" s="14" t="s">
        <v>1101</v>
      </c>
      <c r="B3971" s="18">
        <v>16</v>
      </c>
      <c r="C3971" s="28" t="s">
        <v>43</v>
      </c>
      <c r="D3971" s="12">
        <v>17.600000000000001</v>
      </c>
      <c r="E3971" s="12">
        <v>20</v>
      </c>
      <c r="F3971" s="305">
        <f t="shared" ref="F3971:F4034" si="565">(3.1416/4)*D3971^2</f>
        <v>243.28550400000003</v>
      </c>
      <c r="G3971" s="9">
        <v>0.125</v>
      </c>
      <c r="H3971" s="9" t="s">
        <v>1063</v>
      </c>
      <c r="I3971" s="32">
        <f t="shared" si="563"/>
        <v>127.07122254671964</v>
      </c>
      <c r="J3971" s="32">
        <f t="shared" si="564"/>
        <v>0.5082848901868785</v>
      </c>
      <c r="K3971" s="33" t="str">
        <f t="shared" ref="K3971:K4034" si="566">+IF(D3971&gt;=10,"DEJAR","DEPURAR")</f>
        <v>DEJAR</v>
      </c>
      <c r="L3971" s="33" t="str">
        <f t="shared" ref="L3971:L4034" si="567">+IF(E3971&gt;=5,"DEJAR","DEPURAR")</f>
        <v>DEJAR</v>
      </c>
      <c r="M3971" s="33" t="str">
        <f t="shared" ref="M3971:M4034" si="568">+IF(AND(K3971="DEJAR",L3971="DEJAR"),"DEJAR","DEPURAR")</f>
        <v>DEJAR</v>
      </c>
    </row>
    <row r="3972" spans="1:13" x14ac:dyDescent="0.25">
      <c r="A3972" s="14" t="s">
        <v>1101</v>
      </c>
      <c r="B3972" s="18">
        <v>17</v>
      </c>
      <c r="C3972" s="28" t="s">
        <v>148</v>
      </c>
      <c r="D3972" s="12">
        <v>20.3</v>
      </c>
      <c r="E3972" s="12">
        <v>15</v>
      </c>
      <c r="F3972" s="305">
        <f t="shared" si="565"/>
        <v>323.655486</v>
      </c>
      <c r="G3972" s="9">
        <v>0.125</v>
      </c>
      <c r="H3972" s="9" t="s">
        <v>1063</v>
      </c>
      <c r="I3972" s="32">
        <f t="shared" si="563"/>
        <v>178.56041669147731</v>
      </c>
      <c r="J3972" s="32">
        <f t="shared" si="564"/>
        <v>0.71424166676590928</v>
      </c>
      <c r="K3972" s="33" t="str">
        <f t="shared" si="566"/>
        <v>DEJAR</v>
      </c>
      <c r="L3972" s="33" t="str">
        <f t="shared" si="567"/>
        <v>DEJAR</v>
      </c>
      <c r="M3972" s="33" t="str">
        <f t="shared" si="568"/>
        <v>DEJAR</v>
      </c>
    </row>
    <row r="3973" spans="1:13" x14ac:dyDescent="0.25">
      <c r="A3973" s="14" t="s">
        <v>1101</v>
      </c>
      <c r="B3973" s="18">
        <v>18</v>
      </c>
      <c r="C3973" s="28" t="s">
        <v>109</v>
      </c>
      <c r="D3973" s="12">
        <v>20</v>
      </c>
      <c r="E3973" s="12">
        <v>20</v>
      </c>
      <c r="F3973" s="305">
        <f t="shared" si="565"/>
        <v>314.15999999999997</v>
      </c>
      <c r="G3973" s="9">
        <v>0.125</v>
      </c>
      <c r="H3973" s="9" t="s">
        <v>1063</v>
      </c>
      <c r="I3973" s="32">
        <f t="shared" si="563"/>
        <v>172.33493090633354</v>
      </c>
      <c r="J3973" s="32">
        <f t="shared" si="564"/>
        <v>0.68933972362533413</v>
      </c>
      <c r="K3973" s="33" t="str">
        <f t="shared" si="566"/>
        <v>DEJAR</v>
      </c>
      <c r="L3973" s="33" t="str">
        <f t="shared" si="567"/>
        <v>DEJAR</v>
      </c>
      <c r="M3973" s="33" t="str">
        <f t="shared" si="568"/>
        <v>DEJAR</v>
      </c>
    </row>
    <row r="3974" spans="1:13" x14ac:dyDescent="0.25">
      <c r="A3974" s="14" t="s">
        <v>1101</v>
      </c>
      <c r="B3974" s="18">
        <v>19</v>
      </c>
      <c r="C3974" s="28" t="s">
        <v>1113</v>
      </c>
      <c r="D3974" s="12">
        <v>18</v>
      </c>
      <c r="E3974" s="12">
        <v>10</v>
      </c>
      <c r="F3974" s="305">
        <f t="shared" si="565"/>
        <v>254.46959999999999</v>
      </c>
      <c r="G3974" s="9">
        <v>0.125</v>
      </c>
      <c r="H3974" s="9" t="s">
        <v>1063</v>
      </c>
      <c r="I3974" s="32">
        <f t="shared" si="563"/>
        <v>134.06329154071116</v>
      </c>
      <c r="J3974" s="32">
        <f t="shared" si="564"/>
        <v>0.53625316616284469</v>
      </c>
      <c r="K3974" s="33" t="str">
        <f t="shared" si="566"/>
        <v>DEJAR</v>
      </c>
      <c r="L3974" s="33" t="str">
        <f t="shared" si="567"/>
        <v>DEJAR</v>
      </c>
      <c r="M3974" s="33" t="str">
        <f t="shared" si="568"/>
        <v>DEJAR</v>
      </c>
    </row>
    <row r="3975" spans="1:13" x14ac:dyDescent="0.25">
      <c r="A3975" s="14" t="s">
        <v>1101</v>
      </c>
      <c r="B3975" s="18">
        <v>20</v>
      </c>
      <c r="C3975" s="28" t="s">
        <v>1111</v>
      </c>
      <c r="D3975" s="12">
        <v>50.5</v>
      </c>
      <c r="E3975" s="12">
        <v>10</v>
      </c>
      <c r="F3975" s="305">
        <f t="shared" si="565"/>
        <v>2002.9663499999999</v>
      </c>
      <c r="G3975" s="9">
        <v>0.125</v>
      </c>
      <c r="H3975" s="9" t="s">
        <v>1063</v>
      </c>
      <c r="I3975" s="32">
        <f t="shared" si="563"/>
        <v>1567.3548859388682</v>
      </c>
      <c r="J3975" s="32">
        <f t="shared" si="564"/>
        <v>6.2694195437554727</v>
      </c>
      <c r="K3975" s="33" t="str">
        <f t="shared" si="566"/>
        <v>DEJAR</v>
      </c>
      <c r="L3975" s="33" t="str">
        <f t="shared" si="567"/>
        <v>DEJAR</v>
      </c>
      <c r="M3975" s="33" t="str">
        <f t="shared" si="568"/>
        <v>DEJAR</v>
      </c>
    </row>
    <row r="3976" spans="1:13" x14ac:dyDescent="0.25">
      <c r="A3976" s="14" t="s">
        <v>1101</v>
      </c>
      <c r="B3976" s="18">
        <v>21</v>
      </c>
      <c r="C3976" s="28" t="s">
        <v>43</v>
      </c>
      <c r="D3976" s="12">
        <v>40</v>
      </c>
      <c r="E3976" s="12">
        <v>30</v>
      </c>
      <c r="F3976" s="305">
        <f t="shared" si="565"/>
        <v>1256.6399999999999</v>
      </c>
      <c r="G3976" s="9">
        <v>0.125</v>
      </c>
      <c r="H3976" s="9" t="s">
        <v>1063</v>
      </c>
      <c r="I3976" s="32">
        <f t="shared" si="563"/>
        <v>899.25180732127308</v>
      </c>
      <c r="J3976" s="32">
        <f t="shared" si="564"/>
        <v>3.5970072292850923</v>
      </c>
      <c r="K3976" s="33" t="str">
        <f t="shared" si="566"/>
        <v>DEJAR</v>
      </c>
      <c r="L3976" s="33" t="str">
        <f t="shared" si="567"/>
        <v>DEJAR</v>
      </c>
      <c r="M3976" s="33" t="str">
        <f t="shared" si="568"/>
        <v>DEJAR</v>
      </c>
    </row>
    <row r="3977" spans="1:13" x14ac:dyDescent="0.25">
      <c r="A3977" s="14" t="s">
        <v>1101</v>
      </c>
      <c r="B3977" s="18">
        <v>22</v>
      </c>
      <c r="C3977" s="28" t="s">
        <v>43</v>
      </c>
      <c r="D3977" s="12">
        <v>52</v>
      </c>
      <c r="E3977" s="12">
        <v>25</v>
      </c>
      <c r="F3977" s="305">
        <f t="shared" si="565"/>
        <v>2123.7215999999999</v>
      </c>
      <c r="G3977" s="9">
        <v>0.125</v>
      </c>
      <c r="H3977" s="9" t="s">
        <v>1063</v>
      </c>
      <c r="I3977" s="32">
        <f t="shared" si="563"/>
        <v>1680.6080482279649</v>
      </c>
      <c r="J3977" s="32">
        <f t="shared" si="564"/>
        <v>6.7224321929118593</v>
      </c>
      <c r="K3977" s="33" t="str">
        <f t="shared" si="566"/>
        <v>DEJAR</v>
      </c>
      <c r="L3977" s="33" t="str">
        <f t="shared" si="567"/>
        <v>DEJAR</v>
      </c>
      <c r="M3977" s="33" t="str">
        <f t="shared" si="568"/>
        <v>DEJAR</v>
      </c>
    </row>
    <row r="3978" spans="1:13" x14ac:dyDescent="0.25">
      <c r="A3978" s="14" t="s">
        <v>1101</v>
      </c>
      <c r="B3978" s="18">
        <v>23</v>
      </c>
      <c r="C3978" s="28" t="s">
        <v>43</v>
      </c>
      <c r="D3978" s="12">
        <v>60</v>
      </c>
      <c r="E3978" s="12">
        <v>35</v>
      </c>
      <c r="F3978" s="305">
        <f t="shared" si="565"/>
        <v>2827.44</v>
      </c>
      <c r="G3978" s="9">
        <v>0.125</v>
      </c>
      <c r="H3978" s="9" t="s">
        <v>1063</v>
      </c>
      <c r="I3978" s="32">
        <f t="shared" si="563"/>
        <v>2363.7230823297186</v>
      </c>
      <c r="J3978" s="32">
        <f t="shared" si="564"/>
        <v>9.4548923293188754</v>
      </c>
      <c r="K3978" s="33" t="str">
        <f t="shared" si="566"/>
        <v>DEJAR</v>
      </c>
      <c r="L3978" s="33" t="str">
        <f t="shared" si="567"/>
        <v>DEJAR</v>
      </c>
      <c r="M3978" s="33" t="str">
        <f t="shared" si="568"/>
        <v>DEJAR</v>
      </c>
    </row>
    <row r="3979" spans="1:13" x14ac:dyDescent="0.25">
      <c r="A3979" s="14" t="s">
        <v>1101</v>
      </c>
      <c r="B3979" s="18">
        <v>24</v>
      </c>
      <c r="C3979" s="28" t="s">
        <v>109</v>
      </c>
      <c r="D3979" s="12">
        <v>15.6</v>
      </c>
      <c r="E3979" s="12">
        <v>10</v>
      </c>
      <c r="F3979" s="305">
        <f t="shared" si="565"/>
        <v>191.13494399999999</v>
      </c>
      <c r="G3979" s="9">
        <v>0.125</v>
      </c>
      <c r="H3979" s="9" t="s">
        <v>1063</v>
      </c>
      <c r="I3979" s="32">
        <f t="shared" si="563"/>
        <v>95.319053411783088</v>
      </c>
      <c r="J3979" s="32">
        <f t="shared" si="564"/>
        <v>0.38127621364713238</v>
      </c>
      <c r="K3979" s="33" t="str">
        <f t="shared" si="566"/>
        <v>DEJAR</v>
      </c>
      <c r="L3979" s="33" t="str">
        <f t="shared" si="567"/>
        <v>DEJAR</v>
      </c>
      <c r="M3979" s="33" t="str">
        <f t="shared" si="568"/>
        <v>DEJAR</v>
      </c>
    </row>
    <row r="3980" spans="1:13" x14ac:dyDescent="0.25">
      <c r="A3980" s="14" t="s">
        <v>1101</v>
      </c>
      <c r="B3980" s="18">
        <v>25</v>
      </c>
      <c r="C3980" s="8" t="s">
        <v>109</v>
      </c>
      <c r="D3980" s="12">
        <v>12</v>
      </c>
      <c r="E3980" s="12">
        <v>10</v>
      </c>
      <c r="F3980" s="305">
        <f t="shared" si="565"/>
        <v>113.0976</v>
      </c>
      <c r="G3980" s="9">
        <v>0.125</v>
      </c>
      <c r="H3980" s="9" t="s">
        <v>1063</v>
      </c>
      <c r="I3980" s="32">
        <f t="shared" si="563"/>
        <v>51.002868362482175</v>
      </c>
      <c r="J3980" s="32">
        <f t="shared" si="564"/>
        <v>0.2040114734499287</v>
      </c>
      <c r="K3980" s="33" t="str">
        <f t="shared" si="566"/>
        <v>DEJAR</v>
      </c>
      <c r="L3980" s="33" t="str">
        <f t="shared" si="567"/>
        <v>DEJAR</v>
      </c>
      <c r="M3980" s="33" t="str">
        <f t="shared" si="568"/>
        <v>DEJAR</v>
      </c>
    </row>
    <row r="3981" spans="1:13" x14ac:dyDescent="0.25">
      <c r="A3981" s="14" t="s">
        <v>1101</v>
      </c>
      <c r="B3981" s="18">
        <v>26</v>
      </c>
      <c r="C3981" s="8" t="s">
        <v>109</v>
      </c>
      <c r="D3981" s="12">
        <v>15.3</v>
      </c>
      <c r="E3981" s="12">
        <v>10</v>
      </c>
      <c r="F3981" s="305">
        <f t="shared" si="565"/>
        <v>183.85428600000003</v>
      </c>
      <c r="G3981" s="9">
        <v>0.125</v>
      </c>
      <c r="H3981" s="9" t="s">
        <v>1063</v>
      </c>
      <c r="I3981" s="32">
        <f t="shared" si="563"/>
        <v>91.007918546358496</v>
      </c>
      <c r="J3981" s="32">
        <f t="shared" si="564"/>
        <v>0.36403167418543397</v>
      </c>
      <c r="K3981" s="33" t="str">
        <f t="shared" si="566"/>
        <v>DEJAR</v>
      </c>
      <c r="L3981" s="33" t="str">
        <f t="shared" si="567"/>
        <v>DEJAR</v>
      </c>
      <c r="M3981" s="33" t="str">
        <f t="shared" si="568"/>
        <v>DEJAR</v>
      </c>
    </row>
    <row r="3982" spans="1:13" x14ac:dyDescent="0.25">
      <c r="A3982" s="14" t="s">
        <v>1101</v>
      </c>
      <c r="B3982" s="18">
        <v>27</v>
      </c>
      <c r="C3982" s="28" t="s">
        <v>377</v>
      </c>
      <c r="D3982" s="12">
        <v>36</v>
      </c>
      <c r="E3982" s="12">
        <v>30</v>
      </c>
      <c r="F3982" s="305">
        <f t="shared" si="565"/>
        <v>1017.8783999999999</v>
      </c>
      <c r="G3982" s="9">
        <v>0.125</v>
      </c>
      <c r="H3982" s="9" t="s">
        <v>1063</v>
      </c>
      <c r="I3982" s="32">
        <f t="shared" si="563"/>
        <v>699.54858588098784</v>
      </c>
      <c r="J3982" s="32">
        <f t="shared" si="564"/>
        <v>2.7981943435239516</v>
      </c>
      <c r="K3982" s="33" t="str">
        <f t="shared" si="566"/>
        <v>DEJAR</v>
      </c>
      <c r="L3982" s="33" t="str">
        <f t="shared" si="567"/>
        <v>DEJAR</v>
      </c>
      <c r="M3982" s="33" t="str">
        <f t="shared" si="568"/>
        <v>DEJAR</v>
      </c>
    </row>
    <row r="3983" spans="1:13" x14ac:dyDescent="0.25">
      <c r="A3983" s="14" t="s">
        <v>1101</v>
      </c>
      <c r="B3983" s="18">
        <v>28</v>
      </c>
      <c r="C3983" s="28" t="s">
        <v>1114</v>
      </c>
      <c r="D3983" s="209">
        <v>32.5</v>
      </c>
      <c r="E3983" s="12">
        <v>20</v>
      </c>
      <c r="F3983" s="305">
        <f t="shared" si="565"/>
        <v>829.57875000000001</v>
      </c>
      <c r="G3983" s="9">
        <v>0.125</v>
      </c>
      <c r="H3983" s="9" t="s">
        <v>1065</v>
      </c>
      <c r="I3983" s="33">
        <f>(6.666+(12.826*E3983^0.5)*LN(E3983))</f>
        <v>178.50005212736696</v>
      </c>
      <c r="J3983" s="33">
        <f t="shared" si="564"/>
        <v>0.71400020850946777</v>
      </c>
      <c r="K3983" s="33" t="str">
        <f t="shared" si="566"/>
        <v>DEJAR</v>
      </c>
      <c r="L3983" s="33" t="str">
        <f t="shared" si="567"/>
        <v>DEJAR</v>
      </c>
      <c r="M3983" s="33" t="str">
        <f t="shared" si="568"/>
        <v>DEJAR</v>
      </c>
    </row>
    <row r="3984" spans="1:13" x14ac:dyDescent="0.25">
      <c r="A3984" s="14" t="s">
        <v>1101</v>
      </c>
      <c r="B3984" s="18">
        <v>29</v>
      </c>
      <c r="C3984" s="28" t="s">
        <v>43</v>
      </c>
      <c r="D3984" s="12">
        <v>21</v>
      </c>
      <c r="E3984" s="12">
        <v>15</v>
      </c>
      <c r="F3984" s="305">
        <f t="shared" si="565"/>
        <v>346.3614</v>
      </c>
      <c r="G3984" s="9">
        <v>0.125</v>
      </c>
      <c r="H3984" s="9" t="s">
        <v>1063</v>
      </c>
      <c r="I3984" s="32">
        <f t="shared" ref="I3984:I3985" si="569">0.13657*D3984^2.38351</f>
        <v>193.587905296</v>
      </c>
      <c r="J3984" s="32">
        <f t="shared" ref="J3984:J3985" si="570">(I3984/1000)*0.5/G3984</f>
        <v>0.77435162118400003</v>
      </c>
      <c r="K3984" s="33" t="str">
        <f t="shared" si="566"/>
        <v>DEJAR</v>
      </c>
      <c r="L3984" s="33" t="str">
        <f t="shared" si="567"/>
        <v>DEJAR</v>
      </c>
      <c r="M3984" s="33" t="str">
        <f t="shared" si="568"/>
        <v>DEJAR</v>
      </c>
    </row>
    <row r="3985" spans="1:13" x14ac:dyDescent="0.25">
      <c r="A3985" s="14" t="s">
        <v>1101</v>
      </c>
      <c r="B3985" s="18">
        <v>30</v>
      </c>
      <c r="C3985" s="8" t="s">
        <v>43</v>
      </c>
      <c r="D3985" s="12">
        <v>36.4</v>
      </c>
      <c r="E3985" s="12">
        <v>30</v>
      </c>
      <c r="F3985" s="305">
        <f t="shared" si="565"/>
        <v>1040.6235839999999</v>
      </c>
      <c r="G3985" s="9">
        <v>0.125</v>
      </c>
      <c r="H3985" s="9" t="s">
        <v>1063</v>
      </c>
      <c r="I3985" s="32">
        <f t="shared" si="569"/>
        <v>718.21764133799627</v>
      </c>
      <c r="J3985" s="32">
        <f t="shared" si="570"/>
        <v>2.872870565351985</v>
      </c>
      <c r="K3985" s="33" t="str">
        <f t="shared" si="566"/>
        <v>DEJAR</v>
      </c>
      <c r="L3985" s="33" t="str">
        <f t="shared" si="567"/>
        <v>DEJAR</v>
      </c>
      <c r="M3985" s="33" t="str">
        <f t="shared" si="568"/>
        <v>DEJAR</v>
      </c>
    </row>
    <row r="3986" spans="1:13" x14ac:dyDescent="0.25">
      <c r="A3986" s="121" t="s">
        <v>1104</v>
      </c>
      <c r="B3986" s="18">
        <v>1</v>
      </c>
      <c r="C3986" s="8" t="s">
        <v>1115</v>
      </c>
      <c r="D3986" s="12">
        <v>22</v>
      </c>
      <c r="E3986" s="12">
        <v>8</v>
      </c>
      <c r="F3986" s="305">
        <f t="shared" si="565"/>
        <v>380.1336</v>
      </c>
      <c r="G3986" s="9">
        <v>0.125</v>
      </c>
      <c r="H3986" s="9" t="s">
        <v>1116</v>
      </c>
      <c r="I3986" s="33">
        <f t="shared" ref="I3986:I3987" si="571">0.15991*D3986^2.32764</f>
        <v>213.08474152497325</v>
      </c>
      <c r="J3986" s="33">
        <f t="shared" ref="J3986:J4026" si="572">(I3986/1000)*0.5/G3986</f>
        <v>0.85233896609989301</v>
      </c>
      <c r="K3986" s="33" t="str">
        <f t="shared" si="566"/>
        <v>DEJAR</v>
      </c>
      <c r="L3986" s="33" t="str">
        <f t="shared" si="567"/>
        <v>DEJAR</v>
      </c>
      <c r="M3986" s="33" t="str">
        <f t="shared" si="568"/>
        <v>DEJAR</v>
      </c>
    </row>
    <row r="3987" spans="1:13" x14ac:dyDescent="0.25">
      <c r="A3987" s="121" t="s">
        <v>1104</v>
      </c>
      <c r="B3987" s="18">
        <v>2</v>
      </c>
      <c r="C3987" s="28" t="s">
        <v>1115</v>
      </c>
      <c r="D3987" s="136">
        <v>68</v>
      </c>
      <c r="E3987" s="136">
        <v>40</v>
      </c>
      <c r="F3987" s="305">
        <f t="shared" si="565"/>
        <v>3631.6896000000002</v>
      </c>
      <c r="G3987" s="9">
        <v>0.125</v>
      </c>
      <c r="H3987" s="9" t="s">
        <v>1116</v>
      </c>
      <c r="I3987" s="33">
        <f t="shared" si="571"/>
        <v>2946.433670869239</v>
      </c>
      <c r="J3987" s="33">
        <f t="shared" si="572"/>
        <v>11.785734683476957</v>
      </c>
      <c r="K3987" s="33" t="str">
        <f t="shared" si="566"/>
        <v>DEJAR</v>
      </c>
      <c r="L3987" s="33" t="str">
        <f t="shared" si="567"/>
        <v>DEJAR</v>
      </c>
      <c r="M3987" s="33" t="str">
        <f t="shared" si="568"/>
        <v>DEJAR</v>
      </c>
    </row>
    <row r="3988" spans="1:13" x14ac:dyDescent="0.25">
      <c r="A3988" s="121" t="s">
        <v>1104</v>
      </c>
      <c r="B3988" s="18">
        <v>3</v>
      </c>
      <c r="C3988" s="28" t="s">
        <v>1111</v>
      </c>
      <c r="D3988" s="136">
        <v>26</v>
      </c>
      <c r="E3988" s="136">
        <v>8</v>
      </c>
      <c r="F3988" s="305">
        <f t="shared" si="565"/>
        <v>530.93039999999996</v>
      </c>
      <c r="G3988" s="9">
        <v>0.125</v>
      </c>
      <c r="H3988" s="9" t="s">
        <v>1063</v>
      </c>
      <c r="I3988" s="32">
        <f t="shared" ref="I3988:I4023" si="573">0.13657*D3988^2.38351</f>
        <v>322.0760520178971</v>
      </c>
      <c r="J3988" s="32">
        <f t="shared" si="572"/>
        <v>1.2883042080715883</v>
      </c>
      <c r="K3988" s="33" t="str">
        <f t="shared" si="566"/>
        <v>DEJAR</v>
      </c>
      <c r="L3988" s="33" t="str">
        <f t="shared" si="567"/>
        <v>DEJAR</v>
      </c>
      <c r="M3988" s="33" t="str">
        <f t="shared" si="568"/>
        <v>DEJAR</v>
      </c>
    </row>
    <row r="3989" spans="1:13" x14ac:dyDescent="0.25">
      <c r="A3989" s="121" t="s">
        <v>1104</v>
      </c>
      <c r="B3989" s="18">
        <v>4</v>
      </c>
      <c r="C3989" s="28" t="s">
        <v>1069</v>
      </c>
      <c r="D3989" s="136">
        <v>22</v>
      </c>
      <c r="E3989" s="136">
        <v>15</v>
      </c>
      <c r="F3989" s="305">
        <f t="shared" si="565"/>
        <v>380.1336</v>
      </c>
      <c r="G3989" s="9">
        <v>0.125</v>
      </c>
      <c r="H3989" s="9" t="s">
        <v>1063</v>
      </c>
      <c r="I3989" s="32">
        <f t="shared" si="573"/>
        <v>216.2883827856152</v>
      </c>
      <c r="J3989" s="32">
        <f t="shared" si="572"/>
        <v>0.86515353114246074</v>
      </c>
      <c r="K3989" s="33" t="str">
        <f t="shared" si="566"/>
        <v>DEJAR</v>
      </c>
      <c r="L3989" s="33" t="str">
        <f t="shared" si="567"/>
        <v>DEJAR</v>
      </c>
      <c r="M3989" s="33" t="str">
        <f t="shared" si="568"/>
        <v>DEJAR</v>
      </c>
    </row>
    <row r="3990" spans="1:13" x14ac:dyDescent="0.25">
      <c r="A3990" s="121" t="s">
        <v>1104</v>
      </c>
      <c r="B3990" s="18">
        <v>5</v>
      </c>
      <c r="C3990" s="28" t="s">
        <v>1117</v>
      </c>
      <c r="D3990" s="136">
        <v>19</v>
      </c>
      <c r="E3990" s="136">
        <v>8</v>
      </c>
      <c r="F3990" s="305">
        <f t="shared" si="565"/>
        <v>283.52940000000001</v>
      </c>
      <c r="G3990" s="9">
        <v>0.125</v>
      </c>
      <c r="H3990" s="9" t="s">
        <v>1063</v>
      </c>
      <c r="I3990" s="32">
        <f t="shared" si="573"/>
        <v>152.50261995629924</v>
      </c>
      <c r="J3990" s="32">
        <f t="shared" si="572"/>
        <v>0.61001047982519696</v>
      </c>
      <c r="K3990" s="33" t="str">
        <f t="shared" si="566"/>
        <v>DEJAR</v>
      </c>
      <c r="L3990" s="33" t="str">
        <f t="shared" si="567"/>
        <v>DEJAR</v>
      </c>
      <c r="M3990" s="33" t="str">
        <f t="shared" si="568"/>
        <v>DEJAR</v>
      </c>
    </row>
    <row r="3991" spans="1:13" x14ac:dyDescent="0.25">
      <c r="A3991" s="121" t="s">
        <v>1104</v>
      </c>
      <c r="B3991" s="18">
        <v>6</v>
      </c>
      <c r="C3991" s="28" t="s">
        <v>1111</v>
      </c>
      <c r="D3991" s="136">
        <v>24</v>
      </c>
      <c r="E3991" s="136">
        <v>27</v>
      </c>
      <c r="F3991" s="305">
        <f t="shared" si="565"/>
        <v>452.3904</v>
      </c>
      <c r="G3991" s="9">
        <v>0.125</v>
      </c>
      <c r="H3991" s="9" t="s">
        <v>1063</v>
      </c>
      <c r="I3991" s="32">
        <f t="shared" si="573"/>
        <v>266.13537552905672</v>
      </c>
      <c r="J3991" s="32">
        <f t="shared" si="572"/>
        <v>1.0645415021162268</v>
      </c>
      <c r="K3991" s="33" t="str">
        <f t="shared" si="566"/>
        <v>DEJAR</v>
      </c>
      <c r="L3991" s="33" t="str">
        <f t="shared" si="567"/>
        <v>DEJAR</v>
      </c>
      <c r="M3991" s="33" t="str">
        <f t="shared" si="568"/>
        <v>DEJAR</v>
      </c>
    </row>
    <row r="3992" spans="1:13" x14ac:dyDescent="0.25">
      <c r="A3992" s="121" t="s">
        <v>1104</v>
      </c>
      <c r="B3992" s="18">
        <v>7</v>
      </c>
      <c r="C3992" s="28" t="s">
        <v>161</v>
      </c>
      <c r="D3992" s="136">
        <v>16</v>
      </c>
      <c r="E3992" s="136">
        <v>26</v>
      </c>
      <c r="F3992" s="305">
        <f t="shared" si="565"/>
        <v>201.0624</v>
      </c>
      <c r="G3992" s="9">
        <v>0.125</v>
      </c>
      <c r="H3992" s="9" t="s">
        <v>1063</v>
      </c>
      <c r="I3992" s="32">
        <f t="shared" si="573"/>
        <v>101.24820425273758</v>
      </c>
      <c r="J3992" s="32">
        <f t="shared" si="572"/>
        <v>0.4049928170109503</v>
      </c>
      <c r="K3992" s="33" t="str">
        <f t="shared" si="566"/>
        <v>DEJAR</v>
      </c>
      <c r="L3992" s="33" t="str">
        <f t="shared" si="567"/>
        <v>DEJAR</v>
      </c>
      <c r="M3992" s="33" t="str">
        <f t="shared" si="568"/>
        <v>DEJAR</v>
      </c>
    </row>
    <row r="3993" spans="1:13" x14ac:dyDescent="0.25">
      <c r="A3993" s="121" t="s">
        <v>1104</v>
      </c>
      <c r="B3993" s="18">
        <v>8</v>
      </c>
      <c r="C3993" s="28" t="s">
        <v>161</v>
      </c>
      <c r="D3993" s="136">
        <v>26</v>
      </c>
      <c r="E3993" s="136">
        <v>10</v>
      </c>
      <c r="F3993" s="305">
        <f t="shared" si="565"/>
        <v>530.93039999999996</v>
      </c>
      <c r="G3993" s="9">
        <v>0.125</v>
      </c>
      <c r="H3993" s="9" t="s">
        <v>1063</v>
      </c>
      <c r="I3993" s="32">
        <f t="shared" si="573"/>
        <v>322.0760520178971</v>
      </c>
      <c r="J3993" s="32">
        <f t="shared" si="572"/>
        <v>1.2883042080715883</v>
      </c>
      <c r="K3993" s="33" t="str">
        <f t="shared" si="566"/>
        <v>DEJAR</v>
      </c>
      <c r="L3993" s="33" t="str">
        <f t="shared" si="567"/>
        <v>DEJAR</v>
      </c>
      <c r="M3993" s="33" t="str">
        <f t="shared" si="568"/>
        <v>DEJAR</v>
      </c>
    </row>
    <row r="3994" spans="1:13" x14ac:dyDescent="0.25">
      <c r="A3994" s="121" t="s">
        <v>1104</v>
      </c>
      <c r="B3994" s="18">
        <v>9</v>
      </c>
      <c r="C3994" s="28" t="s">
        <v>1103</v>
      </c>
      <c r="D3994" s="136">
        <v>17</v>
      </c>
      <c r="E3994" s="136">
        <v>15</v>
      </c>
      <c r="F3994" s="305">
        <f t="shared" si="565"/>
        <v>226.98060000000001</v>
      </c>
      <c r="G3994" s="9">
        <v>0.125</v>
      </c>
      <c r="H3994" s="9" t="s">
        <v>1063</v>
      </c>
      <c r="I3994" s="32">
        <f t="shared" si="573"/>
        <v>116.98835060940742</v>
      </c>
      <c r="J3994" s="32">
        <f t="shared" si="572"/>
        <v>0.46795340243762967</v>
      </c>
      <c r="K3994" s="33" t="str">
        <f t="shared" si="566"/>
        <v>DEJAR</v>
      </c>
      <c r="L3994" s="33" t="str">
        <f t="shared" si="567"/>
        <v>DEJAR</v>
      </c>
      <c r="M3994" s="33" t="str">
        <f t="shared" si="568"/>
        <v>DEJAR</v>
      </c>
    </row>
    <row r="3995" spans="1:13" x14ac:dyDescent="0.25">
      <c r="A3995" s="121" t="s">
        <v>1104</v>
      </c>
      <c r="B3995" s="18">
        <v>10</v>
      </c>
      <c r="C3995" s="28" t="s">
        <v>1112</v>
      </c>
      <c r="D3995" s="136">
        <v>36</v>
      </c>
      <c r="E3995" s="136">
        <v>20</v>
      </c>
      <c r="F3995" s="305">
        <f t="shared" si="565"/>
        <v>1017.8783999999999</v>
      </c>
      <c r="G3995" s="9">
        <v>0.125</v>
      </c>
      <c r="H3995" s="9" t="s">
        <v>1063</v>
      </c>
      <c r="I3995" s="32">
        <f t="shared" si="573"/>
        <v>699.54858588098784</v>
      </c>
      <c r="J3995" s="32">
        <f t="shared" si="572"/>
        <v>2.7981943435239516</v>
      </c>
      <c r="K3995" s="33" t="str">
        <f t="shared" si="566"/>
        <v>DEJAR</v>
      </c>
      <c r="L3995" s="33" t="str">
        <f t="shared" si="567"/>
        <v>DEJAR</v>
      </c>
      <c r="M3995" s="33" t="str">
        <f t="shared" si="568"/>
        <v>DEJAR</v>
      </c>
    </row>
    <row r="3996" spans="1:13" x14ac:dyDescent="0.25">
      <c r="A3996" s="121" t="s">
        <v>1104</v>
      </c>
      <c r="B3996" s="18">
        <v>11</v>
      </c>
      <c r="C3996" s="28" t="s">
        <v>1111</v>
      </c>
      <c r="D3996" s="136">
        <v>16.600000000000001</v>
      </c>
      <c r="E3996" s="136">
        <v>20</v>
      </c>
      <c r="F3996" s="305">
        <f t="shared" si="565"/>
        <v>216.42482400000003</v>
      </c>
      <c r="G3996" s="9">
        <v>0.125</v>
      </c>
      <c r="H3996" s="9" t="s">
        <v>1063</v>
      </c>
      <c r="I3996" s="32">
        <f t="shared" si="573"/>
        <v>110.53380957149615</v>
      </c>
      <c r="J3996" s="32">
        <f t="shared" si="572"/>
        <v>0.44213523828598461</v>
      </c>
      <c r="K3996" s="33" t="str">
        <f t="shared" si="566"/>
        <v>DEJAR</v>
      </c>
      <c r="L3996" s="33" t="str">
        <f t="shared" si="567"/>
        <v>DEJAR</v>
      </c>
      <c r="M3996" s="33" t="str">
        <f t="shared" si="568"/>
        <v>DEJAR</v>
      </c>
    </row>
    <row r="3997" spans="1:13" x14ac:dyDescent="0.25">
      <c r="A3997" s="121" t="s">
        <v>1104</v>
      </c>
      <c r="B3997" s="18">
        <v>12</v>
      </c>
      <c r="C3997" s="28" t="s">
        <v>1112</v>
      </c>
      <c r="D3997" s="136">
        <v>25.5</v>
      </c>
      <c r="E3997" s="136">
        <v>26</v>
      </c>
      <c r="F3997" s="305">
        <f t="shared" si="565"/>
        <v>510.70634999999999</v>
      </c>
      <c r="G3997" s="9">
        <v>0.125</v>
      </c>
      <c r="H3997" s="9" t="s">
        <v>1063</v>
      </c>
      <c r="I3997" s="32">
        <f t="shared" si="573"/>
        <v>307.50904523936521</v>
      </c>
      <c r="J3997" s="32">
        <f t="shared" si="572"/>
        <v>1.2300361809574609</v>
      </c>
      <c r="K3997" s="33" t="str">
        <f t="shared" si="566"/>
        <v>DEJAR</v>
      </c>
      <c r="L3997" s="33" t="str">
        <f t="shared" si="567"/>
        <v>DEJAR</v>
      </c>
      <c r="M3997" s="33" t="str">
        <f t="shared" si="568"/>
        <v>DEJAR</v>
      </c>
    </row>
    <row r="3998" spans="1:13" x14ac:dyDescent="0.25">
      <c r="A3998" s="121" t="s">
        <v>1104</v>
      </c>
      <c r="B3998" s="18">
        <v>13</v>
      </c>
      <c r="C3998" s="28" t="s">
        <v>1076</v>
      </c>
      <c r="D3998" s="136">
        <v>60</v>
      </c>
      <c r="E3998" s="136">
        <v>25</v>
      </c>
      <c r="F3998" s="305">
        <f t="shared" si="565"/>
        <v>2827.44</v>
      </c>
      <c r="G3998" s="9">
        <v>0.125</v>
      </c>
      <c r="H3998" s="9" t="s">
        <v>1063</v>
      </c>
      <c r="I3998" s="32">
        <f t="shared" si="573"/>
        <v>2363.7230823297186</v>
      </c>
      <c r="J3998" s="32">
        <f t="shared" si="572"/>
        <v>9.4548923293188754</v>
      </c>
      <c r="K3998" s="33" t="str">
        <f t="shared" si="566"/>
        <v>DEJAR</v>
      </c>
      <c r="L3998" s="33" t="str">
        <f t="shared" si="567"/>
        <v>DEJAR</v>
      </c>
      <c r="M3998" s="33" t="str">
        <f t="shared" si="568"/>
        <v>DEJAR</v>
      </c>
    </row>
    <row r="3999" spans="1:13" x14ac:dyDescent="0.25">
      <c r="A3999" s="121" t="s">
        <v>1104</v>
      </c>
      <c r="B3999" s="18">
        <v>14</v>
      </c>
      <c r="C3999" s="28" t="s">
        <v>43</v>
      </c>
      <c r="D3999" s="136">
        <v>27</v>
      </c>
      <c r="E3999" s="136">
        <v>20</v>
      </c>
      <c r="F3999" s="305">
        <f t="shared" si="565"/>
        <v>572.5566</v>
      </c>
      <c r="G3999" s="9">
        <v>0.125</v>
      </c>
      <c r="H3999" s="9" t="s">
        <v>1063</v>
      </c>
      <c r="I3999" s="32">
        <f t="shared" si="573"/>
        <v>352.39128142743209</v>
      </c>
      <c r="J3999" s="32">
        <f t="shared" si="572"/>
        <v>1.4095651257097284</v>
      </c>
      <c r="K3999" s="33" t="str">
        <f t="shared" si="566"/>
        <v>DEJAR</v>
      </c>
      <c r="L3999" s="33" t="str">
        <f t="shared" si="567"/>
        <v>DEJAR</v>
      </c>
      <c r="M3999" s="33" t="str">
        <f t="shared" si="568"/>
        <v>DEJAR</v>
      </c>
    </row>
    <row r="4000" spans="1:13" x14ac:dyDescent="0.25">
      <c r="A4000" s="121" t="s">
        <v>1104</v>
      </c>
      <c r="B4000" s="18">
        <v>15</v>
      </c>
      <c r="C4000" s="28" t="s">
        <v>43</v>
      </c>
      <c r="D4000" s="136">
        <v>46.3</v>
      </c>
      <c r="E4000" s="136">
        <v>20</v>
      </c>
      <c r="F4000" s="305">
        <f t="shared" si="565"/>
        <v>1683.6541259999997</v>
      </c>
      <c r="G4000" s="9">
        <v>0.125</v>
      </c>
      <c r="H4000" s="9" t="s">
        <v>1063</v>
      </c>
      <c r="I4000" s="32">
        <f t="shared" si="573"/>
        <v>1274.3368955622229</v>
      </c>
      <c r="J4000" s="32">
        <f t="shared" si="572"/>
        <v>5.0973475822488918</v>
      </c>
      <c r="K4000" s="33" t="str">
        <f t="shared" si="566"/>
        <v>DEJAR</v>
      </c>
      <c r="L4000" s="33" t="str">
        <f t="shared" si="567"/>
        <v>DEJAR</v>
      </c>
      <c r="M4000" s="33" t="str">
        <f t="shared" si="568"/>
        <v>DEJAR</v>
      </c>
    </row>
    <row r="4001" spans="1:13" x14ac:dyDescent="0.25">
      <c r="A4001" s="121" t="s">
        <v>1104</v>
      </c>
      <c r="B4001" s="18">
        <v>16</v>
      </c>
      <c r="C4001" s="35" t="s">
        <v>1103</v>
      </c>
      <c r="D4001" s="136">
        <v>47</v>
      </c>
      <c r="E4001" s="136">
        <v>15</v>
      </c>
      <c r="F4001" s="305">
        <f t="shared" si="565"/>
        <v>1734.9485999999999</v>
      </c>
      <c r="G4001" s="9">
        <v>0.125</v>
      </c>
      <c r="H4001" s="9" t="s">
        <v>1063</v>
      </c>
      <c r="I4001" s="32">
        <f t="shared" si="573"/>
        <v>1320.7398287000169</v>
      </c>
      <c r="J4001" s="32">
        <f t="shared" si="572"/>
        <v>5.2829593148000678</v>
      </c>
      <c r="K4001" s="33" t="str">
        <f t="shared" si="566"/>
        <v>DEJAR</v>
      </c>
      <c r="L4001" s="33" t="str">
        <f t="shared" si="567"/>
        <v>DEJAR</v>
      </c>
      <c r="M4001" s="33" t="str">
        <f t="shared" si="568"/>
        <v>DEJAR</v>
      </c>
    </row>
    <row r="4002" spans="1:13" x14ac:dyDescent="0.25">
      <c r="A4002" s="121" t="s">
        <v>1104</v>
      </c>
      <c r="B4002" s="18">
        <v>17</v>
      </c>
      <c r="C4002" s="28" t="s">
        <v>43</v>
      </c>
      <c r="D4002" s="136">
        <v>36.5</v>
      </c>
      <c r="E4002" s="136">
        <v>20</v>
      </c>
      <c r="F4002" s="305">
        <f t="shared" si="565"/>
        <v>1046.34915</v>
      </c>
      <c r="G4002" s="9">
        <v>0.125</v>
      </c>
      <c r="H4002" s="9" t="s">
        <v>1063</v>
      </c>
      <c r="I4002" s="32">
        <f t="shared" si="573"/>
        <v>722.92954620422427</v>
      </c>
      <c r="J4002" s="32">
        <f t="shared" si="572"/>
        <v>2.8917181848168969</v>
      </c>
      <c r="K4002" s="33" t="str">
        <f t="shared" si="566"/>
        <v>DEJAR</v>
      </c>
      <c r="L4002" s="33" t="str">
        <f t="shared" si="567"/>
        <v>DEJAR</v>
      </c>
      <c r="M4002" s="33" t="str">
        <f t="shared" si="568"/>
        <v>DEJAR</v>
      </c>
    </row>
    <row r="4003" spans="1:13" x14ac:dyDescent="0.25">
      <c r="A4003" s="121" t="s">
        <v>1104</v>
      </c>
      <c r="B4003" s="18">
        <v>18</v>
      </c>
      <c r="C4003" s="28" t="s">
        <v>43</v>
      </c>
      <c r="D4003" s="136">
        <v>26.7</v>
      </c>
      <c r="E4003" s="136">
        <v>20</v>
      </c>
      <c r="F4003" s="305">
        <f t="shared" si="565"/>
        <v>559.90380600000003</v>
      </c>
      <c r="G4003" s="9">
        <v>0.125</v>
      </c>
      <c r="H4003" s="9" t="s">
        <v>1063</v>
      </c>
      <c r="I4003" s="32">
        <f t="shared" si="573"/>
        <v>343.1303758589446</v>
      </c>
      <c r="J4003" s="32">
        <f t="shared" si="572"/>
        <v>1.3725215034357785</v>
      </c>
      <c r="K4003" s="33" t="str">
        <f t="shared" si="566"/>
        <v>DEJAR</v>
      </c>
      <c r="L4003" s="33" t="str">
        <f t="shared" si="567"/>
        <v>DEJAR</v>
      </c>
      <c r="M4003" s="33" t="str">
        <f t="shared" si="568"/>
        <v>DEJAR</v>
      </c>
    </row>
    <row r="4004" spans="1:13" x14ac:dyDescent="0.25">
      <c r="A4004" s="121" t="s">
        <v>1104</v>
      </c>
      <c r="B4004" s="18">
        <v>19</v>
      </c>
      <c r="C4004" s="28" t="s">
        <v>1103</v>
      </c>
      <c r="D4004" s="136">
        <v>48.5</v>
      </c>
      <c r="E4004" s="136">
        <v>30</v>
      </c>
      <c r="F4004" s="305">
        <f t="shared" si="565"/>
        <v>1847.45715</v>
      </c>
      <c r="G4004" s="9">
        <v>0.125</v>
      </c>
      <c r="H4004" s="9" t="s">
        <v>1063</v>
      </c>
      <c r="I4004" s="32">
        <f t="shared" si="573"/>
        <v>1423.4348707083625</v>
      </c>
      <c r="J4004" s="32">
        <f t="shared" si="572"/>
        <v>5.6937394828334496</v>
      </c>
      <c r="K4004" s="33" t="str">
        <f t="shared" si="566"/>
        <v>DEJAR</v>
      </c>
      <c r="L4004" s="33" t="str">
        <f t="shared" si="567"/>
        <v>DEJAR</v>
      </c>
      <c r="M4004" s="33" t="str">
        <f t="shared" si="568"/>
        <v>DEJAR</v>
      </c>
    </row>
    <row r="4005" spans="1:13" x14ac:dyDescent="0.25">
      <c r="A4005" s="121" t="s">
        <v>1104</v>
      </c>
      <c r="B4005" s="18">
        <v>20</v>
      </c>
      <c r="C4005" s="28" t="s">
        <v>43</v>
      </c>
      <c r="D4005" s="136">
        <v>18.3</v>
      </c>
      <c r="E4005" s="136">
        <v>15</v>
      </c>
      <c r="F4005" s="305">
        <f t="shared" si="565"/>
        <v>263.02260600000005</v>
      </c>
      <c r="G4005" s="9">
        <v>0.125</v>
      </c>
      <c r="H4005" s="9" t="s">
        <v>1063</v>
      </c>
      <c r="I4005" s="32">
        <f t="shared" si="573"/>
        <v>139.45050980105873</v>
      </c>
      <c r="J4005" s="32">
        <f t="shared" si="572"/>
        <v>0.55780203920423488</v>
      </c>
      <c r="K4005" s="33" t="str">
        <f t="shared" si="566"/>
        <v>DEJAR</v>
      </c>
      <c r="L4005" s="33" t="str">
        <f t="shared" si="567"/>
        <v>DEJAR</v>
      </c>
      <c r="M4005" s="33" t="str">
        <f t="shared" si="568"/>
        <v>DEJAR</v>
      </c>
    </row>
    <row r="4006" spans="1:13" x14ac:dyDescent="0.25">
      <c r="A4006" s="121" t="s">
        <v>1104</v>
      </c>
      <c r="B4006" s="18">
        <v>21</v>
      </c>
      <c r="C4006" s="28" t="s">
        <v>54</v>
      </c>
      <c r="D4006" s="136">
        <v>22</v>
      </c>
      <c r="E4006" s="136">
        <v>10</v>
      </c>
      <c r="F4006" s="305">
        <f t="shared" si="565"/>
        <v>380.1336</v>
      </c>
      <c r="G4006" s="9">
        <v>0.125</v>
      </c>
      <c r="H4006" s="9" t="s">
        <v>1063</v>
      </c>
      <c r="I4006" s="32">
        <f t="shared" si="573"/>
        <v>216.2883827856152</v>
      </c>
      <c r="J4006" s="32">
        <f t="shared" si="572"/>
        <v>0.86515353114246074</v>
      </c>
      <c r="K4006" s="33" t="str">
        <f t="shared" si="566"/>
        <v>DEJAR</v>
      </c>
      <c r="L4006" s="33" t="str">
        <f t="shared" si="567"/>
        <v>DEJAR</v>
      </c>
      <c r="M4006" s="33" t="str">
        <f t="shared" si="568"/>
        <v>DEJAR</v>
      </c>
    </row>
    <row r="4007" spans="1:13" x14ac:dyDescent="0.25">
      <c r="A4007" s="121" t="s">
        <v>1106</v>
      </c>
      <c r="B4007" s="18">
        <v>1</v>
      </c>
      <c r="C4007" s="28" t="s">
        <v>1118</v>
      </c>
      <c r="D4007" s="136">
        <v>35</v>
      </c>
      <c r="E4007" s="136">
        <v>30</v>
      </c>
      <c r="F4007" s="305">
        <f t="shared" si="565"/>
        <v>962.11500000000001</v>
      </c>
      <c r="G4007" s="9">
        <v>0.125</v>
      </c>
      <c r="H4007" s="9" t="s">
        <v>1063</v>
      </c>
      <c r="I4007" s="32">
        <f t="shared" si="573"/>
        <v>654.11925553640299</v>
      </c>
      <c r="J4007" s="32">
        <f t="shared" si="572"/>
        <v>2.6164770221456122</v>
      </c>
      <c r="K4007" s="33" t="str">
        <f t="shared" si="566"/>
        <v>DEJAR</v>
      </c>
      <c r="L4007" s="33" t="str">
        <f t="shared" si="567"/>
        <v>DEJAR</v>
      </c>
      <c r="M4007" s="33" t="str">
        <f t="shared" si="568"/>
        <v>DEJAR</v>
      </c>
    </row>
    <row r="4008" spans="1:13" x14ac:dyDescent="0.25">
      <c r="A4008" s="121" t="s">
        <v>1106</v>
      </c>
      <c r="B4008" s="18">
        <v>2</v>
      </c>
      <c r="C4008" s="28" t="s">
        <v>1118</v>
      </c>
      <c r="D4008" s="136">
        <v>45</v>
      </c>
      <c r="E4008" s="136">
        <v>35</v>
      </c>
      <c r="F4008" s="305">
        <f t="shared" si="565"/>
        <v>1590.4349999999999</v>
      </c>
      <c r="G4008" s="9">
        <v>0.125</v>
      </c>
      <c r="H4008" s="9" t="s">
        <v>1063</v>
      </c>
      <c r="I4008" s="32">
        <f t="shared" si="573"/>
        <v>1190.7041522680991</v>
      </c>
      <c r="J4008" s="32">
        <f t="shared" si="572"/>
        <v>4.762816609072396</v>
      </c>
      <c r="K4008" s="33" t="str">
        <f t="shared" si="566"/>
        <v>DEJAR</v>
      </c>
      <c r="L4008" s="33" t="str">
        <f t="shared" si="567"/>
        <v>DEJAR</v>
      </c>
      <c r="M4008" s="33" t="str">
        <f t="shared" si="568"/>
        <v>DEJAR</v>
      </c>
    </row>
    <row r="4009" spans="1:13" x14ac:dyDescent="0.25">
      <c r="A4009" s="121" t="s">
        <v>1106</v>
      </c>
      <c r="B4009" s="18">
        <v>3</v>
      </c>
      <c r="C4009" s="28" t="s">
        <v>377</v>
      </c>
      <c r="D4009" s="136">
        <v>10.199999999999999</v>
      </c>
      <c r="E4009" s="136">
        <v>15</v>
      </c>
      <c r="F4009" s="305">
        <f t="shared" si="565"/>
        <v>81.713015999999996</v>
      </c>
      <c r="G4009" s="9">
        <v>0.125</v>
      </c>
      <c r="H4009" s="9" t="s">
        <v>1063</v>
      </c>
      <c r="I4009" s="32">
        <f t="shared" si="573"/>
        <v>34.622936944330348</v>
      </c>
      <c r="J4009" s="32">
        <f t="shared" si="572"/>
        <v>0.1384917477773214</v>
      </c>
      <c r="K4009" s="33" t="str">
        <f t="shared" si="566"/>
        <v>DEJAR</v>
      </c>
      <c r="L4009" s="33" t="str">
        <f t="shared" si="567"/>
        <v>DEJAR</v>
      </c>
      <c r="M4009" s="33" t="str">
        <f t="shared" si="568"/>
        <v>DEJAR</v>
      </c>
    </row>
    <row r="4010" spans="1:13" x14ac:dyDescent="0.25">
      <c r="A4010" s="121" t="s">
        <v>1106</v>
      </c>
      <c r="B4010" s="18">
        <v>4</v>
      </c>
      <c r="C4010" s="28" t="s">
        <v>377</v>
      </c>
      <c r="D4010" s="136">
        <v>50</v>
      </c>
      <c r="E4010" s="136">
        <v>25</v>
      </c>
      <c r="F4010" s="305">
        <f t="shared" si="565"/>
        <v>1963.5</v>
      </c>
      <c r="G4010" s="9">
        <v>0.125</v>
      </c>
      <c r="H4010" s="9" t="s">
        <v>1063</v>
      </c>
      <c r="I4010" s="32">
        <f t="shared" si="573"/>
        <v>1530.6197203780737</v>
      </c>
      <c r="J4010" s="32">
        <f t="shared" si="572"/>
        <v>6.1224788815122944</v>
      </c>
      <c r="K4010" s="33" t="str">
        <f t="shared" si="566"/>
        <v>DEJAR</v>
      </c>
      <c r="L4010" s="33" t="str">
        <f t="shared" si="567"/>
        <v>DEJAR</v>
      </c>
      <c r="M4010" s="33" t="str">
        <f t="shared" si="568"/>
        <v>DEJAR</v>
      </c>
    </row>
    <row r="4011" spans="1:13" x14ac:dyDescent="0.25">
      <c r="A4011" s="121" t="s">
        <v>1106</v>
      </c>
      <c r="B4011" s="18">
        <v>5</v>
      </c>
      <c r="C4011" s="28" t="s">
        <v>377</v>
      </c>
      <c r="D4011" s="136">
        <v>19</v>
      </c>
      <c r="E4011" s="136">
        <v>15</v>
      </c>
      <c r="F4011" s="305">
        <f t="shared" si="565"/>
        <v>283.52940000000001</v>
      </c>
      <c r="G4011" s="9">
        <v>0.125</v>
      </c>
      <c r="H4011" s="9" t="s">
        <v>1063</v>
      </c>
      <c r="I4011" s="32">
        <f t="shared" si="573"/>
        <v>152.50261995629924</v>
      </c>
      <c r="J4011" s="32">
        <f t="shared" si="572"/>
        <v>0.61001047982519696</v>
      </c>
      <c r="K4011" s="33" t="str">
        <f t="shared" si="566"/>
        <v>DEJAR</v>
      </c>
      <c r="L4011" s="33" t="str">
        <f t="shared" si="567"/>
        <v>DEJAR</v>
      </c>
      <c r="M4011" s="33" t="str">
        <f t="shared" si="568"/>
        <v>DEJAR</v>
      </c>
    </row>
    <row r="4012" spans="1:13" x14ac:dyDescent="0.25">
      <c r="A4012" s="121" t="s">
        <v>1106</v>
      </c>
      <c r="B4012" s="18">
        <v>6</v>
      </c>
      <c r="C4012" s="28" t="s">
        <v>377</v>
      </c>
      <c r="D4012" s="136">
        <v>12.8</v>
      </c>
      <c r="E4012" s="136">
        <v>17</v>
      </c>
      <c r="F4012" s="305">
        <f t="shared" si="565"/>
        <v>128.67993600000003</v>
      </c>
      <c r="G4012" s="9">
        <v>0.125</v>
      </c>
      <c r="H4012" s="9" t="s">
        <v>1063</v>
      </c>
      <c r="I4012" s="32">
        <f t="shared" si="573"/>
        <v>59.484161513232273</v>
      </c>
      <c r="J4012" s="32">
        <f t="shared" si="572"/>
        <v>0.23793664605292908</v>
      </c>
      <c r="K4012" s="33" t="str">
        <f t="shared" si="566"/>
        <v>DEJAR</v>
      </c>
      <c r="L4012" s="33" t="str">
        <f t="shared" si="567"/>
        <v>DEJAR</v>
      </c>
      <c r="M4012" s="33" t="str">
        <f t="shared" si="568"/>
        <v>DEJAR</v>
      </c>
    </row>
    <row r="4013" spans="1:13" x14ac:dyDescent="0.25">
      <c r="A4013" s="121" t="s">
        <v>1106</v>
      </c>
      <c r="B4013" s="18">
        <v>7</v>
      </c>
      <c r="C4013" s="28" t="s">
        <v>377</v>
      </c>
      <c r="D4013" s="136">
        <v>10.199999999999999</v>
      </c>
      <c r="E4013" s="136">
        <v>17</v>
      </c>
      <c r="F4013" s="305">
        <f t="shared" si="565"/>
        <v>81.713015999999996</v>
      </c>
      <c r="G4013" s="9">
        <v>0.125</v>
      </c>
      <c r="H4013" s="9" t="s">
        <v>1063</v>
      </c>
      <c r="I4013" s="32">
        <f t="shared" si="573"/>
        <v>34.622936944330348</v>
      </c>
      <c r="J4013" s="32">
        <f t="shared" si="572"/>
        <v>0.1384917477773214</v>
      </c>
      <c r="K4013" s="33" t="str">
        <f t="shared" si="566"/>
        <v>DEJAR</v>
      </c>
      <c r="L4013" s="33" t="str">
        <f t="shared" si="567"/>
        <v>DEJAR</v>
      </c>
      <c r="M4013" s="33" t="str">
        <f t="shared" si="568"/>
        <v>DEJAR</v>
      </c>
    </row>
    <row r="4014" spans="1:13" x14ac:dyDescent="0.25">
      <c r="A4014" s="121" t="s">
        <v>1106</v>
      </c>
      <c r="B4014" s="18">
        <v>8</v>
      </c>
      <c r="C4014" s="28" t="s">
        <v>1119</v>
      </c>
      <c r="D4014" s="136">
        <v>22</v>
      </c>
      <c r="E4014" s="136">
        <v>19</v>
      </c>
      <c r="F4014" s="305">
        <f t="shared" si="565"/>
        <v>380.1336</v>
      </c>
      <c r="G4014" s="9">
        <v>0.125</v>
      </c>
      <c r="H4014" s="9" t="s">
        <v>1063</v>
      </c>
      <c r="I4014" s="32">
        <f t="shared" si="573"/>
        <v>216.2883827856152</v>
      </c>
      <c r="J4014" s="32">
        <f t="shared" si="572"/>
        <v>0.86515353114246074</v>
      </c>
      <c r="K4014" s="33" t="str">
        <f t="shared" si="566"/>
        <v>DEJAR</v>
      </c>
      <c r="L4014" s="33" t="str">
        <f t="shared" si="567"/>
        <v>DEJAR</v>
      </c>
      <c r="M4014" s="33" t="str">
        <f t="shared" si="568"/>
        <v>DEJAR</v>
      </c>
    </row>
    <row r="4015" spans="1:13" x14ac:dyDescent="0.25">
      <c r="A4015" s="121" t="s">
        <v>1106</v>
      </c>
      <c r="B4015" s="18">
        <v>9</v>
      </c>
      <c r="C4015" s="28" t="s">
        <v>1120</v>
      </c>
      <c r="D4015" s="136">
        <v>37</v>
      </c>
      <c r="E4015" s="136">
        <v>20</v>
      </c>
      <c r="F4015" s="305">
        <f t="shared" si="565"/>
        <v>1075.2126000000001</v>
      </c>
      <c r="G4015" s="9">
        <v>0.125</v>
      </c>
      <c r="H4015" s="9" t="s">
        <v>1063</v>
      </c>
      <c r="I4015" s="32">
        <f t="shared" si="573"/>
        <v>746.75785703016243</v>
      </c>
      <c r="J4015" s="32">
        <f t="shared" si="572"/>
        <v>2.9870314281206496</v>
      </c>
      <c r="K4015" s="33" t="str">
        <f t="shared" si="566"/>
        <v>DEJAR</v>
      </c>
      <c r="L4015" s="33" t="str">
        <f t="shared" si="567"/>
        <v>DEJAR</v>
      </c>
      <c r="M4015" s="33" t="str">
        <f t="shared" si="568"/>
        <v>DEJAR</v>
      </c>
    </row>
    <row r="4016" spans="1:13" x14ac:dyDescent="0.25">
      <c r="A4016" s="121" t="s">
        <v>1106</v>
      </c>
      <c r="B4016" s="18">
        <v>10</v>
      </c>
      <c r="C4016" s="28" t="s">
        <v>1119</v>
      </c>
      <c r="D4016" s="136">
        <v>16</v>
      </c>
      <c r="E4016" s="136">
        <v>19</v>
      </c>
      <c r="F4016" s="305">
        <f t="shared" si="565"/>
        <v>201.0624</v>
      </c>
      <c r="G4016" s="9">
        <v>0.125</v>
      </c>
      <c r="H4016" s="9" t="s">
        <v>1063</v>
      </c>
      <c r="I4016" s="32">
        <f t="shared" si="573"/>
        <v>101.24820425273758</v>
      </c>
      <c r="J4016" s="32">
        <f t="shared" si="572"/>
        <v>0.4049928170109503</v>
      </c>
      <c r="K4016" s="33" t="str">
        <f t="shared" si="566"/>
        <v>DEJAR</v>
      </c>
      <c r="L4016" s="33" t="str">
        <f t="shared" si="567"/>
        <v>DEJAR</v>
      </c>
      <c r="M4016" s="33" t="str">
        <f t="shared" si="568"/>
        <v>DEJAR</v>
      </c>
    </row>
    <row r="4017" spans="1:13" x14ac:dyDescent="0.25">
      <c r="A4017" s="121" t="s">
        <v>1106</v>
      </c>
      <c r="B4017" s="18">
        <v>11</v>
      </c>
      <c r="C4017" s="35" t="s">
        <v>377</v>
      </c>
      <c r="D4017" s="136">
        <v>76</v>
      </c>
      <c r="E4017" s="136">
        <v>30</v>
      </c>
      <c r="F4017" s="305">
        <f t="shared" si="565"/>
        <v>4536.4704000000002</v>
      </c>
      <c r="G4017" s="9">
        <v>0.125</v>
      </c>
      <c r="H4017" s="9" t="s">
        <v>1063</v>
      </c>
      <c r="I4017" s="32">
        <f t="shared" si="573"/>
        <v>4152.3438985274488</v>
      </c>
      <c r="J4017" s="32">
        <f t="shared" si="572"/>
        <v>16.609375594109796</v>
      </c>
      <c r="K4017" s="33" t="str">
        <f t="shared" si="566"/>
        <v>DEJAR</v>
      </c>
      <c r="L4017" s="33" t="str">
        <f t="shared" si="567"/>
        <v>DEJAR</v>
      </c>
      <c r="M4017" s="33" t="str">
        <f t="shared" si="568"/>
        <v>DEJAR</v>
      </c>
    </row>
    <row r="4018" spans="1:13" x14ac:dyDescent="0.25">
      <c r="A4018" s="121" t="s">
        <v>1106</v>
      </c>
      <c r="B4018" s="18">
        <v>12</v>
      </c>
      <c r="C4018" s="35" t="s">
        <v>1111</v>
      </c>
      <c r="D4018" s="136">
        <v>22</v>
      </c>
      <c r="E4018" s="136">
        <v>12</v>
      </c>
      <c r="F4018" s="305">
        <f t="shared" si="565"/>
        <v>380.1336</v>
      </c>
      <c r="G4018" s="9">
        <v>0.125</v>
      </c>
      <c r="H4018" s="9" t="s">
        <v>1063</v>
      </c>
      <c r="I4018" s="32">
        <f t="shared" si="573"/>
        <v>216.2883827856152</v>
      </c>
      <c r="J4018" s="32">
        <f t="shared" si="572"/>
        <v>0.86515353114246074</v>
      </c>
      <c r="K4018" s="33" t="str">
        <f t="shared" si="566"/>
        <v>DEJAR</v>
      </c>
      <c r="L4018" s="33" t="str">
        <f t="shared" si="567"/>
        <v>DEJAR</v>
      </c>
      <c r="M4018" s="33" t="str">
        <f t="shared" si="568"/>
        <v>DEJAR</v>
      </c>
    </row>
    <row r="4019" spans="1:13" x14ac:dyDescent="0.25">
      <c r="A4019" s="121" t="s">
        <v>1106</v>
      </c>
      <c r="B4019" s="18">
        <v>13</v>
      </c>
      <c r="C4019" s="35" t="s">
        <v>377</v>
      </c>
      <c r="D4019" s="136">
        <v>24</v>
      </c>
      <c r="E4019" s="210">
        <v>21.851851851851851</v>
      </c>
      <c r="F4019" s="305">
        <f t="shared" si="565"/>
        <v>452.3904</v>
      </c>
      <c r="G4019" s="9">
        <v>0.125</v>
      </c>
      <c r="H4019" s="9" t="s">
        <v>1063</v>
      </c>
      <c r="I4019" s="32">
        <f t="shared" si="573"/>
        <v>266.13537552905672</v>
      </c>
      <c r="J4019" s="32">
        <f t="shared" si="572"/>
        <v>1.0645415021162268</v>
      </c>
      <c r="K4019" s="33" t="str">
        <f t="shared" si="566"/>
        <v>DEJAR</v>
      </c>
      <c r="L4019" s="33" t="str">
        <f t="shared" si="567"/>
        <v>DEJAR</v>
      </c>
      <c r="M4019" s="33" t="str">
        <f t="shared" si="568"/>
        <v>DEJAR</v>
      </c>
    </row>
    <row r="4020" spans="1:13" x14ac:dyDescent="0.25">
      <c r="A4020" s="121" t="s">
        <v>1106</v>
      </c>
      <c r="B4020" s="18">
        <v>14</v>
      </c>
      <c r="C4020" s="35" t="s">
        <v>377</v>
      </c>
      <c r="D4020" s="136">
        <v>25.8</v>
      </c>
      <c r="E4020" s="136">
        <v>14</v>
      </c>
      <c r="F4020" s="305">
        <f t="shared" si="565"/>
        <v>522.79365599999994</v>
      </c>
      <c r="G4020" s="9">
        <v>0.125</v>
      </c>
      <c r="H4020" s="9" t="s">
        <v>1063</v>
      </c>
      <c r="I4020" s="32">
        <f t="shared" si="573"/>
        <v>316.2022782883721</v>
      </c>
      <c r="J4020" s="32">
        <f t="shared" si="572"/>
        <v>1.2648091131534884</v>
      </c>
      <c r="K4020" s="33" t="str">
        <f t="shared" si="566"/>
        <v>DEJAR</v>
      </c>
      <c r="L4020" s="33" t="str">
        <f t="shared" si="567"/>
        <v>DEJAR</v>
      </c>
      <c r="M4020" s="33" t="str">
        <f t="shared" si="568"/>
        <v>DEJAR</v>
      </c>
    </row>
    <row r="4021" spans="1:13" x14ac:dyDescent="0.25">
      <c r="A4021" s="121" t="s">
        <v>1106</v>
      </c>
      <c r="B4021" s="18">
        <v>15</v>
      </c>
      <c r="C4021" s="35" t="s">
        <v>1119</v>
      </c>
      <c r="D4021" s="136">
        <v>49</v>
      </c>
      <c r="E4021" s="136">
        <v>28</v>
      </c>
      <c r="F4021" s="305">
        <f t="shared" si="565"/>
        <v>1885.7454</v>
      </c>
      <c r="G4021" s="9">
        <v>0.125</v>
      </c>
      <c r="H4021" s="9" t="s">
        <v>1063</v>
      </c>
      <c r="I4021" s="32">
        <f t="shared" si="573"/>
        <v>1458.6616605664788</v>
      </c>
      <c r="J4021" s="32">
        <f t="shared" si="572"/>
        <v>5.8346466422659153</v>
      </c>
      <c r="K4021" s="33" t="str">
        <f t="shared" si="566"/>
        <v>DEJAR</v>
      </c>
      <c r="L4021" s="33" t="str">
        <f t="shared" si="567"/>
        <v>DEJAR</v>
      </c>
      <c r="M4021" s="33" t="str">
        <f t="shared" si="568"/>
        <v>DEJAR</v>
      </c>
    </row>
    <row r="4022" spans="1:13" x14ac:dyDescent="0.25">
      <c r="A4022" s="121" t="s">
        <v>1106</v>
      </c>
      <c r="B4022" s="18">
        <v>16</v>
      </c>
      <c r="C4022" s="35" t="s">
        <v>377</v>
      </c>
      <c r="D4022" s="136">
        <v>12</v>
      </c>
      <c r="E4022" s="136">
        <v>8</v>
      </c>
      <c r="F4022" s="305">
        <f t="shared" si="565"/>
        <v>113.0976</v>
      </c>
      <c r="G4022" s="9">
        <v>0.125</v>
      </c>
      <c r="H4022" s="9" t="s">
        <v>1063</v>
      </c>
      <c r="I4022" s="32">
        <f t="shared" si="573"/>
        <v>51.002868362482175</v>
      </c>
      <c r="J4022" s="32">
        <f t="shared" si="572"/>
        <v>0.2040114734499287</v>
      </c>
      <c r="K4022" s="33" t="str">
        <f t="shared" si="566"/>
        <v>DEJAR</v>
      </c>
      <c r="L4022" s="33" t="str">
        <f t="shared" si="567"/>
        <v>DEJAR</v>
      </c>
      <c r="M4022" s="33" t="str">
        <f t="shared" si="568"/>
        <v>DEJAR</v>
      </c>
    </row>
    <row r="4023" spans="1:13" x14ac:dyDescent="0.25">
      <c r="A4023" s="121" t="s">
        <v>1106</v>
      </c>
      <c r="B4023" s="18">
        <v>17</v>
      </c>
      <c r="C4023" s="35" t="s">
        <v>377</v>
      </c>
      <c r="D4023" s="136">
        <v>19</v>
      </c>
      <c r="E4023" s="136">
        <v>8</v>
      </c>
      <c r="F4023" s="305">
        <f t="shared" si="565"/>
        <v>283.52940000000001</v>
      </c>
      <c r="G4023" s="9">
        <v>0.125</v>
      </c>
      <c r="H4023" s="9" t="s">
        <v>1063</v>
      </c>
      <c r="I4023" s="32">
        <f t="shared" si="573"/>
        <v>152.50261995629924</v>
      </c>
      <c r="J4023" s="32">
        <f t="shared" si="572"/>
        <v>0.61001047982519696</v>
      </c>
      <c r="K4023" s="33" t="str">
        <f t="shared" si="566"/>
        <v>DEJAR</v>
      </c>
      <c r="L4023" s="33" t="str">
        <f t="shared" si="567"/>
        <v>DEJAR</v>
      </c>
      <c r="M4023" s="33" t="str">
        <f t="shared" si="568"/>
        <v>DEJAR</v>
      </c>
    </row>
    <row r="4024" spans="1:13" x14ac:dyDescent="0.25">
      <c r="A4024" s="121" t="s">
        <v>1106</v>
      </c>
      <c r="B4024" s="18">
        <v>18</v>
      </c>
      <c r="C4024" s="35" t="s">
        <v>1115</v>
      </c>
      <c r="D4024" s="136">
        <v>43.2</v>
      </c>
      <c r="E4024" s="136">
        <v>35</v>
      </c>
      <c r="F4024" s="305">
        <f t="shared" si="565"/>
        <v>1465.7448960000002</v>
      </c>
      <c r="G4024" s="9">
        <v>0.125</v>
      </c>
      <c r="H4024" s="9" t="s">
        <v>1116</v>
      </c>
      <c r="I4024" s="33">
        <f>0.15991*D4024^2.32764</f>
        <v>1024.9271832866775</v>
      </c>
      <c r="J4024" s="33">
        <f t="shared" si="572"/>
        <v>4.0997087331467101</v>
      </c>
      <c r="K4024" s="33" t="str">
        <f t="shared" si="566"/>
        <v>DEJAR</v>
      </c>
      <c r="L4024" s="33" t="str">
        <f t="shared" si="567"/>
        <v>DEJAR</v>
      </c>
      <c r="M4024" s="33" t="str">
        <f t="shared" si="568"/>
        <v>DEJAR</v>
      </c>
    </row>
    <row r="4025" spans="1:13" x14ac:dyDescent="0.25">
      <c r="A4025" s="121" t="s">
        <v>1106</v>
      </c>
      <c r="B4025" s="18">
        <v>19</v>
      </c>
      <c r="C4025" s="35" t="s">
        <v>1119</v>
      </c>
      <c r="D4025" s="136">
        <v>22</v>
      </c>
      <c r="E4025" s="136">
        <v>12</v>
      </c>
      <c r="F4025" s="305">
        <f t="shared" si="565"/>
        <v>380.1336</v>
      </c>
      <c r="G4025" s="9">
        <v>0.125</v>
      </c>
      <c r="H4025" s="9" t="s">
        <v>1063</v>
      </c>
      <c r="I4025" s="32">
        <f t="shared" ref="I4025:I4026" si="574">0.13657*D4025^2.38351</f>
        <v>216.2883827856152</v>
      </c>
      <c r="J4025" s="32">
        <f t="shared" si="572"/>
        <v>0.86515353114246074</v>
      </c>
      <c r="K4025" s="33" t="str">
        <f t="shared" si="566"/>
        <v>DEJAR</v>
      </c>
      <c r="L4025" s="33" t="str">
        <f t="shared" si="567"/>
        <v>DEJAR</v>
      </c>
      <c r="M4025" s="33" t="str">
        <f t="shared" si="568"/>
        <v>DEJAR</v>
      </c>
    </row>
    <row r="4026" spans="1:13" x14ac:dyDescent="0.25">
      <c r="A4026" s="121" t="s">
        <v>1106</v>
      </c>
      <c r="B4026" s="18">
        <v>20</v>
      </c>
      <c r="C4026" s="35" t="s">
        <v>1121</v>
      </c>
      <c r="D4026" s="136">
        <v>53</v>
      </c>
      <c r="E4026" s="136">
        <v>30</v>
      </c>
      <c r="F4026" s="305">
        <f t="shared" si="565"/>
        <v>2206.1886</v>
      </c>
      <c r="G4026" s="9">
        <v>0.125</v>
      </c>
      <c r="H4026" s="9" t="s">
        <v>1063</v>
      </c>
      <c r="I4026" s="32">
        <f t="shared" si="574"/>
        <v>1758.6689149646609</v>
      </c>
      <c r="J4026" s="32">
        <f t="shared" si="572"/>
        <v>7.0346756598586433</v>
      </c>
      <c r="K4026" s="33" t="str">
        <f t="shared" si="566"/>
        <v>DEJAR</v>
      </c>
      <c r="L4026" s="33" t="str">
        <f t="shared" si="567"/>
        <v>DEJAR</v>
      </c>
      <c r="M4026" s="33" t="str">
        <f t="shared" si="568"/>
        <v>DEJAR</v>
      </c>
    </row>
    <row r="4027" spans="1:13" x14ac:dyDescent="0.25">
      <c r="A4027" s="121" t="s">
        <v>1106</v>
      </c>
      <c r="B4027" s="18">
        <v>21</v>
      </c>
      <c r="C4027" s="35" t="s">
        <v>1115</v>
      </c>
      <c r="D4027" s="136">
        <v>55</v>
      </c>
      <c r="E4027" s="136">
        <v>35</v>
      </c>
      <c r="F4027" s="305">
        <f t="shared" si="565"/>
        <v>2375.835</v>
      </c>
      <c r="G4027" s="9">
        <v>0.125</v>
      </c>
      <c r="H4027" s="9" t="s">
        <v>1116</v>
      </c>
      <c r="I4027" s="33">
        <f>0.15991*D4027^2.32764</f>
        <v>1798.0983141492186</v>
      </c>
      <c r="J4027" s="33">
        <f t="shared" ref="J4027:J4042" si="575">(I4027/1000)*0.5/G4027</f>
        <v>7.1923932565968745</v>
      </c>
      <c r="K4027" s="33" t="str">
        <f t="shared" si="566"/>
        <v>DEJAR</v>
      </c>
      <c r="L4027" s="33" t="str">
        <f t="shared" si="567"/>
        <v>DEJAR</v>
      </c>
      <c r="M4027" s="33" t="str">
        <f t="shared" si="568"/>
        <v>DEJAR</v>
      </c>
    </row>
    <row r="4028" spans="1:13" x14ac:dyDescent="0.25">
      <c r="A4028" s="121" t="s">
        <v>1106</v>
      </c>
      <c r="B4028" s="18">
        <v>22</v>
      </c>
      <c r="C4028" s="35" t="s">
        <v>1112</v>
      </c>
      <c r="D4028" s="136">
        <v>40</v>
      </c>
      <c r="E4028" s="136">
        <v>15</v>
      </c>
      <c r="F4028" s="305">
        <f t="shared" si="565"/>
        <v>1256.6399999999999</v>
      </c>
      <c r="G4028" s="9">
        <v>0.125</v>
      </c>
      <c r="H4028" s="9" t="s">
        <v>1063</v>
      </c>
      <c r="I4028" s="32">
        <f t="shared" ref="I4028:I4042" si="576">0.13657*D4028^2.38351</f>
        <v>899.25180732127308</v>
      </c>
      <c r="J4028" s="32">
        <f t="shared" si="575"/>
        <v>3.5970072292850923</v>
      </c>
      <c r="K4028" s="33" t="str">
        <f t="shared" si="566"/>
        <v>DEJAR</v>
      </c>
      <c r="L4028" s="33" t="str">
        <f t="shared" si="567"/>
        <v>DEJAR</v>
      </c>
      <c r="M4028" s="33" t="str">
        <f t="shared" si="568"/>
        <v>DEJAR</v>
      </c>
    </row>
    <row r="4029" spans="1:13" x14ac:dyDescent="0.25">
      <c r="A4029" s="121" t="s">
        <v>1106</v>
      </c>
      <c r="B4029" s="18">
        <v>23</v>
      </c>
      <c r="C4029" s="35" t="s">
        <v>1119</v>
      </c>
      <c r="D4029" s="136">
        <v>38</v>
      </c>
      <c r="E4029" s="136">
        <v>12</v>
      </c>
      <c r="F4029" s="305">
        <f t="shared" si="565"/>
        <v>1134.1176</v>
      </c>
      <c r="G4029" s="9">
        <v>0.125</v>
      </c>
      <c r="H4029" s="9" t="s">
        <v>1063</v>
      </c>
      <c r="I4029" s="32">
        <f t="shared" si="576"/>
        <v>795.76587227964853</v>
      </c>
      <c r="J4029" s="32">
        <f t="shared" si="575"/>
        <v>3.1830634891185943</v>
      </c>
      <c r="K4029" s="33" t="str">
        <f t="shared" si="566"/>
        <v>DEJAR</v>
      </c>
      <c r="L4029" s="33" t="str">
        <f t="shared" si="567"/>
        <v>DEJAR</v>
      </c>
      <c r="M4029" s="33" t="str">
        <f t="shared" si="568"/>
        <v>DEJAR</v>
      </c>
    </row>
    <row r="4030" spans="1:13" x14ac:dyDescent="0.25">
      <c r="A4030" s="121" t="s">
        <v>1106</v>
      </c>
      <c r="B4030" s="18">
        <v>24</v>
      </c>
      <c r="C4030" s="35" t="s">
        <v>1122</v>
      </c>
      <c r="D4030" s="136">
        <v>29</v>
      </c>
      <c r="E4030" s="136">
        <v>28</v>
      </c>
      <c r="F4030" s="305">
        <f t="shared" si="565"/>
        <v>660.52139999999997</v>
      </c>
      <c r="G4030" s="9">
        <v>0.125</v>
      </c>
      <c r="H4030" s="9" t="s">
        <v>1063</v>
      </c>
      <c r="I4030" s="32">
        <f t="shared" si="576"/>
        <v>417.82609631752575</v>
      </c>
      <c r="J4030" s="32">
        <f t="shared" si="575"/>
        <v>1.6713043852701031</v>
      </c>
      <c r="K4030" s="33" t="str">
        <f t="shared" si="566"/>
        <v>DEJAR</v>
      </c>
      <c r="L4030" s="33" t="str">
        <f t="shared" si="567"/>
        <v>DEJAR</v>
      </c>
      <c r="M4030" s="33" t="str">
        <f t="shared" si="568"/>
        <v>DEJAR</v>
      </c>
    </row>
    <row r="4031" spans="1:13" x14ac:dyDescent="0.25">
      <c r="A4031" s="121" t="s">
        <v>1106</v>
      </c>
      <c r="B4031" s="18">
        <v>25</v>
      </c>
      <c r="C4031" s="35" t="s">
        <v>1123</v>
      </c>
      <c r="D4031" s="136">
        <v>25</v>
      </c>
      <c r="E4031" s="136">
        <v>28</v>
      </c>
      <c r="F4031" s="305">
        <f t="shared" si="565"/>
        <v>490.875</v>
      </c>
      <c r="G4031" s="9">
        <v>0.125</v>
      </c>
      <c r="H4031" s="9" t="s">
        <v>1063</v>
      </c>
      <c r="I4031" s="32">
        <f t="shared" si="576"/>
        <v>293.3319028192812</v>
      </c>
      <c r="J4031" s="32">
        <f t="shared" si="575"/>
        <v>1.1733276112771247</v>
      </c>
      <c r="K4031" s="33" t="str">
        <f t="shared" si="566"/>
        <v>DEJAR</v>
      </c>
      <c r="L4031" s="33" t="str">
        <f t="shared" si="567"/>
        <v>DEJAR</v>
      </c>
      <c r="M4031" s="33" t="str">
        <f t="shared" si="568"/>
        <v>DEJAR</v>
      </c>
    </row>
    <row r="4032" spans="1:13" x14ac:dyDescent="0.25">
      <c r="A4032" s="121" t="s">
        <v>1106</v>
      </c>
      <c r="B4032" s="18">
        <v>26</v>
      </c>
      <c r="C4032" s="35" t="s">
        <v>377</v>
      </c>
      <c r="D4032" s="136">
        <v>17</v>
      </c>
      <c r="E4032" s="136">
        <v>10</v>
      </c>
      <c r="F4032" s="305">
        <f t="shared" si="565"/>
        <v>226.98060000000001</v>
      </c>
      <c r="G4032" s="9">
        <v>0.125</v>
      </c>
      <c r="H4032" s="9" t="s">
        <v>1063</v>
      </c>
      <c r="I4032" s="32">
        <f t="shared" si="576"/>
        <v>116.98835060940742</v>
      </c>
      <c r="J4032" s="32">
        <f t="shared" si="575"/>
        <v>0.46795340243762967</v>
      </c>
      <c r="K4032" s="33" t="str">
        <f t="shared" si="566"/>
        <v>DEJAR</v>
      </c>
      <c r="L4032" s="33" t="str">
        <f t="shared" si="567"/>
        <v>DEJAR</v>
      </c>
      <c r="M4032" s="33" t="str">
        <f t="shared" si="568"/>
        <v>DEJAR</v>
      </c>
    </row>
    <row r="4033" spans="1:13" x14ac:dyDescent="0.25">
      <c r="A4033" s="121" t="s">
        <v>1106</v>
      </c>
      <c r="B4033" s="18">
        <v>27</v>
      </c>
      <c r="C4033" s="35" t="s">
        <v>1103</v>
      </c>
      <c r="D4033" s="136">
        <v>85</v>
      </c>
      <c r="E4033" s="136">
        <v>35</v>
      </c>
      <c r="F4033" s="305">
        <f t="shared" si="565"/>
        <v>5674.5150000000003</v>
      </c>
      <c r="G4033" s="9">
        <v>0.125</v>
      </c>
      <c r="H4033" s="9" t="s">
        <v>1063</v>
      </c>
      <c r="I4033" s="32">
        <f t="shared" si="576"/>
        <v>5421.813979830069</v>
      </c>
      <c r="J4033" s="32">
        <f t="shared" si="575"/>
        <v>21.687255919320275</v>
      </c>
      <c r="K4033" s="33" t="str">
        <f t="shared" si="566"/>
        <v>DEJAR</v>
      </c>
      <c r="L4033" s="33" t="str">
        <f t="shared" si="567"/>
        <v>DEJAR</v>
      </c>
      <c r="M4033" s="33" t="str">
        <f t="shared" si="568"/>
        <v>DEJAR</v>
      </c>
    </row>
    <row r="4034" spans="1:13" x14ac:dyDescent="0.25">
      <c r="A4034" s="121" t="s">
        <v>1106</v>
      </c>
      <c r="B4034" s="18">
        <v>28</v>
      </c>
      <c r="C4034" s="35" t="s">
        <v>1112</v>
      </c>
      <c r="D4034" s="136">
        <v>87</v>
      </c>
      <c r="E4034" s="136">
        <v>38</v>
      </c>
      <c r="F4034" s="305">
        <f t="shared" si="565"/>
        <v>5944.6926000000003</v>
      </c>
      <c r="G4034" s="9">
        <v>0.125</v>
      </c>
      <c r="H4034" s="9" t="s">
        <v>1063</v>
      </c>
      <c r="I4034" s="32">
        <f t="shared" si="576"/>
        <v>5730.8473857934578</v>
      </c>
      <c r="J4034" s="32">
        <f t="shared" si="575"/>
        <v>22.92338954317383</v>
      </c>
      <c r="K4034" s="33" t="str">
        <f t="shared" si="566"/>
        <v>DEJAR</v>
      </c>
      <c r="L4034" s="33" t="str">
        <f t="shared" si="567"/>
        <v>DEJAR</v>
      </c>
      <c r="M4034" s="33" t="str">
        <f t="shared" si="568"/>
        <v>DEJAR</v>
      </c>
    </row>
    <row r="4035" spans="1:13" x14ac:dyDescent="0.25">
      <c r="A4035" s="13" t="s">
        <v>1109</v>
      </c>
      <c r="B4035" s="18">
        <v>1</v>
      </c>
      <c r="C4035" s="35" t="s">
        <v>1103</v>
      </c>
      <c r="D4035" s="136">
        <v>51</v>
      </c>
      <c r="E4035" s="136">
        <v>25</v>
      </c>
      <c r="F4035" s="305">
        <f t="shared" ref="F4035:F4098" si="577">(3.1416/4)*D4035^2</f>
        <v>2042.8253999999999</v>
      </c>
      <c r="G4035" s="9">
        <v>0.125</v>
      </c>
      <c r="H4035" s="9" t="s">
        <v>1063</v>
      </c>
      <c r="I4035" s="32">
        <f t="shared" si="576"/>
        <v>1604.5967189869084</v>
      </c>
      <c r="J4035" s="32">
        <f t="shared" si="575"/>
        <v>6.4183868759476335</v>
      </c>
      <c r="K4035" s="33" t="str">
        <f t="shared" ref="K4035:K4098" si="578">+IF(D4035&gt;=10,"DEJAR","DEPURAR")</f>
        <v>DEJAR</v>
      </c>
      <c r="L4035" s="33" t="str">
        <f t="shared" ref="L4035:L4098" si="579">+IF(E4035&gt;=5,"DEJAR","DEPURAR")</f>
        <v>DEJAR</v>
      </c>
      <c r="M4035" s="33" t="str">
        <f t="shared" ref="M4035:M4098" si="580">+IF(AND(K4035="DEJAR",L4035="DEJAR"),"DEJAR","DEPURAR")</f>
        <v>DEJAR</v>
      </c>
    </row>
    <row r="4036" spans="1:13" x14ac:dyDescent="0.25">
      <c r="A4036" s="13" t="s">
        <v>1109</v>
      </c>
      <c r="B4036" s="18">
        <v>2</v>
      </c>
      <c r="C4036" s="35" t="s">
        <v>1103</v>
      </c>
      <c r="D4036" s="136">
        <v>43</v>
      </c>
      <c r="E4036" s="136">
        <v>16</v>
      </c>
      <c r="F4036" s="305">
        <f t="shared" si="577"/>
        <v>1452.2046</v>
      </c>
      <c r="G4036" s="9">
        <v>0.125</v>
      </c>
      <c r="H4036" s="9" t="s">
        <v>1063</v>
      </c>
      <c r="I4036" s="32">
        <f t="shared" si="576"/>
        <v>1068.4241794788302</v>
      </c>
      <c r="J4036" s="32">
        <f t="shared" si="575"/>
        <v>4.2736967179153211</v>
      </c>
      <c r="K4036" s="33" t="str">
        <f t="shared" si="578"/>
        <v>DEJAR</v>
      </c>
      <c r="L4036" s="33" t="str">
        <f t="shared" si="579"/>
        <v>DEJAR</v>
      </c>
      <c r="M4036" s="33" t="str">
        <f t="shared" si="580"/>
        <v>DEJAR</v>
      </c>
    </row>
    <row r="4037" spans="1:13" x14ac:dyDescent="0.25">
      <c r="A4037" s="13" t="s">
        <v>1109</v>
      </c>
      <c r="B4037" s="18">
        <v>3</v>
      </c>
      <c r="C4037" s="35" t="s">
        <v>1124</v>
      </c>
      <c r="D4037" s="136">
        <v>26</v>
      </c>
      <c r="E4037" s="136">
        <v>8</v>
      </c>
      <c r="F4037" s="305">
        <f t="shared" si="577"/>
        <v>530.93039999999996</v>
      </c>
      <c r="G4037" s="9">
        <v>0.125</v>
      </c>
      <c r="H4037" s="9" t="s">
        <v>1063</v>
      </c>
      <c r="I4037" s="32">
        <f t="shared" si="576"/>
        <v>322.0760520178971</v>
      </c>
      <c r="J4037" s="32">
        <f t="shared" si="575"/>
        <v>1.2883042080715883</v>
      </c>
      <c r="K4037" s="33" t="str">
        <f t="shared" si="578"/>
        <v>DEJAR</v>
      </c>
      <c r="L4037" s="33" t="str">
        <f t="shared" si="579"/>
        <v>DEJAR</v>
      </c>
      <c r="M4037" s="33" t="str">
        <f t="shared" si="580"/>
        <v>DEJAR</v>
      </c>
    </row>
    <row r="4038" spans="1:13" x14ac:dyDescent="0.25">
      <c r="A4038" s="13" t="s">
        <v>1109</v>
      </c>
      <c r="B4038" s="18">
        <v>4</v>
      </c>
      <c r="C4038" s="35" t="s">
        <v>1103</v>
      </c>
      <c r="D4038" s="136">
        <v>39</v>
      </c>
      <c r="E4038" s="136">
        <v>22</v>
      </c>
      <c r="F4038" s="305">
        <f t="shared" si="577"/>
        <v>1194.5934</v>
      </c>
      <c r="G4038" s="9">
        <v>0.125</v>
      </c>
      <c r="H4038" s="9" t="s">
        <v>1063</v>
      </c>
      <c r="I4038" s="32">
        <f t="shared" si="576"/>
        <v>846.59112411251863</v>
      </c>
      <c r="J4038" s="32">
        <f t="shared" si="575"/>
        <v>3.3863644964500743</v>
      </c>
      <c r="K4038" s="33" t="str">
        <f t="shared" si="578"/>
        <v>DEJAR</v>
      </c>
      <c r="L4038" s="33" t="str">
        <f t="shared" si="579"/>
        <v>DEJAR</v>
      </c>
      <c r="M4038" s="33" t="str">
        <f t="shared" si="580"/>
        <v>DEJAR</v>
      </c>
    </row>
    <row r="4039" spans="1:13" x14ac:dyDescent="0.25">
      <c r="A4039" s="13" t="s">
        <v>1109</v>
      </c>
      <c r="B4039" s="18">
        <v>5</v>
      </c>
      <c r="C4039" s="35" t="s">
        <v>1103</v>
      </c>
      <c r="D4039" s="136">
        <v>58</v>
      </c>
      <c r="E4039" s="136">
        <v>20</v>
      </c>
      <c r="F4039" s="305">
        <f t="shared" si="577"/>
        <v>2642.0855999999999</v>
      </c>
      <c r="G4039" s="9">
        <v>0.125</v>
      </c>
      <c r="H4039" s="9" t="s">
        <v>1063</v>
      </c>
      <c r="I4039" s="32">
        <f t="shared" si="576"/>
        <v>2180.2363008097436</v>
      </c>
      <c r="J4039" s="32">
        <f t="shared" si="575"/>
        <v>8.7209452032389745</v>
      </c>
      <c r="K4039" s="33" t="str">
        <f t="shared" si="578"/>
        <v>DEJAR</v>
      </c>
      <c r="L4039" s="33" t="str">
        <f t="shared" si="579"/>
        <v>DEJAR</v>
      </c>
      <c r="M4039" s="33" t="str">
        <f t="shared" si="580"/>
        <v>DEJAR</v>
      </c>
    </row>
    <row r="4040" spans="1:13" x14ac:dyDescent="0.25">
      <c r="A4040" s="13" t="s">
        <v>1109</v>
      </c>
      <c r="B4040" s="18">
        <v>6</v>
      </c>
      <c r="C4040" s="35" t="s">
        <v>1103</v>
      </c>
      <c r="D4040" s="136">
        <v>56</v>
      </c>
      <c r="E4040" s="136">
        <v>25</v>
      </c>
      <c r="F4040" s="305">
        <f t="shared" si="577"/>
        <v>2463.0144</v>
      </c>
      <c r="G4040" s="9">
        <v>0.125</v>
      </c>
      <c r="H4040" s="9" t="s">
        <v>1063</v>
      </c>
      <c r="I4040" s="32">
        <f t="shared" si="576"/>
        <v>2005.2981523361668</v>
      </c>
      <c r="J4040" s="32">
        <f t="shared" si="575"/>
        <v>8.0211926093446682</v>
      </c>
      <c r="K4040" s="33" t="str">
        <f t="shared" si="578"/>
        <v>DEJAR</v>
      </c>
      <c r="L4040" s="33" t="str">
        <f t="shared" si="579"/>
        <v>DEJAR</v>
      </c>
      <c r="M4040" s="33" t="str">
        <f t="shared" si="580"/>
        <v>DEJAR</v>
      </c>
    </row>
    <row r="4041" spans="1:13" x14ac:dyDescent="0.25">
      <c r="A4041" s="13" t="s">
        <v>1109</v>
      </c>
      <c r="B4041" s="18">
        <v>7</v>
      </c>
      <c r="C4041" s="35" t="s">
        <v>1103</v>
      </c>
      <c r="D4041" s="136">
        <v>58</v>
      </c>
      <c r="E4041" s="136">
        <v>28</v>
      </c>
      <c r="F4041" s="305">
        <f t="shared" si="577"/>
        <v>2642.0855999999999</v>
      </c>
      <c r="G4041" s="9">
        <v>0.125</v>
      </c>
      <c r="H4041" s="9" t="s">
        <v>1063</v>
      </c>
      <c r="I4041" s="32">
        <f t="shared" si="576"/>
        <v>2180.2363008097436</v>
      </c>
      <c r="J4041" s="32">
        <f t="shared" si="575"/>
        <v>8.7209452032389745</v>
      </c>
      <c r="K4041" s="33" t="str">
        <f t="shared" si="578"/>
        <v>DEJAR</v>
      </c>
      <c r="L4041" s="33" t="str">
        <f t="shared" si="579"/>
        <v>DEJAR</v>
      </c>
      <c r="M4041" s="33" t="str">
        <f t="shared" si="580"/>
        <v>DEJAR</v>
      </c>
    </row>
    <row r="4042" spans="1:13" x14ac:dyDescent="0.25">
      <c r="A4042" s="13" t="s">
        <v>1109</v>
      </c>
      <c r="B4042" s="18">
        <v>8</v>
      </c>
      <c r="C4042" s="35" t="s">
        <v>1124</v>
      </c>
      <c r="D4042" s="136">
        <v>19</v>
      </c>
      <c r="E4042" s="136">
        <v>12</v>
      </c>
      <c r="F4042" s="305">
        <f t="shared" si="577"/>
        <v>283.52940000000001</v>
      </c>
      <c r="G4042" s="9">
        <v>0.125</v>
      </c>
      <c r="H4042" s="9" t="s">
        <v>1063</v>
      </c>
      <c r="I4042" s="32">
        <f t="shared" si="576"/>
        <v>152.50261995629924</v>
      </c>
      <c r="J4042" s="32">
        <f t="shared" si="575"/>
        <v>0.61001047982519696</v>
      </c>
      <c r="K4042" s="33" t="str">
        <f t="shared" si="578"/>
        <v>DEJAR</v>
      </c>
      <c r="L4042" s="33" t="str">
        <f t="shared" si="579"/>
        <v>DEJAR</v>
      </c>
      <c r="M4042" s="33" t="str">
        <f t="shared" si="580"/>
        <v>DEJAR</v>
      </c>
    </row>
    <row r="4043" spans="1:13" x14ac:dyDescent="0.25">
      <c r="A4043" s="13" t="s">
        <v>1109</v>
      </c>
      <c r="B4043" s="18">
        <v>9</v>
      </c>
      <c r="C4043" s="35" t="s">
        <v>1115</v>
      </c>
      <c r="D4043" s="136">
        <v>59</v>
      </c>
      <c r="E4043" s="136">
        <v>35</v>
      </c>
      <c r="F4043" s="305">
        <f t="shared" si="577"/>
        <v>2733.9773999999998</v>
      </c>
      <c r="G4043" s="9">
        <v>0.125</v>
      </c>
      <c r="H4043" s="9" t="s">
        <v>1116</v>
      </c>
      <c r="I4043" s="33">
        <f t="shared" ref="I4043:I4044" si="581">0.15991*D4043^2.32764</f>
        <v>2117.296110227122</v>
      </c>
      <c r="J4043" s="33">
        <f t="shared" ref="J4043:J4046" si="582">(I4043/1000)*0.5/G4043</f>
        <v>8.4691844409084887</v>
      </c>
      <c r="K4043" s="33" t="str">
        <f t="shared" si="578"/>
        <v>DEJAR</v>
      </c>
      <c r="L4043" s="33" t="str">
        <f t="shared" si="579"/>
        <v>DEJAR</v>
      </c>
      <c r="M4043" s="33" t="str">
        <f t="shared" si="580"/>
        <v>DEJAR</v>
      </c>
    </row>
    <row r="4044" spans="1:13" x14ac:dyDescent="0.25">
      <c r="A4044" s="13" t="s">
        <v>1109</v>
      </c>
      <c r="B4044" s="18">
        <v>10</v>
      </c>
      <c r="C4044" s="35" t="s">
        <v>1125</v>
      </c>
      <c r="D4044" s="136">
        <v>60</v>
      </c>
      <c r="E4044" s="136">
        <v>30</v>
      </c>
      <c r="F4044" s="305">
        <f t="shared" si="577"/>
        <v>2827.44</v>
      </c>
      <c r="G4044" s="9">
        <v>0.125</v>
      </c>
      <c r="H4044" s="9" t="s">
        <v>1116</v>
      </c>
      <c r="I4044" s="33">
        <f t="shared" si="581"/>
        <v>2201.7682242118208</v>
      </c>
      <c r="J4044" s="33">
        <f t="shared" si="582"/>
        <v>8.8070728968472825</v>
      </c>
      <c r="K4044" s="33" t="str">
        <f t="shared" si="578"/>
        <v>DEJAR</v>
      </c>
      <c r="L4044" s="33" t="str">
        <f t="shared" si="579"/>
        <v>DEJAR</v>
      </c>
      <c r="M4044" s="33" t="str">
        <f t="shared" si="580"/>
        <v>DEJAR</v>
      </c>
    </row>
    <row r="4045" spans="1:13" x14ac:dyDescent="0.25">
      <c r="A4045" s="13" t="s">
        <v>1109</v>
      </c>
      <c r="B4045" s="18">
        <v>11</v>
      </c>
      <c r="C4045" s="35" t="s">
        <v>1124</v>
      </c>
      <c r="D4045" s="136">
        <v>17</v>
      </c>
      <c r="E4045" s="210">
        <v>22.818181818181817</v>
      </c>
      <c r="F4045" s="305">
        <f t="shared" si="577"/>
        <v>226.98060000000001</v>
      </c>
      <c r="G4045" s="9">
        <v>0.125</v>
      </c>
      <c r="H4045" s="9" t="s">
        <v>1063</v>
      </c>
      <c r="I4045" s="32">
        <f t="shared" ref="I4045:I4046" si="583">0.13657*D4045^2.38351</f>
        <v>116.98835060940742</v>
      </c>
      <c r="J4045" s="32">
        <f t="shared" si="582"/>
        <v>0.46795340243762967</v>
      </c>
      <c r="K4045" s="33" t="str">
        <f t="shared" si="578"/>
        <v>DEJAR</v>
      </c>
      <c r="L4045" s="33" t="str">
        <f t="shared" si="579"/>
        <v>DEJAR</v>
      </c>
      <c r="M4045" s="33" t="str">
        <f t="shared" si="580"/>
        <v>DEJAR</v>
      </c>
    </row>
    <row r="4046" spans="1:13" x14ac:dyDescent="0.25">
      <c r="A4046" s="13" t="s">
        <v>1109</v>
      </c>
      <c r="B4046" s="18">
        <v>12</v>
      </c>
      <c r="C4046" s="35" t="s">
        <v>1103</v>
      </c>
      <c r="D4046" s="136">
        <v>74</v>
      </c>
      <c r="E4046" s="136">
        <v>30</v>
      </c>
      <c r="F4046" s="305">
        <f t="shared" si="577"/>
        <v>4300.8504000000003</v>
      </c>
      <c r="G4046" s="9">
        <v>0.125</v>
      </c>
      <c r="H4046" s="9" t="s">
        <v>1063</v>
      </c>
      <c r="I4046" s="32">
        <f t="shared" si="583"/>
        <v>3896.6177607412524</v>
      </c>
      <c r="J4046" s="32">
        <f t="shared" si="582"/>
        <v>15.586471042965009</v>
      </c>
      <c r="K4046" s="33" t="str">
        <f t="shared" si="578"/>
        <v>DEJAR</v>
      </c>
      <c r="L4046" s="33" t="str">
        <f t="shared" si="579"/>
        <v>DEJAR</v>
      </c>
      <c r="M4046" s="33" t="str">
        <f t="shared" si="580"/>
        <v>DEJAR</v>
      </c>
    </row>
    <row r="4047" spans="1:13" x14ac:dyDescent="0.25">
      <c r="A4047" s="14" t="s">
        <v>1129</v>
      </c>
      <c r="B4047" s="18">
        <v>1</v>
      </c>
      <c r="C4047" s="28" t="s">
        <v>1115</v>
      </c>
      <c r="D4047" s="12">
        <v>17</v>
      </c>
      <c r="E4047" s="29">
        <v>20</v>
      </c>
      <c r="F4047" s="305">
        <f t="shared" si="577"/>
        <v>226.98060000000001</v>
      </c>
      <c r="G4047" s="9">
        <v>0.125</v>
      </c>
      <c r="H4047" s="9" t="s">
        <v>1080</v>
      </c>
      <c r="I4047" s="33">
        <f t="shared" ref="I4047:I4071" si="584">0.15991*D4047^2.32764</f>
        <v>116.92779249889976</v>
      </c>
      <c r="J4047" s="33">
        <f t="shared" ref="J4047:J4078" si="585">(I4047/1000)*0.5/G4047</f>
        <v>0.46771116999559903</v>
      </c>
      <c r="K4047" s="33" t="str">
        <f t="shared" si="578"/>
        <v>DEJAR</v>
      </c>
      <c r="L4047" s="33" t="str">
        <f t="shared" si="579"/>
        <v>DEJAR</v>
      </c>
      <c r="M4047" s="33" t="str">
        <f t="shared" si="580"/>
        <v>DEJAR</v>
      </c>
    </row>
    <row r="4048" spans="1:13" x14ac:dyDescent="0.25">
      <c r="A4048" s="14" t="s">
        <v>1129</v>
      </c>
      <c r="B4048" s="18">
        <v>2</v>
      </c>
      <c r="C4048" s="28" t="s">
        <v>1115</v>
      </c>
      <c r="D4048" s="12">
        <v>29.4</v>
      </c>
      <c r="E4048" s="29">
        <v>15</v>
      </c>
      <c r="F4048" s="305">
        <f t="shared" si="577"/>
        <v>678.86834399999987</v>
      </c>
      <c r="G4048" s="9">
        <v>0.125</v>
      </c>
      <c r="H4048" s="9" t="s">
        <v>1080</v>
      </c>
      <c r="I4048" s="33">
        <f t="shared" si="584"/>
        <v>418.4654466562634</v>
      </c>
      <c r="J4048" s="33">
        <f t="shared" si="585"/>
        <v>1.6738617866250536</v>
      </c>
      <c r="K4048" s="33" t="str">
        <f t="shared" si="578"/>
        <v>DEJAR</v>
      </c>
      <c r="L4048" s="33" t="str">
        <f t="shared" si="579"/>
        <v>DEJAR</v>
      </c>
      <c r="M4048" s="33" t="str">
        <f t="shared" si="580"/>
        <v>DEJAR</v>
      </c>
    </row>
    <row r="4049" spans="1:13" x14ac:dyDescent="0.25">
      <c r="A4049" s="14" t="s">
        <v>1129</v>
      </c>
      <c r="B4049" s="18">
        <v>3</v>
      </c>
      <c r="C4049" s="28" t="s">
        <v>1115</v>
      </c>
      <c r="D4049" s="12">
        <v>48</v>
      </c>
      <c r="E4049" s="29">
        <v>24</v>
      </c>
      <c r="F4049" s="305">
        <f t="shared" si="577"/>
        <v>1809.5616</v>
      </c>
      <c r="G4049" s="9">
        <v>0.125</v>
      </c>
      <c r="H4049" s="9" t="s">
        <v>1080</v>
      </c>
      <c r="I4049" s="33">
        <f t="shared" si="584"/>
        <v>1309.7848931615965</v>
      </c>
      <c r="J4049" s="33">
        <f t="shared" si="585"/>
        <v>5.2391395726463861</v>
      </c>
      <c r="K4049" s="33" t="str">
        <f t="shared" si="578"/>
        <v>DEJAR</v>
      </c>
      <c r="L4049" s="33" t="str">
        <f t="shared" si="579"/>
        <v>DEJAR</v>
      </c>
      <c r="M4049" s="33" t="str">
        <f t="shared" si="580"/>
        <v>DEJAR</v>
      </c>
    </row>
    <row r="4050" spans="1:13" x14ac:dyDescent="0.25">
      <c r="A4050" s="14" t="s">
        <v>1129</v>
      </c>
      <c r="B4050" s="18">
        <v>4</v>
      </c>
      <c r="C4050" s="28" t="s">
        <v>1115</v>
      </c>
      <c r="D4050" s="12">
        <v>19.5</v>
      </c>
      <c r="E4050" s="29">
        <v>18</v>
      </c>
      <c r="F4050" s="305">
        <f t="shared" si="577"/>
        <v>298.64834999999999</v>
      </c>
      <c r="G4050" s="9">
        <v>0.125</v>
      </c>
      <c r="H4050" s="9" t="s">
        <v>1080</v>
      </c>
      <c r="I4050" s="33">
        <f t="shared" si="584"/>
        <v>160.9206529416729</v>
      </c>
      <c r="J4050" s="33">
        <f t="shared" si="585"/>
        <v>0.64368261176669161</v>
      </c>
      <c r="K4050" s="33" t="str">
        <f t="shared" si="578"/>
        <v>DEJAR</v>
      </c>
      <c r="L4050" s="33" t="str">
        <f t="shared" si="579"/>
        <v>DEJAR</v>
      </c>
      <c r="M4050" s="33" t="str">
        <f t="shared" si="580"/>
        <v>DEJAR</v>
      </c>
    </row>
    <row r="4051" spans="1:13" x14ac:dyDescent="0.25">
      <c r="A4051" s="14" t="s">
        <v>1129</v>
      </c>
      <c r="B4051" s="18">
        <v>5</v>
      </c>
      <c r="C4051" s="28" t="s">
        <v>1115</v>
      </c>
      <c r="D4051" s="12">
        <v>35</v>
      </c>
      <c r="E4051" s="29">
        <v>25</v>
      </c>
      <c r="F4051" s="305">
        <f t="shared" si="577"/>
        <v>962.11500000000001</v>
      </c>
      <c r="G4051" s="9">
        <v>0.125</v>
      </c>
      <c r="H4051" s="9" t="s">
        <v>1080</v>
      </c>
      <c r="I4051" s="33">
        <f t="shared" si="584"/>
        <v>627.92845814933332</v>
      </c>
      <c r="J4051" s="33">
        <f t="shared" si="585"/>
        <v>2.5117138325973332</v>
      </c>
      <c r="K4051" s="33" t="str">
        <f t="shared" si="578"/>
        <v>DEJAR</v>
      </c>
      <c r="L4051" s="33" t="str">
        <f t="shared" si="579"/>
        <v>DEJAR</v>
      </c>
      <c r="M4051" s="33" t="str">
        <f t="shared" si="580"/>
        <v>DEJAR</v>
      </c>
    </row>
    <row r="4052" spans="1:13" x14ac:dyDescent="0.25">
      <c r="A4052" s="14" t="s">
        <v>1129</v>
      </c>
      <c r="B4052" s="18">
        <v>6</v>
      </c>
      <c r="C4052" s="28" t="s">
        <v>1115</v>
      </c>
      <c r="D4052" s="12">
        <v>32</v>
      </c>
      <c r="E4052" s="29">
        <v>20</v>
      </c>
      <c r="F4052" s="305">
        <f t="shared" si="577"/>
        <v>804.24959999999999</v>
      </c>
      <c r="G4052" s="9">
        <v>0.125</v>
      </c>
      <c r="H4052" s="9" t="s">
        <v>1080</v>
      </c>
      <c r="I4052" s="33">
        <f t="shared" si="584"/>
        <v>509.70972386186907</v>
      </c>
      <c r="J4052" s="33">
        <f t="shared" si="585"/>
        <v>2.0388388954474763</v>
      </c>
      <c r="K4052" s="33" t="str">
        <f t="shared" si="578"/>
        <v>DEJAR</v>
      </c>
      <c r="L4052" s="33" t="str">
        <f t="shared" si="579"/>
        <v>DEJAR</v>
      </c>
      <c r="M4052" s="33" t="str">
        <f t="shared" si="580"/>
        <v>DEJAR</v>
      </c>
    </row>
    <row r="4053" spans="1:13" x14ac:dyDescent="0.25">
      <c r="A4053" s="14" t="s">
        <v>1129</v>
      </c>
      <c r="B4053" s="18">
        <v>7</v>
      </c>
      <c r="C4053" s="28" t="s">
        <v>1115</v>
      </c>
      <c r="D4053" s="120">
        <v>19.7</v>
      </c>
      <c r="E4053" s="29">
        <v>27</v>
      </c>
      <c r="F4053" s="305">
        <f t="shared" si="577"/>
        <v>304.80588599999999</v>
      </c>
      <c r="G4053" s="9">
        <v>0.125</v>
      </c>
      <c r="H4053" s="9" t="s">
        <v>1080</v>
      </c>
      <c r="I4053" s="33">
        <f t="shared" si="584"/>
        <v>164.78853391432003</v>
      </c>
      <c r="J4053" s="33">
        <f t="shared" si="585"/>
        <v>0.65915413565728009</v>
      </c>
      <c r="K4053" s="33" t="str">
        <f t="shared" si="578"/>
        <v>DEJAR</v>
      </c>
      <c r="L4053" s="33" t="str">
        <f t="shared" si="579"/>
        <v>DEJAR</v>
      </c>
      <c r="M4053" s="33" t="str">
        <f t="shared" si="580"/>
        <v>DEJAR</v>
      </c>
    </row>
    <row r="4054" spans="1:13" x14ac:dyDescent="0.25">
      <c r="A4054" s="14" t="s">
        <v>1129</v>
      </c>
      <c r="B4054" s="18">
        <v>8</v>
      </c>
      <c r="C4054" s="28" t="s">
        <v>1115</v>
      </c>
      <c r="D4054" s="12">
        <v>29</v>
      </c>
      <c r="E4054" s="29">
        <v>20</v>
      </c>
      <c r="F4054" s="305">
        <f t="shared" si="577"/>
        <v>660.52139999999997</v>
      </c>
      <c r="G4054" s="9">
        <v>0.125</v>
      </c>
      <c r="H4054" s="9" t="s">
        <v>1080</v>
      </c>
      <c r="I4054" s="33">
        <f t="shared" si="584"/>
        <v>405.3327536426039</v>
      </c>
      <c r="J4054" s="33">
        <f t="shared" si="585"/>
        <v>1.6213310145704156</v>
      </c>
      <c r="K4054" s="33" t="str">
        <f t="shared" si="578"/>
        <v>DEJAR</v>
      </c>
      <c r="L4054" s="33" t="str">
        <f t="shared" si="579"/>
        <v>DEJAR</v>
      </c>
      <c r="M4054" s="33" t="str">
        <f t="shared" si="580"/>
        <v>DEJAR</v>
      </c>
    </row>
    <row r="4055" spans="1:13" x14ac:dyDescent="0.25">
      <c r="A4055" s="14" t="s">
        <v>1129</v>
      </c>
      <c r="B4055" s="18">
        <v>9</v>
      </c>
      <c r="C4055" s="28" t="s">
        <v>1115</v>
      </c>
      <c r="D4055" s="12">
        <v>23.5</v>
      </c>
      <c r="E4055" s="29">
        <v>27</v>
      </c>
      <c r="F4055" s="305">
        <f t="shared" si="577"/>
        <v>433.73714999999999</v>
      </c>
      <c r="G4055" s="9">
        <v>0.125</v>
      </c>
      <c r="H4055" s="9" t="s">
        <v>1080</v>
      </c>
      <c r="I4055" s="33">
        <f t="shared" si="584"/>
        <v>248.44371931971969</v>
      </c>
      <c r="J4055" s="33">
        <f t="shared" si="585"/>
        <v>0.99377487727887881</v>
      </c>
      <c r="K4055" s="33" t="str">
        <f t="shared" si="578"/>
        <v>DEJAR</v>
      </c>
      <c r="L4055" s="33" t="str">
        <f t="shared" si="579"/>
        <v>DEJAR</v>
      </c>
      <c r="M4055" s="33" t="str">
        <f t="shared" si="580"/>
        <v>DEJAR</v>
      </c>
    </row>
    <row r="4056" spans="1:13" x14ac:dyDescent="0.25">
      <c r="A4056" s="14" t="s">
        <v>1129</v>
      </c>
      <c r="B4056" s="18">
        <v>10</v>
      </c>
      <c r="C4056" s="28" t="s">
        <v>1115</v>
      </c>
      <c r="D4056" s="12">
        <v>29.5</v>
      </c>
      <c r="E4056" s="29">
        <v>20</v>
      </c>
      <c r="F4056" s="305">
        <f t="shared" si="577"/>
        <v>683.49434999999994</v>
      </c>
      <c r="G4056" s="9">
        <v>0.125</v>
      </c>
      <c r="H4056" s="9" t="s">
        <v>1080</v>
      </c>
      <c r="I4056" s="33">
        <f t="shared" si="584"/>
        <v>421.78598066337179</v>
      </c>
      <c r="J4056" s="33">
        <f t="shared" si="585"/>
        <v>1.6871439226534872</v>
      </c>
      <c r="K4056" s="33" t="str">
        <f t="shared" si="578"/>
        <v>DEJAR</v>
      </c>
      <c r="L4056" s="33" t="str">
        <f t="shared" si="579"/>
        <v>DEJAR</v>
      </c>
      <c r="M4056" s="33" t="str">
        <f t="shared" si="580"/>
        <v>DEJAR</v>
      </c>
    </row>
    <row r="4057" spans="1:13" x14ac:dyDescent="0.25">
      <c r="A4057" s="14" t="s">
        <v>1129</v>
      </c>
      <c r="B4057" s="18">
        <v>11</v>
      </c>
      <c r="C4057" s="28" t="s">
        <v>1115</v>
      </c>
      <c r="D4057" s="12">
        <v>24</v>
      </c>
      <c r="E4057" s="29">
        <v>24</v>
      </c>
      <c r="F4057" s="305">
        <f t="shared" si="577"/>
        <v>452.3904</v>
      </c>
      <c r="G4057" s="9">
        <v>0.125</v>
      </c>
      <c r="H4057" s="9" t="s">
        <v>1080</v>
      </c>
      <c r="I4057" s="33">
        <f t="shared" si="584"/>
        <v>260.92189134611579</v>
      </c>
      <c r="J4057" s="33">
        <f t="shared" si="585"/>
        <v>1.0436875653844631</v>
      </c>
      <c r="K4057" s="33" t="str">
        <f t="shared" si="578"/>
        <v>DEJAR</v>
      </c>
      <c r="L4057" s="33" t="str">
        <f t="shared" si="579"/>
        <v>DEJAR</v>
      </c>
      <c r="M4057" s="33" t="str">
        <f t="shared" si="580"/>
        <v>DEJAR</v>
      </c>
    </row>
    <row r="4058" spans="1:13" x14ac:dyDescent="0.25">
      <c r="A4058" s="14" t="s">
        <v>1129</v>
      </c>
      <c r="B4058" s="18">
        <v>12</v>
      </c>
      <c r="C4058" s="28" t="s">
        <v>1115</v>
      </c>
      <c r="D4058" s="12">
        <v>28.3</v>
      </c>
      <c r="E4058" s="29">
        <v>28</v>
      </c>
      <c r="F4058" s="305">
        <f t="shared" si="577"/>
        <v>629.01900599999999</v>
      </c>
      <c r="G4058" s="9">
        <v>0.125</v>
      </c>
      <c r="H4058" s="9" t="s">
        <v>1080</v>
      </c>
      <c r="I4058" s="33">
        <f t="shared" si="584"/>
        <v>382.92330801602066</v>
      </c>
      <c r="J4058" s="33">
        <f t="shared" si="585"/>
        <v>1.5316932320640826</v>
      </c>
      <c r="K4058" s="33" t="str">
        <f t="shared" si="578"/>
        <v>DEJAR</v>
      </c>
      <c r="L4058" s="33" t="str">
        <f t="shared" si="579"/>
        <v>DEJAR</v>
      </c>
      <c r="M4058" s="33" t="str">
        <f t="shared" si="580"/>
        <v>DEJAR</v>
      </c>
    </row>
    <row r="4059" spans="1:13" x14ac:dyDescent="0.25">
      <c r="A4059" s="14" t="s">
        <v>1129</v>
      </c>
      <c r="B4059" s="18">
        <v>13</v>
      </c>
      <c r="C4059" s="28" t="s">
        <v>1115</v>
      </c>
      <c r="D4059" s="12">
        <v>15.5</v>
      </c>
      <c r="E4059" s="29">
        <v>20</v>
      </c>
      <c r="F4059" s="305">
        <f t="shared" si="577"/>
        <v>188.69235</v>
      </c>
      <c r="G4059" s="9">
        <v>0.125</v>
      </c>
      <c r="H4059" s="9" t="s">
        <v>1080</v>
      </c>
      <c r="I4059" s="33">
        <f t="shared" si="584"/>
        <v>94.305994053056963</v>
      </c>
      <c r="J4059" s="33">
        <f t="shared" si="585"/>
        <v>0.37722397621222786</v>
      </c>
      <c r="K4059" s="33" t="str">
        <f t="shared" si="578"/>
        <v>DEJAR</v>
      </c>
      <c r="L4059" s="33" t="str">
        <f t="shared" si="579"/>
        <v>DEJAR</v>
      </c>
      <c r="M4059" s="33" t="str">
        <f t="shared" si="580"/>
        <v>DEJAR</v>
      </c>
    </row>
    <row r="4060" spans="1:13" x14ac:dyDescent="0.25">
      <c r="A4060" s="14" t="s">
        <v>1129</v>
      </c>
      <c r="B4060" s="18">
        <v>14</v>
      </c>
      <c r="C4060" s="28" t="s">
        <v>1115</v>
      </c>
      <c r="D4060" s="12">
        <v>24.4</v>
      </c>
      <c r="E4060" s="29">
        <v>17</v>
      </c>
      <c r="F4060" s="305">
        <f t="shared" si="577"/>
        <v>467.59574399999991</v>
      </c>
      <c r="G4060" s="9">
        <v>0.125</v>
      </c>
      <c r="H4060" s="9" t="s">
        <v>1080</v>
      </c>
      <c r="I4060" s="33">
        <f t="shared" si="584"/>
        <v>271.15628716474828</v>
      </c>
      <c r="J4060" s="33">
        <f t="shared" si="585"/>
        <v>1.0846251486589931</v>
      </c>
      <c r="K4060" s="33" t="str">
        <f t="shared" si="578"/>
        <v>DEJAR</v>
      </c>
      <c r="L4060" s="33" t="str">
        <f t="shared" si="579"/>
        <v>DEJAR</v>
      </c>
      <c r="M4060" s="33" t="str">
        <f t="shared" si="580"/>
        <v>DEJAR</v>
      </c>
    </row>
    <row r="4061" spans="1:13" x14ac:dyDescent="0.25">
      <c r="A4061" s="14" t="s">
        <v>1129</v>
      </c>
      <c r="B4061" s="18">
        <v>15</v>
      </c>
      <c r="C4061" s="28" t="s">
        <v>1115</v>
      </c>
      <c r="D4061" s="12">
        <v>24.4</v>
      </c>
      <c r="E4061" s="29">
        <v>12</v>
      </c>
      <c r="F4061" s="305">
        <f t="shared" si="577"/>
        <v>467.59574399999991</v>
      </c>
      <c r="G4061" s="9">
        <v>0.125</v>
      </c>
      <c r="H4061" s="9" t="s">
        <v>1080</v>
      </c>
      <c r="I4061" s="33">
        <f t="shared" si="584"/>
        <v>271.15628716474828</v>
      </c>
      <c r="J4061" s="33">
        <f t="shared" si="585"/>
        <v>1.0846251486589931</v>
      </c>
      <c r="K4061" s="33" t="str">
        <f t="shared" si="578"/>
        <v>DEJAR</v>
      </c>
      <c r="L4061" s="33" t="str">
        <f t="shared" si="579"/>
        <v>DEJAR</v>
      </c>
      <c r="M4061" s="33" t="str">
        <f t="shared" si="580"/>
        <v>DEJAR</v>
      </c>
    </row>
    <row r="4062" spans="1:13" x14ac:dyDescent="0.25">
      <c r="A4062" s="14" t="s">
        <v>1129</v>
      </c>
      <c r="B4062" s="18">
        <v>16</v>
      </c>
      <c r="C4062" s="28" t="s">
        <v>1115</v>
      </c>
      <c r="D4062" s="12">
        <v>24.5</v>
      </c>
      <c r="E4062" s="29">
        <v>18</v>
      </c>
      <c r="F4062" s="305">
        <f t="shared" si="577"/>
        <v>471.43635</v>
      </c>
      <c r="G4062" s="9">
        <v>0.125</v>
      </c>
      <c r="H4062" s="9" t="s">
        <v>1080</v>
      </c>
      <c r="I4062" s="33">
        <f t="shared" si="584"/>
        <v>273.75002523815579</v>
      </c>
      <c r="J4062" s="33">
        <f t="shared" si="585"/>
        <v>1.0950001009526231</v>
      </c>
      <c r="K4062" s="33" t="str">
        <f t="shared" si="578"/>
        <v>DEJAR</v>
      </c>
      <c r="L4062" s="33" t="str">
        <f t="shared" si="579"/>
        <v>DEJAR</v>
      </c>
      <c r="M4062" s="33" t="str">
        <f t="shared" si="580"/>
        <v>DEJAR</v>
      </c>
    </row>
    <row r="4063" spans="1:13" x14ac:dyDescent="0.25">
      <c r="A4063" s="14" t="s">
        <v>1129</v>
      </c>
      <c r="B4063" s="18">
        <v>17</v>
      </c>
      <c r="C4063" s="28" t="s">
        <v>1115</v>
      </c>
      <c r="D4063" s="12">
        <v>24.6</v>
      </c>
      <c r="E4063" s="29">
        <v>17</v>
      </c>
      <c r="F4063" s="305">
        <f t="shared" si="577"/>
        <v>475.29266400000006</v>
      </c>
      <c r="G4063" s="9">
        <v>0.125</v>
      </c>
      <c r="H4063" s="9" t="s">
        <v>1080</v>
      </c>
      <c r="I4063" s="33">
        <f t="shared" si="584"/>
        <v>276.3578567838818</v>
      </c>
      <c r="J4063" s="33">
        <f t="shared" si="585"/>
        <v>1.1054314271355272</v>
      </c>
      <c r="K4063" s="33" t="str">
        <f t="shared" si="578"/>
        <v>DEJAR</v>
      </c>
      <c r="L4063" s="33" t="str">
        <f t="shared" si="579"/>
        <v>DEJAR</v>
      </c>
      <c r="M4063" s="33" t="str">
        <f t="shared" si="580"/>
        <v>DEJAR</v>
      </c>
    </row>
    <row r="4064" spans="1:13" x14ac:dyDescent="0.25">
      <c r="A4064" s="14" t="s">
        <v>1129</v>
      </c>
      <c r="B4064" s="18">
        <v>18</v>
      </c>
      <c r="C4064" s="28" t="s">
        <v>1115</v>
      </c>
      <c r="D4064" s="12">
        <v>21.8</v>
      </c>
      <c r="E4064" s="29">
        <v>19</v>
      </c>
      <c r="F4064" s="305">
        <f t="shared" si="577"/>
        <v>373.25349599999998</v>
      </c>
      <c r="G4064" s="9">
        <v>0.125</v>
      </c>
      <c r="H4064" s="9" t="s">
        <v>1080</v>
      </c>
      <c r="I4064" s="33">
        <f t="shared" si="584"/>
        <v>208.60297413909723</v>
      </c>
      <c r="J4064" s="33">
        <f t="shared" si="585"/>
        <v>0.83441189655638892</v>
      </c>
      <c r="K4064" s="33" t="str">
        <f t="shared" si="578"/>
        <v>DEJAR</v>
      </c>
      <c r="L4064" s="33" t="str">
        <f t="shared" si="579"/>
        <v>DEJAR</v>
      </c>
      <c r="M4064" s="33" t="str">
        <f t="shared" si="580"/>
        <v>DEJAR</v>
      </c>
    </row>
    <row r="4065" spans="1:13" x14ac:dyDescent="0.25">
      <c r="A4065" s="14" t="s">
        <v>1129</v>
      </c>
      <c r="B4065" s="18">
        <v>19</v>
      </c>
      <c r="C4065" s="28" t="s">
        <v>1115</v>
      </c>
      <c r="D4065" s="12">
        <v>22</v>
      </c>
      <c r="E4065" s="218">
        <v>21.35</v>
      </c>
      <c r="F4065" s="305">
        <f t="shared" si="577"/>
        <v>380.1336</v>
      </c>
      <c r="G4065" s="9">
        <v>0.125</v>
      </c>
      <c r="H4065" s="9" t="s">
        <v>1080</v>
      </c>
      <c r="I4065" s="33">
        <f t="shared" si="584"/>
        <v>213.08474152497325</v>
      </c>
      <c r="J4065" s="33">
        <f t="shared" si="585"/>
        <v>0.85233896609989301</v>
      </c>
      <c r="K4065" s="33" t="str">
        <f t="shared" si="578"/>
        <v>DEJAR</v>
      </c>
      <c r="L4065" s="33" t="str">
        <f t="shared" si="579"/>
        <v>DEJAR</v>
      </c>
      <c r="M4065" s="33" t="str">
        <f t="shared" si="580"/>
        <v>DEJAR</v>
      </c>
    </row>
    <row r="4066" spans="1:13" x14ac:dyDescent="0.25">
      <c r="A4066" s="14" t="s">
        <v>1129</v>
      </c>
      <c r="B4066" s="18">
        <v>20</v>
      </c>
      <c r="C4066" s="28" t="s">
        <v>1115</v>
      </c>
      <c r="D4066" s="12">
        <v>15.2</v>
      </c>
      <c r="E4066" s="218">
        <v>21.35</v>
      </c>
      <c r="F4066" s="305">
        <f t="shared" si="577"/>
        <v>181.45881599999998</v>
      </c>
      <c r="G4066" s="9">
        <v>0.125</v>
      </c>
      <c r="H4066" s="9" t="s">
        <v>1080</v>
      </c>
      <c r="I4066" s="33">
        <f t="shared" si="584"/>
        <v>90.111876238431108</v>
      </c>
      <c r="J4066" s="33">
        <f t="shared" si="585"/>
        <v>0.36044750495372441</v>
      </c>
      <c r="K4066" s="33" t="str">
        <f t="shared" si="578"/>
        <v>DEJAR</v>
      </c>
      <c r="L4066" s="33" t="str">
        <f t="shared" si="579"/>
        <v>DEJAR</v>
      </c>
      <c r="M4066" s="33" t="str">
        <f t="shared" si="580"/>
        <v>DEJAR</v>
      </c>
    </row>
    <row r="4067" spans="1:13" x14ac:dyDescent="0.25">
      <c r="A4067" s="14" t="s">
        <v>1129</v>
      </c>
      <c r="B4067" s="18">
        <v>21</v>
      </c>
      <c r="C4067" s="28" t="s">
        <v>1115</v>
      </c>
      <c r="D4067" s="12">
        <v>19.399999999999999</v>
      </c>
      <c r="E4067" s="218">
        <v>21.35</v>
      </c>
      <c r="F4067" s="305">
        <f t="shared" si="577"/>
        <v>295.59314399999994</v>
      </c>
      <c r="G4067" s="9">
        <v>0.125</v>
      </c>
      <c r="H4067" s="9" t="s">
        <v>1080</v>
      </c>
      <c r="I4067" s="33">
        <f t="shared" si="584"/>
        <v>159.00634029505304</v>
      </c>
      <c r="J4067" s="33">
        <f t="shared" si="585"/>
        <v>0.63602536118021213</v>
      </c>
      <c r="K4067" s="33" t="str">
        <f t="shared" si="578"/>
        <v>DEJAR</v>
      </c>
      <c r="L4067" s="33" t="str">
        <f t="shared" si="579"/>
        <v>DEJAR</v>
      </c>
      <c r="M4067" s="33" t="str">
        <f t="shared" si="580"/>
        <v>DEJAR</v>
      </c>
    </row>
    <row r="4068" spans="1:13" x14ac:dyDescent="0.25">
      <c r="A4068" s="14" t="s">
        <v>1129</v>
      </c>
      <c r="B4068" s="18">
        <v>22</v>
      </c>
      <c r="C4068" s="28" t="s">
        <v>1115</v>
      </c>
      <c r="D4068" s="12">
        <v>17.5</v>
      </c>
      <c r="E4068" s="218">
        <v>21.35</v>
      </c>
      <c r="F4068" s="305">
        <f t="shared" si="577"/>
        <v>240.52875</v>
      </c>
      <c r="G4068" s="9">
        <v>0.125</v>
      </c>
      <c r="H4068" s="9" t="s">
        <v>1080</v>
      </c>
      <c r="I4068" s="33">
        <f t="shared" si="584"/>
        <v>125.08945689157549</v>
      </c>
      <c r="J4068" s="33">
        <f t="shared" si="585"/>
        <v>0.50035782756630198</v>
      </c>
      <c r="K4068" s="33" t="str">
        <f t="shared" si="578"/>
        <v>DEJAR</v>
      </c>
      <c r="L4068" s="33" t="str">
        <f t="shared" si="579"/>
        <v>DEJAR</v>
      </c>
      <c r="M4068" s="33" t="str">
        <f t="shared" si="580"/>
        <v>DEJAR</v>
      </c>
    </row>
    <row r="4069" spans="1:13" x14ac:dyDescent="0.25">
      <c r="A4069" s="14" t="s">
        <v>1129</v>
      </c>
      <c r="B4069" s="18">
        <v>23</v>
      </c>
      <c r="C4069" s="28" t="s">
        <v>1115</v>
      </c>
      <c r="D4069" s="12">
        <v>10.199999999999999</v>
      </c>
      <c r="E4069" s="218">
        <v>21.35</v>
      </c>
      <c r="F4069" s="305">
        <f t="shared" si="577"/>
        <v>81.713015999999996</v>
      </c>
      <c r="G4069" s="9">
        <v>0.125</v>
      </c>
      <c r="H4069" s="9" t="s">
        <v>1080</v>
      </c>
      <c r="I4069" s="33">
        <f t="shared" si="584"/>
        <v>35.60686410625334</v>
      </c>
      <c r="J4069" s="33">
        <f t="shared" si="585"/>
        <v>0.14242745642501337</v>
      </c>
      <c r="K4069" s="33" t="str">
        <f t="shared" si="578"/>
        <v>DEJAR</v>
      </c>
      <c r="L4069" s="33" t="str">
        <f t="shared" si="579"/>
        <v>DEJAR</v>
      </c>
      <c r="M4069" s="33" t="str">
        <f t="shared" si="580"/>
        <v>DEJAR</v>
      </c>
    </row>
    <row r="4070" spans="1:13" x14ac:dyDescent="0.25">
      <c r="A4070" s="14" t="s">
        <v>1129</v>
      </c>
      <c r="B4070" s="18">
        <v>24</v>
      </c>
      <c r="C4070" s="28" t="s">
        <v>1115</v>
      </c>
      <c r="D4070" s="12">
        <v>51.4</v>
      </c>
      <c r="E4070" s="29">
        <v>35</v>
      </c>
      <c r="F4070" s="305">
        <f t="shared" si="577"/>
        <v>2074.9953839999998</v>
      </c>
      <c r="G4070" s="9">
        <v>0.125</v>
      </c>
      <c r="H4070" s="9" t="s">
        <v>1080</v>
      </c>
      <c r="I4070" s="33">
        <f t="shared" si="584"/>
        <v>1535.966761364183</v>
      </c>
      <c r="J4070" s="33">
        <f t="shared" si="585"/>
        <v>6.1438670454567319</v>
      </c>
      <c r="K4070" s="33" t="str">
        <f t="shared" si="578"/>
        <v>DEJAR</v>
      </c>
      <c r="L4070" s="33" t="str">
        <f t="shared" si="579"/>
        <v>DEJAR</v>
      </c>
      <c r="M4070" s="33" t="str">
        <f t="shared" si="580"/>
        <v>DEJAR</v>
      </c>
    </row>
    <row r="4071" spans="1:13" x14ac:dyDescent="0.25">
      <c r="A4071" s="121" t="s">
        <v>1129</v>
      </c>
      <c r="B4071" s="18">
        <v>25</v>
      </c>
      <c r="C4071" s="28" t="s">
        <v>1115</v>
      </c>
      <c r="D4071" s="12">
        <v>10</v>
      </c>
      <c r="E4071" s="29">
        <v>21</v>
      </c>
      <c r="F4071" s="305">
        <f t="shared" si="577"/>
        <v>78.539999999999992</v>
      </c>
      <c r="G4071" s="9">
        <v>0.125</v>
      </c>
      <c r="H4071" s="9" t="s">
        <v>1080</v>
      </c>
      <c r="I4071" s="33">
        <f t="shared" si="584"/>
        <v>34.002873775253192</v>
      </c>
      <c r="J4071" s="33">
        <f t="shared" si="585"/>
        <v>0.13601149510101276</v>
      </c>
      <c r="K4071" s="33" t="str">
        <f t="shared" si="578"/>
        <v>DEJAR</v>
      </c>
      <c r="L4071" s="33" t="str">
        <f t="shared" si="579"/>
        <v>DEJAR</v>
      </c>
      <c r="M4071" s="33" t="str">
        <f t="shared" si="580"/>
        <v>DEJAR</v>
      </c>
    </row>
    <row r="4072" spans="1:13" x14ac:dyDescent="0.25">
      <c r="A4072" t="s">
        <v>1133</v>
      </c>
      <c r="B4072">
        <v>1</v>
      </c>
      <c r="C4072" t="s">
        <v>1123</v>
      </c>
      <c r="D4072" s="9">
        <v>12.6</v>
      </c>
      <c r="E4072" s="9">
        <v>20</v>
      </c>
      <c r="F4072" s="305">
        <f t="shared" si="577"/>
        <v>124.69010399999999</v>
      </c>
      <c r="G4072" s="9">
        <v>0.125</v>
      </c>
      <c r="H4072" t="s">
        <v>1147</v>
      </c>
      <c r="I4072" s="32">
        <f t="shared" ref="I4072:I4077" si="586">0.13657*D4072^2.38351</f>
        <v>57.292728748920624</v>
      </c>
      <c r="J4072" s="32">
        <f t="shared" si="585"/>
        <v>0.22917091499568248</v>
      </c>
      <c r="K4072" s="33" t="str">
        <f t="shared" si="578"/>
        <v>DEJAR</v>
      </c>
      <c r="L4072" s="33" t="str">
        <f t="shared" si="579"/>
        <v>DEJAR</v>
      </c>
      <c r="M4072" s="33" t="str">
        <f t="shared" si="580"/>
        <v>DEJAR</v>
      </c>
    </row>
    <row r="4073" spans="1:13" x14ac:dyDescent="0.25">
      <c r="A4073" t="s">
        <v>1133</v>
      </c>
      <c r="B4073">
        <v>2</v>
      </c>
      <c r="C4073" t="s">
        <v>1148</v>
      </c>
      <c r="D4073" s="9">
        <v>13.2</v>
      </c>
      <c r="E4073" s="9">
        <v>15</v>
      </c>
      <c r="F4073" s="305">
        <f t="shared" si="577"/>
        <v>136.84809599999997</v>
      </c>
      <c r="G4073" s="9">
        <v>0.125</v>
      </c>
      <c r="H4073" t="s">
        <v>1147</v>
      </c>
      <c r="I4073" s="32">
        <f t="shared" si="586"/>
        <v>64.010980580278073</v>
      </c>
      <c r="J4073" s="32">
        <f t="shared" si="585"/>
        <v>0.25604392232111228</v>
      </c>
      <c r="K4073" s="33" t="str">
        <f t="shared" si="578"/>
        <v>DEJAR</v>
      </c>
      <c r="L4073" s="33" t="str">
        <f t="shared" si="579"/>
        <v>DEJAR</v>
      </c>
      <c r="M4073" s="33" t="str">
        <f t="shared" si="580"/>
        <v>DEJAR</v>
      </c>
    </row>
    <row r="4074" spans="1:13" x14ac:dyDescent="0.25">
      <c r="A4074" t="s">
        <v>1133</v>
      </c>
      <c r="B4074">
        <v>3</v>
      </c>
      <c r="C4074" t="s">
        <v>1123</v>
      </c>
      <c r="D4074" s="9">
        <v>25.3</v>
      </c>
      <c r="E4074" s="9">
        <v>8</v>
      </c>
      <c r="F4074" s="305">
        <f t="shared" si="577"/>
        <v>502.72668600000003</v>
      </c>
      <c r="G4074" s="9">
        <v>0.125</v>
      </c>
      <c r="H4074" t="s">
        <v>1147</v>
      </c>
      <c r="I4074" s="32">
        <f t="shared" si="586"/>
        <v>301.79156892707778</v>
      </c>
      <c r="J4074" s="32">
        <f t="shared" si="585"/>
        <v>1.207166275708311</v>
      </c>
      <c r="K4074" s="33" t="str">
        <f t="shared" si="578"/>
        <v>DEJAR</v>
      </c>
      <c r="L4074" s="33" t="str">
        <f t="shared" si="579"/>
        <v>DEJAR</v>
      </c>
      <c r="M4074" s="33" t="str">
        <f t="shared" si="580"/>
        <v>DEJAR</v>
      </c>
    </row>
    <row r="4075" spans="1:13" x14ac:dyDescent="0.25">
      <c r="A4075" t="s">
        <v>1133</v>
      </c>
      <c r="B4075">
        <v>4</v>
      </c>
      <c r="C4075" t="s">
        <v>1148</v>
      </c>
      <c r="D4075" s="9">
        <v>15.3</v>
      </c>
      <c r="E4075" s="9">
        <v>4</v>
      </c>
      <c r="F4075" s="305">
        <f t="shared" si="577"/>
        <v>183.85428600000003</v>
      </c>
      <c r="G4075" s="9">
        <v>0.125</v>
      </c>
      <c r="H4075" t="s">
        <v>1147</v>
      </c>
      <c r="I4075" s="32">
        <f t="shared" si="586"/>
        <v>91.007918546358496</v>
      </c>
      <c r="J4075" s="32">
        <f t="shared" si="585"/>
        <v>0.36403167418543397</v>
      </c>
      <c r="K4075" s="33" t="str">
        <f t="shared" si="578"/>
        <v>DEJAR</v>
      </c>
      <c r="L4075" s="33" t="str">
        <f t="shared" si="579"/>
        <v>DEPURAR</v>
      </c>
      <c r="M4075" s="33" t="str">
        <f t="shared" si="580"/>
        <v>DEPURAR</v>
      </c>
    </row>
    <row r="4076" spans="1:13" x14ac:dyDescent="0.25">
      <c r="A4076" t="s">
        <v>1133</v>
      </c>
      <c r="B4076">
        <v>5</v>
      </c>
      <c r="C4076" t="s">
        <v>1131</v>
      </c>
      <c r="D4076" s="9">
        <v>17</v>
      </c>
      <c r="E4076" s="210">
        <v>9.5048543689320386</v>
      </c>
      <c r="F4076" s="305">
        <f t="shared" si="577"/>
        <v>226.98060000000001</v>
      </c>
      <c r="G4076" s="9">
        <v>0.125</v>
      </c>
      <c r="H4076" t="s">
        <v>1147</v>
      </c>
      <c r="I4076" s="32">
        <f t="shared" si="586"/>
        <v>116.98835060940742</v>
      </c>
      <c r="J4076" s="32">
        <f t="shared" si="585"/>
        <v>0.46795340243762967</v>
      </c>
      <c r="K4076" s="33" t="str">
        <f t="shared" si="578"/>
        <v>DEJAR</v>
      </c>
      <c r="L4076" s="33" t="str">
        <f t="shared" si="579"/>
        <v>DEJAR</v>
      </c>
      <c r="M4076" s="33" t="str">
        <f t="shared" si="580"/>
        <v>DEJAR</v>
      </c>
    </row>
    <row r="4077" spans="1:13" x14ac:dyDescent="0.25">
      <c r="A4077" t="s">
        <v>1133</v>
      </c>
      <c r="B4077">
        <v>6</v>
      </c>
      <c r="C4077" t="s">
        <v>1131</v>
      </c>
      <c r="D4077" s="9">
        <v>22</v>
      </c>
      <c r="E4077" s="9">
        <v>8</v>
      </c>
      <c r="F4077" s="305">
        <f t="shared" si="577"/>
        <v>380.1336</v>
      </c>
      <c r="G4077" s="9">
        <v>0.125</v>
      </c>
      <c r="H4077" t="s">
        <v>1147</v>
      </c>
      <c r="I4077" s="32">
        <f t="shared" si="586"/>
        <v>216.2883827856152</v>
      </c>
      <c r="J4077" s="32">
        <f t="shared" si="585"/>
        <v>0.86515353114246074</v>
      </c>
      <c r="K4077" s="33" t="str">
        <f t="shared" si="578"/>
        <v>DEJAR</v>
      </c>
      <c r="L4077" s="33" t="str">
        <f t="shared" si="579"/>
        <v>DEJAR</v>
      </c>
      <c r="M4077" s="33" t="str">
        <f t="shared" si="580"/>
        <v>DEJAR</v>
      </c>
    </row>
    <row r="4078" spans="1:13" x14ac:dyDescent="0.25">
      <c r="A4078" t="s">
        <v>1133</v>
      </c>
      <c r="B4078">
        <v>7</v>
      </c>
      <c r="C4078" t="s">
        <v>1149</v>
      </c>
      <c r="D4078" s="9">
        <v>12</v>
      </c>
      <c r="E4078" s="9">
        <v>12</v>
      </c>
      <c r="F4078" s="305">
        <f t="shared" si="577"/>
        <v>113.0976</v>
      </c>
      <c r="G4078" s="9">
        <v>0.125</v>
      </c>
      <c r="H4078" t="s">
        <v>1065</v>
      </c>
      <c r="I4078" s="33">
        <f>(6.666+(12.826*E4078^0.5)*LN(E4078))</f>
        <v>117.07181217677756</v>
      </c>
      <c r="J4078" s="33">
        <f t="shared" si="585"/>
        <v>0.46828724870711025</v>
      </c>
      <c r="K4078" s="33" t="str">
        <f t="shared" si="578"/>
        <v>DEJAR</v>
      </c>
      <c r="L4078" s="33" t="str">
        <f t="shared" si="579"/>
        <v>DEJAR</v>
      </c>
      <c r="M4078" s="33" t="str">
        <f t="shared" si="580"/>
        <v>DEJAR</v>
      </c>
    </row>
    <row r="4079" spans="1:13" x14ac:dyDescent="0.25">
      <c r="A4079" t="s">
        <v>1133</v>
      </c>
      <c r="B4079">
        <v>8</v>
      </c>
      <c r="C4079" t="s">
        <v>1123</v>
      </c>
      <c r="D4079" s="9">
        <v>16.8</v>
      </c>
      <c r="E4079" s="9">
        <v>20</v>
      </c>
      <c r="F4079" s="305">
        <f t="shared" si="577"/>
        <v>221.67129600000001</v>
      </c>
      <c r="G4079" s="9">
        <v>0.125</v>
      </c>
      <c r="H4079" t="s">
        <v>1147</v>
      </c>
      <c r="I4079" s="32">
        <f t="shared" ref="I4079:I4081" si="587">0.13657*D4079^2.38351</f>
        <v>113.734503348727</v>
      </c>
      <c r="J4079" s="32">
        <f t="shared" ref="J4079:J4082" si="588">(I4079/1000)*0.5/G4079</f>
        <v>0.45493801339490803</v>
      </c>
      <c r="K4079" s="33" t="str">
        <f t="shared" si="578"/>
        <v>DEJAR</v>
      </c>
      <c r="L4079" s="33" t="str">
        <f t="shared" si="579"/>
        <v>DEJAR</v>
      </c>
      <c r="M4079" s="33" t="str">
        <f t="shared" si="580"/>
        <v>DEJAR</v>
      </c>
    </row>
    <row r="4080" spans="1:13" x14ac:dyDescent="0.25">
      <c r="A4080" t="s">
        <v>1133</v>
      </c>
      <c r="B4080">
        <v>9</v>
      </c>
      <c r="C4080" t="s">
        <v>1131</v>
      </c>
      <c r="D4080" s="9">
        <v>23.4</v>
      </c>
      <c r="E4080" s="9">
        <v>3</v>
      </c>
      <c r="F4080" s="305">
        <f t="shared" si="577"/>
        <v>430.05362399999996</v>
      </c>
      <c r="G4080" s="9">
        <v>0.125</v>
      </c>
      <c r="H4080" t="s">
        <v>1147</v>
      </c>
      <c r="I4080" s="32">
        <f t="shared" si="587"/>
        <v>250.55034073982807</v>
      </c>
      <c r="J4080" s="32">
        <f t="shared" si="588"/>
        <v>1.0022013629593123</v>
      </c>
      <c r="K4080" s="33" t="str">
        <f t="shared" si="578"/>
        <v>DEJAR</v>
      </c>
      <c r="L4080" s="33" t="str">
        <f t="shared" si="579"/>
        <v>DEPURAR</v>
      </c>
      <c r="M4080" s="33" t="str">
        <f t="shared" si="580"/>
        <v>DEPURAR</v>
      </c>
    </row>
    <row r="4081" spans="1:13" x14ac:dyDescent="0.25">
      <c r="A4081" t="s">
        <v>1133</v>
      </c>
      <c r="B4081">
        <v>10</v>
      </c>
      <c r="C4081" t="s">
        <v>1131</v>
      </c>
      <c r="D4081" s="9">
        <v>11.6</v>
      </c>
      <c r="E4081" s="9">
        <v>9</v>
      </c>
      <c r="F4081" s="305">
        <f t="shared" si="577"/>
        <v>105.683424</v>
      </c>
      <c r="G4081" s="9">
        <v>0.125</v>
      </c>
      <c r="H4081" t="s">
        <v>1147</v>
      </c>
      <c r="I4081" s="32">
        <f t="shared" si="587"/>
        <v>47.043710780074015</v>
      </c>
      <c r="J4081" s="32">
        <f t="shared" si="588"/>
        <v>0.18817484312029606</v>
      </c>
      <c r="K4081" s="33" t="str">
        <f t="shared" si="578"/>
        <v>DEJAR</v>
      </c>
      <c r="L4081" s="33" t="str">
        <f t="shared" si="579"/>
        <v>DEJAR</v>
      </c>
      <c r="M4081" s="33" t="str">
        <f t="shared" si="580"/>
        <v>DEJAR</v>
      </c>
    </row>
    <row r="4082" spans="1:13" x14ac:dyDescent="0.25">
      <c r="A4082" t="s">
        <v>1133</v>
      </c>
      <c r="B4082">
        <v>11</v>
      </c>
      <c r="C4082" t="s">
        <v>1150</v>
      </c>
      <c r="D4082" s="9">
        <v>10.8</v>
      </c>
      <c r="E4082" s="9">
        <v>15</v>
      </c>
      <c r="F4082" s="305">
        <f t="shared" si="577"/>
        <v>91.60905600000001</v>
      </c>
      <c r="G4082" s="9">
        <v>0.125</v>
      </c>
      <c r="H4082" t="s">
        <v>1065</v>
      </c>
      <c r="I4082" s="33">
        <f>(6.666+(12.826*E4082^0.5)*LN(E4082))</f>
        <v>141.18808068496872</v>
      </c>
      <c r="J4082" s="33">
        <f t="shared" si="588"/>
        <v>0.56475232273987486</v>
      </c>
      <c r="K4082" s="33" t="str">
        <f t="shared" si="578"/>
        <v>DEJAR</v>
      </c>
      <c r="L4082" s="33" t="str">
        <f t="shared" si="579"/>
        <v>DEJAR</v>
      </c>
      <c r="M4082" s="33" t="str">
        <f t="shared" si="580"/>
        <v>DEJAR</v>
      </c>
    </row>
    <row r="4083" spans="1:13" x14ac:dyDescent="0.25">
      <c r="A4083" t="s">
        <v>1133</v>
      </c>
      <c r="B4083">
        <v>12</v>
      </c>
      <c r="C4083" t="s">
        <v>1123</v>
      </c>
      <c r="D4083" s="9">
        <v>25.7</v>
      </c>
      <c r="E4083" s="9">
        <v>3</v>
      </c>
      <c r="F4083" s="305">
        <f t="shared" si="577"/>
        <v>518.74884599999996</v>
      </c>
      <c r="G4083" s="9">
        <v>0.125</v>
      </c>
      <c r="H4083" t="s">
        <v>1147</v>
      </c>
      <c r="I4083" s="32">
        <f t="shared" ref="I4083:I4104" si="589">0.13657*D4083^2.38351</f>
        <v>313.28890024594403</v>
      </c>
      <c r="J4083" s="32">
        <f t="shared" ref="J4083:J4139" si="590">(I4083/1000)*0.5/G4083</f>
        <v>1.2531556009837761</v>
      </c>
      <c r="K4083" s="33" t="str">
        <f t="shared" si="578"/>
        <v>DEJAR</v>
      </c>
      <c r="L4083" s="33" t="str">
        <f t="shared" si="579"/>
        <v>DEPURAR</v>
      </c>
      <c r="M4083" s="33" t="str">
        <f t="shared" si="580"/>
        <v>DEPURAR</v>
      </c>
    </row>
    <row r="4084" spans="1:13" x14ac:dyDescent="0.25">
      <c r="A4084" t="s">
        <v>1133</v>
      </c>
      <c r="B4084">
        <v>13</v>
      </c>
      <c r="C4084" t="s">
        <v>618</v>
      </c>
      <c r="D4084" s="9">
        <v>13.8</v>
      </c>
      <c r="E4084" s="9">
        <v>3</v>
      </c>
      <c r="F4084" s="305">
        <f t="shared" si="577"/>
        <v>149.57157600000002</v>
      </c>
      <c r="G4084" s="9">
        <v>0.125</v>
      </c>
      <c r="H4084" t="s">
        <v>1147</v>
      </c>
      <c r="I4084" s="32">
        <f t="shared" si="589"/>
        <v>71.165337059048142</v>
      </c>
      <c r="J4084" s="32">
        <f t="shared" si="590"/>
        <v>0.28466134823619255</v>
      </c>
      <c r="K4084" s="33" t="str">
        <f t="shared" si="578"/>
        <v>DEJAR</v>
      </c>
      <c r="L4084" s="33" t="str">
        <f t="shared" si="579"/>
        <v>DEPURAR</v>
      </c>
      <c r="M4084" s="33" t="str">
        <f t="shared" si="580"/>
        <v>DEPURAR</v>
      </c>
    </row>
    <row r="4085" spans="1:13" x14ac:dyDescent="0.25">
      <c r="A4085" t="s">
        <v>1133</v>
      </c>
      <c r="B4085">
        <v>14</v>
      </c>
      <c r="C4085" t="s">
        <v>1148</v>
      </c>
      <c r="D4085" s="9">
        <v>15.3</v>
      </c>
      <c r="E4085" s="9">
        <v>10</v>
      </c>
      <c r="F4085" s="305">
        <f t="shared" si="577"/>
        <v>183.85428600000003</v>
      </c>
      <c r="G4085" s="9">
        <v>0.125</v>
      </c>
      <c r="H4085" t="s">
        <v>1147</v>
      </c>
      <c r="I4085" s="32">
        <f t="shared" si="589"/>
        <v>91.007918546358496</v>
      </c>
      <c r="J4085" s="32">
        <f t="shared" si="590"/>
        <v>0.36403167418543397</v>
      </c>
      <c r="K4085" s="33" t="str">
        <f t="shared" si="578"/>
        <v>DEJAR</v>
      </c>
      <c r="L4085" s="33" t="str">
        <f t="shared" si="579"/>
        <v>DEJAR</v>
      </c>
      <c r="M4085" s="33" t="str">
        <f t="shared" si="580"/>
        <v>DEJAR</v>
      </c>
    </row>
    <row r="4086" spans="1:13" x14ac:dyDescent="0.25">
      <c r="A4086" t="s">
        <v>1133</v>
      </c>
      <c r="B4086">
        <v>15</v>
      </c>
      <c r="C4086" t="s">
        <v>1131</v>
      </c>
      <c r="D4086" s="9">
        <v>13.6</v>
      </c>
      <c r="E4086" s="9">
        <v>12</v>
      </c>
      <c r="F4086" s="305">
        <f t="shared" si="577"/>
        <v>145.26758399999997</v>
      </c>
      <c r="G4086" s="9">
        <v>0.125</v>
      </c>
      <c r="H4086" t="s">
        <v>1147</v>
      </c>
      <c r="I4086" s="32">
        <f t="shared" si="589"/>
        <v>68.731628320494181</v>
      </c>
      <c r="J4086" s="32">
        <f t="shared" si="590"/>
        <v>0.2749265132819767</v>
      </c>
      <c r="K4086" s="33" t="str">
        <f t="shared" si="578"/>
        <v>DEJAR</v>
      </c>
      <c r="L4086" s="33" t="str">
        <f t="shared" si="579"/>
        <v>DEJAR</v>
      </c>
      <c r="M4086" s="33" t="str">
        <f t="shared" si="580"/>
        <v>DEJAR</v>
      </c>
    </row>
    <row r="4087" spans="1:13" x14ac:dyDescent="0.25">
      <c r="A4087" t="s">
        <v>1133</v>
      </c>
      <c r="B4087">
        <v>16</v>
      </c>
      <c r="C4087" t="s">
        <v>1123</v>
      </c>
      <c r="D4087" s="9">
        <v>15.5</v>
      </c>
      <c r="E4087" s="9">
        <v>19</v>
      </c>
      <c r="F4087" s="305">
        <f t="shared" si="577"/>
        <v>188.69235</v>
      </c>
      <c r="G4087" s="9">
        <v>0.125</v>
      </c>
      <c r="H4087" t="s">
        <v>1147</v>
      </c>
      <c r="I4087" s="32">
        <f t="shared" si="589"/>
        <v>93.869134877908024</v>
      </c>
      <c r="J4087" s="32">
        <f t="shared" si="590"/>
        <v>0.37547653951163212</v>
      </c>
      <c r="K4087" s="33" t="str">
        <f t="shared" si="578"/>
        <v>DEJAR</v>
      </c>
      <c r="L4087" s="33" t="str">
        <f t="shared" si="579"/>
        <v>DEJAR</v>
      </c>
      <c r="M4087" s="33" t="str">
        <f t="shared" si="580"/>
        <v>DEJAR</v>
      </c>
    </row>
    <row r="4088" spans="1:13" x14ac:dyDescent="0.25">
      <c r="A4088" t="s">
        <v>1133</v>
      </c>
      <c r="B4088">
        <v>17</v>
      </c>
      <c r="C4088" t="s">
        <v>1131</v>
      </c>
      <c r="D4088" s="9">
        <v>22</v>
      </c>
      <c r="E4088" s="9">
        <v>6</v>
      </c>
      <c r="F4088" s="305">
        <f t="shared" si="577"/>
        <v>380.1336</v>
      </c>
      <c r="G4088" s="9">
        <v>0.125</v>
      </c>
      <c r="H4088" t="s">
        <v>1147</v>
      </c>
      <c r="I4088" s="32">
        <f t="shared" si="589"/>
        <v>216.2883827856152</v>
      </c>
      <c r="J4088" s="32">
        <f t="shared" si="590"/>
        <v>0.86515353114246074</v>
      </c>
      <c r="K4088" s="33" t="str">
        <f t="shared" si="578"/>
        <v>DEJAR</v>
      </c>
      <c r="L4088" s="33" t="str">
        <f t="shared" si="579"/>
        <v>DEJAR</v>
      </c>
      <c r="M4088" s="33" t="str">
        <f t="shared" si="580"/>
        <v>DEJAR</v>
      </c>
    </row>
    <row r="4089" spans="1:13" x14ac:dyDescent="0.25">
      <c r="A4089" t="s">
        <v>1133</v>
      </c>
      <c r="B4089">
        <v>18</v>
      </c>
      <c r="C4089" t="s">
        <v>1131</v>
      </c>
      <c r="D4089" s="9">
        <v>20.5</v>
      </c>
      <c r="E4089" s="9">
        <v>7</v>
      </c>
      <c r="F4089" s="305">
        <f t="shared" si="577"/>
        <v>330.06434999999999</v>
      </c>
      <c r="G4089" s="9">
        <v>0.125</v>
      </c>
      <c r="H4089" t="s">
        <v>1147</v>
      </c>
      <c r="I4089" s="32">
        <f t="shared" si="589"/>
        <v>182.78213876481104</v>
      </c>
      <c r="J4089" s="32">
        <f t="shared" si="590"/>
        <v>0.73112855505924412</v>
      </c>
      <c r="K4089" s="33" t="str">
        <f t="shared" si="578"/>
        <v>DEJAR</v>
      </c>
      <c r="L4089" s="33" t="str">
        <f t="shared" si="579"/>
        <v>DEJAR</v>
      </c>
      <c r="M4089" s="33" t="str">
        <f t="shared" si="580"/>
        <v>DEJAR</v>
      </c>
    </row>
    <row r="4090" spans="1:13" x14ac:dyDescent="0.25">
      <c r="A4090" t="s">
        <v>1133</v>
      </c>
      <c r="B4090">
        <v>19</v>
      </c>
      <c r="C4090" t="s">
        <v>1151</v>
      </c>
      <c r="D4090" s="9">
        <v>16.2</v>
      </c>
      <c r="E4090" s="9">
        <v>15</v>
      </c>
      <c r="F4090" s="305">
        <f t="shared" si="577"/>
        <v>206.12037599999999</v>
      </c>
      <c r="G4090" s="9">
        <v>0.125</v>
      </c>
      <c r="H4090" t="s">
        <v>1147</v>
      </c>
      <c r="I4090" s="32">
        <f t="shared" si="589"/>
        <v>104.29090634270933</v>
      </c>
      <c r="J4090" s="32">
        <f t="shared" si="590"/>
        <v>0.41716362537083734</v>
      </c>
      <c r="K4090" s="33" t="str">
        <f t="shared" si="578"/>
        <v>DEJAR</v>
      </c>
      <c r="L4090" s="33" t="str">
        <f t="shared" si="579"/>
        <v>DEJAR</v>
      </c>
      <c r="M4090" s="33" t="str">
        <f t="shared" si="580"/>
        <v>DEJAR</v>
      </c>
    </row>
    <row r="4091" spans="1:13" x14ac:dyDescent="0.25">
      <c r="A4091" t="s">
        <v>1133</v>
      </c>
      <c r="B4091">
        <v>20</v>
      </c>
      <c r="C4091" t="s">
        <v>1131</v>
      </c>
      <c r="D4091" s="9">
        <v>29</v>
      </c>
      <c r="E4091" s="9">
        <v>6</v>
      </c>
      <c r="F4091" s="305">
        <f t="shared" si="577"/>
        <v>660.52139999999997</v>
      </c>
      <c r="G4091" s="9">
        <v>0.125</v>
      </c>
      <c r="H4091" t="s">
        <v>1147</v>
      </c>
      <c r="I4091" s="32">
        <f t="shared" si="589"/>
        <v>417.82609631752575</v>
      </c>
      <c r="J4091" s="32">
        <f t="shared" si="590"/>
        <v>1.6713043852701031</v>
      </c>
      <c r="K4091" s="33" t="str">
        <f t="shared" si="578"/>
        <v>DEJAR</v>
      </c>
      <c r="L4091" s="33" t="str">
        <f t="shared" si="579"/>
        <v>DEJAR</v>
      </c>
      <c r="M4091" s="33" t="str">
        <f t="shared" si="580"/>
        <v>DEJAR</v>
      </c>
    </row>
    <row r="4092" spans="1:13" x14ac:dyDescent="0.25">
      <c r="A4092" t="s">
        <v>1133</v>
      </c>
      <c r="B4092">
        <v>21</v>
      </c>
      <c r="C4092" t="s">
        <v>1131</v>
      </c>
      <c r="D4092" s="9">
        <v>12.2</v>
      </c>
      <c r="E4092" s="9">
        <v>10</v>
      </c>
      <c r="F4092" s="305">
        <f t="shared" si="577"/>
        <v>116.89893599999998</v>
      </c>
      <c r="G4092" s="9">
        <v>0.125</v>
      </c>
      <c r="H4092" t="s">
        <v>1147</v>
      </c>
      <c r="I4092" s="32">
        <f t="shared" si="589"/>
        <v>53.052374835244144</v>
      </c>
      <c r="J4092" s="32">
        <f t="shared" si="590"/>
        <v>0.21220949934097658</v>
      </c>
      <c r="K4092" s="33" t="str">
        <f t="shared" si="578"/>
        <v>DEJAR</v>
      </c>
      <c r="L4092" s="33" t="str">
        <f t="shared" si="579"/>
        <v>DEJAR</v>
      </c>
      <c r="M4092" s="33" t="str">
        <f t="shared" si="580"/>
        <v>DEJAR</v>
      </c>
    </row>
    <row r="4093" spans="1:13" x14ac:dyDescent="0.25">
      <c r="A4093" t="s">
        <v>1133</v>
      </c>
      <c r="B4093">
        <v>22</v>
      </c>
      <c r="C4093" t="s">
        <v>1017</v>
      </c>
      <c r="D4093" s="9">
        <v>10.4</v>
      </c>
      <c r="E4093" s="9">
        <v>20</v>
      </c>
      <c r="F4093" s="305">
        <f t="shared" si="577"/>
        <v>84.948864</v>
      </c>
      <c r="G4093" s="9">
        <v>0.125</v>
      </c>
      <c r="H4093" t="s">
        <v>1147</v>
      </c>
      <c r="I4093" s="32">
        <f t="shared" si="589"/>
        <v>36.263059617041179</v>
      </c>
      <c r="J4093" s="32">
        <f t="shared" si="590"/>
        <v>0.14505223846816473</v>
      </c>
      <c r="K4093" s="33" t="str">
        <f t="shared" si="578"/>
        <v>DEJAR</v>
      </c>
      <c r="L4093" s="33" t="str">
        <f t="shared" si="579"/>
        <v>DEJAR</v>
      </c>
      <c r="M4093" s="33" t="str">
        <f t="shared" si="580"/>
        <v>DEJAR</v>
      </c>
    </row>
    <row r="4094" spans="1:13" x14ac:dyDescent="0.25">
      <c r="A4094" t="s">
        <v>1133</v>
      </c>
      <c r="B4094">
        <v>23</v>
      </c>
      <c r="C4094" t="s">
        <v>1152</v>
      </c>
      <c r="D4094" s="9">
        <v>13.3</v>
      </c>
      <c r="E4094" s="9">
        <v>15</v>
      </c>
      <c r="F4094" s="305">
        <f t="shared" si="577"/>
        <v>138.929406</v>
      </c>
      <c r="G4094" s="9">
        <v>0.125</v>
      </c>
      <c r="H4094" t="s">
        <v>1147</v>
      </c>
      <c r="I4094" s="32">
        <f t="shared" si="589"/>
        <v>65.172883182587881</v>
      </c>
      <c r="J4094" s="32">
        <f t="shared" si="590"/>
        <v>0.26069153273035151</v>
      </c>
      <c r="K4094" s="33" t="str">
        <f t="shared" si="578"/>
        <v>DEJAR</v>
      </c>
      <c r="L4094" s="33" t="str">
        <f t="shared" si="579"/>
        <v>DEJAR</v>
      </c>
      <c r="M4094" s="33" t="str">
        <f t="shared" si="580"/>
        <v>DEJAR</v>
      </c>
    </row>
    <row r="4095" spans="1:13" x14ac:dyDescent="0.25">
      <c r="A4095" t="s">
        <v>1133</v>
      </c>
      <c r="B4095">
        <v>24</v>
      </c>
      <c r="C4095" t="s">
        <v>1131</v>
      </c>
      <c r="D4095" s="9">
        <v>17</v>
      </c>
      <c r="E4095" s="9">
        <v>17</v>
      </c>
      <c r="F4095" s="305">
        <f t="shared" si="577"/>
        <v>226.98060000000001</v>
      </c>
      <c r="G4095" s="9">
        <v>0.125</v>
      </c>
      <c r="H4095" t="s">
        <v>1147</v>
      </c>
      <c r="I4095" s="32">
        <f t="shared" si="589"/>
        <v>116.98835060940742</v>
      </c>
      <c r="J4095" s="32">
        <f t="shared" si="590"/>
        <v>0.46795340243762967</v>
      </c>
      <c r="K4095" s="33" t="str">
        <f t="shared" si="578"/>
        <v>DEJAR</v>
      </c>
      <c r="L4095" s="33" t="str">
        <f t="shared" si="579"/>
        <v>DEJAR</v>
      </c>
      <c r="M4095" s="33" t="str">
        <f t="shared" si="580"/>
        <v>DEJAR</v>
      </c>
    </row>
    <row r="4096" spans="1:13" x14ac:dyDescent="0.25">
      <c r="A4096" t="s">
        <v>1133</v>
      </c>
      <c r="B4096">
        <v>25</v>
      </c>
      <c r="C4096" t="s">
        <v>1131</v>
      </c>
      <c r="D4096" s="9">
        <v>14</v>
      </c>
      <c r="E4096" s="9">
        <v>6</v>
      </c>
      <c r="F4096" s="305">
        <f t="shared" si="577"/>
        <v>153.9384</v>
      </c>
      <c r="G4096" s="9">
        <v>0.125</v>
      </c>
      <c r="H4096" t="s">
        <v>1147</v>
      </c>
      <c r="I4096" s="32">
        <f t="shared" si="589"/>
        <v>73.64833681845144</v>
      </c>
      <c r="J4096" s="32">
        <f t="shared" si="590"/>
        <v>0.29459334727380576</v>
      </c>
      <c r="K4096" s="33" t="str">
        <f t="shared" si="578"/>
        <v>DEJAR</v>
      </c>
      <c r="L4096" s="33" t="str">
        <f t="shared" si="579"/>
        <v>DEJAR</v>
      </c>
      <c r="M4096" s="33" t="str">
        <f t="shared" si="580"/>
        <v>DEJAR</v>
      </c>
    </row>
    <row r="4097" spans="1:13" x14ac:dyDescent="0.25">
      <c r="A4097" t="s">
        <v>1133</v>
      </c>
      <c r="B4097">
        <v>26</v>
      </c>
      <c r="C4097" t="s">
        <v>1123</v>
      </c>
      <c r="D4097" s="9">
        <v>13.5</v>
      </c>
      <c r="E4097" s="9">
        <v>3</v>
      </c>
      <c r="F4097" s="305">
        <f t="shared" si="577"/>
        <v>143.13915</v>
      </c>
      <c r="G4097" s="9">
        <v>0.125</v>
      </c>
      <c r="H4097" t="s">
        <v>1147</v>
      </c>
      <c r="I4097" s="32">
        <f t="shared" si="589"/>
        <v>67.533172179763213</v>
      </c>
      <c r="J4097" s="32">
        <f t="shared" si="590"/>
        <v>0.27013268871905283</v>
      </c>
      <c r="K4097" s="33" t="str">
        <f t="shared" si="578"/>
        <v>DEJAR</v>
      </c>
      <c r="L4097" s="33" t="str">
        <f t="shared" si="579"/>
        <v>DEPURAR</v>
      </c>
      <c r="M4097" s="33" t="str">
        <f t="shared" si="580"/>
        <v>DEPURAR</v>
      </c>
    </row>
    <row r="4098" spans="1:13" x14ac:dyDescent="0.25">
      <c r="A4098" t="s">
        <v>1133</v>
      </c>
      <c r="B4098">
        <v>27</v>
      </c>
      <c r="C4098" t="s">
        <v>1131</v>
      </c>
      <c r="D4098" s="9">
        <v>15.7</v>
      </c>
      <c r="E4098" s="9">
        <v>10</v>
      </c>
      <c r="F4098" s="305">
        <f t="shared" si="577"/>
        <v>193.59324599999999</v>
      </c>
      <c r="G4098" s="9">
        <v>0.125</v>
      </c>
      <c r="H4098" t="s">
        <v>1147</v>
      </c>
      <c r="I4098" s="32">
        <f t="shared" si="589"/>
        <v>96.781887987802477</v>
      </c>
      <c r="J4098" s="32">
        <f t="shared" si="590"/>
        <v>0.3871275519512099</v>
      </c>
      <c r="K4098" s="33" t="str">
        <f t="shared" si="578"/>
        <v>DEJAR</v>
      </c>
      <c r="L4098" s="33" t="str">
        <f t="shared" si="579"/>
        <v>DEJAR</v>
      </c>
      <c r="M4098" s="33" t="str">
        <f t="shared" si="580"/>
        <v>DEJAR</v>
      </c>
    </row>
    <row r="4099" spans="1:13" x14ac:dyDescent="0.25">
      <c r="A4099" t="s">
        <v>1133</v>
      </c>
      <c r="B4099">
        <v>28</v>
      </c>
      <c r="C4099" t="s">
        <v>1131</v>
      </c>
      <c r="D4099" s="9">
        <v>15.3</v>
      </c>
      <c r="E4099" s="9">
        <v>17</v>
      </c>
      <c r="F4099" s="305">
        <f t="shared" ref="F4099:F4162" si="591">(3.1416/4)*D4099^2</f>
        <v>183.85428600000003</v>
      </c>
      <c r="G4099" s="9">
        <v>0.125</v>
      </c>
      <c r="H4099" t="s">
        <v>1147</v>
      </c>
      <c r="I4099" s="32">
        <f t="shared" si="589"/>
        <v>91.007918546358496</v>
      </c>
      <c r="J4099" s="32">
        <f t="shared" si="590"/>
        <v>0.36403167418543397</v>
      </c>
      <c r="K4099" s="33" t="str">
        <f t="shared" ref="K4099:K4162" si="592">+IF(D4099&gt;=10,"DEJAR","DEPURAR")</f>
        <v>DEJAR</v>
      </c>
      <c r="L4099" s="33" t="str">
        <f t="shared" ref="L4099:L4162" si="593">+IF(E4099&gt;=5,"DEJAR","DEPURAR")</f>
        <v>DEJAR</v>
      </c>
      <c r="M4099" s="33" t="str">
        <f t="shared" ref="M4099:M4162" si="594">+IF(AND(K4099="DEJAR",L4099="DEJAR"),"DEJAR","DEPURAR")</f>
        <v>DEJAR</v>
      </c>
    </row>
    <row r="4100" spans="1:13" x14ac:dyDescent="0.25">
      <c r="A4100" t="s">
        <v>1133</v>
      </c>
      <c r="B4100">
        <v>29</v>
      </c>
      <c r="C4100" t="s">
        <v>1131</v>
      </c>
      <c r="D4100" s="9">
        <v>14.3</v>
      </c>
      <c r="E4100" s="9">
        <v>10</v>
      </c>
      <c r="F4100" s="305">
        <f t="shared" si="591"/>
        <v>160.60644600000001</v>
      </c>
      <c r="G4100" s="9">
        <v>0.125</v>
      </c>
      <c r="H4100" t="s">
        <v>1147</v>
      </c>
      <c r="I4100" s="32">
        <f t="shared" si="589"/>
        <v>77.46585312120348</v>
      </c>
      <c r="J4100" s="32">
        <f t="shared" si="590"/>
        <v>0.30986341248481392</v>
      </c>
      <c r="K4100" s="33" t="str">
        <f t="shared" si="592"/>
        <v>DEJAR</v>
      </c>
      <c r="L4100" s="33" t="str">
        <f t="shared" si="593"/>
        <v>DEJAR</v>
      </c>
      <c r="M4100" s="33" t="str">
        <f t="shared" si="594"/>
        <v>DEJAR</v>
      </c>
    </row>
    <row r="4101" spans="1:13" x14ac:dyDescent="0.25">
      <c r="A4101" t="s">
        <v>1133</v>
      </c>
      <c r="B4101">
        <v>30</v>
      </c>
      <c r="C4101" t="s">
        <v>1131</v>
      </c>
      <c r="D4101" s="9">
        <v>18.2</v>
      </c>
      <c r="E4101" s="9">
        <v>12</v>
      </c>
      <c r="F4101" s="305">
        <f t="shared" si="591"/>
        <v>260.15589599999998</v>
      </c>
      <c r="G4101" s="9">
        <v>0.125</v>
      </c>
      <c r="H4101" t="s">
        <v>1147</v>
      </c>
      <c r="I4101" s="32">
        <f t="shared" si="589"/>
        <v>137.64107738009031</v>
      </c>
      <c r="J4101" s="32">
        <f t="shared" si="590"/>
        <v>0.55056430952036128</v>
      </c>
      <c r="K4101" s="33" t="str">
        <f t="shared" si="592"/>
        <v>DEJAR</v>
      </c>
      <c r="L4101" s="33" t="str">
        <f t="shared" si="593"/>
        <v>DEJAR</v>
      </c>
      <c r="M4101" s="33" t="str">
        <f t="shared" si="594"/>
        <v>DEJAR</v>
      </c>
    </row>
    <row r="4102" spans="1:13" x14ac:dyDescent="0.25">
      <c r="A4102" t="s">
        <v>1133</v>
      </c>
      <c r="B4102">
        <v>31</v>
      </c>
      <c r="C4102" t="s">
        <v>1131</v>
      </c>
      <c r="D4102" s="9">
        <v>12.3</v>
      </c>
      <c r="E4102" s="9">
        <v>6</v>
      </c>
      <c r="F4102" s="305">
        <f t="shared" si="591"/>
        <v>118.82316600000001</v>
      </c>
      <c r="G4102" s="9">
        <v>0.125</v>
      </c>
      <c r="H4102" t="s">
        <v>1147</v>
      </c>
      <c r="I4102" s="32">
        <f t="shared" si="589"/>
        <v>54.094740476621482</v>
      </c>
      <c r="J4102" s="32">
        <f t="shared" si="590"/>
        <v>0.21637896190648592</v>
      </c>
      <c r="K4102" s="33" t="str">
        <f t="shared" si="592"/>
        <v>DEJAR</v>
      </c>
      <c r="L4102" s="33" t="str">
        <f t="shared" si="593"/>
        <v>DEJAR</v>
      </c>
      <c r="M4102" s="33" t="str">
        <f t="shared" si="594"/>
        <v>DEJAR</v>
      </c>
    </row>
    <row r="4103" spans="1:13" x14ac:dyDescent="0.25">
      <c r="A4103" t="s">
        <v>1133</v>
      </c>
      <c r="B4103">
        <v>32</v>
      </c>
      <c r="C4103" t="s">
        <v>1131</v>
      </c>
      <c r="D4103" s="9">
        <v>12.7</v>
      </c>
      <c r="E4103" s="9">
        <v>4</v>
      </c>
      <c r="F4103" s="305">
        <f t="shared" si="591"/>
        <v>126.67716599999999</v>
      </c>
      <c r="G4103" s="9">
        <v>0.125</v>
      </c>
      <c r="H4103" t="s">
        <v>1147</v>
      </c>
      <c r="I4103" s="32">
        <f t="shared" si="589"/>
        <v>58.382476924743543</v>
      </c>
      <c r="J4103" s="32">
        <f t="shared" si="590"/>
        <v>0.23352990769897417</v>
      </c>
      <c r="K4103" s="33" t="str">
        <f t="shared" si="592"/>
        <v>DEJAR</v>
      </c>
      <c r="L4103" s="33" t="str">
        <f t="shared" si="593"/>
        <v>DEPURAR</v>
      </c>
      <c r="M4103" s="33" t="str">
        <f t="shared" si="594"/>
        <v>DEPURAR</v>
      </c>
    </row>
    <row r="4104" spans="1:13" x14ac:dyDescent="0.25">
      <c r="A4104" t="s">
        <v>1133</v>
      </c>
      <c r="B4104">
        <v>33</v>
      </c>
      <c r="C4104" t="s">
        <v>1123</v>
      </c>
      <c r="D4104" s="9">
        <v>15.3</v>
      </c>
      <c r="E4104" s="9">
        <v>8</v>
      </c>
      <c r="F4104" s="305">
        <f t="shared" si="591"/>
        <v>183.85428600000003</v>
      </c>
      <c r="G4104" s="9">
        <v>0.125</v>
      </c>
      <c r="H4104" t="s">
        <v>1147</v>
      </c>
      <c r="I4104" s="32">
        <f t="shared" si="589"/>
        <v>91.007918546358496</v>
      </c>
      <c r="J4104" s="32">
        <f t="shared" si="590"/>
        <v>0.36403167418543397</v>
      </c>
      <c r="K4104" s="33" t="str">
        <f t="shared" si="592"/>
        <v>DEJAR</v>
      </c>
      <c r="L4104" s="33" t="str">
        <f t="shared" si="593"/>
        <v>DEJAR</v>
      </c>
      <c r="M4104" s="33" t="str">
        <f t="shared" si="594"/>
        <v>DEJAR</v>
      </c>
    </row>
    <row r="4105" spans="1:13" x14ac:dyDescent="0.25">
      <c r="A4105" t="s">
        <v>1133</v>
      </c>
      <c r="B4105">
        <v>34</v>
      </c>
      <c r="C4105" t="s">
        <v>1149</v>
      </c>
      <c r="D4105" s="9">
        <v>16.2</v>
      </c>
      <c r="E4105" s="9">
        <v>10</v>
      </c>
      <c r="F4105" s="305">
        <f t="shared" si="591"/>
        <v>206.12037599999999</v>
      </c>
      <c r="G4105" s="9">
        <v>0.125</v>
      </c>
      <c r="H4105" t="s">
        <v>1065</v>
      </c>
      <c r="I4105" s="33">
        <f>(6.666+(12.826*E4105^0.5)*LN(E4105))</f>
        <v>100.05740827111657</v>
      </c>
      <c r="J4105" s="33">
        <f t="shared" si="590"/>
        <v>0.4002296330844663</v>
      </c>
      <c r="K4105" s="33" t="str">
        <f t="shared" si="592"/>
        <v>DEJAR</v>
      </c>
      <c r="L4105" s="33" t="str">
        <f t="shared" si="593"/>
        <v>DEJAR</v>
      </c>
      <c r="M4105" s="33" t="str">
        <f t="shared" si="594"/>
        <v>DEJAR</v>
      </c>
    </row>
    <row r="4106" spans="1:13" x14ac:dyDescent="0.25">
      <c r="A4106" t="s">
        <v>1133</v>
      </c>
      <c r="B4106">
        <v>35</v>
      </c>
      <c r="C4106" t="s">
        <v>272</v>
      </c>
      <c r="D4106" s="9">
        <v>10.6</v>
      </c>
      <c r="E4106" s="9">
        <v>12</v>
      </c>
      <c r="F4106" s="305">
        <f t="shared" si="591"/>
        <v>88.247544000000005</v>
      </c>
      <c r="G4106" s="9">
        <v>0.125</v>
      </c>
      <c r="H4106" t="s">
        <v>1147</v>
      </c>
      <c r="I4106" s="32">
        <f t="shared" ref="I4106:I4121" si="595">0.13657*D4106^2.38351</f>
        <v>37.947405867325628</v>
      </c>
      <c r="J4106" s="32">
        <f t="shared" si="590"/>
        <v>0.15178962346930253</v>
      </c>
      <c r="K4106" s="33" t="str">
        <f t="shared" si="592"/>
        <v>DEJAR</v>
      </c>
      <c r="L4106" s="33" t="str">
        <f t="shared" si="593"/>
        <v>DEJAR</v>
      </c>
      <c r="M4106" s="33" t="str">
        <f t="shared" si="594"/>
        <v>DEJAR</v>
      </c>
    </row>
    <row r="4107" spans="1:13" x14ac:dyDescent="0.25">
      <c r="A4107" t="s">
        <v>1133</v>
      </c>
      <c r="B4107">
        <v>36</v>
      </c>
      <c r="C4107" t="s">
        <v>124</v>
      </c>
      <c r="D4107" s="9">
        <v>16</v>
      </c>
      <c r="E4107" s="9">
        <v>15</v>
      </c>
      <c r="F4107" s="305">
        <f t="shared" si="591"/>
        <v>201.0624</v>
      </c>
      <c r="G4107" s="9">
        <v>0.125</v>
      </c>
      <c r="H4107" t="s">
        <v>1147</v>
      </c>
      <c r="I4107" s="32">
        <f t="shared" si="595"/>
        <v>101.24820425273758</v>
      </c>
      <c r="J4107" s="32">
        <f t="shared" si="590"/>
        <v>0.4049928170109503</v>
      </c>
      <c r="K4107" s="33" t="str">
        <f t="shared" si="592"/>
        <v>DEJAR</v>
      </c>
      <c r="L4107" s="33" t="str">
        <f t="shared" si="593"/>
        <v>DEJAR</v>
      </c>
      <c r="M4107" s="33" t="str">
        <f t="shared" si="594"/>
        <v>DEJAR</v>
      </c>
    </row>
    <row r="4108" spans="1:13" x14ac:dyDescent="0.25">
      <c r="A4108" t="s">
        <v>1133</v>
      </c>
      <c r="B4108">
        <v>37</v>
      </c>
      <c r="C4108" t="s">
        <v>820</v>
      </c>
      <c r="D4108" s="9">
        <v>16.899999999999999</v>
      </c>
      <c r="E4108" s="9">
        <v>8</v>
      </c>
      <c r="F4108" s="305">
        <f t="shared" si="591"/>
        <v>224.31809399999997</v>
      </c>
      <c r="G4108" s="9">
        <v>0.125</v>
      </c>
      <c r="H4108" t="s">
        <v>1147</v>
      </c>
      <c r="I4108" s="32">
        <f t="shared" si="595"/>
        <v>115.35476764004389</v>
      </c>
      <c r="J4108" s="32">
        <f t="shared" si="590"/>
        <v>0.46141907056017556</v>
      </c>
      <c r="K4108" s="33" t="str">
        <f t="shared" si="592"/>
        <v>DEJAR</v>
      </c>
      <c r="L4108" s="33" t="str">
        <f t="shared" si="593"/>
        <v>DEJAR</v>
      </c>
      <c r="M4108" s="33" t="str">
        <f t="shared" si="594"/>
        <v>DEJAR</v>
      </c>
    </row>
    <row r="4109" spans="1:13" x14ac:dyDescent="0.25">
      <c r="A4109" t="s">
        <v>1133</v>
      </c>
      <c r="B4109">
        <v>38</v>
      </c>
      <c r="C4109" t="s">
        <v>1148</v>
      </c>
      <c r="D4109" s="9">
        <v>14</v>
      </c>
      <c r="E4109" s="9">
        <v>7</v>
      </c>
      <c r="F4109" s="305">
        <f t="shared" si="591"/>
        <v>153.9384</v>
      </c>
      <c r="G4109" s="9">
        <v>0.125</v>
      </c>
      <c r="H4109" t="s">
        <v>1147</v>
      </c>
      <c r="I4109" s="32">
        <f t="shared" si="595"/>
        <v>73.64833681845144</v>
      </c>
      <c r="J4109" s="32">
        <f t="shared" si="590"/>
        <v>0.29459334727380576</v>
      </c>
      <c r="K4109" s="33" t="str">
        <f t="shared" si="592"/>
        <v>DEJAR</v>
      </c>
      <c r="L4109" s="33" t="str">
        <f t="shared" si="593"/>
        <v>DEJAR</v>
      </c>
      <c r="M4109" s="33" t="str">
        <f t="shared" si="594"/>
        <v>DEJAR</v>
      </c>
    </row>
    <row r="4110" spans="1:13" x14ac:dyDescent="0.25">
      <c r="A4110" t="s">
        <v>1133</v>
      </c>
      <c r="B4110">
        <v>39</v>
      </c>
      <c r="C4110" t="s">
        <v>1131</v>
      </c>
      <c r="D4110" s="9">
        <v>14.2</v>
      </c>
      <c r="E4110" s="9">
        <v>9</v>
      </c>
      <c r="F4110" s="305">
        <f t="shared" si="591"/>
        <v>158.368056</v>
      </c>
      <c r="G4110" s="9">
        <v>0.125</v>
      </c>
      <c r="H4110" t="s">
        <v>1147</v>
      </c>
      <c r="I4110" s="32">
        <f t="shared" si="595"/>
        <v>76.180900355309561</v>
      </c>
      <c r="J4110" s="32">
        <f t="shared" si="590"/>
        <v>0.30472360142123822</v>
      </c>
      <c r="K4110" s="33" t="str">
        <f t="shared" si="592"/>
        <v>DEJAR</v>
      </c>
      <c r="L4110" s="33" t="str">
        <f t="shared" si="593"/>
        <v>DEJAR</v>
      </c>
      <c r="M4110" s="33" t="str">
        <f t="shared" si="594"/>
        <v>DEJAR</v>
      </c>
    </row>
    <row r="4111" spans="1:13" x14ac:dyDescent="0.25">
      <c r="A4111" t="s">
        <v>1133</v>
      </c>
      <c r="B4111">
        <v>40</v>
      </c>
      <c r="C4111" t="s">
        <v>1131</v>
      </c>
      <c r="D4111" s="9">
        <v>12.7</v>
      </c>
      <c r="E4111" s="9">
        <v>8</v>
      </c>
      <c r="F4111" s="305">
        <f t="shared" si="591"/>
        <v>126.67716599999999</v>
      </c>
      <c r="G4111" s="9">
        <v>0.125</v>
      </c>
      <c r="H4111" t="s">
        <v>1147</v>
      </c>
      <c r="I4111" s="32">
        <f t="shared" si="595"/>
        <v>58.382476924743543</v>
      </c>
      <c r="J4111" s="32">
        <f t="shared" si="590"/>
        <v>0.23352990769897417</v>
      </c>
      <c r="K4111" s="33" t="str">
        <f t="shared" si="592"/>
        <v>DEJAR</v>
      </c>
      <c r="L4111" s="33" t="str">
        <f t="shared" si="593"/>
        <v>DEJAR</v>
      </c>
      <c r="M4111" s="33" t="str">
        <f t="shared" si="594"/>
        <v>DEJAR</v>
      </c>
    </row>
    <row r="4112" spans="1:13" x14ac:dyDescent="0.25">
      <c r="A4112" t="s">
        <v>1133</v>
      </c>
      <c r="B4112">
        <v>41</v>
      </c>
      <c r="C4112" t="s">
        <v>1153</v>
      </c>
      <c r="D4112" s="9">
        <v>16.100000000000001</v>
      </c>
      <c r="E4112" s="9">
        <v>12</v>
      </c>
      <c r="F4112" s="305">
        <f t="shared" si="591"/>
        <v>203.58353400000001</v>
      </c>
      <c r="G4112" s="9">
        <v>0.125</v>
      </c>
      <c r="H4112" t="s">
        <v>1147</v>
      </c>
      <c r="I4112" s="32">
        <f t="shared" si="595"/>
        <v>102.76301866541384</v>
      </c>
      <c r="J4112" s="32">
        <f t="shared" si="590"/>
        <v>0.41105207466165533</v>
      </c>
      <c r="K4112" s="33" t="str">
        <f t="shared" si="592"/>
        <v>DEJAR</v>
      </c>
      <c r="L4112" s="33" t="str">
        <f t="shared" si="593"/>
        <v>DEJAR</v>
      </c>
      <c r="M4112" s="33" t="str">
        <f t="shared" si="594"/>
        <v>DEJAR</v>
      </c>
    </row>
    <row r="4113" spans="1:13" x14ac:dyDescent="0.25">
      <c r="A4113" t="s">
        <v>1133</v>
      </c>
      <c r="B4113">
        <v>42</v>
      </c>
      <c r="C4113" t="s">
        <v>1153</v>
      </c>
      <c r="D4113" s="9">
        <v>132</v>
      </c>
      <c r="E4113" s="210">
        <v>9.5048543689320386</v>
      </c>
      <c r="F4113" s="305">
        <f t="shared" si="591"/>
        <v>13684.809600000001</v>
      </c>
      <c r="G4113" s="9">
        <v>0.125</v>
      </c>
      <c r="H4113" t="s">
        <v>1147</v>
      </c>
      <c r="I4113" s="32">
        <f t="shared" si="595"/>
        <v>15479.769165018659</v>
      </c>
      <c r="J4113" s="32">
        <f t="shared" si="590"/>
        <v>61.919076660074637</v>
      </c>
      <c r="K4113" s="33" t="str">
        <f t="shared" si="592"/>
        <v>DEJAR</v>
      </c>
      <c r="L4113" s="33" t="str">
        <f t="shared" si="593"/>
        <v>DEJAR</v>
      </c>
      <c r="M4113" s="33" t="str">
        <f t="shared" si="594"/>
        <v>DEJAR</v>
      </c>
    </row>
    <row r="4114" spans="1:13" x14ac:dyDescent="0.25">
      <c r="A4114" t="s">
        <v>1133</v>
      </c>
      <c r="B4114">
        <v>43</v>
      </c>
      <c r="C4114" t="s">
        <v>1153</v>
      </c>
      <c r="D4114" s="9">
        <v>21</v>
      </c>
      <c r="E4114" s="210">
        <v>9.5048543689320386</v>
      </c>
      <c r="F4114" s="305">
        <f t="shared" si="591"/>
        <v>346.3614</v>
      </c>
      <c r="G4114" s="9">
        <v>0.125</v>
      </c>
      <c r="H4114" t="s">
        <v>1147</v>
      </c>
      <c r="I4114" s="32">
        <f t="shared" si="595"/>
        <v>193.587905296</v>
      </c>
      <c r="J4114" s="32">
        <f t="shared" si="590"/>
        <v>0.77435162118400003</v>
      </c>
      <c r="K4114" s="33" t="str">
        <f t="shared" si="592"/>
        <v>DEJAR</v>
      </c>
      <c r="L4114" s="33" t="str">
        <f t="shared" si="593"/>
        <v>DEJAR</v>
      </c>
      <c r="M4114" s="33" t="str">
        <f t="shared" si="594"/>
        <v>DEJAR</v>
      </c>
    </row>
    <row r="4115" spans="1:13" x14ac:dyDescent="0.25">
      <c r="A4115" t="s">
        <v>1133</v>
      </c>
      <c r="B4115">
        <v>44</v>
      </c>
      <c r="C4115" t="s">
        <v>1123</v>
      </c>
      <c r="D4115" s="9">
        <v>15.9</v>
      </c>
      <c r="E4115" s="210">
        <v>9.5048543689320386</v>
      </c>
      <c r="F4115" s="305">
        <f t="shared" si="591"/>
        <v>198.556974</v>
      </c>
      <c r="G4115" s="9">
        <v>0.125</v>
      </c>
      <c r="H4115" t="s">
        <v>1147</v>
      </c>
      <c r="I4115" s="32">
        <f t="shared" si="595"/>
        <v>99.746431903568038</v>
      </c>
      <c r="J4115" s="32">
        <f t="shared" si="590"/>
        <v>0.39898572761427215</v>
      </c>
      <c r="K4115" s="33" t="str">
        <f t="shared" si="592"/>
        <v>DEJAR</v>
      </c>
      <c r="L4115" s="33" t="str">
        <f t="shared" si="593"/>
        <v>DEJAR</v>
      </c>
      <c r="M4115" s="33" t="str">
        <f t="shared" si="594"/>
        <v>DEJAR</v>
      </c>
    </row>
    <row r="4116" spans="1:13" x14ac:dyDescent="0.25">
      <c r="A4116" t="s">
        <v>1133</v>
      </c>
      <c r="B4116">
        <v>45</v>
      </c>
      <c r="C4116" t="s">
        <v>1131</v>
      </c>
      <c r="D4116" s="9">
        <v>12.3</v>
      </c>
      <c r="E4116" s="9">
        <v>15</v>
      </c>
      <c r="F4116" s="305">
        <f t="shared" si="591"/>
        <v>118.82316600000001</v>
      </c>
      <c r="G4116" s="9">
        <v>0.125</v>
      </c>
      <c r="H4116" t="s">
        <v>1147</v>
      </c>
      <c r="I4116" s="32">
        <f t="shared" si="595"/>
        <v>54.094740476621482</v>
      </c>
      <c r="J4116" s="32">
        <f t="shared" si="590"/>
        <v>0.21637896190648592</v>
      </c>
      <c r="K4116" s="33" t="str">
        <f t="shared" si="592"/>
        <v>DEJAR</v>
      </c>
      <c r="L4116" s="33" t="str">
        <f t="shared" si="593"/>
        <v>DEJAR</v>
      </c>
      <c r="M4116" s="33" t="str">
        <f t="shared" si="594"/>
        <v>DEJAR</v>
      </c>
    </row>
    <row r="4117" spans="1:13" x14ac:dyDescent="0.25">
      <c r="A4117" t="s">
        <v>1133</v>
      </c>
      <c r="B4117">
        <v>46</v>
      </c>
      <c r="C4117" t="s">
        <v>1148</v>
      </c>
      <c r="D4117" s="9">
        <v>13.9</v>
      </c>
      <c r="E4117" s="9">
        <v>10</v>
      </c>
      <c r="F4117" s="305">
        <f t="shared" si="591"/>
        <v>151.74713400000002</v>
      </c>
      <c r="G4117" s="9">
        <v>0.125</v>
      </c>
      <c r="H4117" t="s">
        <v>1147</v>
      </c>
      <c r="I4117" s="32">
        <f t="shared" si="595"/>
        <v>72.40065845714723</v>
      </c>
      <c r="J4117" s="32">
        <f t="shared" si="590"/>
        <v>0.28960263382858892</v>
      </c>
      <c r="K4117" s="33" t="str">
        <f t="shared" si="592"/>
        <v>DEJAR</v>
      </c>
      <c r="L4117" s="33" t="str">
        <f t="shared" si="593"/>
        <v>DEJAR</v>
      </c>
      <c r="M4117" s="33" t="str">
        <f t="shared" si="594"/>
        <v>DEJAR</v>
      </c>
    </row>
    <row r="4118" spans="1:13" x14ac:dyDescent="0.25">
      <c r="A4118" t="s">
        <v>1133</v>
      </c>
      <c r="B4118">
        <v>47</v>
      </c>
      <c r="C4118" t="s">
        <v>1148</v>
      </c>
      <c r="D4118" s="9">
        <v>11.3</v>
      </c>
      <c r="E4118" s="9">
        <v>12</v>
      </c>
      <c r="F4118" s="305">
        <f t="shared" si="591"/>
        <v>100.28772600000001</v>
      </c>
      <c r="G4118" s="9">
        <v>0.125</v>
      </c>
      <c r="H4118" t="s">
        <v>1147</v>
      </c>
      <c r="I4118" s="32">
        <f t="shared" si="595"/>
        <v>44.195526320155821</v>
      </c>
      <c r="J4118" s="32">
        <f t="shared" si="590"/>
        <v>0.1767821052806233</v>
      </c>
      <c r="K4118" s="33" t="str">
        <f t="shared" si="592"/>
        <v>DEJAR</v>
      </c>
      <c r="L4118" s="33" t="str">
        <f t="shared" si="593"/>
        <v>DEJAR</v>
      </c>
      <c r="M4118" s="33" t="str">
        <f t="shared" si="594"/>
        <v>DEJAR</v>
      </c>
    </row>
    <row r="4119" spans="1:13" x14ac:dyDescent="0.25">
      <c r="A4119" t="s">
        <v>1133</v>
      </c>
      <c r="B4119">
        <v>48</v>
      </c>
      <c r="C4119" t="s">
        <v>1148</v>
      </c>
      <c r="D4119" s="9">
        <v>17.399999999999999</v>
      </c>
      <c r="E4119" s="9">
        <v>9</v>
      </c>
      <c r="F4119" s="305">
        <f t="shared" si="591"/>
        <v>237.78770399999993</v>
      </c>
      <c r="G4119" s="9">
        <v>0.125</v>
      </c>
      <c r="H4119" t="s">
        <v>1147</v>
      </c>
      <c r="I4119" s="32">
        <f t="shared" si="595"/>
        <v>123.65647101732969</v>
      </c>
      <c r="J4119" s="32">
        <f t="shared" si="590"/>
        <v>0.49462588406931879</v>
      </c>
      <c r="K4119" s="33" t="str">
        <f t="shared" si="592"/>
        <v>DEJAR</v>
      </c>
      <c r="L4119" s="33" t="str">
        <f t="shared" si="593"/>
        <v>DEJAR</v>
      </c>
      <c r="M4119" s="33" t="str">
        <f t="shared" si="594"/>
        <v>DEJAR</v>
      </c>
    </row>
    <row r="4120" spans="1:13" x14ac:dyDescent="0.25">
      <c r="A4120" t="s">
        <v>1133</v>
      </c>
      <c r="B4120">
        <v>49</v>
      </c>
      <c r="C4120" t="s">
        <v>1131</v>
      </c>
      <c r="D4120" s="9">
        <v>19.8</v>
      </c>
      <c r="E4120" s="9">
        <v>15</v>
      </c>
      <c r="F4120" s="305">
        <f t="shared" si="591"/>
        <v>307.90821600000004</v>
      </c>
      <c r="G4120" s="9">
        <v>0.125</v>
      </c>
      <c r="H4120" t="s">
        <v>1147</v>
      </c>
      <c r="I4120" s="32">
        <f t="shared" si="595"/>
        <v>168.25568888304355</v>
      </c>
      <c r="J4120" s="32">
        <f t="shared" si="590"/>
        <v>0.67302275553217417</v>
      </c>
      <c r="K4120" s="33" t="str">
        <f t="shared" si="592"/>
        <v>DEJAR</v>
      </c>
      <c r="L4120" s="33" t="str">
        <f t="shared" si="593"/>
        <v>DEJAR</v>
      </c>
      <c r="M4120" s="33" t="str">
        <f t="shared" si="594"/>
        <v>DEJAR</v>
      </c>
    </row>
    <row r="4121" spans="1:13" x14ac:dyDescent="0.25">
      <c r="A4121" t="s">
        <v>1133</v>
      </c>
      <c r="B4121">
        <v>50</v>
      </c>
      <c r="C4121" t="s">
        <v>1131</v>
      </c>
      <c r="D4121" s="9">
        <v>23.6</v>
      </c>
      <c r="E4121" s="9">
        <v>18</v>
      </c>
      <c r="F4121" s="305">
        <f t="shared" si="591"/>
        <v>437.43638400000003</v>
      </c>
      <c r="G4121" s="9">
        <v>0.125</v>
      </c>
      <c r="H4121" t="s">
        <v>1147</v>
      </c>
      <c r="I4121" s="32">
        <f t="shared" si="595"/>
        <v>255.68473337724961</v>
      </c>
      <c r="J4121" s="32">
        <f t="shared" si="590"/>
        <v>1.0227389335089985</v>
      </c>
      <c r="K4121" s="33" t="str">
        <f t="shared" si="592"/>
        <v>DEJAR</v>
      </c>
      <c r="L4121" s="33" t="str">
        <f t="shared" si="593"/>
        <v>DEJAR</v>
      </c>
      <c r="M4121" s="33" t="str">
        <f t="shared" si="594"/>
        <v>DEJAR</v>
      </c>
    </row>
    <row r="4122" spans="1:13" x14ac:dyDescent="0.25">
      <c r="A4122" t="s">
        <v>1133</v>
      </c>
      <c r="B4122">
        <v>51</v>
      </c>
      <c r="C4122" t="s">
        <v>1150</v>
      </c>
      <c r="D4122" s="9">
        <v>11.5</v>
      </c>
      <c r="E4122" s="9">
        <v>15</v>
      </c>
      <c r="F4122" s="305">
        <f t="shared" si="591"/>
        <v>103.86915</v>
      </c>
      <c r="G4122" s="9">
        <v>0.125</v>
      </c>
      <c r="H4122" t="s">
        <v>1065</v>
      </c>
      <c r="I4122" s="33">
        <f t="shared" ref="I4122:I4123" si="596">(6.666+(12.826*E4122^0.5)*LN(E4122))</f>
        <v>141.18808068496872</v>
      </c>
      <c r="J4122" s="33">
        <f t="shared" si="590"/>
        <v>0.56475232273987486</v>
      </c>
      <c r="K4122" s="33" t="str">
        <f t="shared" si="592"/>
        <v>DEJAR</v>
      </c>
      <c r="L4122" s="33" t="str">
        <f t="shared" si="593"/>
        <v>DEJAR</v>
      </c>
      <c r="M4122" s="33" t="str">
        <f t="shared" si="594"/>
        <v>DEJAR</v>
      </c>
    </row>
    <row r="4123" spans="1:13" x14ac:dyDescent="0.25">
      <c r="A4123" t="s">
        <v>1133</v>
      </c>
      <c r="B4123">
        <v>52</v>
      </c>
      <c r="C4123" t="s">
        <v>1150</v>
      </c>
      <c r="D4123" s="9">
        <v>12.4</v>
      </c>
      <c r="E4123" s="9">
        <v>18</v>
      </c>
      <c r="F4123" s="305">
        <f t="shared" si="591"/>
        <v>120.76310400000001</v>
      </c>
      <c r="G4123" s="9">
        <v>0.125</v>
      </c>
      <c r="H4123" t="s">
        <v>1065</v>
      </c>
      <c r="I4123" s="33">
        <f t="shared" si="596"/>
        <v>163.94878593751443</v>
      </c>
      <c r="J4123" s="33">
        <f t="shared" si="590"/>
        <v>0.65579514375005776</v>
      </c>
      <c r="K4123" s="33" t="str">
        <f t="shared" si="592"/>
        <v>DEJAR</v>
      </c>
      <c r="L4123" s="33" t="str">
        <f t="shared" si="593"/>
        <v>DEJAR</v>
      </c>
      <c r="M4123" s="33" t="str">
        <f t="shared" si="594"/>
        <v>DEJAR</v>
      </c>
    </row>
    <row r="4124" spans="1:13" x14ac:dyDescent="0.25">
      <c r="A4124" t="s">
        <v>1133</v>
      </c>
      <c r="B4124">
        <v>53</v>
      </c>
      <c r="C4124" t="s">
        <v>1123</v>
      </c>
      <c r="D4124" s="9">
        <v>12.8</v>
      </c>
      <c r="E4124" s="9">
        <v>15</v>
      </c>
      <c r="F4124" s="305">
        <f t="shared" si="591"/>
        <v>128.67993600000003</v>
      </c>
      <c r="G4124" s="9">
        <v>0.125</v>
      </c>
      <c r="H4124" t="s">
        <v>1147</v>
      </c>
      <c r="I4124" s="32">
        <f t="shared" ref="I4124:I4127" si="597">0.13657*D4124^2.38351</f>
        <v>59.484161513232273</v>
      </c>
      <c r="J4124" s="32">
        <f t="shared" si="590"/>
        <v>0.23793664605292908</v>
      </c>
      <c r="K4124" s="33" t="str">
        <f t="shared" si="592"/>
        <v>DEJAR</v>
      </c>
      <c r="L4124" s="33" t="str">
        <f t="shared" si="593"/>
        <v>DEJAR</v>
      </c>
      <c r="M4124" s="33" t="str">
        <f t="shared" si="594"/>
        <v>DEJAR</v>
      </c>
    </row>
    <row r="4125" spans="1:13" x14ac:dyDescent="0.25">
      <c r="A4125" t="s">
        <v>1133</v>
      </c>
      <c r="B4125">
        <v>54</v>
      </c>
      <c r="C4125" t="s">
        <v>1123</v>
      </c>
      <c r="D4125" s="9">
        <v>14.7</v>
      </c>
      <c r="E4125" s="9">
        <v>5</v>
      </c>
      <c r="F4125" s="305">
        <f t="shared" si="591"/>
        <v>169.71708599999997</v>
      </c>
      <c r="G4125" s="9">
        <v>0.125</v>
      </c>
      <c r="H4125" t="s">
        <v>1147</v>
      </c>
      <c r="I4125" s="32">
        <f t="shared" si="597"/>
        <v>82.730919252623252</v>
      </c>
      <c r="J4125" s="32">
        <f t="shared" si="590"/>
        <v>0.33092367701049302</v>
      </c>
      <c r="K4125" s="33" t="str">
        <f t="shared" si="592"/>
        <v>DEJAR</v>
      </c>
      <c r="L4125" s="33" t="str">
        <f t="shared" si="593"/>
        <v>DEJAR</v>
      </c>
      <c r="M4125" s="33" t="str">
        <f t="shared" si="594"/>
        <v>DEJAR</v>
      </c>
    </row>
    <row r="4126" spans="1:13" x14ac:dyDescent="0.25">
      <c r="A4126" t="s">
        <v>1133</v>
      </c>
      <c r="B4126">
        <v>55</v>
      </c>
      <c r="C4126" t="s">
        <v>1131</v>
      </c>
      <c r="D4126" s="9">
        <v>13.1</v>
      </c>
      <c r="E4126" s="9">
        <v>7</v>
      </c>
      <c r="F4126" s="305">
        <f t="shared" si="591"/>
        <v>134.78249399999999</v>
      </c>
      <c r="G4126" s="9">
        <v>0.125</v>
      </c>
      <c r="H4126" t="s">
        <v>1147</v>
      </c>
      <c r="I4126" s="32">
        <f t="shared" si="597"/>
        <v>62.861192475550233</v>
      </c>
      <c r="J4126" s="32">
        <f t="shared" si="590"/>
        <v>0.25144476990220094</v>
      </c>
      <c r="K4126" s="33" t="str">
        <f t="shared" si="592"/>
        <v>DEJAR</v>
      </c>
      <c r="L4126" s="33" t="str">
        <f t="shared" si="593"/>
        <v>DEJAR</v>
      </c>
      <c r="M4126" s="33" t="str">
        <f t="shared" si="594"/>
        <v>DEJAR</v>
      </c>
    </row>
    <row r="4127" spans="1:13" x14ac:dyDescent="0.25">
      <c r="A4127" t="s">
        <v>1133</v>
      </c>
      <c r="B4127">
        <v>56</v>
      </c>
      <c r="C4127" t="s">
        <v>1131</v>
      </c>
      <c r="D4127" s="9">
        <v>22</v>
      </c>
      <c r="E4127" s="9">
        <v>10</v>
      </c>
      <c r="F4127" s="305">
        <f t="shared" si="591"/>
        <v>380.1336</v>
      </c>
      <c r="G4127" s="9">
        <v>0.125</v>
      </c>
      <c r="H4127" t="s">
        <v>1147</v>
      </c>
      <c r="I4127" s="32">
        <f t="shared" si="597"/>
        <v>216.2883827856152</v>
      </c>
      <c r="J4127" s="32">
        <f t="shared" si="590"/>
        <v>0.86515353114246074</v>
      </c>
      <c r="K4127" s="33" t="str">
        <f t="shared" si="592"/>
        <v>DEJAR</v>
      </c>
      <c r="L4127" s="33" t="str">
        <f t="shared" si="593"/>
        <v>DEJAR</v>
      </c>
      <c r="M4127" s="33" t="str">
        <f t="shared" si="594"/>
        <v>DEJAR</v>
      </c>
    </row>
    <row r="4128" spans="1:13" x14ac:dyDescent="0.25">
      <c r="A4128" t="s">
        <v>1133</v>
      </c>
      <c r="B4128">
        <v>57</v>
      </c>
      <c r="C4128" t="s">
        <v>1149</v>
      </c>
      <c r="D4128" s="9">
        <v>15.3</v>
      </c>
      <c r="E4128" s="9">
        <v>10</v>
      </c>
      <c r="F4128" s="305">
        <f t="shared" si="591"/>
        <v>183.85428600000003</v>
      </c>
      <c r="G4128" s="9">
        <v>0.125</v>
      </c>
      <c r="H4128" t="s">
        <v>1065</v>
      </c>
      <c r="I4128" s="33">
        <f t="shared" ref="I4128:I4129" si="598">(6.666+(12.826*E4128^0.5)*LN(E4128))</f>
        <v>100.05740827111657</v>
      </c>
      <c r="J4128" s="33">
        <f t="shared" si="590"/>
        <v>0.4002296330844663</v>
      </c>
      <c r="K4128" s="33" t="str">
        <f t="shared" si="592"/>
        <v>DEJAR</v>
      </c>
      <c r="L4128" s="33" t="str">
        <f t="shared" si="593"/>
        <v>DEJAR</v>
      </c>
      <c r="M4128" s="33" t="str">
        <f t="shared" si="594"/>
        <v>DEJAR</v>
      </c>
    </row>
    <row r="4129" spans="1:13" x14ac:dyDescent="0.25">
      <c r="A4129" t="s">
        <v>1133</v>
      </c>
      <c r="B4129">
        <v>58</v>
      </c>
      <c r="C4129" t="s">
        <v>1150</v>
      </c>
      <c r="D4129" s="9">
        <v>13.7</v>
      </c>
      <c r="E4129" s="9">
        <v>6</v>
      </c>
      <c r="F4129" s="305">
        <f t="shared" si="591"/>
        <v>147.41172599999999</v>
      </c>
      <c r="G4129" s="9">
        <v>0.125</v>
      </c>
      <c r="H4129" t="s">
        <v>1065</v>
      </c>
      <c r="I4129" s="33">
        <f t="shared" si="598"/>
        <v>62.957985757508652</v>
      </c>
      <c r="J4129" s="33">
        <f t="shared" si="590"/>
        <v>0.25183194303003459</v>
      </c>
      <c r="K4129" s="33" t="str">
        <f t="shared" si="592"/>
        <v>DEJAR</v>
      </c>
      <c r="L4129" s="33" t="str">
        <f t="shared" si="593"/>
        <v>DEJAR</v>
      </c>
      <c r="M4129" s="33" t="str">
        <f t="shared" si="594"/>
        <v>DEJAR</v>
      </c>
    </row>
    <row r="4130" spans="1:13" x14ac:dyDescent="0.25">
      <c r="A4130" t="s">
        <v>1133</v>
      </c>
      <c r="B4130">
        <v>59</v>
      </c>
      <c r="C4130" t="s">
        <v>1123</v>
      </c>
      <c r="D4130" s="9">
        <v>12.2</v>
      </c>
      <c r="E4130" s="9">
        <v>10</v>
      </c>
      <c r="F4130" s="305">
        <f t="shared" si="591"/>
        <v>116.89893599999998</v>
      </c>
      <c r="G4130" s="9">
        <v>0.125</v>
      </c>
      <c r="H4130" t="s">
        <v>1147</v>
      </c>
      <c r="I4130" s="32">
        <f t="shared" ref="I4130:I4133" si="599">0.13657*D4130^2.38351</f>
        <v>53.052374835244144</v>
      </c>
      <c r="J4130" s="32">
        <f t="shared" si="590"/>
        <v>0.21220949934097658</v>
      </c>
      <c r="K4130" s="33" t="str">
        <f t="shared" si="592"/>
        <v>DEJAR</v>
      </c>
      <c r="L4130" s="33" t="str">
        <f t="shared" si="593"/>
        <v>DEJAR</v>
      </c>
      <c r="M4130" s="33" t="str">
        <f t="shared" si="594"/>
        <v>DEJAR</v>
      </c>
    </row>
    <row r="4131" spans="1:13" x14ac:dyDescent="0.25">
      <c r="A4131" t="s">
        <v>1133</v>
      </c>
      <c r="B4131">
        <v>60</v>
      </c>
      <c r="C4131" t="s">
        <v>1123</v>
      </c>
      <c r="D4131" s="9">
        <v>14.9</v>
      </c>
      <c r="E4131" s="9">
        <v>12</v>
      </c>
      <c r="F4131" s="305">
        <f t="shared" si="591"/>
        <v>174.36665400000001</v>
      </c>
      <c r="G4131" s="9">
        <v>0.125</v>
      </c>
      <c r="H4131" t="s">
        <v>1147</v>
      </c>
      <c r="I4131" s="32">
        <f t="shared" si="599"/>
        <v>85.439069920442137</v>
      </c>
      <c r="J4131" s="32">
        <f t="shared" si="590"/>
        <v>0.34175627968176853</v>
      </c>
      <c r="K4131" s="33" t="str">
        <f t="shared" si="592"/>
        <v>DEJAR</v>
      </c>
      <c r="L4131" s="33" t="str">
        <f t="shared" si="593"/>
        <v>DEJAR</v>
      </c>
      <c r="M4131" s="33" t="str">
        <f t="shared" si="594"/>
        <v>DEJAR</v>
      </c>
    </row>
    <row r="4132" spans="1:13" x14ac:dyDescent="0.25">
      <c r="A4132" t="s">
        <v>1133</v>
      </c>
      <c r="B4132">
        <v>61</v>
      </c>
      <c r="C4132" t="s">
        <v>1123</v>
      </c>
      <c r="D4132" s="9">
        <v>14.1</v>
      </c>
      <c r="E4132" s="9">
        <v>8</v>
      </c>
      <c r="F4132" s="305">
        <f t="shared" si="591"/>
        <v>156.145374</v>
      </c>
      <c r="G4132" s="9">
        <v>0.125</v>
      </c>
      <c r="H4132" t="s">
        <v>1147</v>
      </c>
      <c r="I4132" s="32">
        <f t="shared" si="599"/>
        <v>74.908406161488088</v>
      </c>
      <c r="J4132" s="32">
        <f t="shared" si="590"/>
        <v>0.29963362464595233</v>
      </c>
      <c r="K4132" s="33" t="str">
        <f t="shared" si="592"/>
        <v>DEJAR</v>
      </c>
      <c r="L4132" s="33" t="str">
        <f t="shared" si="593"/>
        <v>DEJAR</v>
      </c>
      <c r="M4132" s="33" t="str">
        <f t="shared" si="594"/>
        <v>DEJAR</v>
      </c>
    </row>
    <row r="4133" spans="1:13" x14ac:dyDescent="0.25">
      <c r="A4133" t="s">
        <v>1133</v>
      </c>
      <c r="B4133">
        <v>62</v>
      </c>
      <c r="C4133" t="s">
        <v>1123</v>
      </c>
      <c r="D4133" s="9">
        <v>14.3</v>
      </c>
      <c r="E4133" s="9">
        <v>8</v>
      </c>
      <c r="F4133" s="305">
        <f t="shared" si="591"/>
        <v>160.60644600000001</v>
      </c>
      <c r="G4133" s="9">
        <v>0.125</v>
      </c>
      <c r="H4133" t="s">
        <v>1147</v>
      </c>
      <c r="I4133" s="32">
        <f t="shared" si="599"/>
        <v>77.46585312120348</v>
      </c>
      <c r="J4133" s="32">
        <f t="shared" si="590"/>
        <v>0.30986341248481392</v>
      </c>
      <c r="K4133" s="33" t="str">
        <f t="shared" si="592"/>
        <v>DEJAR</v>
      </c>
      <c r="L4133" s="33" t="str">
        <f t="shared" si="593"/>
        <v>DEJAR</v>
      </c>
      <c r="M4133" s="33" t="str">
        <f t="shared" si="594"/>
        <v>DEJAR</v>
      </c>
    </row>
    <row r="4134" spans="1:13" x14ac:dyDescent="0.25">
      <c r="A4134" t="s">
        <v>1133</v>
      </c>
      <c r="B4134">
        <v>63</v>
      </c>
      <c r="C4134" t="s">
        <v>1150</v>
      </c>
      <c r="D4134" s="9">
        <v>10.7</v>
      </c>
      <c r="E4134" s="9">
        <v>15</v>
      </c>
      <c r="F4134" s="305">
        <f t="shared" si="591"/>
        <v>89.920445999999984</v>
      </c>
      <c r="G4134" s="9">
        <v>0.125</v>
      </c>
      <c r="H4134" t="s">
        <v>1065</v>
      </c>
      <c r="I4134" s="33">
        <f>(6.666+(12.826*E4134^0.5)*LN(E4134))</f>
        <v>141.18808068496872</v>
      </c>
      <c r="J4134" s="33">
        <f t="shared" si="590"/>
        <v>0.56475232273987486</v>
      </c>
      <c r="K4134" s="33" t="str">
        <f t="shared" si="592"/>
        <v>DEJAR</v>
      </c>
      <c r="L4134" s="33" t="str">
        <f t="shared" si="593"/>
        <v>DEJAR</v>
      </c>
      <c r="M4134" s="33" t="str">
        <f t="shared" si="594"/>
        <v>DEJAR</v>
      </c>
    </row>
    <row r="4135" spans="1:13" x14ac:dyDescent="0.25">
      <c r="A4135" t="s">
        <v>1133</v>
      </c>
      <c r="B4135">
        <v>64</v>
      </c>
      <c r="C4135" t="s">
        <v>1131</v>
      </c>
      <c r="D4135" s="9">
        <v>13.9</v>
      </c>
      <c r="E4135" s="9">
        <v>16</v>
      </c>
      <c r="F4135" s="305">
        <f t="shared" si="591"/>
        <v>151.74713400000002</v>
      </c>
      <c r="G4135" s="9">
        <v>0.125</v>
      </c>
      <c r="H4135" t="s">
        <v>1147</v>
      </c>
      <c r="I4135" s="32">
        <f t="shared" ref="I4135:I4137" si="600">0.13657*D4135^2.38351</f>
        <v>72.40065845714723</v>
      </c>
      <c r="J4135" s="32">
        <f t="shared" si="590"/>
        <v>0.28960263382858892</v>
      </c>
      <c r="K4135" s="33" t="str">
        <f t="shared" si="592"/>
        <v>DEJAR</v>
      </c>
      <c r="L4135" s="33" t="str">
        <f t="shared" si="593"/>
        <v>DEJAR</v>
      </c>
      <c r="M4135" s="33" t="str">
        <f t="shared" si="594"/>
        <v>DEJAR</v>
      </c>
    </row>
    <row r="4136" spans="1:13" x14ac:dyDescent="0.25">
      <c r="A4136" t="s">
        <v>1133</v>
      </c>
      <c r="B4136">
        <v>65</v>
      </c>
      <c r="C4136" t="s">
        <v>1131</v>
      </c>
      <c r="D4136" s="9">
        <v>19</v>
      </c>
      <c r="E4136" s="9">
        <v>4</v>
      </c>
      <c r="F4136" s="305">
        <f t="shared" si="591"/>
        <v>283.52940000000001</v>
      </c>
      <c r="G4136" s="9">
        <v>0.125</v>
      </c>
      <c r="H4136" t="s">
        <v>1147</v>
      </c>
      <c r="I4136" s="32">
        <f t="shared" si="600"/>
        <v>152.50261995629924</v>
      </c>
      <c r="J4136" s="32">
        <f t="shared" si="590"/>
        <v>0.61001047982519696</v>
      </c>
      <c r="K4136" s="33" t="str">
        <f t="shared" si="592"/>
        <v>DEJAR</v>
      </c>
      <c r="L4136" s="33" t="str">
        <f t="shared" si="593"/>
        <v>DEPURAR</v>
      </c>
      <c r="M4136" s="33" t="str">
        <f t="shared" si="594"/>
        <v>DEPURAR</v>
      </c>
    </row>
    <row r="4137" spans="1:13" x14ac:dyDescent="0.25">
      <c r="A4137" t="s">
        <v>1133</v>
      </c>
      <c r="B4137">
        <v>66</v>
      </c>
      <c r="C4137" t="s">
        <v>1131</v>
      </c>
      <c r="D4137" s="9">
        <v>15.7</v>
      </c>
      <c r="E4137" s="9">
        <v>9</v>
      </c>
      <c r="F4137" s="305">
        <f t="shared" si="591"/>
        <v>193.59324599999999</v>
      </c>
      <c r="G4137" s="9">
        <v>0.125</v>
      </c>
      <c r="H4137" t="s">
        <v>1147</v>
      </c>
      <c r="I4137" s="32">
        <f t="shared" si="600"/>
        <v>96.781887987802477</v>
      </c>
      <c r="J4137" s="32">
        <f t="shared" si="590"/>
        <v>0.3871275519512099</v>
      </c>
      <c r="K4137" s="33" t="str">
        <f t="shared" si="592"/>
        <v>DEJAR</v>
      </c>
      <c r="L4137" s="33" t="str">
        <f t="shared" si="593"/>
        <v>DEJAR</v>
      </c>
      <c r="M4137" s="33" t="str">
        <f t="shared" si="594"/>
        <v>DEJAR</v>
      </c>
    </row>
    <row r="4138" spans="1:13" x14ac:dyDescent="0.25">
      <c r="A4138" t="s">
        <v>1133</v>
      </c>
      <c r="B4138">
        <v>67</v>
      </c>
      <c r="C4138" t="s">
        <v>1150</v>
      </c>
      <c r="D4138" s="9">
        <v>13.6</v>
      </c>
      <c r="E4138" s="9">
        <v>8</v>
      </c>
      <c r="F4138" s="305">
        <f t="shared" si="591"/>
        <v>145.26758399999997</v>
      </c>
      <c r="G4138" s="9">
        <v>0.125</v>
      </c>
      <c r="H4138" t="s">
        <v>1065</v>
      </c>
      <c r="I4138" s="33">
        <f t="shared" ref="I4138:I4139" si="601">(6.666+(12.826*E4138^0.5)*LN(E4138))</f>
        <v>82.102745688765523</v>
      </c>
      <c r="J4138" s="33">
        <f t="shared" si="590"/>
        <v>0.32841098275506209</v>
      </c>
      <c r="K4138" s="33" t="str">
        <f t="shared" si="592"/>
        <v>DEJAR</v>
      </c>
      <c r="L4138" s="33" t="str">
        <f t="shared" si="593"/>
        <v>DEJAR</v>
      </c>
      <c r="M4138" s="33" t="str">
        <f t="shared" si="594"/>
        <v>DEJAR</v>
      </c>
    </row>
    <row r="4139" spans="1:13" x14ac:dyDescent="0.25">
      <c r="A4139" t="s">
        <v>1133</v>
      </c>
      <c r="B4139">
        <v>68</v>
      </c>
      <c r="C4139" t="s">
        <v>1150</v>
      </c>
      <c r="D4139" s="9">
        <v>10.5</v>
      </c>
      <c r="E4139" s="9">
        <v>10</v>
      </c>
      <c r="F4139" s="305">
        <f t="shared" si="591"/>
        <v>86.590350000000001</v>
      </c>
      <c r="G4139" s="9">
        <v>0.125</v>
      </c>
      <c r="H4139" t="s">
        <v>1065</v>
      </c>
      <c r="I4139" s="33">
        <f t="shared" si="601"/>
        <v>100.05740827111657</v>
      </c>
      <c r="J4139" s="33">
        <f t="shared" si="590"/>
        <v>0.4002296330844663</v>
      </c>
      <c r="K4139" s="33" t="str">
        <f t="shared" si="592"/>
        <v>DEJAR</v>
      </c>
      <c r="L4139" s="33" t="str">
        <f t="shared" si="593"/>
        <v>DEJAR</v>
      </c>
      <c r="M4139" s="33" t="str">
        <f t="shared" si="594"/>
        <v>DEJAR</v>
      </c>
    </row>
    <row r="4140" spans="1:13" x14ac:dyDescent="0.25">
      <c r="A4140" t="s">
        <v>1133</v>
      </c>
      <c r="B4140">
        <v>69</v>
      </c>
      <c r="C4140" t="s">
        <v>1148</v>
      </c>
      <c r="D4140" s="9">
        <v>10.3</v>
      </c>
      <c r="E4140" s="9">
        <v>6</v>
      </c>
      <c r="F4140" s="305">
        <f t="shared" si="591"/>
        <v>83.323086000000018</v>
      </c>
      <c r="G4140" s="9">
        <v>0.125</v>
      </c>
      <c r="H4140" t="s">
        <v>1147</v>
      </c>
      <c r="I4140" s="32">
        <f t="shared" ref="I4140:I4144" si="602">0.13657*D4140^2.38351</f>
        <v>35.437490749155437</v>
      </c>
      <c r="J4140" s="32">
        <f t="shared" ref="J4140:J4145" si="603">(I4140/1000)*0.5/G4140</f>
        <v>0.14174996299662174</v>
      </c>
      <c r="K4140" s="33" t="str">
        <f t="shared" si="592"/>
        <v>DEJAR</v>
      </c>
      <c r="L4140" s="33" t="str">
        <f t="shared" si="593"/>
        <v>DEJAR</v>
      </c>
      <c r="M4140" s="33" t="str">
        <f t="shared" si="594"/>
        <v>DEJAR</v>
      </c>
    </row>
    <row r="4141" spans="1:13" x14ac:dyDescent="0.25">
      <c r="A4141" t="s">
        <v>1133</v>
      </c>
      <c r="B4141">
        <v>70</v>
      </c>
      <c r="C4141" t="s">
        <v>1131</v>
      </c>
      <c r="D4141" s="9">
        <v>14.4</v>
      </c>
      <c r="E4141" s="9">
        <v>2</v>
      </c>
      <c r="F4141" s="305">
        <f t="shared" si="591"/>
        <v>162.860544</v>
      </c>
      <c r="G4141" s="9">
        <v>0.125</v>
      </c>
      <c r="H4141" t="s">
        <v>1147</v>
      </c>
      <c r="I4141" s="32">
        <f t="shared" si="602"/>
        <v>78.763298034370692</v>
      </c>
      <c r="J4141" s="32">
        <f t="shared" si="603"/>
        <v>0.31505319213748278</v>
      </c>
      <c r="K4141" s="33" t="str">
        <f t="shared" si="592"/>
        <v>DEJAR</v>
      </c>
      <c r="L4141" s="33" t="str">
        <f t="shared" si="593"/>
        <v>DEPURAR</v>
      </c>
      <c r="M4141" s="33" t="str">
        <f t="shared" si="594"/>
        <v>DEPURAR</v>
      </c>
    </row>
    <row r="4142" spans="1:13" x14ac:dyDescent="0.25">
      <c r="A4142" t="s">
        <v>1133</v>
      </c>
      <c r="B4142">
        <v>71</v>
      </c>
      <c r="C4142" t="s">
        <v>1131</v>
      </c>
      <c r="D4142" s="9">
        <v>12.9</v>
      </c>
      <c r="E4142" s="9">
        <v>3</v>
      </c>
      <c r="F4142" s="305">
        <f t="shared" si="591"/>
        <v>130.69841399999999</v>
      </c>
      <c r="G4142" s="9">
        <v>0.125</v>
      </c>
      <c r="H4142" t="s">
        <v>1147</v>
      </c>
      <c r="I4142" s="32">
        <f t="shared" si="602"/>
        <v>60.597818472644285</v>
      </c>
      <c r="J4142" s="32">
        <f t="shared" si="603"/>
        <v>0.24239127389057713</v>
      </c>
      <c r="K4142" s="33" t="str">
        <f t="shared" si="592"/>
        <v>DEJAR</v>
      </c>
      <c r="L4142" s="33" t="str">
        <f t="shared" si="593"/>
        <v>DEPURAR</v>
      </c>
      <c r="M4142" s="33" t="str">
        <f t="shared" si="594"/>
        <v>DEPURAR</v>
      </c>
    </row>
    <row r="4143" spans="1:13" x14ac:dyDescent="0.25">
      <c r="A4143" t="s">
        <v>1133</v>
      </c>
      <c r="B4143">
        <v>72</v>
      </c>
      <c r="C4143" t="s">
        <v>1148</v>
      </c>
      <c r="D4143" s="9">
        <v>15.6</v>
      </c>
      <c r="E4143" s="9">
        <v>8</v>
      </c>
      <c r="F4143" s="305">
        <f t="shared" si="591"/>
        <v>191.13494399999999</v>
      </c>
      <c r="G4143" s="9">
        <v>0.125</v>
      </c>
      <c r="H4143" t="s">
        <v>1147</v>
      </c>
      <c r="I4143" s="32">
        <f t="shared" si="602"/>
        <v>95.319053411783088</v>
      </c>
      <c r="J4143" s="32">
        <f t="shared" si="603"/>
        <v>0.38127621364713238</v>
      </c>
      <c r="K4143" s="33" t="str">
        <f t="shared" si="592"/>
        <v>DEJAR</v>
      </c>
      <c r="L4143" s="33" t="str">
        <f t="shared" si="593"/>
        <v>DEJAR</v>
      </c>
      <c r="M4143" s="33" t="str">
        <f t="shared" si="594"/>
        <v>DEJAR</v>
      </c>
    </row>
    <row r="4144" spans="1:13" x14ac:dyDescent="0.25">
      <c r="A4144" t="s">
        <v>1133</v>
      </c>
      <c r="B4144">
        <v>73</v>
      </c>
      <c r="C4144" t="s">
        <v>1148</v>
      </c>
      <c r="D4144" s="9">
        <v>13</v>
      </c>
      <c r="E4144" s="9">
        <v>6</v>
      </c>
      <c r="F4144" s="305">
        <f t="shared" si="591"/>
        <v>132.73259999999999</v>
      </c>
      <c r="G4144" s="9">
        <v>0.125</v>
      </c>
      <c r="H4144" t="s">
        <v>1147</v>
      </c>
      <c r="I4144" s="32">
        <f t="shared" si="602"/>
        <v>61.723483588461484</v>
      </c>
      <c r="J4144" s="32">
        <f t="shared" si="603"/>
        <v>0.24689393435384593</v>
      </c>
      <c r="K4144" s="33" t="str">
        <f t="shared" si="592"/>
        <v>DEJAR</v>
      </c>
      <c r="L4144" s="33" t="str">
        <f t="shared" si="593"/>
        <v>DEJAR</v>
      </c>
      <c r="M4144" s="33" t="str">
        <f t="shared" si="594"/>
        <v>DEJAR</v>
      </c>
    </row>
    <row r="4145" spans="1:13" x14ac:dyDescent="0.25">
      <c r="A4145" t="s">
        <v>1133</v>
      </c>
      <c r="B4145">
        <v>74</v>
      </c>
      <c r="C4145" t="s">
        <v>1150</v>
      </c>
      <c r="D4145" s="9">
        <v>13.4</v>
      </c>
      <c r="E4145" s="9">
        <v>3</v>
      </c>
      <c r="F4145" s="305">
        <f t="shared" si="591"/>
        <v>141.02642399999999</v>
      </c>
      <c r="G4145" s="9">
        <v>0.125</v>
      </c>
      <c r="H4145" t="s">
        <v>1065</v>
      </c>
      <c r="I4145" s="33">
        <f>(6.666+(12.826*E4145^0.5)*LN(E4145))</f>
        <v>31.07198362279307</v>
      </c>
      <c r="J4145" s="33">
        <f t="shared" si="603"/>
        <v>0.12428793449117229</v>
      </c>
      <c r="K4145" s="33" t="str">
        <f t="shared" si="592"/>
        <v>DEJAR</v>
      </c>
      <c r="L4145" s="33" t="str">
        <f t="shared" si="593"/>
        <v>DEPURAR</v>
      </c>
      <c r="M4145" s="33" t="str">
        <f t="shared" si="594"/>
        <v>DEPURAR</v>
      </c>
    </row>
    <row r="4146" spans="1:13" x14ac:dyDescent="0.25">
      <c r="A4146" t="s">
        <v>1133</v>
      </c>
      <c r="B4146">
        <v>75</v>
      </c>
      <c r="C4146" t="s">
        <v>1131</v>
      </c>
      <c r="D4146" s="9">
        <v>16</v>
      </c>
      <c r="E4146" s="9">
        <v>6</v>
      </c>
      <c r="F4146" s="305">
        <f t="shared" si="591"/>
        <v>201.0624</v>
      </c>
      <c r="G4146" s="9">
        <v>0.125</v>
      </c>
      <c r="H4146" t="s">
        <v>1147</v>
      </c>
      <c r="I4146" s="32">
        <f t="shared" ref="I4146:I4153" si="604">0.13657*D4146^2.38351</f>
        <v>101.24820425273758</v>
      </c>
      <c r="J4146" s="32">
        <f t="shared" ref="J4146:J4198" si="605">(I4146/1000)*0.5/G4146</f>
        <v>0.4049928170109503</v>
      </c>
      <c r="K4146" s="33" t="str">
        <f t="shared" si="592"/>
        <v>DEJAR</v>
      </c>
      <c r="L4146" s="33" t="str">
        <f t="shared" si="593"/>
        <v>DEJAR</v>
      </c>
      <c r="M4146" s="33" t="str">
        <f t="shared" si="594"/>
        <v>DEJAR</v>
      </c>
    </row>
    <row r="4147" spans="1:13" x14ac:dyDescent="0.25">
      <c r="A4147" t="s">
        <v>1133</v>
      </c>
      <c r="B4147">
        <v>76</v>
      </c>
      <c r="C4147" t="s">
        <v>1123</v>
      </c>
      <c r="D4147" s="9">
        <v>14.5</v>
      </c>
      <c r="E4147" s="9">
        <v>4</v>
      </c>
      <c r="F4147" s="305">
        <f t="shared" si="591"/>
        <v>165.13034999999999</v>
      </c>
      <c r="G4147" s="9">
        <v>0.125</v>
      </c>
      <c r="H4147" t="s">
        <v>1147</v>
      </c>
      <c r="I4147" s="32">
        <f t="shared" si="604"/>
        <v>80.073268525573738</v>
      </c>
      <c r="J4147" s="32">
        <f t="shared" si="605"/>
        <v>0.32029307410229496</v>
      </c>
      <c r="K4147" s="33" t="str">
        <f t="shared" si="592"/>
        <v>DEJAR</v>
      </c>
      <c r="L4147" s="33" t="str">
        <f t="shared" si="593"/>
        <v>DEPURAR</v>
      </c>
      <c r="M4147" s="33" t="str">
        <f t="shared" si="594"/>
        <v>DEPURAR</v>
      </c>
    </row>
    <row r="4148" spans="1:13" x14ac:dyDescent="0.25">
      <c r="A4148" t="s">
        <v>1133</v>
      </c>
      <c r="B4148">
        <v>77</v>
      </c>
      <c r="C4148"/>
      <c r="D4148" s="9">
        <v>18.2</v>
      </c>
      <c r="E4148" s="9">
        <v>12</v>
      </c>
      <c r="F4148" s="305">
        <f t="shared" si="591"/>
        <v>260.15589599999998</v>
      </c>
      <c r="G4148" s="9">
        <v>0.125</v>
      </c>
      <c r="H4148" t="s">
        <v>1147</v>
      </c>
      <c r="I4148" s="32">
        <f t="shared" si="604"/>
        <v>137.64107738009031</v>
      </c>
      <c r="J4148" s="32">
        <f t="shared" si="605"/>
        <v>0.55056430952036128</v>
      </c>
      <c r="K4148" s="33" t="str">
        <f t="shared" si="592"/>
        <v>DEJAR</v>
      </c>
      <c r="L4148" s="33" t="str">
        <f t="shared" si="593"/>
        <v>DEJAR</v>
      </c>
      <c r="M4148" s="33" t="str">
        <f t="shared" si="594"/>
        <v>DEJAR</v>
      </c>
    </row>
    <row r="4149" spans="1:13" x14ac:dyDescent="0.25">
      <c r="A4149" t="s">
        <v>1133</v>
      </c>
      <c r="B4149">
        <v>78</v>
      </c>
      <c r="C4149"/>
      <c r="D4149" s="9">
        <v>12.3</v>
      </c>
      <c r="E4149" s="9">
        <v>3</v>
      </c>
      <c r="F4149" s="305">
        <f t="shared" si="591"/>
        <v>118.82316600000001</v>
      </c>
      <c r="G4149" s="9">
        <v>0.125</v>
      </c>
      <c r="H4149" t="s">
        <v>1147</v>
      </c>
      <c r="I4149" s="32">
        <f t="shared" si="604"/>
        <v>54.094740476621482</v>
      </c>
      <c r="J4149" s="32">
        <f t="shared" si="605"/>
        <v>0.21637896190648592</v>
      </c>
      <c r="K4149" s="33" t="str">
        <f t="shared" si="592"/>
        <v>DEJAR</v>
      </c>
      <c r="L4149" s="33" t="str">
        <f t="shared" si="593"/>
        <v>DEPURAR</v>
      </c>
      <c r="M4149" s="33" t="str">
        <f t="shared" si="594"/>
        <v>DEPURAR</v>
      </c>
    </row>
    <row r="4150" spans="1:13" x14ac:dyDescent="0.25">
      <c r="A4150" t="s">
        <v>1133</v>
      </c>
      <c r="B4150">
        <v>79</v>
      </c>
      <c r="C4150"/>
      <c r="D4150" s="9">
        <v>10.5</v>
      </c>
      <c r="E4150" s="9">
        <v>8</v>
      </c>
      <c r="F4150" s="305">
        <f t="shared" si="591"/>
        <v>86.590350000000001</v>
      </c>
      <c r="G4150" s="9">
        <v>0.125</v>
      </c>
      <c r="H4150" t="s">
        <v>1147</v>
      </c>
      <c r="I4150" s="32">
        <f t="shared" si="604"/>
        <v>37.099684439743179</v>
      </c>
      <c r="J4150" s="32">
        <f t="shared" si="605"/>
        <v>0.14839873775897272</v>
      </c>
      <c r="K4150" s="33" t="str">
        <f t="shared" si="592"/>
        <v>DEJAR</v>
      </c>
      <c r="L4150" s="33" t="str">
        <f t="shared" si="593"/>
        <v>DEJAR</v>
      </c>
      <c r="M4150" s="33" t="str">
        <f t="shared" si="594"/>
        <v>DEJAR</v>
      </c>
    </row>
    <row r="4151" spans="1:13" x14ac:dyDescent="0.25">
      <c r="A4151" t="s">
        <v>1133</v>
      </c>
      <c r="B4151">
        <v>80</v>
      </c>
      <c r="C4151"/>
      <c r="D4151" s="9">
        <v>12.5</v>
      </c>
      <c r="E4151" s="9">
        <v>14</v>
      </c>
      <c r="F4151" s="305">
        <f t="shared" si="591"/>
        <v>122.71875</v>
      </c>
      <c r="G4151" s="9">
        <v>0.125</v>
      </c>
      <c r="H4151" t="s">
        <v>1147</v>
      </c>
      <c r="I4151" s="32">
        <f t="shared" si="604"/>
        <v>56.214880852526136</v>
      </c>
      <c r="J4151" s="32">
        <f t="shared" si="605"/>
        <v>0.22485952341010454</v>
      </c>
      <c r="K4151" s="33" t="str">
        <f t="shared" si="592"/>
        <v>DEJAR</v>
      </c>
      <c r="L4151" s="33" t="str">
        <f t="shared" si="593"/>
        <v>DEJAR</v>
      </c>
      <c r="M4151" s="33" t="str">
        <f t="shared" si="594"/>
        <v>DEJAR</v>
      </c>
    </row>
    <row r="4152" spans="1:13" x14ac:dyDescent="0.25">
      <c r="A4152" t="s">
        <v>1133</v>
      </c>
      <c r="B4152">
        <v>81</v>
      </c>
      <c r="C4152"/>
      <c r="D4152" s="9">
        <v>17.600000000000001</v>
      </c>
      <c r="E4152" s="9">
        <v>10</v>
      </c>
      <c r="F4152" s="305">
        <f t="shared" si="591"/>
        <v>243.28550400000003</v>
      </c>
      <c r="G4152" s="9">
        <v>0.125</v>
      </c>
      <c r="H4152" t="s">
        <v>1147</v>
      </c>
      <c r="I4152" s="32">
        <f t="shared" si="604"/>
        <v>127.07122254671964</v>
      </c>
      <c r="J4152" s="32">
        <f t="shared" si="605"/>
        <v>0.5082848901868785</v>
      </c>
      <c r="K4152" s="33" t="str">
        <f t="shared" si="592"/>
        <v>DEJAR</v>
      </c>
      <c r="L4152" s="33" t="str">
        <f t="shared" si="593"/>
        <v>DEJAR</v>
      </c>
      <c r="M4152" s="33" t="str">
        <f t="shared" si="594"/>
        <v>DEJAR</v>
      </c>
    </row>
    <row r="4153" spans="1:13" x14ac:dyDescent="0.25">
      <c r="A4153" t="s">
        <v>1133</v>
      </c>
      <c r="B4153">
        <v>82</v>
      </c>
      <c r="C4153" t="s">
        <v>1131</v>
      </c>
      <c r="D4153" s="9">
        <v>15.4</v>
      </c>
      <c r="E4153" s="210">
        <v>9.5048543689320386</v>
      </c>
      <c r="F4153" s="305">
        <f t="shared" si="591"/>
        <v>186.26546400000001</v>
      </c>
      <c r="G4153" s="9">
        <v>0.125</v>
      </c>
      <c r="H4153" t="s">
        <v>1147</v>
      </c>
      <c r="I4153" s="32">
        <f t="shared" si="604"/>
        <v>92.432100570318667</v>
      </c>
      <c r="J4153" s="32">
        <f t="shared" si="605"/>
        <v>0.36972840228127468</v>
      </c>
      <c r="K4153" s="33" t="str">
        <f t="shared" si="592"/>
        <v>DEJAR</v>
      </c>
      <c r="L4153" s="33" t="str">
        <f t="shared" si="593"/>
        <v>DEJAR</v>
      </c>
      <c r="M4153" s="33" t="str">
        <f t="shared" si="594"/>
        <v>DEJAR</v>
      </c>
    </row>
    <row r="4154" spans="1:13" x14ac:dyDescent="0.25">
      <c r="A4154" t="s">
        <v>1133</v>
      </c>
      <c r="B4154">
        <v>83</v>
      </c>
      <c r="C4154" t="s">
        <v>1150</v>
      </c>
      <c r="D4154" s="9">
        <v>12.6</v>
      </c>
      <c r="E4154" s="9">
        <v>3</v>
      </c>
      <c r="F4154" s="305">
        <f t="shared" si="591"/>
        <v>124.69010399999999</v>
      </c>
      <c r="G4154" s="9">
        <v>0.125</v>
      </c>
      <c r="H4154" t="s">
        <v>1065</v>
      </c>
      <c r="I4154" s="33">
        <f>(6.666+(12.826*E4154^0.5)*LN(E4154))</f>
        <v>31.07198362279307</v>
      </c>
      <c r="J4154" s="33">
        <f t="shared" si="605"/>
        <v>0.12428793449117229</v>
      </c>
      <c r="K4154" s="33" t="str">
        <f t="shared" si="592"/>
        <v>DEJAR</v>
      </c>
      <c r="L4154" s="33" t="str">
        <f t="shared" si="593"/>
        <v>DEPURAR</v>
      </c>
      <c r="M4154" s="33" t="str">
        <f t="shared" si="594"/>
        <v>DEPURAR</v>
      </c>
    </row>
    <row r="4155" spans="1:13" x14ac:dyDescent="0.25">
      <c r="A4155" t="s">
        <v>1133</v>
      </c>
      <c r="B4155">
        <v>84</v>
      </c>
      <c r="C4155" t="s">
        <v>1153</v>
      </c>
      <c r="D4155" s="9">
        <v>14</v>
      </c>
      <c r="E4155" s="9">
        <v>6</v>
      </c>
      <c r="F4155" s="305">
        <f t="shared" si="591"/>
        <v>153.9384</v>
      </c>
      <c r="G4155" s="9">
        <v>0.125</v>
      </c>
      <c r="H4155" t="s">
        <v>1147</v>
      </c>
      <c r="I4155" s="32">
        <f t="shared" ref="I4155:I4161" si="606">0.13657*D4155^2.38351</f>
        <v>73.64833681845144</v>
      </c>
      <c r="J4155" s="32">
        <f t="shared" si="605"/>
        <v>0.29459334727380576</v>
      </c>
      <c r="K4155" s="33" t="str">
        <f t="shared" si="592"/>
        <v>DEJAR</v>
      </c>
      <c r="L4155" s="33" t="str">
        <f t="shared" si="593"/>
        <v>DEJAR</v>
      </c>
      <c r="M4155" s="33" t="str">
        <f t="shared" si="594"/>
        <v>DEJAR</v>
      </c>
    </row>
    <row r="4156" spans="1:13" x14ac:dyDescent="0.25">
      <c r="A4156" t="s">
        <v>1133</v>
      </c>
      <c r="B4156">
        <v>85</v>
      </c>
      <c r="C4156" t="s">
        <v>1131</v>
      </c>
      <c r="D4156" s="9">
        <v>11</v>
      </c>
      <c r="E4156" s="9">
        <v>8</v>
      </c>
      <c r="F4156" s="305">
        <f t="shared" si="591"/>
        <v>95.0334</v>
      </c>
      <c r="G4156" s="9">
        <v>0.125</v>
      </c>
      <c r="H4156" t="s">
        <v>1147</v>
      </c>
      <c r="I4156" s="32">
        <f t="shared" si="606"/>
        <v>41.450062373780455</v>
      </c>
      <c r="J4156" s="32">
        <f t="shared" si="605"/>
        <v>0.16580024949512182</v>
      </c>
      <c r="K4156" s="33" t="str">
        <f t="shared" si="592"/>
        <v>DEJAR</v>
      </c>
      <c r="L4156" s="33" t="str">
        <f t="shared" si="593"/>
        <v>DEJAR</v>
      </c>
      <c r="M4156" s="33" t="str">
        <f t="shared" si="594"/>
        <v>DEJAR</v>
      </c>
    </row>
    <row r="4157" spans="1:13" x14ac:dyDescent="0.25">
      <c r="A4157" t="s">
        <v>1133</v>
      </c>
      <c r="B4157">
        <v>86</v>
      </c>
      <c r="C4157"/>
      <c r="D4157" s="9">
        <v>15.3</v>
      </c>
      <c r="E4157" s="9">
        <v>8</v>
      </c>
      <c r="F4157" s="305">
        <f t="shared" si="591"/>
        <v>183.85428600000003</v>
      </c>
      <c r="G4157" s="9">
        <v>0.125</v>
      </c>
      <c r="H4157" t="s">
        <v>1147</v>
      </c>
      <c r="I4157" s="32">
        <f t="shared" si="606"/>
        <v>91.007918546358496</v>
      </c>
      <c r="J4157" s="32">
        <f t="shared" si="605"/>
        <v>0.36403167418543397</v>
      </c>
      <c r="K4157" s="33" t="str">
        <f t="shared" si="592"/>
        <v>DEJAR</v>
      </c>
      <c r="L4157" s="33" t="str">
        <f t="shared" si="593"/>
        <v>DEJAR</v>
      </c>
      <c r="M4157" s="33" t="str">
        <f t="shared" si="594"/>
        <v>DEJAR</v>
      </c>
    </row>
    <row r="4158" spans="1:13" x14ac:dyDescent="0.25">
      <c r="A4158" t="s">
        <v>1133</v>
      </c>
      <c r="B4158">
        <v>87</v>
      </c>
      <c r="C4158"/>
      <c r="D4158" s="9">
        <v>17.3</v>
      </c>
      <c r="E4158" s="9">
        <v>18</v>
      </c>
      <c r="F4158" s="305">
        <f t="shared" si="591"/>
        <v>235.06236600000003</v>
      </c>
      <c r="G4158" s="9">
        <v>0.125</v>
      </c>
      <c r="H4158" t="s">
        <v>1147</v>
      </c>
      <c r="I4158" s="32">
        <f t="shared" si="606"/>
        <v>121.96931273174864</v>
      </c>
      <c r="J4158" s="32">
        <f t="shared" si="605"/>
        <v>0.48787725092699458</v>
      </c>
      <c r="K4158" s="33" t="str">
        <f t="shared" si="592"/>
        <v>DEJAR</v>
      </c>
      <c r="L4158" s="33" t="str">
        <f t="shared" si="593"/>
        <v>DEJAR</v>
      </c>
      <c r="M4158" s="33" t="str">
        <f t="shared" si="594"/>
        <v>DEJAR</v>
      </c>
    </row>
    <row r="4159" spans="1:13" x14ac:dyDescent="0.25">
      <c r="A4159" t="s">
        <v>1133</v>
      </c>
      <c r="B4159">
        <v>88</v>
      </c>
      <c r="C4159"/>
      <c r="D4159" s="9">
        <v>11.3</v>
      </c>
      <c r="E4159" s="9">
        <v>7</v>
      </c>
      <c r="F4159" s="305">
        <f t="shared" si="591"/>
        <v>100.28772600000001</v>
      </c>
      <c r="G4159" s="9">
        <v>0.125</v>
      </c>
      <c r="H4159" t="s">
        <v>1147</v>
      </c>
      <c r="I4159" s="32">
        <f t="shared" si="606"/>
        <v>44.195526320155821</v>
      </c>
      <c r="J4159" s="32">
        <f t="shared" si="605"/>
        <v>0.1767821052806233</v>
      </c>
      <c r="K4159" s="33" t="str">
        <f t="shared" si="592"/>
        <v>DEJAR</v>
      </c>
      <c r="L4159" s="33" t="str">
        <f t="shared" si="593"/>
        <v>DEJAR</v>
      </c>
      <c r="M4159" s="33" t="str">
        <f t="shared" si="594"/>
        <v>DEJAR</v>
      </c>
    </row>
    <row r="4160" spans="1:13" x14ac:dyDescent="0.25">
      <c r="A4160" t="s">
        <v>1133</v>
      </c>
      <c r="B4160">
        <v>89</v>
      </c>
      <c r="C4160" t="s">
        <v>1123</v>
      </c>
      <c r="D4160" s="9">
        <v>22.3</v>
      </c>
      <c r="E4160" s="9">
        <v>15</v>
      </c>
      <c r="F4160" s="305">
        <f t="shared" si="591"/>
        <v>390.57156600000002</v>
      </c>
      <c r="G4160" s="9">
        <v>0.125</v>
      </c>
      <c r="H4160" t="s">
        <v>1147</v>
      </c>
      <c r="I4160" s="32">
        <f t="shared" si="606"/>
        <v>223.38470478666676</v>
      </c>
      <c r="J4160" s="32">
        <f t="shared" si="605"/>
        <v>0.893538819146667</v>
      </c>
      <c r="K4160" s="33" t="str">
        <f t="shared" si="592"/>
        <v>DEJAR</v>
      </c>
      <c r="L4160" s="33" t="str">
        <f t="shared" si="593"/>
        <v>DEJAR</v>
      </c>
      <c r="M4160" s="33" t="str">
        <f t="shared" si="594"/>
        <v>DEJAR</v>
      </c>
    </row>
    <row r="4161" spans="1:13" x14ac:dyDescent="0.25">
      <c r="A4161" t="s">
        <v>1133</v>
      </c>
      <c r="B4161">
        <v>90</v>
      </c>
      <c r="C4161" t="s">
        <v>1131</v>
      </c>
      <c r="D4161" s="9">
        <v>16.5</v>
      </c>
      <c r="E4161" s="9">
        <v>12</v>
      </c>
      <c r="F4161" s="305">
        <f t="shared" si="591"/>
        <v>213.82515000000001</v>
      </c>
      <c r="G4161" s="9">
        <v>0.125</v>
      </c>
      <c r="H4161" t="s">
        <v>1147</v>
      </c>
      <c r="I4161" s="32">
        <f t="shared" si="606"/>
        <v>108.95331919183752</v>
      </c>
      <c r="J4161" s="32">
        <f t="shared" si="605"/>
        <v>0.4358132767673501</v>
      </c>
      <c r="K4161" s="33" t="str">
        <f t="shared" si="592"/>
        <v>DEJAR</v>
      </c>
      <c r="L4161" s="33" t="str">
        <f t="shared" si="593"/>
        <v>DEJAR</v>
      </c>
      <c r="M4161" s="33" t="str">
        <f t="shared" si="594"/>
        <v>DEJAR</v>
      </c>
    </row>
    <row r="4162" spans="1:13" x14ac:dyDescent="0.25">
      <c r="A4162" t="s">
        <v>1133</v>
      </c>
      <c r="B4162">
        <v>91</v>
      </c>
      <c r="C4162" t="s">
        <v>1150</v>
      </c>
      <c r="D4162" s="9">
        <v>10</v>
      </c>
      <c r="E4162" s="9">
        <v>4</v>
      </c>
      <c r="F4162" s="305">
        <f t="shared" si="591"/>
        <v>78.539999999999992</v>
      </c>
      <c r="G4162" s="9">
        <v>0.125</v>
      </c>
      <c r="H4162" t="s">
        <v>1065</v>
      </c>
      <c r="I4162" s="33">
        <f>(6.666+(12.826*E4162^0.5)*LN(E4162))</f>
        <v>42.22722295144743</v>
      </c>
      <c r="J4162" s="33">
        <f t="shared" si="605"/>
        <v>0.16890889180578972</v>
      </c>
      <c r="K4162" s="33" t="str">
        <f t="shared" si="592"/>
        <v>DEJAR</v>
      </c>
      <c r="L4162" s="33" t="str">
        <f t="shared" si="593"/>
        <v>DEPURAR</v>
      </c>
      <c r="M4162" s="33" t="str">
        <f t="shared" si="594"/>
        <v>DEPURAR</v>
      </c>
    </row>
    <row r="4163" spans="1:13" x14ac:dyDescent="0.25">
      <c r="A4163" t="s">
        <v>1133</v>
      </c>
      <c r="B4163">
        <v>92</v>
      </c>
      <c r="C4163" t="s">
        <v>1131</v>
      </c>
      <c r="D4163" s="9">
        <v>10</v>
      </c>
      <c r="E4163" s="9">
        <v>7</v>
      </c>
      <c r="F4163" s="305">
        <f t="shared" ref="F4163:F4226" si="607">(3.1416/4)*D4163^2</f>
        <v>78.539999999999992</v>
      </c>
      <c r="G4163" s="9">
        <v>0.125</v>
      </c>
      <c r="H4163" t="s">
        <v>1147</v>
      </c>
      <c r="I4163" s="32">
        <f t="shared" ref="I4163:I4164" si="608">0.13657*D4163^2.38351</f>
        <v>33.026709725455305</v>
      </c>
      <c r="J4163" s="32">
        <f t="shared" si="605"/>
        <v>0.13210683890182123</v>
      </c>
      <c r="K4163" s="33" t="str">
        <f t="shared" ref="K4163:K4226" si="609">+IF(D4163&gt;=10,"DEJAR","DEPURAR")</f>
        <v>DEJAR</v>
      </c>
      <c r="L4163" s="33" t="str">
        <f t="shared" ref="L4163:L4226" si="610">+IF(E4163&gt;=5,"DEJAR","DEPURAR")</f>
        <v>DEJAR</v>
      </c>
      <c r="M4163" s="33" t="str">
        <f t="shared" ref="M4163:M4226" si="611">+IF(AND(K4163="DEJAR",L4163="DEJAR"),"DEJAR","DEPURAR")</f>
        <v>DEJAR</v>
      </c>
    </row>
    <row r="4164" spans="1:13" x14ac:dyDescent="0.25">
      <c r="A4164" t="s">
        <v>1133</v>
      </c>
      <c r="B4164">
        <v>93</v>
      </c>
      <c r="C4164" t="s">
        <v>1148</v>
      </c>
      <c r="D4164" s="9">
        <v>12</v>
      </c>
      <c r="E4164" s="9">
        <v>6</v>
      </c>
      <c r="F4164" s="305">
        <f t="shared" si="607"/>
        <v>113.0976</v>
      </c>
      <c r="G4164" s="9">
        <v>0.125</v>
      </c>
      <c r="H4164" t="s">
        <v>1147</v>
      </c>
      <c r="I4164" s="32">
        <f t="shared" si="608"/>
        <v>51.002868362482175</v>
      </c>
      <c r="J4164" s="32">
        <f t="shared" si="605"/>
        <v>0.2040114734499287</v>
      </c>
      <c r="K4164" s="33" t="str">
        <f t="shared" si="609"/>
        <v>DEJAR</v>
      </c>
      <c r="L4164" s="33" t="str">
        <f t="shared" si="610"/>
        <v>DEJAR</v>
      </c>
      <c r="M4164" s="33" t="str">
        <f t="shared" si="611"/>
        <v>DEJAR</v>
      </c>
    </row>
    <row r="4165" spans="1:13" x14ac:dyDescent="0.25">
      <c r="A4165" t="s">
        <v>1133</v>
      </c>
      <c r="B4165">
        <v>94</v>
      </c>
      <c r="C4165" t="s">
        <v>1150</v>
      </c>
      <c r="D4165" s="9">
        <v>11.1</v>
      </c>
      <c r="E4165" s="9">
        <v>2</v>
      </c>
      <c r="F4165" s="305">
        <f t="shared" si="607"/>
        <v>96.769133999999994</v>
      </c>
      <c r="G4165" s="9">
        <v>0.125</v>
      </c>
      <c r="H4165" t="s">
        <v>1065</v>
      </c>
      <c r="I4165" s="33">
        <f>(6.666+(12.826*E4165^0.5)*LN(E4165))</f>
        <v>19.238790948127587</v>
      </c>
      <c r="J4165" s="33">
        <f t="shared" si="605"/>
        <v>7.6955163792510342E-2</v>
      </c>
      <c r="K4165" s="33" t="str">
        <f t="shared" si="609"/>
        <v>DEJAR</v>
      </c>
      <c r="L4165" s="33" t="str">
        <f t="shared" si="610"/>
        <v>DEPURAR</v>
      </c>
      <c r="M4165" s="33" t="str">
        <f t="shared" si="611"/>
        <v>DEPURAR</v>
      </c>
    </row>
    <row r="4166" spans="1:13" x14ac:dyDescent="0.25">
      <c r="A4166" t="s">
        <v>1133</v>
      </c>
      <c r="B4166">
        <v>95</v>
      </c>
      <c r="C4166" t="s">
        <v>1131</v>
      </c>
      <c r="D4166" s="9">
        <v>13.5</v>
      </c>
      <c r="E4166" s="9">
        <v>12</v>
      </c>
      <c r="F4166" s="305">
        <f t="shared" si="607"/>
        <v>143.13915</v>
      </c>
      <c r="G4166" s="9">
        <v>0.125</v>
      </c>
      <c r="H4166" t="s">
        <v>1147</v>
      </c>
      <c r="I4166" s="32">
        <f t="shared" ref="I4166:I4169" si="612">0.13657*D4166^2.38351</f>
        <v>67.533172179763213</v>
      </c>
      <c r="J4166" s="32">
        <f t="shared" si="605"/>
        <v>0.27013268871905283</v>
      </c>
      <c r="K4166" s="33" t="str">
        <f t="shared" si="609"/>
        <v>DEJAR</v>
      </c>
      <c r="L4166" s="33" t="str">
        <f t="shared" si="610"/>
        <v>DEJAR</v>
      </c>
      <c r="M4166" s="33" t="str">
        <f t="shared" si="611"/>
        <v>DEJAR</v>
      </c>
    </row>
    <row r="4167" spans="1:13" x14ac:dyDescent="0.25">
      <c r="A4167" t="s">
        <v>1133</v>
      </c>
      <c r="B4167">
        <v>96</v>
      </c>
      <c r="C4167" t="s">
        <v>1148</v>
      </c>
      <c r="D4167" s="9">
        <v>20</v>
      </c>
      <c r="E4167" s="9">
        <v>10</v>
      </c>
      <c r="F4167" s="305">
        <f t="shared" si="607"/>
        <v>314.15999999999997</v>
      </c>
      <c r="G4167" s="9">
        <v>0.125</v>
      </c>
      <c r="H4167" t="s">
        <v>1147</v>
      </c>
      <c r="I4167" s="32">
        <f t="shared" si="612"/>
        <v>172.33493090633354</v>
      </c>
      <c r="J4167" s="32">
        <f t="shared" si="605"/>
        <v>0.68933972362533413</v>
      </c>
      <c r="K4167" s="33" t="str">
        <f t="shared" si="609"/>
        <v>DEJAR</v>
      </c>
      <c r="L4167" s="33" t="str">
        <f t="shared" si="610"/>
        <v>DEJAR</v>
      </c>
      <c r="M4167" s="33" t="str">
        <f t="shared" si="611"/>
        <v>DEJAR</v>
      </c>
    </row>
    <row r="4168" spans="1:13" x14ac:dyDescent="0.25">
      <c r="A4168" t="s">
        <v>1133</v>
      </c>
      <c r="B4168">
        <v>97</v>
      </c>
      <c r="C4168" t="s">
        <v>1131</v>
      </c>
      <c r="D4168" s="9">
        <v>11.4</v>
      </c>
      <c r="E4168" s="9">
        <v>3</v>
      </c>
      <c r="F4168" s="305">
        <f t="shared" si="607"/>
        <v>102.07058400000001</v>
      </c>
      <c r="G4168" s="9">
        <v>0.125</v>
      </c>
      <c r="H4168" t="s">
        <v>1147</v>
      </c>
      <c r="I4168" s="32">
        <f t="shared" si="612"/>
        <v>45.133456169673856</v>
      </c>
      <c r="J4168" s="32">
        <f t="shared" si="605"/>
        <v>0.18053382467869541</v>
      </c>
      <c r="K4168" s="33" t="str">
        <f t="shared" si="609"/>
        <v>DEJAR</v>
      </c>
      <c r="L4168" s="33" t="str">
        <f t="shared" si="610"/>
        <v>DEPURAR</v>
      </c>
      <c r="M4168" s="33" t="str">
        <f t="shared" si="611"/>
        <v>DEPURAR</v>
      </c>
    </row>
    <row r="4169" spans="1:13" x14ac:dyDescent="0.25">
      <c r="A4169" t="s">
        <v>1133</v>
      </c>
      <c r="B4169">
        <v>98</v>
      </c>
      <c r="C4169" t="s">
        <v>1131</v>
      </c>
      <c r="D4169" s="9">
        <v>13.5</v>
      </c>
      <c r="E4169" s="9">
        <v>12</v>
      </c>
      <c r="F4169" s="305">
        <f t="shared" si="607"/>
        <v>143.13915</v>
      </c>
      <c r="G4169" s="9">
        <v>0.125</v>
      </c>
      <c r="H4169" t="s">
        <v>1147</v>
      </c>
      <c r="I4169" s="32">
        <f t="shared" si="612"/>
        <v>67.533172179763213</v>
      </c>
      <c r="J4169" s="32">
        <f t="shared" si="605"/>
        <v>0.27013268871905283</v>
      </c>
      <c r="K4169" s="33" t="str">
        <f t="shared" si="609"/>
        <v>DEJAR</v>
      </c>
      <c r="L4169" s="33" t="str">
        <f t="shared" si="610"/>
        <v>DEJAR</v>
      </c>
      <c r="M4169" s="33" t="str">
        <f t="shared" si="611"/>
        <v>DEJAR</v>
      </c>
    </row>
    <row r="4170" spans="1:13" x14ac:dyDescent="0.25">
      <c r="A4170" t="s">
        <v>1133</v>
      </c>
      <c r="B4170">
        <v>99</v>
      </c>
      <c r="C4170" t="s">
        <v>1150</v>
      </c>
      <c r="D4170" s="9">
        <v>29.9</v>
      </c>
      <c r="E4170" s="9">
        <v>10</v>
      </c>
      <c r="F4170" s="305">
        <f t="shared" si="607"/>
        <v>702.15545399999985</v>
      </c>
      <c r="G4170" s="9">
        <v>0.125</v>
      </c>
      <c r="H4170" t="s">
        <v>1065</v>
      </c>
      <c r="I4170" s="33">
        <f>(6.666+(12.826*E4170^0.5)*LN(E4170))</f>
        <v>100.05740827111657</v>
      </c>
      <c r="J4170" s="33">
        <f t="shared" si="605"/>
        <v>0.4002296330844663</v>
      </c>
      <c r="K4170" s="33" t="str">
        <f t="shared" si="609"/>
        <v>DEJAR</v>
      </c>
      <c r="L4170" s="33" t="str">
        <f t="shared" si="610"/>
        <v>DEJAR</v>
      </c>
      <c r="M4170" s="33" t="str">
        <f t="shared" si="611"/>
        <v>DEJAR</v>
      </c>
    </row>
    <row r="4171" spans="1:13" x14ac:dyDescent="0.25">
      <c r="A4171" t="s">
        <v>1133</v>
      </c>
      <c r="B4171">
        <v>100</v>
      </c>
      <c r="C4171" t="s">
        <v>1131</v>
      </c>
      <c r="D4171" s="9">
        <v>11.1</v>
      </c>
      <c r="E4171" s="9">
        <v>3</v>
      </c>
      <c r="F4171" s="305">
        <f t="shared" si="607"/>
        <v>96.769133999999994</v>
      </c>
      <c r="G4171" s="9">
        <v>0.125</v>
      </c>
      <c r="H4171" t="s">
        <v>1147</v>
      </c>
      <c r="I4171" s="32">
        <f t="shared" ref="I4171:I4180" si="613">0.13657*D4171^2.38351</f>
        <v>42.353868372211643</v>
      </c>
      <c r="J4171" s="32">
        <f t="shared" si="605"/>
        <v>0.16941547348884659</v>
      </c>
      <c r="K4171" s="33" t="str">
        <f t="shared" si="609"/>
        <v>DEJAR</v>
      </c>
      <c r="L4171" s="33" t="str">
        <f t="shared" si="610"/>
        <v>DEPURAR</v>
      </c>
      <c r="M4171" s="33" t="str">
        <f t="shared" si="611"/>
        <v>DEPURAR</v>
      </c>
    </row>
    <row r="4172" spans="1:13" x14ac:dyDescent="0.25">
      <c r="A4172" t="s">
        <v>1133</v>
      </c>
      <c r="B4172">
        <v>101</v>
      </c>
      <c r="C4172" t="s">
        <v>1154</v>
      </c>
      <c r="D4172" s="9">
        <v>10.8</v>
      </c>
      <c r="E4172" s="9">
        <v>12</v>
      </c>
      <c r="F4172" s="305">
        <f t="shared" si="607"/>
        <v>91.60905600000001</v>
      </c>
      <c r="G4172" s="9">
        <v>0.125</v>
      </c>
      <c r="H4172" t="s">
        <v>1147</v>
      </c>
      <c r="I4172" s="32">
        <f t="shared" si="613"/>
        <v>39.676299951101029</v>
      </c>
      <c r="J4172" s="32">
        <f t="shared" si="605"/>
        <v>0.15870519980440412</v>
      </c>
      <c r="K4172" s="33" t="str">
        <f t="shared" si="609"/>
        <v>DEJAR</v>
      </c>
      <c r="L4172" s="33" t="str">
        <f t="shared" si="610"/>
        <v>DEJAR</v>
      </c>
      <c r="M4172" s="33" t="str">
        <f t="shared" si="611"/>
        <v>DEJAR</v>
      </c>
    </row>
    <row r="4173" spans="1:13" x14ac:dyDescent="0.25">
      <c r="A4173" t="s">
        <v>1133</v>
      </c>
      <c r="B4173">
        <v>102</v>
      </c>
      <c r="C4173"/>
      <c r="D4173" s="9">
        <v>10.5</v>
      </c>
      <c r="E4173" s="9">
        <v>4</v>
      </c>
      <c r="F4173" s="305">
        <f t="shared" si="607"/>
        <v>86.590350000000001</v>
      </c>
      <c r="G4173" s="9">
        <v>0.125</v>
      </c>
      <c r="H4173" t="s">
        <v>1147</v>
      </c>
      <c r="I4173" s="32">
        <f t="shared" si="613"/>
        <v>37.099684439743179</v>
      </c>
      <c r="J4173" s="32">
        <f t="shared" si="605"/>
        <v>0.14839873775897272</v>
      </c>
      <c r="K4173" s="33" t="str">
        <f t="shared" si="609"/>
        <v>DEJAR</v>
      </c>
      <c r="L4173" s="33" t="str">
        <f t="shared" si="610"/>
        <v>DEPURAR</v>
      </c>
      <c r="M4173" s="33" t="str">
        <f t="shared" si="611"/>
        <v>DEPURAR</v>
      </c>
    </row>
    <row r="4174" spans="1:13" x14ac:dyDescent="0.25">
      <c r="A4174" t="s">
        <v>1133</v>
      </c>
      <c r="B4174">
        <v>103</v>
      </c>
      <c r="C4174" t="s">
        <v>1131</v>
      </c>
      <c r="D4174" s="9">
        <v>16.5</v>
      </c>
      <c r="E4174" s="9">
        <v>7</v>
      </c>
      <c r="F4174" s="305">
        <f t="shared" si="607"/>
        <v>213.82515000000001</v>
      </c>
      <c r="G4174" s="9">
        <v>0.125</v>
      </c>
      <c r="H4174" t="s">
        <v>1147</v>
      </c>
      <c r="I4174" s="32">
        <f t="shared" si="613"/>
        <v>108.95331919183752</v>
      </c>
      <c r="J4174" s="32">
        <f t="shared" si="605"/>
        <v>0.4358132767673501</v>
      </c>
      <c r="K4174" s="33" t="str">
        <f t="shared" si="609"/>
        <v>DEJAR</v>
      </c>
      <c r="L4174" s="33" t="str">
        <f t="shared" si="610"/>
        <v>DEJAR</v>
      </c>
      <c r="M4174" s="33" t="str">
        <f t="shared" si="611"/>
        <v>DEJAR</v>
      </c>
    </row>
    <row r="4175" spans="1:13" x14ac:dyDescent="0.25">
      <c r="A4175" t="s">
        <v>1133</v>
      </c>
      <c r="B4175">
        <v>104</v>
      </c>
      <c r="C4175" t="s">
        <v>1123</v>
      </c>
      <c r="D4175" s="9">
        <v>15</v>
      </c>
      <c r="E4175" s="9">
        <v>6</v>
      </c>
      <c r="F4175" s="305">
        <f t="shared" si="607"/>
        <v>176.715</v>
      </c>
      <c r="G4175" s="9">
        <v>0.125</v>
      </c>
      <c r="H4175" t="s">
        <v>1147</v>
      </c>
      <c r="I4175" s="32">
        <f t="shared" si="613"/>
        <v>86.812164819560579</v>
      </c>
      <c r="J4175" s="32">
        <f t="shared" si="605"/>
        <v>0.34724865927824233</v>
      </c>
      <c r="K4175" s="33" t="str">
        <f t="shared" si="609"/>
        <v>DEJAR</v>
      </c>
      <c r="L4175" s="33" t="str">
        <f t="shared" si="610"/>
        <v>DEJAR</v>
      </c>
      <c r="M4175" s="33" t="str">
        <f t="shared" si="611"/>
        <v>DEJAR</v>
      </c>
    </row>
    <row r="4176" spans="1:13" x14ac:dyDescent="0.25">
      <c r="A4176" t="s">
        <v>1133</v>
      </c>
      <c r="B4176">
        <v>105</v>
      </c>
      <c r="C4176" t="s">
        <v>1148</v>
      </c>
      <c r="D4176" s="9">
        <v>12</v>
      </c>
      <c r="E4176" s="9">
        <v>12</v>
      </c>
      <c r="F4176" s="305">
        <f t="shared" si="607"/>
        <v>113.0976</v>
      </c>
      <c r="G4176" s="9">
        <v>0.125</v>
      </c>
      <c r="H4176" t="s">
        <v>1147</v>
      </c>
      <c r="I4176" s="32">
        <f t="shared" si="613"/>
        <v>51.002868362482175</v>
      </c>
      <c r="J4176" s="32">
        <f t="shared" si="605"/>
        <v>0.2040114734499287</v>
      </c>
      <c r="K4176" s="33" t="str">
        <f t="shared" si="609"/>
        <v>DEJAR</v>
      </c>
      <c r="L4176" s="33" t="str">
        <f t="shared" si="610"/>
        <v>DEJAR</v>
      </c>
      <c r="M4176" s="33" t="str">
        <f t="shared" si="611"/>
        <v>DEJAR</v>
      </c>
    </row>
    <row r="4177" spans="1:13" x14ac:dyDescent="0.25">
      <c r="A4177" t="s">
        <v>1133</v>
      </c>
      <c r="B4177">
        <v>106</v>
      </c>
      <c r="C4177" t="s">
        <v>1148</v>
      </c>
      <c r="D4177" s="9">
        <v>11.3</v>
      </c>
      <c r="E4177" s="9">
        <v>10</v>
      </c>
      <c r="F4177" s="305">
        <f t="shared" si="607"/>
        <v>100.28772600000001</v>
      </c>
      <c r="G4177" s="9">
        <v>0.125</v>
      </c>
      <c r="H4177" t="s">
        <v>1147</v>
      </c>
      <c r="I4177" s="32">
        <f t="shared" si="613"/>
        <v>44.195526320155821</v>
      </c>
      <c r="J4177" s="32">
        <f t="shared" si="605"/>
        <v>0.1767821052806233</v>
      </c>
      <c r="K4177" s="33" t="str">
        <f t="shared" si="609"/>
        <v>DEJAR</v>
      </c>
      <c r="L4177" s="33" t="str">
        <f t="shared" si="610"/>
        <v>DEJAR</v>
      </c>
      <c r="M4177" s="33" t="str">
        <f t="shared" si="611"/>
        <v>DEJAR</v>
      </c>
    </row>
    <row r="4178" spans="1:13" x14ac:dyDescent="0.25">
      <c r="A4178" t="s">
        <v>1133</v>
      </c>
      <c r="B4178">
        <v>107</v>
      </c>
      <c r="C4178" t="s">
        <v>1123</v>
      </c>
      <c r="D4178" s="9">
        <v>36.299999999999997</v>
      </c>
      <c r="E4178" s="9">
        <v>3</v>
      </c>
      <c r="F4178" s="305">
        <f t="shared" si="607"/>
        <v>1034.9137259999998</v>
      </c>
      <c r="G4178" s="9">
        <v>0.125</v>
      </c>
      <c r="H4178" t="s">
        <v>1147</v>
      </c>
      <c r="I4178" s="32">
        <f t="shared" si="613"/>
        <v>713.52361173794088</v>
      </c>
      <c r="J4178" s="32">
        <f t="shared" si="605"/>
        <v>2.8540944469517635</v>
      </c>
      <c r="K4178" s="33" t="str">
        <f t="shared" si="609"/>
        <v>DEJAR</v>
      </c>
      <c r="L4178" s="33" t="str">
        <f t="shared" si="610"/>
        <v>DEPURAR</v>
      </c>
      <c r="M4178" s="33" t="str">
        <f t="shared" si="611"/>
        <v>DEPURAR</v>
      </c>
    </row>
    <row r="4179" spans="1:13" x14ac:dyDescent="0.25">
      <c r="A4179" t="s">
        <v>1133</v>
      </c>
      <c r="B4179">
        <v>108</v>
      </c>
      <c r="C4179" t="s">
        <v>1123</v>
      </c>
      <c r="D4179" s="9">
        <v>18.100000000000001</v>
      </c>
      <c r="E4179" s="9">
        <v>12</v>
      </c>
      <c r="F4179" s="305">
        <f t="shared" si="607"/>
        <v>257.30489400000005</v>
      </c>
      <c r="G4179" s="9">
        <v>0.125</v>
      </c>
      <c r="H4179" t="s">
        <v>1147</v>
      </c>
      <c r="I4179" s="32">
        <f t="shared" si="613"/>
        <v>135.8453476010796</v>
      </c>
      <c r="J4179" s="32">
        <f t="shared" si="605"/>
        <v>0.54338139040431843</v>
      </c>
      <c r="K4179" s="33" t="str">
        <f t="shared" si="609"/>
        <v>DEJAR</v>
      </c>
      <c r="L4179" s="33" t="str">
        <f t="shared" si="610"/>
        <v>DEJAR</v>
      </c>
      <c r="M4179" s="33" t="str">
        <f t="shared" si="611"/>
        <v>DEJAR</v>
      </c>
    </row>
    <row r="4180" spans="1:13" x14ac:dyDescent="0.25">
      <c r="A4180" t="s">
        <v>1133</v>
      </c>
      <c r="B4180">
        <v>109</v>
      </c>
      <c r="C4180" t="s">
        <v>1131</v>
      </c>
      <c r="D4180" s="9">
        <v>13.3</v>
      </c>
      <c r="E4180" s="9">
        <v>6</v>
      </c>
      <c r="F4180" s="305">
        <f t="shared" si="607"/>
        <v>138.929406</v>
      </c>
      <c r="G4180" s="9">
        <v>0.125</v>
      </c>
      <c r="H4180" t="s">
        <v>1147</v>
      </c>
      <c r="I4180" s="32">
        <f t="shared" si="613"/>
        <v>65.172883182587881</v>
      </c>
      <c r="J4180" s="32">
        <f t="shared" si="605"/>
        <v>0.26069153273035151</v>
      </c>
      <c r="K4180" s="33" t="str">
        <f t="shared" si="609"/>
        <v>DEJAR</v>
      </c>
      <c r="L4180" s="33" t="str">
        <f t="shared" si="610"/>
        <v>DEJAR</v>
      </c>
      <c r="M4180" s="33" t="str">
        <f t="shared" si="611"/>
        <v>DEJAR</v>
      </c>
    </row>
    <row r="4181" spans="1:13" x14ac:dyDescent="0.25">
      <c r="A4181" t="s">
        <v>1135</v>
      </c>
      <c r="B4181">
        <v>1</v>
      </c>
      <c r="C4181" t="s">
        <v>1115</v>
      </c>
      <c r="D4181" s="9">
        <v>15.9</v>
      </c>
      <c r="E4181" s="9">
        <v>4</v>
      </c>
      <c r="F4181" s="305">
        <f t="shared" si="607"/>
        <v>198.556974</v>
      </c>
      <c r="G4181" s="9">
        <v>0.125</v>
      </c>
      <c r="H4181" s="9" t="s">
        <v>1080</v>
      </c>
      <c r="I4181" s="33">
        <f t="shared" ref="I4181:I4198" si="614">0.15991*D4181^2.32764</f>
        <v>100.0680935131499</v>
      </c>
      <c r="J4181" s="33">
        <f t="shared" si="605"/>
        <v>0.40027237405259963</v>
      </c>
      <c r="K4181" s="33" t="str">
        <f t="shared" si="609"/>
        <v>DEJAR</v>
      </c>
      <c r="L4181" s="33" t="str">
        <f t="shared" si="610"/>
        <v>DEPURAR</v>
      </c>
      <c r="M4181" s="33" t="str">
        <f t="shared" si="611"/>
        <v>DEPURAR</v>
      </c>
    </row>
    <row r="4182" spans="1:13" x14ac:dyDescent="0.25">
      <c r="A4182" t="s">
        <v>1135</v>
      </c>
      <c r="B4182">
        <v>2</v>
      </c>
      <c r="C4182" t="s">
        <v>1115</v>
      </c>
      <c r="D4182" s="9">
        <v>25.9</v>
      </c>
      <c r="E4182" s="9">
        <v>12</v>
      </c>
      <c r="F4182" s="305">
        <f t="shared" si="607"/>
        <v>526.85417399999994</v>
      </c>
      <c r="G4182" s="9">
        <v>0.125</v>
      </c>
      <c r="H4182" s="9" t="s">
        <v>1080</v>
      </c>
      <c r="I4182" s="33">
        <f t="shared" si="614"/>
        <v>311.55066755162051</v>
      </c>
      <c r="J4182" s="33">
        <f t="shared" si="605"/>
        <v>1.2462026702064821</v>
      </c>
      <c r="K4182" s="33" t="str">
        <f t="shared" si="609"/>
        <v>DEJAR</v>
      </c>
      <c r="L4182" s="33" t="str">
        <f t="shared" si="610"/>
        <v>DEJAR</v>
      </c>
      <c r="M4182" s="33" t="str">
        <f t="shared" si="611"/>
        <v>DEJAR</v>
      </c>
    </row>
    <row r="4183" spans="1:13" x14ac:dyDescent="0.25">
      <c r="A4183" t="s">
        <v>1135</v>
      </c>
      <c r="B4183">
        <v>3</v>
      </c>
      <c r="C4183" t="s">
        <v>1115</v>
      </c>
      <c r="D4183" s="9">
        <v>22.8</v>
      </c>
      <c r="E4183" s="9">
        <v>16</v>
      </c>
      <c r="F4183" s="305">
        <f t="shared" si="607"/>
        <v>408.28233600000004</v>
      </c>
      <c r="G4183" s="9">
        <v>0.125</v>
      </c>
      <c r="H4183" s="9" t="s">
        <v>1080</v>
      </c>
      <c r="I4183" s="33">
        <f t="shared" si="614"/>
        <v>231.55762714766254</v>
      </c>
      <c r="J4183" s="33">
        <f t="shared" si="605"/>
        <v>0.92623050859065015</v>
      </c>
      <c r="K4183" s="33" t="str">
        <f t="shared" si="609"/>
        <v>DEJAR</v>
      </c>
      <c r="L4183" s="33" t="str">
        <f t="shared" si="610"/>
        <v>DEJAR</v>
      </c>
      <c r="M4183" s="33" t="str">
        <f t="shared" si="611"/>
        <v>DEJAR</v>
      </c>
    </row>
    <row r="4184" spans="1:13" x14ac:dyDescent="0.25">
      <c r="A4184" t="s">
        <v>1135</v>
      </c>
      <c r="B4184">
        <v>4</v>
      </c>
      <c r="C4184" t="s">
        <v>1115</v>
      </c>
      <c r="D4184" s="9">
        <v>27.8</v>
      </c>
      <c r="E4184" s="9">
        <v>9</v>
      </c>
      <c r="F4184" s="305">
        <f t="shared" si="607"/>
        <v>606.98853600000007</v>
      </c>
      <c r="G4184" s="9">
        <v>0.125</v>
      </c>
      <c r="H4184" s="9" t="s">
        <v>1080</v>
      </c>
      <c r="I4184" s="33">
        <f t="shared" si="614"/>
        <v>367.36015705094513</v>
      </c>
      <c r="J4184" s="33">
        <f t="shared" si="605"/>
        <v>1.4694406282037806</v>
      </c>
      <c r="K4184" s="33" t="str">
        <f t="shared" si="609"/>
        <v>DEJAR</v>
      </c>
      <c r="L4184" s="33" t="str">
        <f t="shared" si="610"/>
        <v>DEJAR</v>
      </c>
      <c r="M4184" s="33" t="str">
        <f t="shared" si="611"/>
        <v>DEJAR</v>
      </c>
    </row>
    <row r="4185" spans="1:13" x14ac:dyDescent="0.25">
      <c r="A4185" t="s">
        <v>1135</v>
      </c>
      <c r="B4185">
        <v>5</v>
      </c>
      <c r="C4185" t="s">
        <v>1115</v>
      </c>
      <c r="D4185" s="9">
        <v>18.7</v>
      </c>
      <c r="E4185" s="9">
        <v>11</v>
      </c>
      <c r="F4185" s="305">
        <f t="shared" si="607"/>
        <v>274.64652599999999</v>
      </c>
      <c r="G4185" s="9">
        <v>0.125</v>
      </c>
      <c r="H4185" s="9" t="s">
        <v>1080</v>
      </c>
      <c r="I4185" s="33">
        <f t="shared" si="614"/>
        <v>145.97047468433362</v>
      </c>
      <c r="J4185" s="33">
        <f t="shared" si="605"/>
        <v>0.58388189873733454</v>
      </c>
      <c r="K4185" s="33" t="str">
        <f t="shared" si="609"/>
        <v>DEJAR</v>
      </c>
      <c r="L4185" s="33" t="str">
        <f t="shared" si="610"/>
        <v>DEJAR</v>
      </c>
      <c r="M4185" s="33" t="str">
        <f t="shared" si="611"/>
        <v>DEJAR</v>
      </c>
    </row>
    <row r="4186" spans="1:13" x14ac:dyDescent="0.25">
      <c r="A4186" t="s">
        <v>1135</v>
      </c>
      <c r="B4186">
        <v>6</v>
      </c>
      <c r="C4186" t="s">
        <v>1115</v>
      </c>
      <c r="D4186" s="9">
        <v>22.2</v>
      </c>
      <c r="E4186" s="9">
        <v>10</v>
      </c>
      <c r="F4186" s="305">
        <f t="shared" si="607"/>
        <v>387.07653599999998</v>
      </c>
      <c r="G4186" s="9">
        <v>0.125</v>
      </c>
      <c r="H4186" s="9" t="s">
        <v>1080</v>
      </c>
      <c r="I4186" s="33">
        <f t="shared" si="614"/>
        <v>217.62092940279118</v>
      </c>
      <c r="J4186" s="33">
        <f t="shared" si="605"/>
        <v>0.87048371761116472</v>
      </c>
      <c r="K4186" s="33" t="str">
        <f t="shared" si="609"/>
        <v>DEJAR</v>
      </c>
      <c r="L4186" s="33" t="str">
        <f t="shared" si="610"/>
        <v>DEJAR</v>
      </c>
      <c r="M4186" s="33" t="str">
        <f t="shared" si="611"/>
        <v>DEJAR</v>
      </c>
    </row>
    <row r="4187" spans="1:13" x14ac:dyDescent="0.25">
      <c r="A4187" t="s">
        <v>1135</v>
      </c>
      <c r="B4187">
        <v>7</v>
      </c>
      <c r="C4187" t="s">
        <v>1115</v>
      </c>
      <c r="D4187" s="9">
        <v>19.899999999999999</v>
      </c>
      <c r="E4187" s="9">
        <v>10</v>
      </c>
      <c r="F4187" s="305">
        <f t="shared" si="607"/>
        <v>311.02625399999994</v>
      </c>
      <c r="G4187" s="9">
        <v>0.125</v>
      </c>
      <c r="H4187" s="9" t="s">
        <v>1080</v>
      </c>
      <c r="I4187" s="33">
        <f t="shared" si="614"/>
        <v>168.70890165700118</v>
      </c>
      <c r="J4187" s="33">
        <f t="shared" si="605"/>
        <v>0.67483560662800468</v>
      </c>
      <c r="K4187" s="33" t="str">
        <f t="shared" si="609"/>
        <v>DEJAR</v>
      </c>
      <c r="L4187" s="33" t="str">
        <f t="shared" si="610"/>
        <v>DEJAR</v>
      </c>
      <c r="M4187" s="33" t="str">
        <f t="shared" si="611"/>
        <v>DEJAR</v>
      </c>
    </row>
    <row r="4188" spans="1:13" x14ac:dyDescent="0.25">
      <c r="A4188" t="s">
        <v>1135</v>
      </c>
      <c r="B4188">
        <v>8</v>
      </c>
      <c r="C4188" t="s">
        <v>1115</v>
      </c>
      <c r="D4188" s="9">
        <v>15.9</v>
      </c>
      <c r="E4188" s="9">
        <v>9</v>
      </c>
      <c r="F4188" s="305">
        <f t="shared" si="607"/>
        <v>198.556974</v>
      </c>
      <c r="G4188" s="9">
        <v>0.125</v>
      </c>
      <c r="H4188" s="9" t="s">
        <v>1080</v>
      </c>
      <c r="I4188" s="33">
        <f t="shared" si="614"/>
        <v>100.0680935131499</v>
      </c>
      <c r="J4188" s="33">
        <f t="shared" si="605"/>
        <v>0.40027237405259963</v>
      </c>
      <c r="K4188" s="33" t="str">
        <f t="shared" si="609"/>
        <v>DEJAR</v>
      </c>
      <c r="L4188" s="33" t="str">
        <f t="shared" si="610"/>
        <v>DEJAR</v>
      </c>
      <c r="M4188" s="33" t="str">
        <f t="shared" si="611"/>
        <v>DEJAR</v>
      </c>
    </row>
    <row r="4189" spans="1:13" x14ac:dyDescent="0.25">
      <c r="A4189" t="s">
        <v>1135</v>
      </c>
      <c r="B4189">
        <v>9</v>
      </c>
      <c r="C4189" t="s">
        <v>1115</v>
      </c>
      <c r="D4189" s="9">
        <v>23.4</v>
      </c>
      <c r="E4189" s="9">
        <v>10</v>
      </c>
      <c r="F4189" s="305">
        <f t="shared" si="607"/>
        <v>430.05362399999996</v>
      </c>
      <c r="G4189" s="9">
        <v>0.125</v>
      </c>
      <c r="H4189" s="9" t="s">
        <v>1080</v>
      </c>
      <c r="I4189" s="33">
        <f t="shared" si="614"/>
        <v>245.98986922785065</v>
      </c>
      <c r="J4189" s="33">
        <f t="shared" si="605"/>
        <v>0.98395947691140262</v>
      </c>
      <c r="K4189" s="33" t="str">
        <f t="shared" si="609"/>
        <v>DEJAR</v>
      </c>
      <c r="L4189" s="33" t="str">
        <f t="shared" si="610"/>
        <v>DEJAR</v>
      </c>
      <c r="M4189" s="33" t="str">
        <f t="shared" si="611"/>
        <v>DEJAR</v>
      </c>
    </row>
    <row r="4190" spans="1:13" x14ac:dyDescent="0.25">
      <c r="A4190" t="s">
        <v>1135</v>
      </c>
      <c r="B4190">
        <v>10</v>
      </c>
      <c r="C4190" t="s">
        <v>1115</v>
      </c>
      <c r="D4190" s="9">
        <v>23</v>
      </c>
      <c r="E4190" s="9">
        <v>7</v>
      </c>
      <c r="F4190" s="305">
        <f t="shared" si="607"/>
        <v>415.47660000000002</v>
      </c>
      <c r="G4190" s="9">
        <v>0.125</v>
      </c>
      <c r="H4190" s="9" t="s">
        <v>1080</v>
      </c>
      <c r="I4190" s="33">
        <f t="shared" si="614"/>
        <v>236.31310333101464</v>
      </c>
      <c r="J4190" s="33">
        <f t="shared" si="605"/>
        <v>0.94525241332405863</v>
      </c>
      <c r="K4190" s="33" t="str">
        <f t="shared" si="609"/>
        <v>DEJAR</v>
      </c>
      <c r="L4190" s="33" t="str">
        <f t="shared" si="610"/>
        <v>DEJAR</v>
      </c>
      <c r="M4190" s="33" t="str">
        <f t="shared" si="611"/>
        <v>DEJAR</v>
      </c>
    </row>
    <row r="4191" spans="1:13" x14ac:dyDescent="0.25">
      <c r="A4191" t="s">
        <v>1135</v>
      </c>
      <c r="B4191">
        <v>11</v>
      </c>
      <c r="C4191" t="s">
        <v>1115</v>
      </c>
      <c r="D4191" s="9">
        <v>19.600000000000001</v>
      </c>
      <c r="E4191" s="9">
        <v>8</v>
      </c>
      <c r="F4191" s="305">
        <f t="shared" si="607"/>
        <v>301.71926400000007</v>
      </c>
      <c r="G4191" s="9">
        <v>0.125</v>
      </c>
      <c r="H4191" s="9" t="s">
        <v>1080</v>
      </c>
      <c r="I4191" s="33">
        <f t="shared" si="614"/>
        <v>162.84804350280578</v>
      </c>
      <c r="J4191" s="33">
        <f t="shared" si="605"/>
        <v>0.65139217401122307</v>
      </c>
      <c r="K4191" s="33" t="str">
        <f t="shared" si="609"/>
        <v>DEJAR</v>
      </c>
      <c r="L4191" s="33" t="str">
        <f t="shared" si="610"/>
        <v>DEJAR</v>
      </c>
      <c r="M4191" s="33" t="str">
        <f t="shared" si="611"/>
        <v>DEJAR</v>
      </c>
    </row>
    <row r="4192" spans="1:13" x14ac:dyDescent="0.25">
      <c r="A4192" t="s">
        <v>1135</v>
      </c>
      <c r="B4192">
        <v>12</v>
      </c>
      <c r="C4192" t="s">
        <v>1115</v>
      </c>
      <c r="D4192" s="9">
        <v>19.600000000000001</v>
      </c>
      <c r="E4192" s="9">
        <v>11</v>
      </c>
      <c r="F4192" s="305">
        <f t="shared" si="607"/>
        <v>301.71926400000007</v>
      </c>
      <c r="G4192" s="9">
        <v>0.125</v>
      </c>
      <c r="H4192" s="9" t="s">
        <v>1080</v>
      </c>
      <c r="I4192" s="33">
        <f t="shared" si="614"/>
        <v>162.84804350280578</v>
      </c>
      <c r="J4192" s="33">
        <f t="shared" si="605"/>
        <v>0.65139217401122307</v>
      </c>
      <c r="K4192" s="33" t="str">
        <f t="shared" si="609"/>
        <v>DEJAR</v>
      </c>
      <c r="L4192" s="33" t="str">
        <f t="shared" si="610"/>
        <v>DEJAR</v>
      </c>
      <c r="M4192" s="33" t="str">
        <f t="shared" si="611"/>
        <v>DEJAR</v>
      </c>
    </row>
    <row r="4193" spans="1:13" x14ac:dyDescent="0.25">
      <c r="A4193" t="s">
        <v>1135</v>
      </c>
      <c r="B4193">
        <v>13</v>
      </c>
      <c r="C4193" t="s">
        <v>1115</v>
      </c>
      <c r="D4193" s="9">
        <v>15.2</v>
      </c>
      <c r="E4193" s="9">
        <v>3</v>
      </c>
      <c r="F4193" s="305">
        <f t="shared" si="607"/>
        <v>181.45881599999998</v>
      </c>
      <c r="G4193" s="9">
        <v>0.125</v>
      </c>
      <c r="H4193" s="9" t="s">
        <v>1080</v>
      </c>
      <c r="I4193" s="33">
        <f t="shared" si="614"/>
        <v>90.111876238431108</v>
      </c>
      <c r="J4193" s="33">
        <f t="shared" si="605"/>
        <v>0.36044750495372441</v>
      </c>
      <c r="K4193" s="33" t="str">
        <f t="shared" si="609"/>
        <v>DEJAR</v>
      </c>
      <c r="L4193" s="33" t="str">
        <f t="shared" si="610"/>
        <v>DEPURAR</v>
      </c>
      <c r="M4193" s="33" t="str">
        <f t="shared" si="611"/>
        <v>DEPURAR</v>
      </c>
    </row>
    <row r="4194" spans="1:13" x14ac:dyDescent="0.25">
      <c r="A4194" t="s">
        <v>1135</v>
      </c>
      <c r="B4194">
        <v>14</v>
      </c>
      <c r="C4194" t="s">
        <v>1115</v>
      </c>
      <c r="D4194" s="9">
        <v>23.9</v>
      </c>
      <c r="E4194" s="9">
        <v>8</v>
      </c>
      <c r="F4194" s="305">
        <f t="shared" si="607"/>
        <v>448.62833399999994</v>
      </c>
      <c r="G4194" s="9">
        <v>0.125</v>
      </c>
      <c r="H4194" s="9" t="s">
        <v>1080</v>
      </c>
      <c r="I4194" s="33">
        <f t="shared" si="614"/>
        <v>258.39833648867926</v>
      </c>
      <c r="J4194" s="33">
        <f t="shared" si="605"/>
        <v>1.0335933459547171</v>
      </c>
      <c r="K4194" s="33" t="str">
        <f t="shared" si="609"/>
        <v>DEJAR</v>
      </c>
      <c r="L4194" s="33" t="str">
        <f t="shared" si="610"/>
        <v>DEJAR</v>
      </c>
      <c r="M4194" s="33" t="str">
        <f t="shared" si="611"/>
        <v>DEJAR</v>
      </c>
    </row>
    <row r="4195" spans="1:13" x14ac:dyDescent="0.25">
      <c r="A4195" t="s">
        <v>1135</v>
      </c>
      <c r="B4195">
        <v>15</v>
      </c>
      <c r="C4195" t="s">
        <v>1115</v>
      </c>
      <c r="D4195" s="9">
        <v>19.7</v>
      </c>
      <c r="E4195" s="9">
        <v>12</v>
      </c>
      <c r="F4195" s="305">
        <f t="shared" si="607"/>
        <v>304.80588599999999</v>
      </c>
      <c r="G4195" s="9">
        <v>0.125</v>
      </c>
      <c r="H4195" s="9" t="s">
        <v>1080</v>
      </c>
      <c r="I4195" s="33">
        <f t="shared" si="614"/>
        <v>164.78853391432003</v>
      </c>
      <c r="J4195" s="33">
        <f t="shared" si="605"/>
        <v>0.65915413565728009</v>
      </c>
      <c r="K4195" s="33" t="str">
        <f t="shared" si="609"/>
        <v>DEJAR</v>
      </c>
      <c r="L4195" s="33" t="str">
        <f t="shared" si="610"/>
        <v>DEJAR</v>
      </c>
      <c r="M4195" s="33" t="str">
        <f t="shared" si="611"/>
        <v>DEJAR</v>
      </c>
    </row>
    <row r="4196" spans="1:13" x14ac:dyDescent="0.25">
      <c r="A4196" t="s">
        <v>1135</v>
      </c>
      <c r="B4196">
        <v>16</v>
      </c>
      <c r="C4196" t="s">
        <v>1115</v>
      </c>
      <c r="D4196" s="9">
        <v>17.899999999999999</v>
      </c>
      <c r="E4196" s="9">
        <v>6</v>
      </c>
      <c r="F4196" s="305">
        <f t="shared" si="607"/>
        <v>251.65001399999997</v>
      </c>
      <c r="G4196" s="9">
        <v>0.125</v>
      </c>
      <c r="H4196" s="9" t="s">
        <v>1080</v>
      </c>
      <c r="I4196" s="33">
        <f t="shared" si="614"/>
        <v>131.8458463210992</v>
      </c>
      <c r="J4196" s="33">
        <f t="shared" si="605"/>
        <v>0.52738338528439677</v>
      </c>
      <c r="K4196" s="33" t="str">
        <f t="shared" si="609"/>
        <v>DEJAR</v>
      </c>
      <c r="L4196" s="33" t="str">
        <f t="shared" si="610"/>
        <v>DEJAR</v>
      </c>
      <c r="M4196" s="33" t="str">
        <f t="shared" si="611"/>
        <v>DEJAR</v>
      </c>
    </row>
    <row r="4197" spans="1:13" x14ac:dyDescent="0.25">
      <c r="A4197" t="s">
        <v>1135</v>
      </c>
      <c r="B4197">
        <v>17</v>
      </c>
      <c r="C4197" t="s">
        <v>1115</v>
      </c>
      <c r="D4197" s="9">
        <v>25.4</v>
      </c>
      <c r="E4197" s="9">
        <v>12</v>
      </c>
      <c r="F4197" s="305">
        <f t="shared" si="607"/>
        <v>506.70866399999994</v>
      </c>
      <c r="G4197" s="9">
        <v>0.125</v>
      </c>
      <c r="H4197" s="9" t="s">
        <v>1080</v>
      </c>
      <c r="I4197" s="33">
        <f t="shared" si="614"/>
        <v>297.73012203395768</v>
      </c>
      <c r="J4197" s="33">
        <f t="shared" si="605"/>
        <v>1.1909204881358308</v>
      </c>
      <c r="K4197" s="33" t="str">
        <f t="shared" si="609"/>
        <v>DEJAR</v>
      </c>
      <c r="L4197" s="33" t="str">
        <f t="shared" si="610"/>
        <v>DEJAR</v>
      </c>
      <c r="M4197" s="33" t="str">
        <f t="shared" si="611"/>
        <v>DEJAR</v>
      </c>
    </row>
    <row r="4198" spans="1:13" x14ac:dyDescent="0.25">
      <c r="A4198" t="s">
        <v>1135</v>
      </c>
      <c r="B4198">
        <v>18</v>
      </c>
      <c r="C4198" t="s">
        <v>1115</v>
      </c>
      <c r="D4198" s="9">
        <v>14.4</v>
      </c>
      <c r="E4198" s="9">
        <v>7</v>
      </c>
      <c r="F4198" s="305">
        <f t="shared" si="607"/>
        <v>162.860544</v>
      </c>
      <c r="G4198" s="9">
        <v>0.125</v>
      </c>
      <c r="H4198" s="9" t="s">
        <v>1080</v>
      </c>
      <c r="I4198" s="33">
        <f t="shared" si="614"/>
        <v>79.455962769460101</v>
      </c>
      <c r="J4198" s="33">
        <f t="shared" si="605"/>
        <v>0.31782385107784039</v>
      </c>
      <c r="K4198" s="33" t="str">
        <f t="shared" si="609"/>
        <v>DEJAR</v>
      </c>
      <c r="L4198" s="33" t="str">
        <f t="shared" si="610"/>
        <v>DEJAR</v>
      </c>
      <c r="M4198" s="33" t="str">
        <f t="shared" si="611"/>
        <v>DEJAR</v>
      </c>
    </row>
    <row r="4199" spans="1:13" x14ac:dyDescent="0.25">
      <c r="A4199" t="s">
        <v>1135</v>
      </c>
      <c r="B4199">
        <v>19</v>
      </c>
      <c r="C4199" t="s">
        <v>124</v>
      </c>
      <c r="D4199" s="9">
        <v>60.2</v>
      </c>
      <c r="E4199" s="9">
        <v>18</v>
      </c>
      <c r="F4199" s="305">
        <f t="shared" si="607"/>
        <v>2846.3210160000003</v>
      </c>
      <c r="G4199" s="9">
        <v>0.125</v>
      </c>
      <c r="H4199" t="s">
        <v>1147</v>
      </c>
      <c r="I4199" s="32">
        <f>0.13657*D4199^2.38351</f>
        <v>2382.5462629898711</v>
      </c>
      <c r="J4199" s="32">
        <f>(I4199/1000)*0.5/G4199</f>
        <v>9.5301850519594851</v>
      </c>
      <c r="K4199" s="33" t="str">
        <f t="shared" si="609"/>
        <v>DEJAR</v>
      </c>
      <c r="L4199" s="33" t="str">
        <f t="shared" si="610"/>
        <v>DEJAR</v>
      </c>
      <c r="M4199" s="33" t="str">
        <f t="shared" si="611"/>
        <v>DEJAR</v>
      </c>
    </row>
    <row r="4200" spans="1:13" x14ac:dyDescent="0.25">
      <c r="A4200" t="s">
        <v>1135</v>
      </c>
      <c r="B4200">
        <v>20</v>
      </c>
      <c r="C4200" t="s">
        <v>1115</v>
      </c>
      <c r="D4200" s="9">
        <v>21.6</v>
      </c>
      <c r="E4200" s="9">
        <v>7</v>
      </c>
      <c r="F4200" s="305">
        <f t="shared" si="607"/>
        <v>366.43622400000004</v>
      </c>
      <c r="G4200" s="9">
        <v>0.125</v>
      </c>
      <c r="H4200" s="9" t="s">
        <v>1080</v>
      </c>
      <c r="I4200" s="33">
        <f t="shared" ref="I4200:I4202" si="615">0.15991*D4200^2.32764</f>
        <v>204.17546465182255</v>
      </c>
      <c r="J4200" s="33">
        <f t="shared" ref="J4200:J4202" si="616">(I4200/1000)*0.5/G4200</f>
        <v>0.81670185860729017</v>
      </c>
      <c r="K4200" s="33" t="str">
        <f t="shared" si="609"/>
        <v>DEJAR</v>
      </c>
      <c r="L4200" s="33" t="str">
        <f t="shared" si="610"/>
        <v>DEJAR</v>
      </c>
      <c r="M4200" s="33" t="str">
        <f t="shared" si="611"/>
        <v>DEJAR</v>
      </c>
    </row>
    <row r="4201" spans="1:13" x14ac:dyDescent="0.25">
      <c r="A4201" t="s">
        <v>1135</v>
      </c>
      <c r="B4201">
        <v>21</v>
      </c>
      <c r="C4201" t="s">
        <v>1115</v>
      </c>
      <c r="D4201" s="9">
        <v>20.6</v>
      </c>
      <c r="E4201" s="9">
        <v>7</v>
      </c>
      <c r="F4201" s="305">
        <f t="shared" si="607"/>
        <v>333.29234400000007</v>
      </c>
      <c r="G4201" s="9">
        <v>0.125</v>
      </c>
      <c r="H4201" s="9" t="s">
        <v>1080</v>
      </c>
      <c r="I4201" s="33">
        <f t="shared" si="615"/>
        <v>182.84602361499205</v>
      </c>
      <c r="J4201" s="33">
        <f t="shared" si="616"/>
        <v>0.73138409445996821</v>
      </c>
      <c r="K4201" s="33" t="str">
        <f t="shared" si="609"/>
        <v>DEJAR</v>
      </c>
      <c r="L4201" s="33" t="str">
        <f t="shared" si="610"/>
        <v>DEJAR</v>
      </c>
      <c r="M4201" s="33" t="str">
        <f t="shared" si="611"/>
        <v>DEJAR</v>
      </c>
    </row>
    <row r="4202" spans="1:13" x14ac:dyDescent="0.25">
      <c r="A4202" t="s">
        <v>1135</v>
      </c>
      <c r="B4202">
        <v>22</v>
      </c>
      <c r="C4202" t="s">
        <v>1115</v>
      </c>
      <c r="D4202" s="9">
        <v>19.600000000000001</v>
      </c>
      <c r="E4202" s="9">
        <v>10</v>
      </c>
      <c r="F4202" s="305">
        <f t="shared" si="607"/>
        <v>301.71926400000007</v>
      </c>
      <c r="G4202" s="9">
        <v>0.125</v>
      </c>
      <c r="H4202" s="9" t="s">
        <v>1080</v>
      </c>
      <c r="I4202" s="33">
        <f t="shared" si="615"/>
        <v>162.84804350280578</v>
      </c>
      <c r="J4202" s="33">
        <f t="shared" si="616"/>
        <v>0.65139217401122307</v>
      </c>
      <c r="K4202" s="33" t="str">
        <f t="shared" si="609"/>
        <v>DEJAR</v>
      </c>
      <c r="L4202" s="33" t="str">
        <f t="shared" si="610"/>
        <v>DEJAR</v>
      </c>
      <c r="M4202" s="33" t="str">
        <f t="shared" si="611"/>
        <v>DEJAR</v>
      </c>
    </row>
    <row r="4203" spans="1:13" x14ac:dyDescent="0.25">
      <c r="A4203" t="s">
        <v>1135</v>
      </c>
      <c r="B4203">
        <v>23</v>
      </c>
      <c r="C4203" t="s">
        <v>1148</v>
      </c>
      <c r="D4203" s="9">
        <v>14.9</v>
      </c>
      <c r="E4203" s="9">
        <v>6</v>
      </c>
      <c r="F4203" s="305">
        <f t="shared" si="607"/>
        <v>174.36665400000001</v>
      </c>
      <c r="G4203" s="9">
        <v>0.125</v>
      </c>
      <c r="H4203" t="s">
        <v>1147</v>
      </c>
      <c r="I4203" s="32">
        <f>0.13657*D4203^2.38351</f>
        <v>85.439069920442137</v>
      </c>
      <c r="J4203" s="32">
        <f>(I4203/1000)*0.5/G4203</f>
        <v>0.34175627968176853</v>
      </c>
      <c r="K4203" s="33" t="str">
        <f t="shared" si="609"/>
        <v>DEJAR</v>
      </c>
      <c r="L4203" s="33" t="str">
        <f t="shared" si="610"/>
        <v>DEJAR</v>
      </c>
      <c r="M4203" s="33" t="str">
        <f t="shared" si="611"/>
        <v>DEJAR</v>
      </c>
    </row>
    <row r="4204" spans="1:13" x14ac:dyDescent="0.25">
      <c r="A4204" t="s">
        <v>1135</v>
      </c>
      <c r="B4204">
        <v>24</v>
      </c>
      <c r="C4204" t="s">
        <v>1115</v>
      </c>
      <c r="D4204" s="9">
        <v>14.5</v>
      </c>
      <c r="E4204" s="9">
        <v>6</v>
      </c>
      <c r="F4204" s="305">
        <f t="shared" si="607"/>
        <v>165.13034999999999</v>
      </c>
      <c r="G4204" s="9">
        <v>0.125</v>
      </c>
      <c r="H4204" s="9" t="s">
        <v>1080</v>
      </c>
      <c r="I4204" s="33">
        <f t="shared" ref="I4204:I4214" si="617">0.15991*D4204^2.32764</f>
        <v>80.746227305821435</v>
      </c>
      <c r="J4204" s="33">
        <f t="shared" ref="J4204:J4215" si="618">(I4204/1000)*0.5/G4204</f>
        <v>0.32298490922328577</v>
      </c>
      <c r="K4204" s="33" t="str">
        <f t="shared" si="609"/>
        <v>DEJAR</v>
      </c>
      <c r="L4204" s="33" t="str">
        <f t="shared" si="610"/>
        <v>DEJAR</v>
      </c>
      <c r="M4204" s="33" t="str">
        <f t="shared" si="611"/>
        <v>DEJAR</v>
      </c>
    </row>
    <row r="4205" spans="1:13" x14ac:dyDescent="0.25">
      <c r="A4205" t="s">
        <v>1135</v>
      </c>
      <c r="B4205">
        <v>25</v>
      </c>
      <c r="C4205" t="s">
        <v>1115</v>
      </c>
      <c r="D4205" s="9">
        <v>10.199999999999999</v>
      </c>
      <c r="E4205" s="9">
        <v>8</v>
      </c>
      <c r="F4205" s="305">
        <f t="shared" si="607"/>
        <v>81.713015999999996</v>
      </c>
      <c r="G4205" s="9">
        <v>0.125</v>
      </c>
      <c r="H4205" s="9" t="s">
        <v>1080</v>
      </c>
      <c r="I4205" s="33">
        <f t="shared" si="617"/>
        <v>35.60686410625334</v>
      </c>
      <c r="J4205" s="33">
        <f t="shared" si="618"/>
        <v>0.14242745642501337</v>
      </c>
      <c r="K4205" s="33" t="str">
        <f t="shared" si="609"/>
        <v>DEJAR</v>
      </c>
      <c r="L4205" s="33" t="str">
        <f t="shared" si="610"/>
        <v>DEJAR</v>
      </c>
      <c r="M4205" s="33" t="str">
        <f t="shared" si="611"/>
        <v>DEJAR</v>
      </c>
    </row>
    <row r="4206" spans="1:13" x14ac:dyDescent="0.25">
      <c r="A4206" t="s">
        <v>1135</v>
      </c>
      <c r="B4206">
        <v>26</v>
      </c>
      <c r="C4206" t="s">
        <v>1115</v>
      </c>
      <c r="D4206" s="9">
        <v>22.2</v>
      </c>
      <c r="E4206" s="9">
        <v>4</v>
      </c>
      <c r="F4206" s="305">
        <f t="shared" si="607"/>
        <v>387.07653599999998</v>
      </c>
      <c r="G4206" s="9">
        <v>0.125</v>
      </c>
      <c r="H4206" s="9" t="s">
        <v>1080</v>
      </c>
      <c r="I4206" s="33">
        <f t="shared" si="617"/>
        <v>217.62092940279118</v>
      </c>
      <c r="J4206" s="33">
        <f t="shared" si="618"/>
        <v>0.87048371761116472</v>
      </c>
      <c r="K4206" s="33" t="str">
        <f t="shared" si="609"/>
        <v>DEJAR</v>
      </c>
      <c r="L4206" s="33" t="str">
        <f t="shared" si="610"/>
        <v>DEPURAR</v>
      </c>
      <c r="M4206" s="33" t="str">
        <f t="shared" si="611"/>
        <v>DEPURAR</v>
      </c>
    </row>
    <row r="4207" spans="1:13" x14ac:dyDescent="0.25">
      <c r="A4207" t="s">
        <v>1135</v>
      </c>
      <c r="B4207">
        <v>27</v>
      </c>
      <c r="C4207" t="s">
        <v>1115</v>
      </c>
      <c r="D4207" s="9">
        <v>17.2</v>
      </c>
      <c r="E4207" s="9">
        <v>6</v>
      </c>
      <c r="F4207" s="305">
        <f t="shared" si="607"/>
        <v>232.35273599999996</v>
      </c>
      <c r="G4207" s="9">
        <v>0.125</v>
      </c>
      <c r="H4207" s="9" t="s">
        <v>1080</v>
      </c>
      <c r="I4207" s="33">
        <f t="shared" si="617"/>
        <v>120.1547813394446</v>
      </c>
      <c r="J4207" s="33">
        <f t="shared" si="618"/>
        <v>0.4806191253577784</v>
      </c>
      <c r="K4207" s="33" t="str">
        <f t="shared" si="609"/>
        <v>DEJAR</v>
      </c>
      <c r="L4207" s="33" t="str">
        <f t="shared" si="610"/>
        <v>DEJAR</v>
      </c>
      <c r="M4207" s="33" t="str">
        <f t="shared" si="611"/>
        <v>DEJAR</v>
      </c>
    </row>
    <row r="4208" spans="1:13" x14ac:dyDescent="0.25">
      <c r="A4208" t="s">
        <v>1135</v>
      </c>
      <c r="B4208">
        <v>28</v>
      </c>
      <c r="C4208" t="s">
        <v>1115</v>
      </c>
      <c r="D4208" s="9">
        <v>14.8</v>
      </c>
      <c r="E4208" s="9">
        <v>4</v>
      </c>
      <c r="F4208" s="305">
        <f t="shared" si="607"/>
        <v>172.03401600000001</v>
      </c>
      <c r="G4208" s="9">
        <v>0.125</v>
      </c>
      <c r="H4208" s="9" t="s">
        <v>1080</v>
      </c>
      <c r="I4208" s="33">
        <f t="shared" si="617"/>
        <v>84.68833654410949</v>
      </c>
      <c r="J4208" s="33">
        <f t="shared" si="618"/>
        <v>0.33875334617643793</v>
      </c>
      <c r="K4208" s="33" t="str">
        <f t="shared" si="609"/>
        <v>DEJAR</v>
      </c>
      <c r="L4208" s="33" t="str">
        <f t="shared" si="610"/>
        <v>DEPURAR</v>
      </c>
      <c r="M4208" s="33" t="str">
        <f t="shared" si="611"/>
        <v>DEPURAR</v>
      </c>
    </row>
    <row r="4209" spans="1:13" x14ac:dyDescent="0.25">
      <c r="A4209" t="s">
        <v>1135</v>
      </c>
      <c r="B4209">
        <v>29</v>
      </c>
      <c r="C4209" t="s">
        <v>1115</v>
      </c>
      <c r="D4209" s="9">
        <v>17.600000000000001</v>
      </c>
      <c r="E4209" s="9">
        <v>6</v>
      </c>
      <c r="F4209" s="305">
        <f t="shared" si="607"/>
        <v>243.28550400000003</v>
      </c>
      <c r="G4209" s="9">
        <v>0.125</v>
      </c>
      <c r="H4209" s="9" t="s">
        <v>1080</v>
      </c>
      <c r="I4209" s="33">
        <f t="shared" si="617"/>
        <v>126.75956185740795</v>
      </c>
      <c r="J4209" s="33">
        <f t="shared" si="618"/>
        <v>0.50703824742963177</v>
      </c>
      <c r="K4209" s="33" t="str">
        <f t="shared" si="609"/>
        <v>DEJAR</v>
      </c>
      <c r="L4209" s="33" t="str">
        <f t="shared" si="610"/>
        <v>DEJAR</v>
      </c>
      <c r="M4209" s="33" t="str">
        <f t="shared" si="611"/>
        <v>DEJAR</v>
      </c>
    </row>
    <row r="4210" spans="1:13" x14ac:dyDescent="0.25">
      <c r="A4210" t="s">
        <v>1135</v>
      </c>
      <c r="B4210">
        <v>30</v>
      </c>
      <c r="C4210" t="s">
        <v>1115</v>
      </c>
      <c r="D4210" s="9">
        <v>21.1</v>
      </c>
      <c r="E4210" s="9">
        <v>4</v>
      </c>
      <c r="F4210" s="305">
        <f t="shared" si="607"/>
        <v>349.667934</v>
      </c>
      <c r="G4210" s="9">
        <v>0.125</v>
      </c>
      <c r="H4210" s="9" t="s">
        <v>1080</v>
      </c>
      <c r="I4210" s="33">
        <f t="shared" si="617"/>
        <v>193.34299310043676</v>
      </c>
      <c r="J4210" s="33">
        <f t="shared" si="618"/>
        <v>0.77337197240174704</v>
      </c>
      <c r="K4210" s="33" t="str">
        <f t="shared" si="609"/>
        <v>DEJAR</v>
      </c>
      <c r="L4210" s="33" t="str">
        <f t="shared" si="610"/>
        <v>DEPURAR</v>
      </c>
      <c r="M4210" s="33" t="str">
        <f t="shared" si="611"/>
        <v>DEPURAR</v>
      </c>
    </row>
    <row r="4211" spans="1:13" x14ac:dyDescent="0.25">
      <c r="A4211" t="s">
        <v>1135</v>
      </c>
      <c r="B4211">
        <v>31</v>
      </c>
      <c r="C4211" t="s">
        <v>1115</v>
      </c>
      <c r="D4211" s="9">
        <v>13.1</v>
      </c>
      <c r="E4211" s="9">
        <v>6</v>
      </c>
      <c r="F4211" s="305">
        <f t="shared" si="607"/>
        <v>134.78249399999999</v>
      </c>
      <c r="G4211" s="9">
        <v>0.125</v>
      </c>
      <c r="H4211" s="9" t="s">
        <v>1080</v>
      </c>
      <c r="I4211" s="33">
        <f t="shared" si="617"/>
        <v>63.750116373815281</v>
      </c>
      <c r="J4211" s="33">
        <f t="shared" si="618"/>
        <v>0.25500046549526112</v>
      </c>
      <c r="K4211" s="33" t="str">
        <f t="shared" si="609"/>
        <v>DEJAR</v>
      </c>
      <c r="L4211" s="33" t="str">
        <f t="shared" si="610"/>
        <v>DEJAR</v>
      </c>
      <c r="M4211" s="33" t="str">
        <f t="shared" si="611"/>
        <v>DEJAR</v>
      </c>
    </row>
    <row r="4212" spans="1:13" x14ac:dyDescent="0.25">
      <c r="A4212" t="s">
        <v>1135</v>
      </c>
      <c r="B4212">
        <v>32</v>
      </c>
      <c r="C4212" t="s">
        <v>1115</v>
      </c>
      <c r="D4212" s="9">
        <v>22.2</v>
      </c>
      <c r="E4212" s="9">
        <v>10</v>
      </c>
      <c r="F4212" s="305">
        <f t="shared" si="607"/>
        <v>387.07653599999998</v>
      </c>
      <c r="G4212" s="9">
        <v>0.125</v>
      </c>
      <c r="H4212" s="9" t="s">
        <v>1080</v>
      </c>
      <c r="I4212" s="33">
        <f t="shared" si="617"/>
        <v>217.62092940279118</v>
      </c>
      <c r="J4212" s="33">
        <f t="shared" si="618"/>
        <v>0.87048371761116472</v>
      </c>
      <c r="K4212" s="33" t="str">
        <f t="shared" si="609"/>
        <v>DEJAR</v>
      </c>
      <c r="L4212" s="33" t="str">
        <f t="shared" si="610"/>
        <v>DEJAR</v>
      </c>
      <c r="M4212" s="33" t="str">
        <f t="shared" si="611"/>
        <v>DEJAR</v>
      </c>
    </row>
    <row r="4213" spans="1:13" x14ac:dyDescent="0.25">
      <c r="A4213" t="s">
        <v>1135</v>
      </c>
      <c r="B4213">
        <v>33</v>
      </c>
      <c r="C4213" t="s">
        <v>1115</v>
      </c>
      <c r="D4213" s="9">
        <v>25</v>
      </c>
      <c r="E4213" s="9">
        <v>5</v>
      </c>
      <c r="F4213" s="305">
        <f t="shared" si="607"/>
        <v>490.875</v>
      </c>
      <c r="G4213" s="9">
        <v>0.125</v>
      </c>
      <c r="H4213" s="9" t="s">
        <v>1080</v>
      </c>
      <c r="I4213" s="33">
        <f t="shared" si="617"/>
        <v>286.93049335184679</v>
      </c>
      <c r="J4213" s="33">
        <f t="shared" si="618"/>
        <v>1.1477219734073871</v>
      </c>
      <c r="K4213" s="33" t="str">
        <f t="shared" si="609"/>
        <v>DEJAR</v>
      </c>
      <c r="L4213" s="33" t="str">
        <f t="shared" si="610"/>
        <v>DEJAR</v>
      </c>
      <c r="M4213" s="33" t="str">
        <f t="shared" si="611"/>
        <v>DEJAR</v>
      </c>
    </row>
    <row r="4214" spans="1:13" x14ac:dyDescent="0.25">
      <c r="A4214" t="s">
        <v>1135</v>
      </c>
      <c r="B4214">
        <v>34</v>
      </c>
      <c r="C4214" t="s">
        <v>1115</v>
      </c>
      <c r="D4214" s="9">
        <v>24.6</v>
      </c>
      <c r="E4214" s="9">
        <v>10</v>
      </c>
      <c r="F4214" s="305">
        <f t="shared" si="607"/>
        <v>475.29266400000006</v>
      </c>
      <c r="G4214" s="9">
        <v>0.125</v>
      </c>
      <c r="H4214" s="9" t="s">
        <v>1080</v>
      </c>
      <c r="I4214" s="33">
        <f t="shared" si="617"/>
        <v>276.3578567838818</v>
      </c>
      <c r="J4214" s="33">
        <f t="shared" si="618"/>
        <v>1.1054314271355272</v>
      </c>
      <c r="K4214" s="33" t="str">
        <f t="shared" si="609"/>
        <v>DEJAR</v>
      </c>
      <c r="L4214" s="33" t="str">
        <f t="shared" si="610"/>
        <v>DEJAR</v>
      </c>
      <c r="M4214" s="33" t="str">
        <f t="shared" si="611"/>
        <v>DEJAR</v>
      </c>
    </row>
    <row r="4215" spans="1:13" x14ac:dyDescent="0.25">
      <c r="A4215" t="s">
        <v>1135</v>
      </c>
      <c r="B4215">
        <v>35</v>
      </c>
      <c r="C4215" t="s">
        <v>1150</v>
      </c>
      <c r="D4215" s="9">
        <v>13.1</v>
      </c>
      <c r="E4215" s="9">
        <v>4</v>
      </c>
      <c r="F4215" s="305">
        <f t="shared" si="607"/>
        <v>134.78249399999999</v>
      </c>
      <c r="G4215" s="9">
        <v>0.125</v>
      </c>
      <c r="H4215" t="s">
        <v>1065</v>
      </c>
      <c r="I4215" s="33">
        <f>(6.666+(12.826*E4215^0.5)*LN(E4215))</f>
        <v>42.22722295144743</v>
      </c>
      <c r="J4215" s="33">
        <f t="shared" si="618"/>
        <v>0.16890889180578972</v>
      </c>
      <c r="K4215" s="33" t="str">
        <f t="shared" si="609"/>
        <v>DEJAR</v>
      </c>
      <c r="L4215" s="33" t="str">
        <f t="shared" si="610"/>
        <v>DEPURAR</v>
      </c>
      <c r="M4215" s="33" t="str">
        <f t="shared" si="611"/>
        <v>DEPURAR</v>
      </c>
    </row>
    <row r="4216" spans="1:13" x14ac:dyDescent="0.25">
      <c r="A4216" t="s">
        <v>1135</v>
      </c>
      <c r="B4216">
        <v>36</v>
      </c>
      <c r="C4216" t="s">
        <v>1115</v>
      </c>
      <c r="D4216" s="9">
        <v>19.100000000000001</v>
      </c>
      <c r="E4216" s="9">
        <v>12</v>
      </c>
      <c r="F4216" s="305">
        <f t="shared" si="607"/>
        <v>286.52177400000005</v>
      </c>
      <c r="G4216" s="9">
        <v>0.125</v>
      </c>
      <c r="H4216" s="9" t="s">
        <v>1080</v>
      </c>
      <c r="I4216" s="33">
        <f t="shared" ref="I4216:I4220" si="619">0.15991*D4216^2.32764</f>
        <v>153.34164934315103</v>
      </c>
      <c r="J4216" s="33">
        <f t="shared" ref="J4216:J4221" si="620">(I4216/1000)*0.5/G4216</f>
        <v>0.61336659737260413</v>
      </c>
      <c r="K4216" s="33" t="str">
        <f t="shared" si="609"/>
        <v>DEJAR</v>
      </c>
      <c r="L4216" s="33" t="str">
        <f t="shared" si="610"/>
        <v>DEJAR</v>
      </c>
      <c r="M4216" s="33" t="str">
        <f t="shared" si="611"/>
        <v>DEJAR</v>
      </c>
    </row>
    <row r="4217" spans="1:13" x14ac:dyDescent="0.25">
      <c r="A4217" t="s">
        <v>1135</v>
      </c>
      <c r="B4217">
        <v>37</v>
      </c>
      <c r="C4217" t="s">
        <v>1115</v>
      </c>
      <c r="D4217" s="9">
        <v>23.6</v>
      </c>
      <c r="E4217" s="9">
        <v>7</v>
      </c>
      <c r="F4217" s="305">
        <f t="shared" si="607"/>
        <v>437.43638400000003</v>
      </c>
      <c r="G4217" s="9">
        <v>0.125</v>
      </c>
      <c r="H4217" s="9" t="s">
        <v>1080</v>
      </c>
      <c r="I4217" s="33">
        <f t="shared" si="619"/>
        <v>250.91147176401682</v>
      </c>
      <c r="J4217" s="33">
        <f t="shared" si="620"/>
        <v>1.0036458870560674</v>
      </c>
      <c r="K4217" s="33" t="str">
        <f t="shared" si="609"/>
        <v>DEJAR</v>
      </c>
      <c r="L4217" s="33" t="str">
        <f t="shared" si="610"/>
        <v>DEJAR</v>
      </c>
      <c r="M4217" s="33" t="str">
        <f t="shared" si="611"/>
        <v>DEJAR</v>
      </c>
    </row>
    <row r="4218" spans="1:13" x14ac:dyDescent="0.25">
      <c r="A4218" t="s">
        <v>1135</v>
      </c>
      <c r="B4218">
        <v>38</v>
      </c>
      <c r="C4218" t="s">
        <v>1115</v>
      </c>
      <c r="D4218" s="9">
        <v>28.2</v>
      </c>
      <c r="E4218" s="9">
        <v>8</v>
      </c>
      <c r="F4218" s="305">
        <f t="shared" si="607"/>
        <v>624.58149600000002</v>
      </c>
      <c r="G4218" s="9">
        <v>0.125</v>
      </c>
      <c r="H4218" s="9" t="s">
        <v>1080</v>
      </c>
      <c r="I4218" s="33">
        <f t="shared" si="619"/>
        <v>379.78119594189161</v>
      </c>
      <c r="J4218" s="33">
        <f t="shared" si="620"/>
        <v>1.5191247837675665</v>
      </c>
      <c r="K4218" s="33" t="str">
        <f t="shared" si="609"/>
        <v>DEJAR</v>
      </c>
      <c r="L4218" s="33" t="str">
        <f t="shared" si="610"/>
        <v>DEJAR</v>
      </c>
      <c r="M4218" s="33" t="str">
        <f t="shared" si="611"/>
        <v>DEJAR</v>
      </c>
    </row>
    <row r="4219" spans="1:13" x14ac:dyDescent="0.25">
      <c r="A4219" t="s">
        <v>1135</v>
      </c>
      <c r="B4219">
        <v>39</v>
      </c>
      <c r="C4219" t="s">
        <v>1115</v>
      </c>
      <c r="D4219" s="9">
        <v>25</v>
      </c>
      <c r="E4219" s="9">
        <v>8</v>
      </c>
      <c r="F4219" s="305">
        <f t="shared" si="607"/>
        <v>490.875</v>
      </c>
      <c r="G4219" s="9">
        <v>0.125</v>
      </c>
      <c r="H4219" s="9" t="s">
        <v>1080</v>
      </c>
      <c r="I4219" s="33">
        <f t="shared" si="619"/>
        <v>286.93049335184679</v>
      </c>
      <c r="J4219" s="33">
        <f t="shared" si="620"/>
        <v>1.1477219734073871</v>
      </c>
      <c r="K4219" s="33" t="str">
        <f t="shared" si="609"/>
        <v>DEJAR</v>
      </c>
      <c r="L4219" s="33" t="str">
        <f t="shared" si="610"/>
        <v>DEJAR</v>
      </c>
      <c r="M4219" s="33" t="str">
        <f t="shared" si="611"/>
        <v>DEJAR</v>
      </c>
    </row>
    <row r="4220" spans="1:13" x14ac:dyDescent="0.25">
      <c r="A4220" t="s">
        <v>1135</v>
      </c>
      <c r="B4220">
        <v>40</v>
      </c>
      <c r="C4220" t="s">
        <v>1115</v>
      </c>
      <c r="D4220" s="9">
        <v>26.5</v>
      </c>
      <c r="E4220" s="9">
        <v>10</v>
      </c>
      <c r="F4220" s="305">
        <f t="shared" si="607"/>
        <v>551.54714999999999</v>
      </c>
      <c r="G4220" s="9">
        <v>0.125</v>
      </c>
      <c r="H4220" s="9" t="s">
        <v>1080</v>
      </c>
      <c r="I4220" s="33">
        <f t="shared" si="619"/>
        <v>328.60914792019486</v>
      </c>
      <c r="J4220" s="33">
        <f t="shared" si="620"/>
        <v>1.3144365916807794</v>
      </c>
      <c r="K4220" s="33" t="str">
        <f t="shared" si="609"/>
        <v>DEJAR</v>
      </c>
      <c r="L4220" s="33" t="str">
        <f t="shared" si="610"/>
        <v>DEJAR</v>
      </c>
      <c r="M4220" s="33" t="str">
        <f t="shared" si="611"/>
        <v>DEJAR</v>
      </c>
    </row>
    <row r="4221" spans="1:13" x14ac:dyDescent="0.25">
      <c r="A4221" t="s">
        <v>1135</v>
      </c>
      <c r="B4221">
        <v>41</v>
      </c>
      <c r="C4221" t="s">
        <v>1150</v>
      </c>
      <c r="D4221" s="9">
        <v>14.7</v>
      </c>
      <c r="E4221" s="9">
        <v>10</v>
      </c>
      <c r="F4221" s="305">
        <f t="shared" si="607"/>
        <v>169.71708599999997</v>
      </c>
      <c r="G4221" s="9">
        <v>0.125</v>
      </c>
      <c r="H4221" t="s">
        <v>1065</v>
      </c>
      <c r="I4221" s="33">
        <f>(6.666+(12.826*E4221^0.5)*LN(E4221))</f>
        <v>100.05740827111657</v>
      </c>
      <c r="J4221" s="33">
        <f t="shared" si="620"/>
        <v>0.4002296330844663</v>
      </c>
      <c r="K4221" s="33" t="str">
        <f t="shared" si="609"/>
        <v>DEJAR</v>
      </c>
      <c r="L4221" s="33" t="str">
        <f t="shared" si="610"/>
        <v>DEJAR</v>
      </c>
      <c r="M4221" s="33" t="str">
        <f t="shared" si="611"/>
        <v>DEJAR</v>
      </c>
    </row>
    <row r="4222" spans="1:13" x14ac:dyDescent="0.25">
      <c r="A4222" t="s">
        <v>1135</v>
      </c>
      <c r="B4222">
        <v>42</v>
      </c>
      <c r="C4222" t="s">
        <v>1115</v>
      </c>
      <c r="D4222" s="9">
        <v>25.3</v>
      </c>
      <c r="E4222" s="9">
        <v>8</v>
      </c>
      <c r="F4222" s="305">
        <f t="shared" si="607"/>
        <v>502.72668600000003</v>
      </c>
      <c r="G4222" s="9">
        <v>0.125</v>
      </c>
      <c r="H4222" s="9" t="s">
        <v>1080</v>
      </c>
      <c r="I4222" s="33">
        <f t="shared" ref="I4222:I4235" si="621">0.15991*D4222^2.32764</f>
        <v>295.00886940699553</v>
      </c>
      <c r="J4222" s="33">
        <f t="shared" ref="J4222:J4235" si="622">(I4222/1000)*0.5/G4222</f>
        <v>1.1800354776279822</v>
      </c>
      <c r="K4222" s="33" t="str">
        <f t="shared" si="609"/>
        <v>DEJAR</v>
      </c>
      <c r="L4222" s="33" t="str">
        <f t="shared" si="610"/>
        <v>DEJAR</v>
      </c>
      <c r="M4222" s="33" t="str">
        <f t="shared" si="611"/>
        <v>DEJAR</v>
      </c>
    </row>
    <row r="4223" spans="1:13" x14ac:dyDescent="0.25">
      <c r="A4223" t="s">
        <v>1135</v>
      </c>
      <c r="B4223">
        <v>43</v>
      </c>
      <c r="C4223" t="s">
        <v>1115</v>
      </c>
      <c r="D4223" s="9">
        <v>20.3</v>
      </c>
      <c r="E4223" s="9">
        <v>5</v>
      </c>
      <c r="F4223" s="305">
        <f t="shared" si="607"/>
        <v>323.655486</v>
      </c>
      <c r="G4223" s="9">
        <v>0.125</v>
      </c>
      <c r="H4223" s="9" t="s">
        <v>1080</v>
      </c>
      <c r="I4223" s="33">
        <f t="shared" si="621"/>
        <v>176.70779226433081</v>
      </c>
      <c r="J4223" s="33">
        <f t="shared" si="622"/>
        <v>0.70683116905732324</v>
      </c>
      <c r="K4223" s="33" t="str">
        <f t="shared" si="609"/>
        <v>DEJAR</v>
      </c>
      <c r="L4223" s="33" t="str">
        <f t="shared" si="610"/>
        <v>DEJAR</v>
      </c>
      <c r="M4223" s="33" t="str">
        <f t="shared" si="611"/>
        <v>DEJAR</v>
      </c>
    </row>
    <row r="4224" spans="1:13" x14ac:dyDescent="0.25">
      <c r="A4224" t="s">
        <v>1135</v>
      </c>
      <c r="B4224">
        <v>44</v>
      </c>
      <c r="C4224" t="s">
        <v>1115</v>
      </c>
      <c r="D4224" s="9">
        <v>16.899999999999999</v>
      </c>
      <c r="E4224" s="9">
        <v>8</v>
      </c>
      <c r="F4224" s="305">
        <f t="shared" si="607"/>
        <v>224.31809399999997</v>
      </c>
      <c r="G4224" s="9">
        <v>0.125</v>
      </c>
      <c r="H4224" s="9" t="s">
        <v>1080</v>
      </c>
      <c r="I4224" s="33">
        <f t="shared" si="621"/>
        <v>115.33306467000706</v>
      </c>
      <c r="J4224" s="33">
        <f t="shared" si="622"/>
        <v>0.46133225868002825</v>
      </c>
      <c r="K4224" s="33" t="str">
        <f t="shared" si="609"/>
        <v>DEJAR</v>
      </c>
      <c r="L4224" s="33" t="str">
        <f t="shared" si="610"/>
        <v>DEJAR</v>
      </c>
      <c r="M4224" s="33" t="str">
        <f t="shared" si="611"/>
        <v>DEJAR</v>
      </c>
    </row>
    <row r="4225" spans="1:13" x14ac:dyDescent="0.25">
      <c r="A4225" t="s">
        <v>1135</v>
      </c>
      <c r="B4225">
        <v>45</v>
      </c>
      <c r="C4225" t="s">
        <v>1115</v>
      </c>
      <c r="D4225" s="9">
        <v>25</v>
      </c>
      <c r="E4225" s="9">
        <v>10</v>
      </c>
      <c r="F4225" s="305">
        <f t="shared" si="607"/>
        <v>490.875</v>
      </c>
      <c r="G4225" s="9">
        <v>0.125</v>
      </c>
      <c r="H4225" s="9" t="s">
        <v>1080</v>
      </c>
      <c r="I4225" s="33">
        <f t="shared" si="621"/>
        <v>286.93049335184679</v>
      </c>
      <c r="J4225" s="33">
        <f t="shared" si="622"/>
        <v>1.1477219734073871</v>
      </c>
      <c r="K4225" s="33" t="str">
        <f t="shared" si="609"/>
        <v>DEJAR</v>
      </c>
      <c r="L4225" s="33" t="str">
        <f t="shared" si="610"/>
        <v>DEJAR</v>
      </c>
      <c r="M4225" s="33" t="str">
        <f t="shared" si="611"/>
        <v>DEJAR</v>
      </c>
    </row>
    <row r="4226" spans="1:13" x14ac:dyDescent="0.25">
      <c r="A4226" t="s">
        <v>1135</v>
      </c>
      <c r="B4226">
        <v>46</v>
      </c>
      <c r="C4226" t="s">
        <v>1115</v>
      </c>
      <c r="D4226" s="9">
        <v>24.8</v>
      </c>
      <c r="E4226" s="9">
        <v>11</v>
      </c>
      <c r="F4226" s="305">
        <f t="shared" si="607"/>
        <v>483.05241600000005</v>
      </c>
      <c r="G4226" s="9">
        <v>0.125</v>
      </c>
      <c r="H4226" s="9" t="s">
        <v>1080</v>
      </c>
      <c r="I4226" s="33">
        <f t="shared" si="621"/>
        <v>281.61587552699439</v>
      </c>
      <c r="J4226" s="33">
        <f t="shared" si="622"/>
        <v>1.1264635021079776</v>
      </c>
      <c r="K4226" s="33" t="str">
        <f t="shared" si="609"/>
        <v>DEJAR</v>
      </c>
      <c r="L4226" s="33" t="str">
        <f t="shared" si="610"/>
        <v>DEJAR</v>
      </c>
      <c r="M4226" s="33" t="str">
        <f t="shared" si="611"/>
        <v>DEJAR</v>
      </c>
    </row>
    <row r="4227" spans="1:13" x14ac:dyDescent="0.25">
      <c r="A4227" t="s">
        <v>1135</v>
      </c>
      <c r="B4227">
        <v>47</v>
      </c>
      <c r="C4227" t="s">
        <v>1115</v>
      </c>
      <c r="D4227" s="9">
        <v>17</v>
      </c>
      <c r="E4227" s="9">
        <v>6</v>
      </c>
      <c r="F4227" s="305">
        <f t="shared" ref="F4227:F4290" si="623">(3.1416/4)*D4227^2</f>
        <v>226.98060000000001</v>
      </c>
      <c r="G4227" s="9">
        <v>0.125</v>
      </c>
      <c r="H4227" s="9" t="s">
        <v>1080</v>
      </c>
      <c r="I4227" s="33">
        <f t="shared" si="621"/>
        <v>116.92779249889976</v>
      </c>
      <c r="J4227" s="33">
        <f t="shared" si="622"/>
        <v>0.46771116999559903</v>
      </c>
      <c r="K4227" s="33" t="str">
        <f t="shared" ref="K4227:K4290" si="624">+IF(D4227&gt;=10,"DEJAR","DEPURAR")</f>
        <v>DEJAR</v>
      </c>
      <c r="L4227" s="33" t="str">
        <f t="shared" ref="L4227:L4290" si="625">+IF(E4227&gt;=5,"DEJAR","DEPURAR")</f>
        <v>DEJAR</v>
      </c>
      <c r="M4227" s="33" t="str">
        <f t="shared" ref="M4227:M4290" si="626">+IF(AND(K4227="DEJAR",L4227="DEJAR"),"DEJAR","DEPURAR")</f>
        <v>DEJAR</v>
      </c>
    </row>
    <row r="4228" spans="1:13" x14ac:dyDescent="0.25">
      <c r="A4228" t="s">
        <v>1135</v>
      </c>
      <c r="B4228">
        <v>48</v>
      </c>
      <c r="C4228" t="s">
        <v>1115</v>
      </c>
      <c r="D4228" s="9">
        <v>25.5</v>
      </c>
      <c r="E4228" s="9">
        <v>9</v>
      </c>
      <c r="F4228" s="305">
        <f t="shared" si="623"/>
        <v>510.70634999999999</v>
      </c>
      <c r="G4228" s="9">
        <v>0.125</v>
      </c>
      <c r="H4228" s="9" t="s">
        <v>1080</v>
      </c>
      <c r="I4228" s="33">
        <f t="shared" si="621"/>
        <v>300.46563570620935</v>
      </c>
      <c r="J4228" s="33">
        <f t="shared" si="622"/>
        <v>1.2018625428248375</v>
      </c>
      <c r="K4228" s="33" t="str">
        <f t="shared" si="624"/>
        <v>DEJAR</v>
      </c>
      <c r="L4228" s="33" t="str">
        <f t="shared" si="625"/>
        <v>DEJAR</v>
      </c>
      <c r="M4228" s="33" t="str">
        <f t="shared" si="626"/>
        <v>DEJAR</v>
      </c>
    </row>
    <row r="4229" spans="1:13" x14ac:dyDescent="0.25">
      <c r="A4229" t="s">
        <v>1135</v>
      </c>
      <c r="B4229">
        <v>49</v>
      </c>
      <c r="C4229" t="s">
        <v>1115</v>
      </c>
      <c r="D4229" s="9">
        <v>14.5</v>
      </c>
      <c r="E4229" s="9">
        <v>7</v>
      </c>
      <c r="F4229" s="305">
        <f t="shared" si="623"/>
        <v>165.13034999999999</v>
      </c>
      <c r="G4229" s="9">
        <v>0.125</v>
      </c>
      <c r="H4229" s="9" t="s">
        <v>1080</v>
      </c>
      <c r="I4229" s="33">
        <f t="shared" si="621"/>
        <v>80.746227305821435</v>
      </c>
      <c r="J4229" s="33">
        <f t="shared" si="622"/>
        <v>0.32298490922328577</v>
      </c>
      <c r="K4229" s="33" t="str">
        <f t="shared" si="624"/>
        <v>DEJAR</v>
      </c>
      <c r="L4229" s="33" t="str">
        <f t="shared" si="625"/>
        <v>DEJAR</v>
      </c>
      <c r="M4229" s="33" t="str">
        <f t="shared" si="626"/>
        <v>DEJAR</v>
      </c>
    </row>
    <row r="4230" spans="1:13" x14ac:dyDescent="0.25">
      <c r="A4230" t="s">
        <v>1135</v>
      </c>
      <c r="B4230">
        <v>50</v>
      </c>
      <c r="C4230" t="s">
        <v>1115</v>
      </c>
      <c r="D4230" s="9">
        <v>25.1</v>
      </c>
      <c r="E4230" s="9">
        <v>7</v>
      </c>
      <c r="F4230" s="305">
        <f t="shared" si="623"/>
        <v>494.80985400000009</v>
      </c>
      <c r="G4230" s="9">
        <v>0.125</v>
      </c>
      <c r="H4230" s="9" t="s">
        <v>1080</v>
      </c>
      <c r="I4230" s="33">
        <f t="shared" si="621"/>
        <v>289.60907355968828</v>
      </c>
      <c r="J4230" s="33">
        <f t="shared" si="622"/>
        <v>1.1584362942387532</v>
      </c>
      <c r="K4230" s="33" t="str">
        <f t="shared" si="624"/>
        <v>DEJAR</v>
      </c>
      <c r="L4230" s="33" t="str">
        <f t="shared" si="625"/>
        <v>DEJAR</v>
      </c>
      <c r="M4230" s="33" t="str">
        <f t="shared" si="626"/>
        <v>DEJAR</v>
      </c>
    </row>
    <row r="4231" spans="1:13" x14ac:dyDescent="0.25">
      <c r="A4231" t="s">
        <v>1135</v>
      </c>
      <c r="B4231">
        <v>51</v>
      </c>
      <c r="C4231" t="s">
        <v>1115</v>
      </c>
      <c r="D4231" s="9">
        <v>24.5</v>
      </c>
      <c r="E4231" s="9">
        <v>11</v>
      </c>
      <c r="F4231" s="305">
        <f t="shared" si="623"/>
        <v>471.43635</v>
      </c>
      <c r="G4231" s="9">
        <v>0.125</v>
      </c>
      <c r="H4231" s="9" t="s">
        <v>1080</v>
      </c>
      <c r="I4231" s="33">
        <f t="shared" si="621"/>
        <v>273.75002523815579</v>
      </c>
      <c r="J4231" s="33">
        <f t="shared" si="622"/>
        <v>1.0950001009526231</v>
      </c>
      <c r="K4231" s="33" t="str">
        <f t="shared" si="624"/>
        <v>DEJAR</v>
      </c>
      <c r="L4231" s="33" t="str">
        <f t="shared" si="625"/>
        <v>DEJAR</v>
      </c>
      <c r="M4231" s="33" t="str">
        <f t="shared" si="626"/>
        <v>DEJAR</v>
      </c>
    </row>
    <row r="4232" spans="1:13" x14ac:dyDescent="0.25">
      <c r="A4232" t="s">
        <v>1135</v>
      </c>
      <c r="B4232">
        <v>52</v>
      </c>
      <c r="C4232" t="s">
        <v>1115</v>
      </c>
      <c r="D4232" s="9">
        <v>24</v>
      </c>
      <c r="E4232" s="9">
        <v>6</v>
      </c>
      <c r="F4232" s="305">
        <f t="shared" si="623"/>
        <v>452.3904</v>
      </c>
      <c r="G4232" s="9">
        <v>0.125</v>
      </c>
      <c r="H4232" s="9" t="s">
        <v>1080</v>
      </c>
      <c r="I4232" s="33">
        <f t="shared" si="621"/>
        <v>260.92189134611579</v>
      </c>
      <c r="J4232" s="33">
        <f t="shared" si="622"/>
        <v>1.0436875653844631</v>
      </c>
      <c r="K4232" s="33" t="str">
        <f t="shared" si="624"/>
        <v>DEJAR</v>
      </c>
      <c r="L4232" s="33" t="str">
        <f t="shared" si="625"/>
        <v>DEJAR</v>
      </c>
      <c r="M4232" s="33" t="str">
        <f t="shared" si="626"/>
        <v>DEJAR</v>
      </c>
    </row>
    <row r="4233" spans="1:13" x14ac:dyDescent="0.25">
      <c r="A4233" t="s">
        <v>1135</v>
      </c>
      <c r="B4233">
        <v>53</v>
      </c>
      <c r="C4233" t="s">
        <v>1115</v>
      </c>
      <c r="D4233" s="9">
        <v>23.6</v>
      </c>
      <c r="E4233" s="9">
        <v>8</v>
      </c>
      <c r="F4233" s="305">
        <f t="shared" si="623"/>
        <v>437.43638400000003</v>
      </c>
      <c r="G4233" s="9">
        <v>0.125</v>
      </c>
      <c r="H4233" s="9" t="s">
        <v>1080</v>
      </c>
      <c r="I4233" s="33">
        <f t="shared" si="621"/>
        <v>250.91147176401682</v>
      </c>
      <c r="J4233" s="33">
        <f t="shared" si="622"/>
        <v>1.0036458870560674</v>
      </c>
      <c r="K4233" s="33" t="str">
        <f t="shared" si="624"/>
        <v>DEJAR</v>
      </c>
      <c r="L4233" s="33" t="str">
        <f t="shared" si="625"/>
        <v>DEJAR</v>
      </c>
      <c r="M4233" s="33" t="str">
        <f t="shared" si="626"/>
        <v>DEJAR</v>
      </c>
    </row>
    <row r="4234" spans="1:13" x14ac:dyDescent="0.25">
      <c r="A4234" t="s">
        <v>1135</v>
      </c>
      <c r="B4234">
        <v>54</v>
      </c>
      <c r="C4234" t="s">
        <v>1115</v>
      </c>
      <c r="D4234" s="9">
        <v>19.3</v>
      </c>
      <c r="E4234" s="9">
        <v>6</v>
      </c>
      <c r="F4234" s="305">
        <f t="shared" si="623"/>
        <v>292.55364600000001</v>
      </c>
      <c r="G4234" s="9">
        <v>0.125</v>
      </c>
      <c r="H4234" s="9" t="s">
        <v>1080</v>
      </c>
      <c r="I4234" s="33">
        <f t="shared" si="621"/>
        <v>157.10508355131083</v>
      </c>
      <c r="J4234" s="33">
        <f t="shared" si="622"/>
        <v>0.62842033420524335</v>
      </c>
      <c r="K4234" s="33" t="str">
        <f t="shared" si="624"/>
        <v>DEJAR</v>
      </c>
      <c r="L4234" s="33" t="str">
        <f t="shared" si="625"/>
        <v>DEJAR</v>
      </c>
      <c r="M4234" s="33" t="str">
        <f t="shared" si="626"/>
        <v>DEJAR</v>
      </c>
    </row>
    <row r="4235" spans="1:13" x14ac:dyDescent="0.25">
      <c r="A4235" t="s">
        <v>1135</v>
      </c>
      <c r="B4235">
        <v>55</v>
      </c>
      <c r="C4235" t="s">
        <v>1115</v>
      </c>
      <c r="D4235" s="9">
        <v>19.100000000000001</v>
      </c>
      <c r="E4235" s="9">
        <v>11</v>
      </c>
      <c r="F4235" s="305">
        <f t="shared" si="623"/>
        <v>286.52177400000005</v>
      </c>
      <c r="G4235" s="9">
        <v>0.125</v>
      </c>
      <c r="H4235" s="9" t="s">
        <v>1080</v>
      </c>
      <c r="I4235" s="33">
        <f t="shared" si="621"/>
        <v>153.34164934315103</v>
      </c>
      <c r="J4235" s="33">
        <f t="shared" si="622"/>
        <v>0.61336659737260413</v>
      </c>
      <c r="K4235" s="33" t="str">
        <f t="shared" si="624"/>
        <v>DEJAR</v>
      </c>
      <c r="L4235" s="33" t="str">
        <f t="shared" si="625"/>
        <v>DEJAR</v>
      </c>
      <c r="M4235" s="33" t="str">
        <f t="shared" si="626"/>
        <v>DEJAR</v>
      </c>
    </row>
    <row r="4236" spans="1:13" x14ac:dyDescent="0.25">
      <c r="A4236" t="s">
        <v>1135</v>
      </c>
      <c r="B4236">
        <v>56</v>
      </c>
      <c r="C4236" t="s">
        <v>93</v>
      </c>
      <c r="D4236" s="9">
        <v>26</v>
      </c>
      <c r="E4236" s="9">
        <v>6</v>
      </c>
      <c r="F4236" s="305">
        <f t="shared" si="623"/>
        <v>530.93039999999996</v>
      </c>
      <c r="G4236" s="9">
        <v>0.125</v>
      </c>
      <c r="H4236" t="s">
        <v>1147</v>
      </c>
      <c r="I4236" s="32">
        <f>0.13657*D4236^2.38351</f>
        <v>322.0760520178971</v>
      </c>
      <c r="J4236" s="32">
        <f>(I4236/1000)*0.5/G4236</f>
        <v>1.2883042080715883</v>
      </c>
      <c r="K4236" s="33" t="str">
        <f t="shared" si="624"/>
        <v>DEJAR</v>
      </c>
      <c r="L4236" s="33" t="str">
        <f t="shared" si="625"/>
        <v>DEJAR</v>
      </c>
      <c r="M4236" s="33" t="str">
        <f t="shared" si="626"/>
        <v>DEJAR</v>
      </c>
    </row>
    <row r="4237" spans="1:13" x14ac:dyDescent="0.25">
      <c r="A4237" t="s">
        <v>1135</v>
      </c>
      <c r="B4237">
        <v>57</v>
      </c>
      <c r="C4237" t="s">
        <v>1115</v>
      </c>
      <c r="D4237" s="9">
        <v>24.4</v>
      </c>
      <c r="E4237" s="9">
        <v>11</v>
      </c>
      <c r="F4237" s="305">
        <f t="shared" si="623"/>
        <v>467.59574399999991</v>
      </c>
      <c r="G4237" s="9">
        <v>0.125</v>
      </c>
      <c r="H4237" s="9" t="s">
        <v>1080</v>
      </c>
      <c r="I4237" s="33">
        <f t="shared" ref="I4237:I4239" si="627">0.15991*D4237^2.32764</f>
        <v>271.15628716474828</v>
      </c>
      <c r="J4237" s="33">
        <f t="shared" ref="J4237:J4240" si="628">(I4237/1000)*0.5/G4237</f>
        <v>1.0846251486589931</v>
      </c>
      <c r="K4237" s="33" t="str">
        <f t="shared" si="624"/>
        <v>DEJAR</v>
      </c>
      <c r="L4237" s="33" t="str">
        <f t="shared" si="625"/>
        <v>DEJAR</v>
      </c>
      <c r="M4237" s="33" t="str">
        <f t="shared" si="626"/>
        <v>DEJAR</v>
      </c>
    </row>
    <row r="4238" spans="1:13" x14ac:dyDescent="0.25">
      <c r="A4238" t="s">
        <v>1135</v>
      </c>
      <c r="B4238">
        <v>58</v>
      </c>
      <c r="C4238" t="s">
        <v>1115</v>
      </c>
      <c r="D4238" s="9">
        <v>24.1</v>
      </c>
      <c r="E4238" s="9">
        <v>6</v>
      </c>
      <c r="F4238" s="305">
        <f t="shared" si="623"/>
        <v>456.16817400000002</v>
      </c>
      <c r="G4238" s="9">
        <v>0.125</v>
      </c>
      <c r="H4238" s="9" t="s">
        <v>1080</v>
      </c>
      <c r="I4238" s="33">
        <f t="shared" si="627"/>
        <v>263.45944478526059</v>
      </c>
      <c r="J4238" s="33">
        <f t="shared" si="628"/>
        <v>1.0538377791410423</v>
      </c>
      <c r="K4238" s="33" t="str">
        <f t="shared" si="624"/>
        <v>DEJAR</v>
      </c>
      <c r="L4238" s="33" t="str">
        <f t="shared" si="625"/>
        <v>DEJAR</v>
      </c>
      <c r="M4238" s="33" t="str">
        <f t="shared" si="626"/>
        <v>DEJAR</v>
      </c>
    </row>
    <row r="4239" spans="1:13" x14ac:dyDescent="0.25">
      <c r="A4239" t="s">
        <v>1135</v>
      </c>
      <c r="B4239">
        <v>59</v>
      </c>
      <c r="C4239" t="s">
        <v>1115</v>
      </c>
      <c r="D4239" s="9">
        <v>24.3</v>
      </c>
      <c r="E4239" s="9">
        <v>7</v>
      </c>
      <c r="F4239" s="305">
        <f t="shared" si="623"/>
        <v>463.77084600000001</v>
      </c>
      <c r="G4239" s="9">
        <v>0.125</v>
      </c>
      <c r="H4239" s="9" t="s">
        <v>1080</v>
      </c>
      <c r="I4239" s="33">
        <f t="shared" si="627"/>
        <v>268.57662369041748</v>
      </c>
      <c r="J4239" s="33">
        <f t="shared" si="628"/>
        <v>1.0743064947616698</v>
      </c>
      <c r="K4239" s="33" t="str">
        <f t="shared" si="624"/>
        <v>DEJAR</v>
      </c>
      <c r="L4239" s="33" t="str">
        <f t="shared" si="625"/>
        <v>DEJAR</v>
      </c>
      <c r="M4239" s="33" t="str">
        <f t="shared" si="626"/>
        <v>DEJAR</v>
      </c>
    </row>
    <row r="4240" spans="1:13" x14ac:dyDescent="0.25">
      <c r="A4240" t="s">
        <v>1135</v>
      </c>
      <c r="B4240">
        <v>60</v>
      </c>
      <c r="C4240" t="s">
        <v>1150</v>
      </c>
      <c r="D4240" s="9">
        <v>16</v>
      </c>
      <c r="E4240" s="9">
        <v>4</v>
      </c>
      <c r="F4240" s="305">
        <f t="shared" si="623"/>
        <v>201.0624</v>
      </c>
      <c r="G4240" s="9">
        <v>0.125</v>
      </c>
      <c r="H4240" t="s">
        <v>1065</v>
      </c>
      <c r="I4240" s="33">
        <f>(6.666+(12.826*E4240^0.5)*LN(E4240))</f>
        <v>42.22722295144743</v>
      </c>
      <c r="J4240" s="33">
        <f t="shared" si="628"/>
        <v>0.16890889180578972</v>
      </c>
      <c r="K4240" s="33" t="str">
        <f t="shared" si="624"/>
        <v>DEJAR</v>
      </c>
      <c r="L4240" s="33" t="str">
        <f t="shared" si="625"/>
        <v>DEPURAR</v>
      </c>
      <c r="M4240" s="33" t="str">
        <f t="shared" si="626"/>
        <v>DEPURAR</v>
      </c>
    </row>
    <row r="4241" spans="1:13" x14ac:dyDescent="0.25">
      <c r="A4241" t="s">
        <v>1135</v>
      </c>
      <c r="B4241">
        <v>61</v>
      </c>
      <c r="C4241" t="s">
        <v>1115</v>
      </c>
      <c r="D4241" s="9">
        <v>20.399999999999999</v>
      </c>
      <c r="E4241" s="9">
        <v>11</v>
      </c>
      <c r="F4241" s="305">
        <f t="shared" si="623"/>
        <v>326.85206399999998</v>
      </c>
      <c r="G4241" s="9">
        <v>0.125</v>
      </c>
      <c r="H4241" s="9" t="s">
        <v>1080</v>
      </c>
      <c r="I4241" s="33">
        <f t="shared" ref="I4241:I4304" si="629">0.15991*D4241^2.32764</f>
        <v>178.74058960182708</v>
      </c>
      <c r="J4241" s="33">
        <f t="shared" ref="J4241:J4300" si="630">(I4241/1000)*0.5/G4241</f>
        <v>0.71496235840730837</v>
      </c>
      <c r="K4241" s="33" t="str">
        <f t="shared" si="624"/>
        <v>DEJAR</v>
      </c>
      <c r="L4241" s="33" t="str">
        <f t="shared" si="625"/>
        <v>DEJAR</v>
      </c>
      <c r="M4241" s="33" t="str">
        <f t="shared" si="626"/>
        <v>DEJAR</v>
      </c>
    </row>
    <row r="4242" spans="1:13" x14ac:dyDescent="0.25">
      <c r="A4242" t="s">
        <v>1135</v>
      </c>
      <c r="B4242">
        <v>62</v>
      </c>
      <c r="C4242" t="s">
        <v>1115</v>
      </c>
      <c r="D4242" s="9">
        <v>23</v>
      </c>
      <c r="E4242" s="9">
        <v>7</v>
      </c>
      <c r="F4242" s="305">
        <f t="shared" si="623"/>
        <v>415.47660000000002</v>
      </c>
      <c r="G4242" s="9">
        <v>0.125</v>
      </c>
      <c r="H4242" s="9" t="s">
        <v>1080</v>
      </c>
      <c r="I4242" s="33">
        <f t="shared" si="629"/>
        <v>236.31310333101464</v>
      </c>
      <c r="J4242" s="33">
        <f t="shared" si="630"/>
        <v>0.94525241332405863</v>
      </c>
      <c r="K4242" s="33" t="str">
        <f t="shared" si="624"/>
        <v>DEJAR</v>
      </c>
      <c r="L4242" s="33" t="str">
        <f t="shared" si="625"/>
        <v>DEJAR</v>
      </c>
      <c r="M4242" s="33" t="str">
        <f t="shared" si="626"/>
        <v>DEJAR</v>
      </c>
    </row>
    <row r="4243" spans="1:13" x14ac:dyDescent="0.25">
      <c r="A4243" t="s">
        <v>1135</v>
      </c>
      <c r="B4243">
        <v>63</v>
      </c>
      <c r="C4243" t="s">
        <v>1115</v>
      </c>
      <c r="D4243" s="9">
        <v>27.2</v>
      </c>
      <c r="E4243" s="9">
        <v>10</v>
      </c>
      <c r="F4243" s="305">
        <f t="shared" si="623"/>
        <v>581.07033599999988</v>
      </c>
      <c r="G4243" s="9">
        <v>0.125</v>
      </c>
      <c r="H4243" s="9" t="s">
        <v>1080</v>
      </c>
      <c r="I4243" s="33">
        <f t="shared" si="629"/>
        <v>349.16892599096639</v>
      </c>
      <c r="J4243" s="33">
        <f t="shared" si="630"/>
        <v>1.3966757039638655</v>
      </c>
      <c r="K4243" s="33" t="str">
        <f t="shared" si="624"/>
        <v>DEJAR</v>
      </c>
      <c r="L4243" s="33" t="str">
        <f t="shared" si="625"/>
        <v>DEJAR</v>
      </c>
      <c r="M4243" s="33" t="str">
        <f t="shared" si="626"/>
        <v>DEJAR</v>
      </c>
    </row>
    <row r="4244" spans="1:13" x14ac:dyDescent="0.25">
      <c r="A4244" t="s">
        <v>1135</v>
      </c>
      <c r="B4244">
        <v>64</v>
      </c>
      <c r="C4244" t="s">
        <v>1115</v>
      </c>
      <c r="D4244" s="9">
        <v>21.7</v>
      </c>
      <c r="E4244" s="9">
        <v>8</v>
      </c>
      <c r="F4244" s="305">
        <f t="shared" si="623"/>
        <v>369.83700599999997</v>
      </c>
      <c r="G4244" s="9">
        <v>0.125</v>
      </c>
      <c r="H4244" s="9" t="s">
        <v>1080</v>
      </c>
      <c r="I4244" s="33">
        <f t="shared" si="629"/>
        <v>206.38244735933765</v>
      </c>
      <c r="J4244" s="33">
        <f t="shared" si="630"/>
        <v>0.82552978943735056</v>
      </c>
      <c r="K4244" s="33" t="str">
        <f t="shared" si="624"/>
        <v>DEJAR</v>
      </c>
      <c r="L4244" s="33" t="str">
        <f t="shared" si="625"/>
        <v>DEJAR</v>
      </c>
      <c r="M4244" s="33" t="str">
        <f t="shared" si="626"/>
        <v>DEJAR</v>
      </c>
    </row>
    <row r="4245" spans="1:13" x14ac:dyDescent="0.25">
      <c r="A4245" t="s">
        <v>1135</v>
      </c>
      <c r="B4245">
        <v>65</v>
      </c>
      <c r="C4245" t="s">
        <v>1115</v>
      </c>
      <c r="D4245" s="9">
        <v>23.8</v>
      </c>
      <c r="E4245" s="9">
        <v>8</v>
      </c>
      <c r="F4245" s="305">
        <f t="shared" si="623"/>
        <v>444.88197600000001</v>
      </c>
      <c r="G4245" s="9">
        <v>0.125</v>
      </c>
      <c r="H4245" s="9" t="s">
        <v>1080</v>
      </c>
      <c r="I4245" s="33">
        <f t="shared" si="629"/>
        <v>255.88876107568578</v>
      </c>
      <c r="J4245" s="33">
        <f t="shared" si="630"/>
        <v>1.023555044302743</v>
      </c>
      <c r="K4245" s="33" t="str">
        <f t="shared" si="624"/>
        <v>DEJAR</v>
      </c>
      <c r="L4245" s="33" t="str">
        <f t="shared" si="625"/>
        <v>DEJAR</v>
      </c>
      <c r="M4245" s="33" t="str">
        <f t="shared" si="626"/>
        <v>DEJAR</v>
      </c>
    </row>
    <row r="4246" spans="1:13" x14ac:dyDescent="0.25">
      <c r="A4246" t="s">
        <v>1137</v>
      </c>
      <c r="B4246">
        <v>1</v>
      </c>
      <c r="C4246" t="s">
        <v>1115</v>
      </c>
      <c r="D4246" s="9">
        <v>16.8</v>
      </c>
      <c r="E4246" s="9">
        <v>7</v>
      </c>
      <c r="F4246" s="305">
        <f t="shared" si="623"/>
        <v>221.67129600000001</v>
      </c>
      <c r="G4246" s="9">
        <v>0.125</v>
      </c>
      <c r="H4246" s="9" t="s">
        <v>1080</v>
      </c>
      <c r="I4246" s="33">
        <f t="shared" si="629"/>
        <v>113.75081574054036</v>
      </c>
      <c r="J4246" s="33">
        <f t="shared" si="630"/>
        <v>0.45500326296216143</v>
      </c>
      <c r="K4246" s="33" t="str">
        <f t="shared" si="624"/>
        <v>DEJAR</v>
      </c>
      <c r="L4246" s="33" t="str">
        <f t="shared" si="625"/>
        <v>DEJAR</v>
      </c>
      <c r="M4246" s="33" t="str">
        <f t="shared" si="626"/>
        <v>DEJAR</v>
      </c>
    </row>
    <row r="4247" spans="1:13" x14ac:dyDescent="0.25">
      <c r="A4247" t="s">
        <v>1137</v>
      </c>
      <c r="B4247">
        <v>2</v>
      </c>
      <c r="C4247" t="s">
        <v>1115</v>
      </c>
      <c r="D4247" s="9">
        <v>19.3</v>
      </c>
      <c r="E4247" s="9">
        <v>6</v>
      </c>
      <c r="F4247" s="305">
        <f t="shared" si="623"/>
        <v>292.55364600000001</v>
      </c>
      <c r="G4247" s="9">
        <v>0.125</v>
      </c>
      <c r="H4247" s="9" t="s">
        <v>1080</v>
      </c>
      <c r="I4247" s="33">
        <f t="shared" si="629"/>
        <v>157.10508355131083</v>
      </c>
      <c r="J4247" s="33">
        <f t="shared" si="630"/>
        <v>0.62842033420524335</v>
      </c>
      <c r="K4247" s="33" t="str">
        <f t="shared" si="624"/>
        <v>DEJAR</v>
      </c>
      <c r="L4247" s="33" t="str">
        <f t="shared" si="625"/>
        <v>DEJAR</v>
      </c>
      <c r="M4247" s="33" t="str">
        <f t="shared" si="626"/>
        <v>DEJAR</v>
      </c>
    </row>
    <row r="4248" spans="1:13" x14ac:dyDescent="0.25">
      <c r="A4248" t="s">
        <v>1137</v>
      </c>
      <c r="B4248">
        <v>3</v>
      </c>
      <c r="C4248" t="s">
        <v>1115</v>
      </c>
      <c r="D4248" s="9">
        <v>15.5</v>
      </c>
      <c r="E4248" s="9">
        <v>6</v>
      </c>
      <c r="F4248" s="305">
        <f t="shared" si="623"/>
        <v>188.69235</v>
      </c>
      <c r="G4248" s="9">
        <v>0.125</v>
      </c>
      <c r="H4248" s="9" t="s">
        <v>1080</v>
      </c>
      <c r="I4248" s="33">
        <f t="shared" si="629"/>
        <v>94.305994053056963</v>
      </c>
      <c r="J4248" s="33">
        <f t="shared" si="630"/>
        <v>0.37722397621222786</v>
      </c>
      <c r="K4248" s="33" t="str">
        <f t="shared" si="624"/>
        <v>DEJAR</v>
      </c>
      <c r="L4248" s="33" t="str">
        <f t="shared" si="625"/>
        <v>DEJAR</v>
      </c>
      <c r="M4248" s="33" t="str">
        <f t="shared" si="626"/>
        <v>DEJAR</v>
      </c>
    </row>
    <row r="4249" spans="1:13" x14ac:dyDescent="0.25">
      <c r="A4249" t="s">
        <v>1137</v>
      </c>
      <c r="B4249">
        <v>4</v>
      </c>
      <c r="C4249" t="s">
        <v>1115</v>
      </c>
      <c r="D4249" s="9">
        <v>16.3</v>
      </c>
      <c r="E4249" s="9">
        <v>6</v>
      </c>
      <c r="F4249" s="305">
        <f t="shared" si="623"/>
        <v>208.67292599999999</v>
      </c>
      <c r="G4249" s="9">
        <v>0.125</v>
      </c>
      <c r="H4249" s="9" t="s">
        <v>1080</v>
      </c>
      <c r="I4249" s="33">
        <f t="shared" si="629"/>
        <v>106.02590271953909</v>
      </c>
      <c r="J4249" s="33">
        <f t="shared" si="630"/>
        <v>0.42410361087815635</v>
      </c>
      <c r="K4249" s="33" t="str">
        <f t="shared" si="624"/>
        <v>DEJAR</v>
      </c>
      <c r="L4249" s="33" t="str">
        <f t="shared" si="625"/>
        <v>DEJAR</v>
      </c>
      <c r="M4249" s="33" t="str">
        <f t="shared" si="626"/>
        <v>DEJAR</v>
      </c>
    </row>
    <row r="4250" spans="1:13" x14ac:dyDescent="0.25">
      <c r="A4250" t="s">
        <v>1137</v>
      </c>
      <c r="B4250">
        <v>5</v>
      </c>
      <c r="C4250" t="s">
        <v>1115</v>
      </c>
      <c r="D4250" s="9">
        <v>20.3</v>
      </c>
      <c r="E4250" s="9">
        <v>6</v>
      </c>
      <c r="F4250" s="305">
        <f t="shared" si="623"/>
        <v>323.655486</v>
      </c>
      <c r="G4250" s="9">
        <v>0.125</v>
      </c>
      <c r="H4250" s="9" t="s">
        <v>1080</v>
      </c>
      <c r="I4250" s="33">
        <f t="shared" si="629"/>
        <v>176.70779226433081</v>
      </c>
      <c r="J4250" s="33">
        <f t="shared" si="630"/>
        <v>0.70683116905732324</v>
      </c>
      <c r="K4250" s="33" t="str">
        <f t="shared" si="624"/>
        <v>DEJAR</v>
      </c>
      <c r="L4250" s="33" t="str">
        <f t="shared" si="625"/>
        <v>DEJAR</v>
      </c>
      <c r="M4250" s="33" t="str">
        <f t="shared" si="626"/>
        <v>DEJAR</v>
      </c>
    </row>
    <row r="4251" spans="1:13" x14ac:dyDescent="0.25">
      <c r="A4251" t="s">
        <v>1137</v>
      </c>
      <c r="B4251">
        <v>6</v>
      </c>
      <c r="C4251" t="s">
        <v>1115</v>
      </c>
      <c r="D4251" s="9">
        <v>14.6</v>
      </c>
      <c r="E4251" s="9">
        <v>5</v>
      </c>
      <c r="F4251" s="305">
        <f t="shared" si="623"/>
        <v>167.415864</v>
      </c>
      <c r="G4251" s="9">
        <v>0.125</v>
      </c>
      <c r="H4251" s="9" t="s">
        <v>1080</v>
      </c>
      <c r="I4251" s="33">
        <f t="shared" si="629"/>
        <v>82.048359964039435</v>
      </c>
      <c r="J4251" s="33">
        <f t="shared" si="630"/>
        <v>0.32819343985615773</v>
      </c>
      <c r="K4251" s="33" t="str">
        <f t="shared" si="624"/>
        <v>DEJAR</v>
      </c>
      <c r="L4251" s="33" t="str">
        <f t="shared" si="625"/>
        <v>DEJAR</v>
      </c>
      <c r="M4251" s="33" t="str">
        <f t="shared" si="626"/>
        <v>DEJAR</v>
      </c>
    </row>
    <row r="4252" spans="1:13" x14ac:dyDescent="0.25">
      <c r="A4252" t="s">
        <v>1137</v>
      </c>
      <c r="B4252">
        <v>7</v>
      </c>
      <c r="C4252" t="s">
        <v>1115</v>
      </c>
      <c r="D4252" s="9">
        <v>12.9</v>
      </c>
      <c r="E4252" s="9">
        <v>4</v>
      </c>
      <c r="F4252" s="305">
        <f t="shared" si="623"/>
        <v>130.69841399999999</v>
      </c>
      <c r="G4252" s="9">
        <v>0.125</v>
      </c>
      <c r="H4252" s="9" t="s">
        <v>1080</v>
      </c>
      <c r="I4252" s="33">
        <f t="shared" si="629"/>
        <v>61.507582323194924</v>
      </c>
      <c r="J4252" s="33">
        <f t="shared" si="630"/>
        <v>0.24603032929277971</v>
      </c>
      <c r="K4252" s="33" t="str">
        <f t="shared" si="624"/>
        <v>DEJAR</v>
      </c>
      <c r="L4252" s="33" t="str">
        <f t="shared" si="625"/>
        <v>DEPURAR</v>
      </c>
      <c r="M4252" s="33" t="str">
        <f t="shared" si="626"/>
        <v>DEPURAR</v>
      </c>
    </row>
    <row r="4253" spans="1:13" x14ac:dyDescent="0.25">
      <c r="A4253" t="s">
        <v>1137</v>
      </c>
      <c r="B4253">
        <v>8</v>
      </c>
      <c r="C4253" t="s">
        <v>1115</v>
      </c>
      <c r="D4253" s="9">
        <v>15.5</v>
      </c>
      <c r="E4253" s="9">
        <v>6</v>
      </c>
      <c r="F4253" s="305">
        <f t="shared" si="623"/>
        <v>188.69235</v>
      </c>
      <c r="G4253" s="9">
        <v>0.125</v>
      </c>
      <c r="H4253" s="9" t="s">
        <v>1080</v>
      </c>
      <c r="I4253" s="33">
        <f t="shared" si="629"/>
        <v>94.305994053056963</v>
      </c>
      <c r="J4253" s="33">
        <f t="shared" si="630"/>
        <v>0.37722397621222786</v>
      </c>
      <c r="K4253" s="33" t="str">
        <f t="shared" si="624"/>
        <v>DEJAR</v>
      </c>
      <c r="L4253" s="33" t="str">
        <f t="shared" si="625"/>
        <v>DEJAR</v>
      </c>
      <c r="M4253" s="33" t="str">
        <f t="shared" si="626"/>
        <v>DEJAR</v>
      </c>
    </row>
    <row r="4254" spans="1:13" x14ac:dyDescent="0.25">
      <c r="A4254" t="s">
        <v>1137</v>
      </c>
      <c r="B4254">
        <v>9</v>
      </c>
      <c r="C4254" t="s">
        <v>1115</v>
      </c>
      <c r="D4254" s="9">
        <v>12.3</v>
      </c>
      <c r="E4254" s="9">
        <v>4</v>
      </c>
      <c r="F4254" s="305">
        <f t="shared" si="623"/>
        <v>118.82316600000001</v>
      </c>
      <c r="G4254" s="9">
        <v>0.125</v>
      </c>
      <c r="H4254" s="9" t="s">
        <v>1080</v>
      </c>
      <c r="I4254" s="33">
        <f t="shared" si="629"/>
        <v>55.053173278211695</v>
      </c>
      <c r="J4254" s="33">
        <f t="shared" si="630"/>
        <v>0.22021269311284677</v>
      </c>
      <c r="K4254" s="33" t="str">
        <f t="shared" si="624"/>
        <v>DEJAR</v>
      </c>
      <c r="L4254" s="33" t="str">
        <f t="shared" si="625"/>
        <v>DEPURAR</v>
      </c>
      <c r="M4254" s="33" t="str">
        <f t="shared" si="626"/>
        <v>DEPURAR</v>
      </c>
    </row>
    <row r="4255" spans="1:13" x14ac:dyDescent="0.25">
      <c r="A4255" t="s">
        <v>1137</v>
      </c>
      <c r="B4255">
        <v>10</v>
      </c>
      <c r="C4255" t="s">
        <v>1115</v>
      </c>
      <c r="D4255" s="9">
        <v>20.2</v>
      </c>
      <c r="E4255" s="9">
        <v>7</v>
      </c>
      <c r="F4255" s="305">
        <f t="shared" si="623"/>
        <v>320.47461599999997</v>
      </c>
      <c r="G4255" s="9">
        <v>0.125</v>
      </c>
      <c r="H4255" s="9" t="s">
        <v>1080</v>
      </c>
      <c r="I4255" s="33">
        <f t="shared" si="629"/>
        <v>174.68824625996916</v>
      </c>
      <c r="J4255" s="33">
        <f t="shared" si="630"/>
        <v>0.6987529850398766</v>
      </c>
      <c r="K4255" s="33" t="str">
        <f t="shared" si="624"/>
        <v>DEJAR</v>
      </c>
      <c r="L4255" s="33" t="str">
        <f t="shared" si="625"/>
        <v>DEJAR</v>
      </c>
      <c r="M4255" s="33" t="str">
        <f t="shared" si="626"/>
        <v>DEJAR</v>
      </c>
    </row>
    <row r="4256" spans="1:13" x14ac:dyDescent="0.25">
      <c r="A4256" t="s">
        <v>1137</v>
      </c>
      <c r="B4256">
        <v>11</v>
      </c>
      <c r="C4256" t="s">
        <v>1115</v>
      </c>
      <c r="D4256" s="9">
        <v>19.100000000000001</v>
      </c>
      <c r="E4256" s="9">
        <v>8</v>
      </c>
      <c r="F4256" s="305">
        <f t="shared" si="623"/>
        <v>286.52177400000005</v>
      </c>
      <c r="G4256" s="9">
        <v>0.125</v>
      </c>
      <c r="H4256" s="9" t="s">
        <v>1080</v>
      </c>
      <c r="I4256" s="33">
        <f t="shared" si="629"/>
        <v>153.34164934315103</v>
      </c>
      <c r="J4256" s="33">
        <f t="shared" si="630"/>
        <v>0.61336659737260413</v>
      </c>
      <c r="K4256" s="33" t="str">
        <f t="shared" si="624"/>
        <v>DEJAR</v>
      </c>
      <c r="L4256" s="33" t="str">
        <f t="shared" si="625"/>
        <v>DEJAR</v>
      </c>
      <c r="M4256" s="33" t="str">
        <f t="shared" si="626"/>
        <v>DEJAR</v>
      </c>
    </row>
    <row r="4257" spans="1:13" x14ac:dyDescent="0.25">
      <c r="A4257" t="s">
        <v>1137</v>
      </c>
      <c r="B4257">
        <v>12</v>
      </c>
      <c r="C4257" t="s">
        <v>1115</v>
      </c>
      <c r="D4257" s="9">
        <v>20.2</v>
      </c>
      <c r="E4257" s="9">
        <v>6</v>
      </c>
      <c r="F4257" s="305">
        <f t="shared" si="623"/>
        <v>320.47461599999997</v>
      </c>
      <c r="G4257" s="9">
        <v>0.125</v>
      </c>
      <c r="H4257" s="9" t="s">
        <v>1080</v>
      </c>
      <c r="I4257" s="33">
        <f t="shared" si="629"/>
        <v>174.68824625996916</v>
      </c>
      <c r="J4257" s="33">
        <f t="shared" si="630"/>
        <v>0.6987529850398766</v>
      </c>
      <c r="K4257" s="33" t="str">
        <f t="shared" si="624"/>
        <v>DEJAR</v>
      </c>
      <c r="L4257" s="33" t="str">
        <f t="shared" si="625"/>
        <v>DEJAR</v>
      </c>
      <c r="M4257" s="33" t="str">
        <f t="shared" si="626"/>
        <v>DEJAR</v>
      </c>
    </row>
    <row r="4258" spans="1:13" x14ac:dyDescent="0.25">
      <c r="A4258" t="s">
        <v>1137</v>
      </c>
      <c r="B4258">
        <v>13</v>
      </c>
      <c r="C4258" t="s">
        <v>1115</v>
      </c>
      <c r="D4258" s="9">
        <v>17.899999999999999</v>
      </c>
      <c r="E4258" s="9">
        <v>6</v>
      </c>
      <c r="F4258" s="305">
        <f t="shared" si="623"/>
        <v>251.65001399999997</v>
      </c>
      <c r="G4258" s="9">
        <v>0.125</v>
      </c>
      <c r="H4258" s="9" t="s">
        <v>1080</v>
      </c>
      <c r="I4258" s="33">
        <f t="shared" si="629"/>
        <v>131.8458463210992</v>
      </c>
      <c r="J4258" s="33">
        <f t="shared" si="630"/>
        <v>0.52738338528439677</v>
      </c>
      <c r="K4258" s="33" t="str">
        <f t="shared" si="624"/>
        <v>DEJAR</v>
      </c>
      <c r="L4258" s="33" t="str">
        <f t="shared" si="625"/>
        <v>DEJAR</v>
      </c>
      <c r="M4258" s="33" t="str">
        <f t="shared" si="626"/>
        <v>DEJAR</v>
      </c>
    </row>
    <row r="4259" spans="1:13" x14ac:dyDescent="0.25">
      <c r="A4259" t="s">
        <v>1137</v>
      </c>
      <c r="B4259">
        <v>14</v>
      </c>
      <c r="C4259" t="s">
        <v>1115</v>
      </c>
      <c r="D4259" s="9">
        <v>16.899999999999999</v>
      </c>
      <c r="E4259" s="9">
        <v>5</v>
      </c>
      <c r="F4259" s="305">
        <f t="shared" si="623"/>
        <v>224.31809399999997</v>
      </c>
      <c r="G4259" s="9">
        <v>0.125</v>
      </c>
      <c r="H4259" s="9" t="s">
        <v>1080</v>
      </c>
      <c r="I4259" s="33">
        <f t="shared" si="629"/>
        <v>115.33306467000706</v>
      </c>
      <c r="J4259" s="33">
        <f t="shared" si="630"/>
        <v>0.46133225868002825</v>
      </c>
      <c r="K4259" s="33" t="str">
        <f t="shared" si="624"/>
        <v>DEJAR</v>
      </c>
      <c r="L4259" s="33" t="str">
        <f t="shared" si="625"/>
        <v>DEJAR</v>
      </c>
      <c r="M4259" s="33" t="str">
        <f t="shared" si="626"/>
        <v>DEJAR</v>
      </c>
    </row>
    <row r="4260" spans="1:13" x14ac:dyDescent="0.25">
      <c r="A4260" t="s">
        <v>1137</v>
      </c>
      <c r="B4260">
        <v>15</v>
      </c>
      <c r="C4260" t="s">
        <v>1115</v>
      </c>
      <c r="D4260" s="9">
        <v>15.3</v>
      </c>
      <c r="E4260" s="9">
        <v>5</v>
      </c>
      <c r="F4260" s="305">
        <f t="shared" si="623"/>
        <v>183.85428600000003</v>
      </c>
      <c r="G4260" s="9">
        <v>0.125</v>
      </c>
      <c r="H4260" s="9" t="s">
        <v>1080</v>
      </c>
      <c r="I4260" s="33">
        <f t="shared" si="629"/>
        <v>91.497828108665402</v>
      </c>
      <c r="J4260" s="33">
        <f t="shared" si="630"/>
        <v>0.3659913124346616</v>
      </c>
      <c r="K4260" s="33" t="str">
        <f t="shared" si="624"/>
        <v>DEJAR</v>
      </c>
      <c r="L4260" s="33" t="str">
        <f t="shared" si="625"/>
        <v>DEJAR</v>
      </c>
      <c r="M4260" s="33" t="str">
        <f t="shared" si="626"/>
        <v>DEJAR</v>
      </c>
    </row>
    <row r="4261" spans="1:13" x14ac:dyDescent="0.25">
      <c r="A4261" t="s">
        <v>1137</v>
      </c>
      <c r="B4261">
        <v>16</v>
      </c>
      <c r="C4261" t="s">
        <v>1115</v>
      </c>
      <c r="D4261" s="9">
        <v>18.399999999999999</v>
      </c>
      <c r="E4261" s="9">
        <v>5</v>
      </c>
      <c r="F4261" s="305">
        <f t="shared" si="623"/>
        <v>265.90502399999997</v>
      </c>
      <c r="G4261" s="9">
        <v>0.125</v>
      </c>
      <c r="H4261" s="9" t="s">
        <v>1080</v>
      </c>
      <c r="I4261" s="33">
        <f t="shared" si="629"/>
        <v>140.57761820497649</v>
      </c>
      <c r="J4261" s="33">
        <f t="shared" si="630"/>
        <v>0.56231047281990598</v>
      </c>
      <c r="K4261" s="33" t="str">
        <f t="shared" si="624"/>
        <v>DEJAR</v>
      </c>
      <c r="L4261" s="33" t="str">
        <f t="shared" si="625"/>
        <v>DEJAR</v>
      </c>
      <c r="M4261" s="33" t="str">
        <f t="shared" si="626"/>
        <v>DEJAR</v>
      </c>
    </row>
    <row r="4262" spans="1:13" x14ac:dyDescent="0.25">
      <c r="A4262" t="s">
        <v>1137</v>
      </c>
      <c r="B4262">
        <v>17</v>
      </c>
      <c r="C4262" t="s">
        <v>1115</v>
      </c>
      <c r="D4262" s="9">
        <v>15.5</v>
      </c>
      <c r="E4262" s="9">
        <v>6</v>
      </c>
      <c r="F4262" s="305">
        <f t="shared" si="623"/>
        <v>188.69235</v>
      </c>
      <c r="G4262" s="9">
        <v>0.125</v>
      </c>
      <c r="H4262" s="9" t="s">
        <v>1080</v>
      </c>
      <c r="I4262" s="33">
        <f t="shared" si="629"/>
        <v>94.305994053056963</v>
      </c>
      <c r="J4262" s="33">
        <f t="shared" si="630"/>
        <v>0.37722397621222786</v>
      </c>
      <c r="K4262" s="33" t="str">
        <f t="shared" si="624"/>
        <v>DEJAR</v>
      </c>
      <c r="L4262" s="33" t="str">
        <f t="shared" si="625"/>
        <v>DEJAR</v>
      </c>
      <c r="M4262" s="33" t="str">
        <f t="shared" si="626"/>
        <v>DEJAR</v>
      </c>
    </row>
    <row r="4263" spans="1:13" x14ac:dyDescent="0.25">
      <c r="A4263" t="s">
        <v>1137</v>
      </c>
      <c r="B4263">
        <v>18</v>
      </c>
      <c r="C4263" t="s">
        <v>1115</v>
      </c>
      <c r="D4263" s="9">
        <v>16.399999999999999</v>
      </c>
      <c r="E4263" s="9">
        <v>6</v>
      </c>
      <c r="F4263" s="305">
        <f t="shared" si="623"/>
        <v>211.24118399999998</v>
      </c>
      <c r="G4263" s="9">
        <v>0.125</v>
      </c>
      <c r="H4263" s="9" t="s">
        <v>1080</v>
      </c>
      <c r="I4263" s="33">
        <f t="shared" si="629"/>
        <v>107.54612272886484</v>
      </c>
      <c r="J4263" s="33">
        <f t="shared" si="630"/>
        <v>0.43018449091545941</v>
      </c>
      <c r="K4263" s="33" t="str">
        <f t="shared" si="624"/>
        <v>DEJAR</v>
      </c>
      <c r="L4263" s="33" t="str">
        <f t="shared" si="625"/>
        <v>DEJAR</v>
      </c>
      <c r="M4263" s="33" t="str">
        <f t="shared" si="626"/>
        <v>DEJAR</v>
      </c>
    </row>
    <row r="4264" spans="1:13" x14ac:dyDescent="0.25">
      <c r="A4264" t="s">
        <v>1137</v>
      </c>
      <c r="B4264">
        <v>19</v>
      </c>
      <c r="C4264" t="s">
        <v>1115</v>
      </c>
      <c r="D4264" s="9">
        <v>15.2</v>
      </c>
      <c r="E4264" s="9">
        <v>5</v>
      </c>
      <c r="F4264" s="305">
        <f t="shared" si="623"/>
        <v>181.45881599999998</v>
      </c>
      <c r="G4264" s="9">
        <v>0.125</v>
      </c>
      <c r="H4264" s="9" t="s">
        <v>1080</v>
      </c>
      <c r="I4264" s="33">
        <f t="shared" si="629"/>
        <v>90.111876238431108</v>
      </c>
      <c r="J4264" s="33">
        <f t="shared" si="630"/>
        <v>0.36044750495372441</v>
      </c>
      <c r="K4264" s="33" t="str">
        <f t="shared" si="624"/>
        <v>DEJAR</v>
      </c>
      <c r="L4264" s="33" t="str">
        <f t="shared" si="625"/>
        <v>DEJAR</v>
      </c>
      <c r="M4264" s="33" t="str">
        <f t="shared" si="626"/>
        <v>DEJAR</v>
      </c>
    </row>
    <row r="4265" spans="1:13" x14ac:dyDescent="0.25">
      <c r="A4265" t="s">
        <v>1137</v>
      </c>
      <c r="B4265">
        <v>20</v>
      </c>
      <c r="C4265" t="s">
        <v>1115</v>
      </c>
      <c r="D4265" s="9">
        <v>19</v>
      </c>
      <c r="E4265" s="9">
        <v>7</v>
      </c>
      <c r="F4265" s="305">
        <f t="shared" si="623"/>
        <v>283.52940000000001</v>
      </c>
      <c r="G4265" s="9">
        <v>0.125</v>
      </c>
      <c r="H4265" s="9" t="s">
        <v>1080</v>
      </c>
      <c r="I4265" s="33">
        <f t="shared" si="629"/>
        <v>151.47942747069629</v>
      </c>
      <c r="J4265" s="33">
        <f t="shared" si="630"/>
        <v>0.60591770988278515</v>
      </c>
      <c r="K4265" s="33" t="str">
        <f t="shared" si="624"/>
        <v>DEJAR</v>
      </c>
      <c r="L4265" s="33" t="str">
        <f t="shared" si="625"/>
        <v>DEJAR</v>
      </c>
      <c r="M4265" s="33" t="str">
        <f t="shared" si="626"/>
        <v>DEJAR</v>
      </c>
    </row>
    <row r="4266" spans="1:13" x14ac:dyDescent="0.25">
      <c r="A4266" t="s">
        <v>1137</v>
      </c>
      <c r="B4266">
        <v>21</v>
      </c>
      <c r="C4266" t="s">
        <v>1115</v>
      </c>
      <c r="D4266" s="9">
        <v>20</v>
      </c>
      <c r="E4266" s="9">
        <v>5</v>
      </c>
      <c r="F4266" s="305">
        <f t="shared" si="623"/>
        <v>314.15999999999997</v>
      </c>
      <c r="G4266" s="9">
        <v>0.125</v>
      </c>
      <c r="H4266" s="9" t="s">
        <v>1080</v>
      </c>
      <c r="I4266" s="33">
        <f t="shared" si="629"/>
        <v>170.68882248683826</v>
      </c>
      <c r="J4266" s="33">
        <f t="shared" si="630"/>
        <v>0.68275528994735302</v>
      </c>
      <c r="K4266" s="33" t="str">
        <f t="shared" si="624"/>
        <v>DEJAR</v>
      </c>
      <c r="L4266" s="33" t="str">
        <f t="shared" si="625"/>
        <v>DEJAR</v>
      </c>
      <c r="M4266" s="33" t="str">
        <f t="shared" si="626"/>
        <v>DEJAR</v>
      </c>
    </row>
    <row r="4267" spans="1:13" x14ac:dyDescent="0.25">
      <c r="A4267" t="s">
        <v>1137</v>
      </c>
      <c r="B4267">
        <v>22</v>
      </c>
      <c r="C4267" t="s">
        <v>1115</v>
      </c>
      <c r="D4267" s="9">
        <v>17</v>
      </c>
      <c r="E4267" s="9">
        <v>6</v>
      </c>
      <c r="F4267" s="305">
        <f t="shared" si="623"/>
        <v>226.98060000000001</v>
      </c>
      <c r="G4267" s="9">
        <v>0.125</v>
      </c>
      <c r="H4267" s="9" t="s">
        <v>1080</v>
      </c>
      <c r="I4267" s="33">
        <f t="shared" si="629"/>
        <v>116.92779249889976</v>
      </c>
      <c r="J4267" s="33">
        <f t="shared" si="630"/>
        <v>0.46771116999559903</v>
      </c>
      <c r="K4267" s="33" t="str">
        <f t="shared" si="624"/>
        <v>DEJAR</v>
      </c>
      <c r="L4267" s="33" t="str">
        <f t="shared" si="625"/>
        <v>DEJAR</v>
      </c>
      <c r="M4267" s="33" t="str">
        <f t="shared" si="626"/>
        <v>DEJAR</v>
      </c>
    </row>
    <row r="4268" spans="1:13" x14ac:dyDescent="0.25">
      <c r="A4268" t="s">
        <v>1137</v>
      </c>
      <c r="B4268">
        <v>23</v>
      </c>
      <c r="C4268" t="s">
        <v>1115</v>
      </c>
      <c r="D4268" s="9">
        <v>18.3</v>
      </c>
      <c r="E4268" s="9">
        <v>7</v>
      </c>
      <c r="F4268" s="305">
        <f t="shared" si="623"/>
        <v>263.02260600000005</v>
      </c>
      <c r="G4268" s="9">
        <v>0.125</v>
      </c>
      <c r="H4268" s="9" t="s">
        <v>1080</v>
      </c>
      <c r="I4268" s="33">
        <f t="shared" si="629"/>
        <v>138.80569270165631</v>
      </c>
      <c r="J4268" s="33">
        <f t="shared" si="630"/>
        <v>0.5552227708066253</v>
      </c>
      <c r="K4268" s="33" t="str">
        <f t="shared" si="624"/>
        <v>DEJAR</v>
      </c>
      <c r="L4268" s="33" t="str">
        <f t="shared" si="625"/>
        <v>DEJAR</v>
      </c>
      <c r="M4268" s="33" t="str">
        <f t="shared" si="626"/>
        <v>DEJAR</v>
      </c>
    </row>
    <row r="4269" spans="1:13" x14ac:dyDescent="0.25">
      <c r="A4269" t="s">
        <v>1137</v>
      </c>
      <c r="B4269">
        <v>24</v>
      </c>
      <c r="C4269" t="s">
        <v>1115</v>
      </c>
      <c r="D4269" s="9">
        <v>14.8</v>
      </c>
      <c r="E4269" s="9">
        <v>5</v>
      </c>
      <c r="F4269" s="305">
        <f t="shared" si="623"/>
        <v>172.03401600000001</v>
      </c>
      <c r="G4269" s="9">
        <v>0.125</v>
      </c>
      <c r="H4269" s="9" t="s">
        <v>1080</v>
      </c>
      <c r="I4269" s="33">
        <f t="shared" si="629"/>
        <v>84.68833654410949</v>
      </c>
      <c r="J4269" s="33">
        <f t="shared" si="630"/>
        <v>0.33875334617643793</v>
      </c>
      <c r="K4269" s="33" t="str">
        <f t="shared" si="624"/>
        <v>DEJAR</v>
      </c>
      <c r="L4269" s="33" t="str">
        <f t="shared" si="625"/>
        <v>DEJAR</v>
      </c>
      <c r="M4269" s="33" t="str">
        <f t="shared" si="626"/>
        <v>DEJAR</v>
      </c>
    </row>
    <row r="4270" spans="1:13" x14ac:dyDescent="0.25">
      <c r="A4270" t="s">
        <v>1137</v>
      </c>
      <c r="B4270">
        <v>25</v>
      </c>
      <c r="C4270" t="s">
        <v>1115</v>
      </c>
      <c r="D4270" s="9">
        <v>15.3</v>
      </c>
      <c r="E4270" s="9">
        <v>5</v>
      </c>
      <c r="F4270" s="305">
        <f t="shared" si="623"/>
        <v>183.85428600000003</v>
      </c>
      <c r="G4270" s="9">
        <v>0.125</v>
      </c>
      <c r="H4270" s="9" t="s">
        <v>1080</v>
      </c>
      <c r="I4270" s="33">
        <f t="shared" si="629"/>
        <v>91.497828108665402</v>
      </c>
      <c r="J4270" s="33">
        <f t="shared" si="630"/>
        <v>0.3659913124346616</v>
      </c>
      <c r="K4270" s="33" t="str">
        <f t="shared" si="624"/>
        <v>DEJAR</v>
      </c>
      <c r="L4270" s="33" t="str">
        <f t="shared" si="625"/>
        <v>DEJAR</v>
      </c>
      <c r="M4270" s="33" t="str">
        <f t="shared" si="626"/>
        <v>DEJAR</v>
      </c>
    </row>
    <row r="4271" spans="1:13" x14ac:dyDescent="0.25">
      <c r="A4271" t="s">
        <v>1137</v>
      </c>
      <c r="B4271">
        <v>26</v>
      </c>
      <c r="C4271" t="s">
        <v>1115</v>
      </c>
      <c r="D4271" s="9">
        <v>17.3</v>
      </c>
      <c r="E4271" s="9">
        <v>5</v>
      </c>
      <c r="F4271" s="305">
        <f t="shared" si="623"/>
        <v>235.06236600000003</v>
      </c>
      <c r="G4271" s="9">
        <v>0.125</v>
      </c>
      <c r="H4271" s="9" t="s">
        <v>1080</v>
      </c>
      <c r="I4271" s="33">
        <f t="shared" si="629"/>
        <v>121.78709035599873</v>
      </c>
      <c r="J4271" s="33">
        <f t="shared" si="630"/>
        <v>0.48714836142399492</v>
      </c>
      <c r="K4271" s="33" t="str">
        <f t="shared" si="624"/>
        <v>DEJAR</v>
      </c>
      <c r="L4271" s="33" t="str">
        <f t="shared" si="625"/>
        <v>DEJAR</v>
      </c>
      <c r="M4271" s="33" t="str">
        <f t="shared" si="626"/>
        <v>DEJAR</v>
      </c>
    </row>
    <row r="4272" spans="1:13" x14ac:dyDescent="0.25">
      <c r="A4272" t="s">
        <v>1137</v>
      </c>
      <c r="B4272">
        <v>27</v>
      </c>
      <c r="C4272" t="s">
        <v>1115</v>
      </c>
      <c r="D4272" s="9">
        <v>13.8</v>
      </c>
      <c r="E4272" s="9">
        <v>5</v>
      </c>
      <c r="F4272" s="305">
        <f t="shared" si="623"/>
        <v>149.57157600000002</v>
      </c>
      <c r="G4272" s="9">
        <v>0.125</v>
      </c>
      <c r="H4272" s="9" t="s">
        <v>1080</v>
      </c>
      <c r="I4272" s="33">
        <f t="shared" si="629"/>
        <v>71.962091962983251</v>
      </c>
      <c r="J4272" s="33">
        <f t="shared" si="630"/>
        <v>0.28784836785193302</v>
      </c>
      <c r="K4272" s="33" t="str">
        <f t="shared" si="624"/>
        <v>DEJAR</v>
      </c>
      <c r="L4272" s="33" t="str">
        <f t="shared" si="625"/>
        <v>DEJAR</v>
      </c>
      <c r="M4272" s="33" t="str">
        <f t="shared" si="626"/>
        <v>DEJAR</v>
      </c>
    </row>
    <row r="4273" spans="1:13" x14ac:dyDescent="0.25">
      <c r="A4273" t="s">
        <v>1137</v>
      </c>
      <c r="B4273">
        <v>28</v>
      </c>
      <c r="C4273" t="s">
        <v>1115</v>
      </c>
      <c r="D4273" s="9">
        <v>14.6</v>
      </c>
      <c r="E4273" s="9">
        <v>5</v>
      </c>
      <c r="F4273" s="305">
        <f t="shared" si="623"/>
        <v>167.415864</v>
      </c>
      <c r="G4273" s="9">
        <v>0.125</v>
      </c>
      <c r="H4273" s="9" t="s">
        <v>1080</v>
      </c>
      <c r="I4273" s="33">
        <f t="shared" si="629"/>
        <v>82.048359964039435</v>
      </c>
      <c r="J4273" s="33">
        <f t="shared" si="630"/>
        <v>0.32819343985615773</v>
      </c>
      <c r="K4273" s="33" t="str">
        <f t="shared" si="624"/>
        <v>DEJAR</v>
      </c>
      <c r="L4273" s="33" t="str">
        <f t="shared" si="625"/>
        <v>DEJAR</v>
      </c>
      <c r="M4273" s="33" t="str">
        <f t="shared" si="626"/>
        <v>DEJAR</v>
      </c>
    </row>
    <row r="4274" spans="1:13" x14ac:dyDescent="0.25">
      <c r="A4274" t="s">
        <v>1137</v>
      </c>
      <c r="B4274">
        <v>29</v>
      </c>
      <c r="C4274" t="s">
        <v>1115</v>
      </c>
      <c r="D4274" s="9">
        <v>17.899999999999999</v>
      </c>
      <c r="E4274" s="9">
        <v>6</v>
      </c>
      <c r="F4274" s="305">
        <f t="shared" si="623"/>
        <v>251.65001399999997</v>
      </c>
      <c r="G4274" s="9">
        <v>0.125</v>
      </c>
      <c r="H4274" s="9" t="s">
        <v>1080</v>
      </c>
      <c r="I4274" s="33">
        <f t="shared" si="629"/>
        <v>131.8458463210992</v>
      </c>
      <c r="J4274" s="33">
        <f t="shared" si="630"/>
        <v>0.52738338528439677</v>
      </c>
      <c r="K4274" s="33" t="str">
        <f t="shared" si="624"/>
        <v>DEJAR</v>
      </c>
      <c r="L4274" s="33" t="str">
        <f t="shared" si="625"/>
        <v>DEJAR</v>
      </c>
      <c r="M4274" s="33" t="str">
        <f t="shared" si="626"/>
        <v>DEJAR</v>
      </c>
    </row>
    <row r="4275" spans="1:13" x14ac:dyDescent="0.25">
      <c r="A4275" t="s">
        <v>1137</v>
      </c>
      <c r="B4275">
        <v>30</v>
      </c>
      <c r="C4275" t="s">
        <v>1115</v>
      </c>
      <c r="D4275" s="9">
        <v>11.9</v>
      </c>
      <c r="E4275" s="9">
        <v>3</v>
      </c>
      <c r="F4275" s="305">
        <f t="shared" si="623"/>
        <v>111.220494</v>
      </c>
      <c r="G4275" s="9">
        <v>0.125</v>
      </c>
      <c r="H4275" s="9" t="s">
        <v>1080</v>
      </c>
      <c r="I4275" s="33">
        <f t="shared" si="629"/>
        <v>50.975530304764888</v>
      </c>
      <c r="J4275" s="33">
        <f t="shared" si="630"/>
        <v>0.20390212121905954</v>
      </c>
      <c r="K4275" s="33" t="str">
        <f t="shared" si="624"/>
        <v>DEJAR</v>
      </c>
      <c r="L4275" s="33" t="str">
        <f t="shared" si="625"/>
        <v>DEPURAR</v>
      </c>
      <c r="M4275" s="33" t="str">
        <f t="shared" si="626"/>
        <v>DEPURAR</v>
      </c>
    </row>
    <row r="4276" spans="1:13" x14ac:dyDescent="0.25">
      <c r="A4276" t="s">
        <v>1137</v>
      </c>
      <c r="B4276">
        <v>31</v>
      </c>
      <c r="C4276" t="s">
        <v>1115</v>
      </c>
      <c r="D4276" s="9">
        <v>17.3</v>
      </c>
      <c r="E4276" s="9">
        <v>6</v>
      </c>
      <c r="F4276" s="305">
        <f t="shared" si="623"/>
        <v>235.06236600000003</v>
      </c>
      <c r="G4276" s="9">
        <v>0.125</v>
      </c>
      <c r="H4276" s="9" t="s">
        <v>1080</v>
      </c>
      <c r="I4276" s="33">
        <f t="shared" si="629"/>
        <v>121.78709035599873</v>
      </c>
      <c r="J4276" s="33">
        <f t="shared" si="630"/>
        <v>0.48714836142399492</v>
      </c>
      <c r="K4276" s="33" t="str">
        <f t="shared" si="624"/>
        <v>DEJAR</v>
      </c>
      <c r="L4276" s="33" t="str">
        <f t="shared" si="625"/>
        <v>DEJAR</v>
      </c>
      <c r="M4276" s="33" t="str">
        <f t="shared" si="626"/>
        <v>DEJAR</v>
      </c>
    </row>
    <row r="4277" spans="1:13" x14ac:dyDescent="0.25">
      <c r="A4277" t="s">
        <v>1137</v>
      </c>
      <c r="B4277">
        <v>32</v>
      </c>
      <c r="C4277" t="s">
        <v>1115</v>
      </c>
      <c r="D4277" s="9">
        <v>19.2</v>
      </c>
      <c r="E4277" s="9">
        <v>6</v>
      </c>
      <c r="F4277" s="305">
        <f t="shared" si="623"/>
        <v>289.529856</v>
      </c>
      <c r="G4277" s="9">
        <v>0.125</v>
      </c>
      <c r="H4277" s="9" t="s">
        <v>1080</v>
      </c>
      <c r="I4277" s="33">
        <f t="shared" si="629"/>
        <v>155.21686062239019</v>
      </c>
      <c r="J4277" s="33">
        <f t="shared" si="630"/>
        <v>0.62086744248956072</v>
      </c>
      <c r="K4277" s="33" t="str">
        <f t="shared" si="624"/>
        <v>DEJAR</v>
      </c>
      <c r="L4277" s="33" t="str">
        <f t="shared" si="625"/>
        <v>DEJAR</v>
      </c>
      <c r="M4277" s="33" t="str">
        <f t="shared" si="626"/>
        <v>DEJAR</v>
      </c>
    </row>
    <row r="4278" spans="1:13" x14ac:dyDescent="0.25">
      <c r="A4278" t="s">
        <v>1137</v>
      </c>
      <c r="B4278">
        <v>33</v>
      </c>
      <c r="C4278" t="s">
        <v>1115</v>
      </c>
      <c r="D4278" s="9">
        <v>13.3</v>
      </c>
      <c r="E4278" s="9">
        <v>6</v>
      </c>
      <c r="F4278" s="305">
        <f t="shared" si="623"/>
        <v>138.929406</v>
      </c>
      <c r="G4278" s="9">
        <v>0.125</v>
      </c>
      <c r="H4278" s="9" t="s">
        <v>1080</v>
      </c>
      <c r="I4278" s="33">
        <f t="shared" si="629"/>
        <v>66.038569450061075</v>
      </c>
      <c r="J4278" s="33">
        <f t="shared" si="630"/>
        <v>0.26415427780024431</v>
      </c>
      <c r="K4278" s="33" t="str">
        <f t="shared" si="624"/>
        <v>DEJAR</v>
      </c>
      <c r="L4278" s="33" t="str">
        <f t="shared" si="625"/>
        <v>DEJAR</v>
      </c>
      <c r="M4278" s="33" t="str">
        <f t="shared" si="626"/>
        <v>DEJAR</v>
      </c>
    </row>
    <row r="4279" spans="1:13" x14ac:dyDescent="0.25">
      <c r="A4279" t="s">
        <v>1137</v>
      </c>
      <c r="B4279">
        <v>34</v>
      </c>
      <c r="C4279" t="s">
        <v>1115</v>
      </c>
      <c r="D4279" s="9">
        <v>17.600000000000001</v>
      </c>
      <c r="E4279" s="9">
        <v>3</v>
      </c>
      <c r="F4279" s="305">
        <f t="shared" si="623"/>
        <v>243.28550400000003</v>
      </c>
      <c r="G4279" s="9">
        <v>0.125</v>
      </c>
      <c r="H4279" s="9" t="s">
        <v>1080</v>
      </c>
      <c r="I4279" s="33">
        <f t="shared" si="629"/>
        <v>126.75956185740795</v>
      </c>
      <c r="J4279" s="33">
        <f t="shared" si="630"/>
        <v>0.50703824742963177</v>
      </c>
      <c r="K4279" s="33" t="str">
        <f t="shared" si="624"/>
        <v>DEJAR</v>
      </c>
      <c r="L4279" s="33" t="str">
        <f t="shared" si="625"/>
        <v>DEPURAR</v>
      </c>
      <c r="M4279" s="33" t="str">
        <f t="shared" si="626"/>
        <v>DEPURAR</v>
      </c>
    </row>
    <row r="4280" spans="1:13" x14ac:dyDescent="0.25">
      <c r="A4280" t="s">
        <v>1137</v>
      </c>
      <c r="B4280">
        <v>35</v>
      </c>
      <c r="C4280" t="s">
        <v>1115</v>
      </c>
      <c r="D4280" s="9">
        <v>18.100000000000001</v>
      </c>
      <c r="E4280" s="9">
        <v>6</v>
      </c>
      <c r="F4280" s="305">
        <f t="shared" si="623"/>
        <v>257.30489400000005</v>
      </c>
      <c r="G4280" s="9">
        <v>0.125</v>
      </c>
      <c r="H4280" s="9" t="s">
        <v>1080</v>
      </c>
      <c r="I4280" s="33">
        <f t="shared" si="629"/>
        <v>135.30024446180306</v>
      </c>
      <c r="J4280" s="33">
        <f t="shared" si="630"/>
        <v>0.54120097784721222</v>
      </c>
      <c r="K4280" s="33" t="str">
        <f t="shared" si="624"/>
        <v>DEJAR</v>
      </c>
      <c r="L4280" s="33" t="str">
        <f t="shared" si="625"/>
        <v>DEJAR</v>
      </c>
      <c r="M4280" s="33" t="str">
        <f t="shared" si="626"/>
        <v>DEJAR</v>
      </c>
    </row>
    <row r="4281" spans="1:13" x14ac:dyDescent="0.25">
      <c r="A4281" t="s">
        <v>1137</v>
      </c>
      <c r="B4281">
        <v>36</v>
      </c>
      <c r="C4281" t="s">
        <v>1115</v>
      </c>
      <c r="D4281" s="9">
        <v>14.7</v>
      </c>
      <c r="E4281" s="9">
        <v>5</v>
      </c>
      <c r="F4281" s="305">
        <f t="shared" si="623"/>
        <v>169.71708599999997</v>
      </c>
      <c r="G4281" s="9">
        <v>0.125</v>
      </c>
      <c r="H4281" s="9" t="s">
        <v>1080</v>
      </c>
      <c r="I4281" s="33">
        <f t="shared" si="629"/>
        <v>83.362387499363294</v>
      </c>
      <c r="J4281" s="33">
        <f t="shared" si="630"/>
        <v>0.33344954999745319</v>
      </c>
      <c r="K4281" s="33" t="str">
        <f t="shared" si="624"/>
        <v>DEJAR</v>
      </c>
      <c r="L4281" s="33" t="str">
        <f t="shared" si="625"/>
        <v>DEJAR</v>
      </c>
      <c r="M4281" s="33" t="str">
        <f t="shared" si="626"/>
        <v>DEJAR</v>
      </c>
    </row>
    <row r="4282" spans="1:13" x14ac:dyDescent="0.25">
      <c r="A4282" t="s">
        <v>1137</v>
      </c>
      <c r="B4282">
        <v>37</v>
      </c>
      <c r="C4282" t="s">
        <v>1115</v>
      </c>
      <c r="D4282" s="9">
        <v>18.7</v>
      </c>
      <c r="E4282" s="9">
        <v>5</v>
      </c>
      <c r="F4282" s="305">
        <f t="shared" si="623"/>
        <v>274.64652599999999</v>
      </c>
      <c r="G4282" s="9">
        <v>0.125</v>
      </c>
      <c r="H4282" s="9" t="s">
        <v>1080</v>
      </c>
      <c r="I4282" s="33">
        <f t="shared" si="629"/>
        <v>145.97047468433362</v>
      </c>
      <c r="J4282" s="33">
        <f t="shared" si="630"/>
        <v>0.58388189873733454</v>
      </c>
      <c r="K4282" s="33" t="str">
        <f t="shared" si="624"/>
        <v>DEJAR</v>
      </c>
      <c r="L4282" s="33" t="str">
        <f t="shared" si="625"/>
        <v>DEJAR</v>
      </c>
      <c r="M4282" s="33" t="str">
        <f t="shared" si="626"/>
        <v>DEJAR</v>
      </c>
    </row>
    <row r="4283" spans="1:13" x14ac:dyDescent="0.25">
      <c r="A4283" t="s">
        <v>1137</v>
      </c>
      <c r="B4283">
        <v>38</v>
      </c>
      <c r="C4283" t="s">
        <v>1115</v>
      </c>
      <c r="D4283" s="9">
        <v>10.1</v>
      </c>
      <c r="E4283" s="9">
        <v>5</v>
      </c>
      <c r="F4283" s="305">
        <f t="shared" si="623"/>
        <v>80.118653999999992</v>
      </c>
      <c r="G4283" s="9">
        <v>0.125</v>
      </c>
      <c r="H4283" s="9" t="s">
        <v>1080</v>
      </c>
      <c r="I4283" s="33">
        <f t="shared" si="629"/>
        <v>34.799597894326617</v>
      </c>
      <c r="J4283" s="33">
        <f t="shared" si="630"/>
        <v>0.13919839157730646</v>
      </c>
      <c r="K4283" s="33" t="str">
        <f t="shared" si="624"/>
        <v>DEJAR</v>
      </c>
      <c r="L4283" s="33" t="str">
        <f t="shared" si="625"/>
        <v>DEJAR</v>
      </c>
      <c r="M4283" s="33" t="str">
        <f t="shared" si="626"/>
        <v>DEJAR</v>
      </c>
    </row>
    <row r="4284" spans="1:13" x14ac:dyDescent="0.25">
      <c r="A4284" t="s">
        <v>1137</v>
      </c>
      <c r="B4284">
        <v>39</v>
      </c>
      <c r="C4284" t="s">
        <v>1115</v>
      </c>
      <c r="D4284" s="9">
        <v>13.3</v>
      </c>
      <c r="E4284" s="9">
        <v>5</v>
      </c>
      <c r="F4284" s="305">
        <f t="shared" si="623"/>
        <v>138.929406</v>
      </c>
      <c r="G4284" s="9">
        <v>0.125</v>
      </c>
      <c r="H4284" s="9" t="s">
        <v>1080</v>
      </c>
      <c r="I4284" s="33">
        <f t="shared" si="629"/>
        <v>66.038569450061075</v>
      </c>
      <c r="J4284" s="33">
        <f t="shared" si="630"/>
        <v>0.26415427780024431</v>
      </c>
      <c r="K4284" s="33" t="str">
        <f t="shared" si="624"/>
        <v>DEJAR</v>
      </c>
      <c r="L4284" s="33" t="str">
        <f t="shared" si="625"/>
        <v>DEJAR</v>
      </c>
      <c r="M4284" s="33" t="str">
        <f t="shared" si="626"/>
        <v>DEJAR</v>
      </c>
    </row>
    <row r="4285" spans="1:13" x14ac:dyDescent="0.25">
      <c r="A4285" t="s">
        <v>1137</v>
      </c>
      <c r="B4285">
        <v>40</v>
      </c>
      <c r="C4285" t="s">
        <v>1115</v>
      </c>
      <c r="D4285" s="9">
        <v>16.5</v>
      </c>
      <c r="E4285" s="9">
        <v>6</v>
      </c>
      <c r="F4285" s="305">
        <f t="shared" si="623"/>
        <v>213.82515000000001</v>
      </c>
      <c r="G4285" s="9">
        <v>0.125</v>
      </c>
      <c r="H4285" s="9" t="s">
        <v>1080</v>
      </c>
      <c r="I4285" s="33">
        <f t="shared" si="629"/>
        <v>109.0786994496526</v>
      </c>
      <c r="J4285" s="33">
        <f t="shared" si="630"/>
        <v>0.43631479779861043</v>
      </c>
      <c r="K4285" s="33" t="str">
        <f t="shared" si="624"/>
        <v>DEJAR</v>
      </c>
      <c r="L4285" s="33" t="str">
        <f t="shared" si="625"/>
        <v>DEJAR</v>
      </c>
      <c r="M4285" s="33" t="str">
        <f t="shared" si="626"/>
        <v>DEJAR</v>
      </c>
    </row>
    <row r="4286" spans="1:13" x14ac:dyDescent="0.25">
      <c r="A4286" t="s">
        <v>1137</v>
      </c>
      <c r="B4286">
        <v>41</v>
      </c>
      <c r="C4286" t="s">
        <v>1115</v>
      </c>
      <c r="D4286" s="9">
        <v>16.7</v>
      </c>
      <c r="E4286" s="9">
        <v>6</v>
      </c>
      <c r="F4286" s="305">
        <f t="shared" si="623"/>
        <v>219.04020599999998</v>
      </c>
      <c r="G4286" s="9">
        <v>0.125</v>
      </c>
      <c r="H4286" s="9" t="s">
        <v>1080</v>
      </c>
      <c r="I4286" s="33">
        <f t="shared" si="629"/>
        <v>112.18102146929911</v>
      </c>
      <c r="J4286" s="33">
        <f t="shared" si="630"/>
        <v>0.44872408587719642</v>
      </c>
      <c r="K4286" s="33" t="str">
        <f t="shared" si="624"/>
        <v>DEJAR</v>
      </c>
      <c r="L4286" s="33" t="str">
        <f t="shared" si="625"/>
        <v>DEJAR</v>
      </c>
      <c r="M4286" s="33" t="str">
        <f t="shared" si="626"/>
        <v>DEJAR</v>
      </c>
    </row>
    <row r="4287" spans="1:13" x14ac:dyDescent="0.25">
      <c r="A4287" t="s">
        <v>1137</v>
      </c>
      <c r="B4287">
        <v>42</v>
      </c>
      <c r="C4287" t="s">
        <v>1115</v>
      </c>
      <c r="D4287" s="9">
        <v>14.3</v>
      </c>
      <c r="E4287" s="9">
        <v>5</v>
      </c>
      <c r="F4287" s="305">
        <f t="shared" si="623"/>
        <v>160.60644600000001</v>
      </c>
      <c r="G4287" s="9">
        <v>0.125</v>
      </c>
      <c r="H4287" s="9" t="s">
        <v>1080</v>
      </c>
      <c r="I4287" s="33">
        <f t="shared" si="629"/>
        <v>78.177539475351963</v>
      </c>
      <c r="J4287" s="33">
        <f t="shared" si="630"/>
        <v>0.31271015790140788</v>
      </c>
      <c r="K4287" s="33" t="str">
        <f t="shared" si="624"/>
        <v>DEJAR</v>
      </c>
      <c r="L4287" s="33" t="str">
        <f t="shared" si="625"/>
        <v>DEJAR</v>
      </c>
      <c r="M4287" s="33" t="str">
        <f t="shared" si="626"/>
        <v>DEJAR</v>
      </c>
    </row>
    <row r="4288" spans="1:13" x14ac:dyDescent="0.25">
      <c r="A4288" t="s">
        <v>1137</v>
      </c>
      <c r="B4288">
        <v>43</v>
      </c>
      <c r="C4288" t="s">
        <v>1115</v>
      </c>
      <c r="D4288" s="9">
        <v>19.2</v>
      </c>
      <c r="E4288" s="9">
        <v>6</v>
      </c>
      <c r="F4288" s="305">
        <f t="shared" si="623"/>
        <v>289.529856</v>
      </c>
      <c r="G4288" s="9">
        <v>0.125</v>
      </c>
      <c r="H4288" s="9" t="s">
        <v>1080</v>
      </c>
      <c r="I4288" s="33">
        <f t="shared" si="629"/>
        <v>155.21686062239019</v>
      </c>
      <c r="J4288" s="33">
        <f t="shared" si="630"/>
        <v>0.62086744248956072</v>
      </c>
      <c r="K4288" s="33" t="str">
        <f t="shared" si="624"/>
        <v>DEJAR</v>
      </c>
      <c r="L4288" s="33" t="str">
        <f t="shared" si="625"/>
        <v>DEJAR</v>
      </c>
      <c r="M4288" s="33" t="str">
        <f t="shared" si="626"/>
        <v>DEJAR</v>
      </c>
    </row>
    <row r="4289" spans="1:13" x14ac:dyDescent="0.25">
      <c r="A4289" t="s">
        <v>1137</v>
      </c>
      <c r="B4289">
        <v>44</v>
      </c>
      <c r="C4289" t="s">
        <v>1115</v>
      </c>
      <c r="D4289" s="9">
        <v>14.3</v>
      </c>
      <c r="E4289" s="9">
        <v>6</v>
      </c>
      <c r="F4289" s="305">
        <f t="shared" si="623"/>
        <v>160.60644600000001</v>
      </c>
      <c r="G4289" s="9">
        <v>0.125</v>
      </c>
      <c r="H4289" s="9" t="s">
        <v>1080</v>
      </c>
      <c r="I4289" s="33">
        <f t="shared" si="629"/>
        <v>78.177539475351963</v>
      </c>
      <c r="J4289" s="33">
        <f t="shared" si="630"/>
        <v>0.31271015790140788</v>
      </c>
      <c r="K4289" s="33" t="str">
        <f t="shared" si="624"/>
        <v>DEJAR</v>
      </c>
      <c r="L4289" s="33" t="str">
        <f t="shared" si="625"/>
        <v>DEJAR</v>
      </c>
      <c r="M4289" s="33" t="str">
        <f t="shared" si="626"/>
        <v>DEJAR</v>
      </c>
    </row>
    <row r="4290" spans="1:13" x14ac:dyDescent="0.25">
      <c r="A4290" t="s">
        <v>1137</v>
      </c>
      <c r="B4290">
        <v>45</v>
      </c>
      <c r="C4290" t="s">
        <v>1115</v>
      </c>
      <c r="D4290" s="9">
        <v>18</v>
      </c>
      <c r="E4290" s="9">
        <v>7</v>
      </c>
      <c r="F4290" s="305">
        <f t="shared" si="623"/>
        <v>254.46959999999999</v>
      </c>
      <c r="G4290" s="9">
        <v>0.125</v>
      </c>
      <c r="H4290" s="9" t="s">
        <v>1080</v>
      </c>
      <c r="I4290" s="33">
        <f t="shared" si="629"/>
        <v>133.5666756910525</v>
      </c>
      <c r="J4290" s="33">
        <f t="shared" si="630"/>
        <v>0.53426670276420996</v>
      </c>
      <c r="K4290" s="33" t="str">
        <f t="shared" si="624"/>
        <v>DEJAR</v>
      </c>
      <c r="L4290" s="33" t="str">
        <f t="shared" si="625"/>
        <v>DEJAR</v>
      </c>
      <c r="M4290" s="33" t="str">
        <f t="shared" si="626"/>
        <v>DEJAR</v>
      </c>
    </row>
    <row r="4291" spans="1:13" x14ac:dyDescent="0.25">
      <c r="A4291" t="s">
        <v>1137</v>
      </c>
      <c r="B4291">
        <v>46</v>
      </c>
      <c r="C4291" t="s">
        <v>1115</v>
      </c>
      <c r="D4291" s="9">
        <v>17.2</v>
      </c>
      <c r="E4291" s="9">
        <v>6</v>
      </c>
      <c r="F4291" s="305">
        <f t="shared" ref="F4291:F4354" si="631">(3.1416/4)*D4291^2</f>
        <v>232.35273599999996</v>
      </c>
      <c r="G4291" s="9">
        <v>0.125</v>
      </c>
      <c r="H4291" s="9" t="s">
        <v>1080</v>
      </c>
      <c r="I4291" s="33">
        <f t="shared" si="629"/>
        <v>120.1547813394446</v>
      </c>
      <c r="J4291" s="33">
        <f t="shared" si="630"/>
        <v>0.4806191253577784</v>
      </c>
      <c r="K4291" s="33" t="str">
        <f t="shared" ref="K4291:K4354" si="632">+IF(D4291&gt;=10,"DEJAR","DEPURAR")</f>
        <v>DEJAR</v>
      </c>
      <c r="L4291" s="33" t="str">
        <f t="shared" ref="L4291:L4354" si="633">+IF(E4291&gt;=5,"DEJAR","DEPURAR")</f>
        <v>DEJAR</v>
      </c>
      <c r="M4291" s="33" t="str">
        <f t="shared" ref="M4291:M4354" si="634">+IF(AND(K4291="DEJAR",L4291="DEJAR"),"DEJAR","DEPURAR")</f>
        <v>DEJAR</v>
      </c>
    </row>
    <row r="4292" spans="1:13" x14ac:dyDescent="0.25">
      <c r="A4292" t="s">
        <v>1137</v>
      </c>
      <c r="B4292">
        <v>47</v>
      </c>
      <c r="C4292" t="s">
        <v>1115</v>
      </c>
      <c r="D4292" s="9">
        <v>15.7</v>
      </c>
      <c r="E4292" s="9">
        <v>6</v>
      </c>
      <c r="F4292" s="305">
        <f t="shared" si="631"/>
        <v>193.59324599999999</v>
      </c>
      <c r="G4292" s="9">
        <v>0.125</v>
      </c>
      <c r="H4292" s="9" t="s">
        <v>1080</v>
      </c>
      <c r="I4292" s="33">
        <f t="shared" si="629"/>
        <v>97.162681104962218</v>
      </c>
      <c r="J4292" s="33">
        <f t="shared" si="630"/>
        <v>0.38865072441984888</v>
      </c>
      <c r="K4292" s="33" t="str">
        <f t="shared" si="632"/>
        <v>DEJAR</v>
      </c>
      <c r="L4292" s="33" t="str">
        <f t="shared" si="633"/>
        <v>DEJAR</v>
      </c>
      <c r="M4292" s="33" t="str">
        <f t="shared" si="634"/>
        <v>DEJAR</v>
      </c>
    </row>
    <row r="4293" spans="1:13" x14ac:dyDescent="0.25">
      <c r="A4293" t="s">
        <v>1137</v>
      </c>
      <c r="B4293">
        <v>48</v>
      </c>
      <c r="C4293" t="s">
        <v>1115</v>
      </c>
      <c r="D4293" s="9">
        <v>10.1</v>
      </c>
      <c r="E4293" s="9">
        <v>4</v>
      </c>
      <c r="F4293" s="305">
        <f t="shared" si="631"/>
        <v>80.118653999999992</v>
      </c>
      <c r="G4293" s="9">
        <v>0.125</v>
      </c>
      <c r="H4293" s="9" t="s">
        <v>1080</v>
      </c>
      <c r="I4293" s="33">
        <f t="shared" si="629"/>
        <v>34.799597894326617</v>
      </c>
      <c r="J4293" s="33">
        <f t="shared" si="630"/>
        <v>0.13919839157730646</v>
      </c>
      <c r="K4293" s="33" t="str">
        <f t="shared" si="632"/>
        <v>DEJAR</v>
      </c>
      <c r="L4293" s="33" t="str">
        <f t="shared" si="633"/>
        <v>DEPURAR</v>
      </c>
      <c r="M4293" s="33" t="str">
        <f t="shared" si="634"/>
        <v>DEPURAR</v>
      </c>
    </row>
    <row r="4294" spans="1:13" x14ac:dyDescent="0.25">
      <c r="A4294" t="s">
        <v>1137</v>
      </c>
      <c r="B4294">
        <v>49</v>
      </c>
      <c r="C4294" t="s">
        <v>1115</v>
      </c>
      <c r="D4294" s="9">
        <v>16.2</v>
      </c>
      <c r="E4294" s="9">
        <v>6</v>
      </c>
      <c r="F4294" s="305">
        <f t="shared" si="631"/>
        <v>206.12037599999999</v>
      </c>
      <c r="G4294" s="9">
        <v>0.125</v>
      </c>
      <c r="H4294" s="9" t="s">
        <v>1080</v>
      </c>
      <c r="I4294" s="33">
        <f t="shared" si="629"/>
        <v>104.51801468449662</v>
      </c>
      <c r="J4294" s="33">
        <f t="shared" si="630"/>
        <v>0.41807205873798647</v>
      </c>
      <c r="K4294" s="33" t="str">
        <f t="shared" si="632"/>
        <v>DEJAR</v>
      </c>
      <c r="L4294" s="33" t="str">
        <f t="shared" si="633"/>
        <v>DEJAR</v>
      </c>
      <c r="M4294" s="33" t="str">
        <f t="shared" si="634"/>
        <v>DEJAR</v>
      </c>
    </row>
    <row r="4295" spans="1:13" x14ac:dyDescent="0.25">
      <c r="A4295" t="s">
        <v>1137</v>
      </c>
      <c r="B4295">
        <v>50</v>
      </c>
      <c r="C4295" t="s">
        <v>1115</v>
      </c>
      <c r="D4295" s="9">
        <v>14.8</v>
      </c>
      <c r="E4295" s="9">
        <v>5</v>
      </c>
      <c r="F4295" s="305">
        <f t="shared" si="631"/>
        <v>172.03401600000001</v>
      </c>
      <c r="G4295" s="9">
        <v>0.125</v>
      </c>
      <c r="H4295" s="9" t="s">
        <v>1080</v>
      </c>
      <c r="I4295" s="33">
        <f t="shared" si="629"/>
        <v>84.68833654410949</v>
      </c>
      <c r="J4295" s="33">
        <f t="shared" si="630"/>
        <v>0.33875334617643793</v>
      </c>
      <c r="K4295" s="33" t="str">
        <f t="shared" si="632"/>
        <v>DEJAR</v>
      </c>
      <c r="L4295" s="33" t="str">
        <f t="shared" si="633"/>
        <v>DEJAR</v>
      </c>
      <c r="M4295" s="33" t="str">
        <f t="shared" si="634"/>
        <v>DEJAR</v>
      </c>
    </row>
    <row r="4296" spans="1:13" x14ac:dyDescent="0.25">
      <c r="A4296" t="s">
        <v>1137</v>
      </c>
      <c r="B4296">
        <v>51</v>
      </c>
      <c r="C4296" t="s">
        <v>1115</v>
      </c>
      <c r="D4296" s="9">
        <v>18.2</v>
      </c>
      <c r="E4296" s="9">
        <v>5</v>
      </c>
      <c r="F4296" s="305">
        <f t="shared" si="631"/>
        <v>260.15589599999998</v>
      </c>
      <c r="G4296" s="9">
        <v>0.125</v>
      </c>
      <c r="H4296" s="9" t="s">
        <v>1080</v>
      </c>
      <c r="I4296" s="33">
        <f t="shared" si="629"/>
        <v>137.04657577879587</v>
      </c>
      <c r="J4296" s="33">
        <f t="shared" si="630"/>
        <v>0.54818630311518346</v>
      </c>
      <c r="K4296" s="33" t="str">
        <f t="shared" si="632"/>
        <v>DEJAR</v>
      </c>
      <c r="L4296" s="33" t="str">
        <f t="shared" si="633"/>
        <v>DEJAR</v>
      </c>
      <c r="M4296" s="33" t="str">
        <f t="shared" si="634"/>
        <v>DEJAR</v>
      </c>
    </row>
    <row r="4297" spans="1:13" x14ac:dyDescent="0.25">
      <c r="A4297" t="s">
        <v>1137</v>
      </c>
      <c r="B4297">
        <v>52</v>
      </c>
      <c r="C4297" t="s">
        <v>1115</v>
      </c>
      <c r="D4297" s="9">
        <v>20.8</v>
      </c>
      <c r="E4297" s="9">
        <v>7</v>
      </c>
      <c r="F4297" s="305">
        <f t="shared" si="631"/>
        <v>339.795456</v>
      </c>
      <c r="G4297" s="9">
        <v>0.125</v>
      </c>
      <c r="H4297" s="9" t="s">
        <v>1080</v>
      </c>
      <c r="I4297" s="33">
        <f t="shared" si="629"/>
        <v>187.00471827783079</v>
      </c>
      <c r="J4297" s="33">
        <f t="shared" si="630"/>
        <v>0.7480188731113232</v>
      </c>
      <c r="K4297" s="33" t="str">
        <f t="shared" si="632"/>
        <v>DEJAR</v>
      </c>
      <c r="L4297" s="33" t="str">
        <f t="shared" si="633"/>
        <v>DEJAR</v>
      </c>
      <c r="M4297" s="33" t="str">
        <f t="shared" si="634"/>
        <v>DEJAR</v>
      </c>
    </row>
    <row r="4298" spans="1:13" x14ac:dyDescent="0.25">
      <c r="A4298" t="s">
        <v>1137</v>
      </c>
      <c r="B4298">
        <v>53</v>
      </c>
      <c r="C4298" t="s">
        <v>1115</v>
      </c>
      <c r="D4298" s="9">
        <v>16.3</v>
      </c>
      <c r="E4298" s="9">
        <v>7</v>
      </c>
      <c r="F4298" s="305">
        <f t="shared" si="631"/>
        <v>208.67292599999999</v>
      </c>
      <c r="G4298" s="9">
        <v>0.125</v>
      </c>
      <c r="H4298" s="9" t="s">
        <v>1080</v>
      </c>
      <c r="I4298" s="33">
        <f t="shared" si="629"/>
        <v>106.02590271953909</v>
      </c>
      <c r="J4298" s="33">
        <f t="shared" si="630"/>
        <v>0.42410361087815635</v>
      </c>
      <c r="K4298" s="33" t="str">
        <f t="shared" si="632"/>
        <v>DEJAR</v>
      </c>
      <c r="L4298" s="33" t="str">
        <f t="shared" si="633"/>
        <v>DEJAR</v>
      </c>
      <c r="M4298" s="33" t="str">
        <f t="shared" si="634"/>
        <v>DEJAR</v>
      </c>
    </row>
    <row r="4299" spans="1:13" x14ac:dyDescent="0.25">
      <c r="A4299" t="s">
        <v>1137</v>
      </c>
      <c r="B4299">
        <v>54</v>
      </c>
      <c r="C4299" t="s">
        <v>1115</v>
      </c>
      <c r="D4299" s="9">
        <v>17.3</v>
      </c>
      <c r="E4299" s="9">
        <v>6</v>
      </c>
      <c r="F4299" s="305">
        <f t="shared" si="631"/>
        <v>235.06236600000003</v>
      </c>
      <c r="G4299" s="9">
        <v>0.125</v>
      </c>
      <c r="H4299" s="9" t="s">
        <v>1080</v>
      </c>
      <c r="I4299" s="33">
        <f t="shared" si="629"/>
        <v>121.78709035599873</v>
      </c>
      <c r="J4299" s="33">
        <f t="shared" si="630"/>
        <v>0.48714836142399492</v>
      </c>
      <c r="K4299" s="33" t="str">
        <f t="shared" si="632"/>
        <v>DEJAR</v>
      </c>
      <c r="L4299" s="33" t="str">
        <f t="shared" si="633"/>
        <v>DEJAR</v>
      </c>
      <c r="M4299" s="33" t="str">
        <f t="shared" si="634"/>
        <v>DEJAR</v>
      </c>
    </row>
    <row r="4300" spans="1:13" x14ac:dyDescent="0.25">
      <c r="A4300" t="s">
        <v>1137</v>
      </c>
      <c r="B4300">
        <v>55</v>
      </c>
      <c r="C4300" t="s">
        <v>1115</v>
      </c>
      <c r="D4300" s="9">
        <v>14.6</v>
      </c>
      <c r="E4300" s="9">
        <v>5</v>
      </c>
      <c r="F4300" s="305">
        <f t="shared" si="631"/>
        <v>167.415864</v>
      </c>
      <c r="G4300" s="9">
        <v>0.125</v>
      </c>
      <c r="H4300" s="9" t="s">
        <v>1080</v>
      </c>
      <c r="I4300" s="33">
        <f t="shared" si="629"/>
        <v>82.048359964039435</v>
      </c>
      <c r="J4300" s="33">
        <f t="shared" si="630"/>
        <v>0.32819343985615773</v>
      </c>
      <c r="K4300" s="33" t="str">
        <f t="shared" si="632"/>
        <v>DEJAR</v>
      </c>
      <c r="L4300" s="33" t="str">
        <f t="shared" si="633"/>
        <v>DEJAR</v>
      </c>
      <c r="M4300" s="33" t="str">
        <f t="shared" si="634"/>
        <v>DEJAR</v>
      </c>
    </row>
    <row r="4301" spans="1:13" x14ac:dyDescent="0.25">
      <c r="A4301" t="s">
        <v>1137</v>
      </c>
      <c r="B4301">
        <v>56</v>
      </c>
      <c r="C4301" t="s">
        <v>1115</v>
      </c>
      <c r="D4301" s="9">
        <v>17.2</v>
      </c>
      <c r="E4301" s="9">
        <v>6</v>
      </c>
      <c r="F4301" s="305">
        <f t="shared" si="631"/>
        <v>232.35273599999996</v>
      </c>
      <c r="G4301" s="9">
        <v>0.125</v>
      </c>
      <c r="H4301" s="9" t="s">
        <v>1080</v>
      </c>
      <c r="I4301" s="33">
        <f t="shared" si="629"/>
        <v>120.1547813394446</v>
      </c>
      <c r="J4301" s="33">
        <f t="shared" ref="J4301:J4364" si="635">(I4301/1000)*0.5/G4301</f>
        <v>0.4806191253577784</v>
      </c>
      <c r="K4301" s="33" t="str">
        <f t="shared" si="632"/>
        <v>DEJAR</v>
      </c>
      <c r="L4301" s="33" t="str">
        <f t="shared" si="633"/>
        <v>DEJAR</v>
      </c>
      <c r="M4301" s="33" t="str">
        <f t="shared" si="634"/>
        <v>DEJAR</v>
      </c>
    </row>
    <row r="4302" spans="1:13" x14ac:dyDescent="0.25">
      <c r="A4302" t="s">
        <v>1137</v>
      </c>
      <c r="B4302">
        <v>57</v>
      </c>
      <c r="C4302" t="s">
        <v>1115</v>
      </c>
      <c r="D4302" s="9">
        <v>16.5</v>
      </c>
      <c r="E4302" s="9">
        <v>7</v>
      </c>
      <c r="F4302" s="305">
        <f t="shared" si="631"/>
        <v>213.82515000000001</v>
      </c>
      <c r="G4302" s="9">
        <v>0.125</v>
      </c>
      <c r="H4302" s="9" t="s">
        <v>1080</v>
      </c>
      <c r="I4302" s="33">
        <f t="shared" si="629"/>
        <v>109.0786994496526</v>
      </c>
      <c r="J4302" s="33">
        <f t="shared" si="635"/>
        <v>0.43631479779861043</v>
      </c>
      <c r="K4302" s="33" t="str">
        <f t="shared" si="632"/>
        <v>DEJAR</v>
      </c>
      <c r="L4302" s="33" t="str">
        <f t="shared" si="633"/>
        <v>DEJAR</v>
      </c>
      <c r="M4302" s="33" t="str">
        <f t="shared" si="634"/>
        <v>DEJAR</v>
      </c>
    </row>
    <row r="4303" spans="1:13" x14ac:dyDescent="0.25">
      <c r="A4303" t="s">
        <v>1137</v>
      </c>
      <c r="B4303">
        <v>58</v>
      </c>
      <c r="C4303" t="s">
        <v>1115</v>
      </c>
      <c r="D4303" s="9">
        <v>17.100000000000001</v>
      </c>
      <c r="E4303" s="9">
        <v>6</v>
      </c>
      <c r="F4303" s="305">
        <f t="shared" si="631"/>
        <v>229.65881400000001</v>
      </c>
      <c r="G4303" s="9">
        <v>0.125</v>
      </c>
      <c r="H4303" s="9" t="s">
        <v>1080</v>
      </c>
      <c r="I4303" s="33">
        <f t="shared" si="629"/>
        <v>118.53502337216574</v>
      </c>
      <c r="J4303" s="33">
        <f t="shared" si="635"/>
        <v>0.47414009348866293</v>
      </c>
      <c r="K4303" s="33" t="str">
        <f t="shared" si="632"/>
        <v>DEJAR</v>
      </c>
      <c r="L4303" s="33" t="str">
        <f t="shared" si="633"/>
        <v>DEJAR</v>
      </c>
      <c r="M4303" s="33" t="str">
        <f t="shared" si="634"/>
        <v>DEJAR</v>
      </c>
    </row>
    <row r="4304" spans="1:13" x14ac:dyDescent="0.25">
      <c r="A4304" t="s">
        <v>1137</v>
      </c>
      <c r="B4304">
        <v>59</v>
      </c>
      <c r="C4304" t="s">
        <v>1115</v>
      </c>
      <c r="D4304" s="9">
        <v>16.8</v>
      </c>
      <c r="E4304" s="9">
        <v>7</v>
      </c>
      <c r="F4304" s="305">
        <f t="shared" si="631"/>
        <v>221.67129600000001</v>
      </c>
      <c r="G4304" s="9">
        <v>0.125</v>
      </c>
      <c r="H4304" s="9" t="s">
        <v>1080</v>
      </c>
      <c r="I4304" s="33">
        <f t="shared" si="629"/>
        <v>113.75081574054036</v>
      </c>
      <c r="J4304" s="33">
        <f t="shared" si="635"/>
        <v>0.45500326296216143</v>
      </c>
      <c r="K4304" s="33" t="str">
        <f t="shared" si="632"/>
        <v>DEJAR</v>
      </c>
      <c r="L4304" s="33" t="str">
        <f t="shared" si="633"/>
        <v>DEJAR</v>
      </c>
      <c r="M4304" s="33" t="str">
        <f t="shared" si="634"/>
        <v>DEJAR</v>
      </c>
    </row>
    <row r="4305" spans="1:13" x14ac:dyDescent="0.25">
      <c r="A4305" t="s">
        <v>1137</v>
      </c>
      <c r="B4305">
        <v>60</v>
      </c>
      <c r="C4305" t="s">
        <v>1115</v>
      </c>
      <c r="D4305" s="9">
        <v>16.2</v>
      </c>
      <c r="E4305" s="9">
        <v>6</v>
      </c>
      <c r="F4305" s="305">
        <f t="shared" si="631"/>
        <v>206.12037599999999</v>
      </c>
      <c r="G4305" s="9">
        <v>0.125</v>
      </c>
      <c r="H4305" s="9" t="s">
        <v>1080</v>
      </c>
      <c r="I4305" s="33">
        <f t="shared" ref="I4305:I4361" si="636">0.15991*D4305^2.32764</f>
        <v>104.51801468449662</v>
      </c>
      <c r="J4305" s="33">
        <f t="shared" si="635"/>
        <v>0.41807205873798647</v>
      </c>
      <c r="K4305" s="33" t="str">
        <f t="shared" si="632"/>
        <v>DEJAR</v>
      </c>
      <c r="L4305" s="33" t="str">
        <f t="shared" si="633"/>
        <v>DEJAR</v>
      </c>
      <c r="M4305" s="33" t="str">
        <f t="shared" si="634"/>
        <v>DEJAR</v>
      </c>
    </row>
    <row r="4306" spans="1:13" x14ac:dyDescent="0.25">
      <c r="A4306" t="s">
        <v>1137</v>
      </c>
      <c r="B4306">
        <v>61</v>
      </c>
      <c r="C4306" t="s">
        <v>1115</v>
      </c>
      <c r="D4306" s="9">
        <v>16.8</v>
      </c>
      <c r="E4306" s="9">
        <v>5</v>
      </c>
      <c r="F4306" s="305">
        <f t="shared" si="631"/>
        <v>221.67129600000001</v>
      </c>
      <c r="G4306" s="9">
        <v>0.125</v>
      </c>
      <c r="H4306" s="9" t="s">
        <v>1080</v>
      </c>
      <c r="I4306" s="33">
        <f t="shared" si="636"/>
        <v>113.75081574054036</v>
      </c>
      <c r="J4306" s="33">
        <f t="shared" si="635"/>
        <v>0.45500326296216143</v>
      </c>
      <c r="K4306" s="33" t="str">
        <f t="shared" si="632"/>
        <v>DEJAR</v>
      </c>
      <c r="L4306" s="33" t="str">
        <f t="shared" si="633"/>
        <v>DEJAR</v>
      </c>
      <c r="M4306" s="33" t="str">
        <f t="shared" si="634"/>
        <v>DEJAR</v>
      </c>
    </row>
    <row r="4307" spans="1:13" x14ac:dyDescent="0.25">
      <c r="A4307" t="s">
        <v>1137</v>
      </c>
      <c r="B4307">
        <v>62</v>
      </c>
      <c r="C4307" t="s">
        <v>1115</v>
      </c>
      <c r="D4307" s="9">
        <v>16.2</v>
      </c>
      <c r="E4307" s="9">
        <v>6</v>
      </c>
      <c r="F4307" s="305">
        <f t="shared" si="631"/>
        <v>206.12037599999999</v>
      </c>
      <c r="G4307" s="9">
        <v>0.125</v>
      </c>
      <c r="H4307" s="9" t="s">
        <v>1080</v>
      </c>
      <c r="I4307" s="33">
        <f t="shared" si="636"/>
        <v>104.51801468449662</v>
      </c>
      <c r="J4307" s="33">
        <f t="shared" si="635"/>
        <v>0.41807205873798647</v>
      </c>
      <c r="K4307" s="33" t="str">
        <f t="shared" si="632"/>
        <v>DEJAR</v>
      </c>
      <c r="L4307" s="33" t="str">
        <f t="shared" si="633"/>
        <v>DEJAR</v>
      </c>
      <c r="M4307" s="33" t="str">
        <f t="shared" si="634"/>
        <v>DEJAR</v>
      </c>
    </row>
    <row r="4308" spans="1:13" x14ac:dyDescent="0.25">
      <c r="A4308" t="s">
        <v>1137</v>
      </c>
      <c r="B4308">
        <v>63</v>
      </c>
      <c r="C4308" t="s">
        <v>1115</v>
      </c>
      <c r="D4308" s="9">
        <v>16.100000000000001</v>
      </c>
      <c r="E4308" s="9">
        <v>6</v>
      </c>
      <c r="F4308" s="305">
        <f t="shared" si="631"/>
        <v>203.58353400000001</v>
      </c>
      <c r="G4308" s="9">
        <v>0.125</v>
      </c>
      <c r="H4308" s="9" t="s">
        <v>1080</v>
      </c>
      <c r="I4308" s="33">
        <f t="shared" si="636"/>
        <v>103.02243378430762</v>
      </c>
      <c r="J4308" s="33">
        <f t="shared" si="635"/>
        <v>0.41208973513723052</v>
      </c>
      <c r="K4308" s="33" t="str">
        <f t="shared" si="632"/>
        <v>DEJAR</v>
      </c>
      <c r="L4308" s="33" t="str">
        <f t="shared" si="633"/>
        <v>DEJAR</v>
      </c>
      <c r="M4308" s="33" t="str">
        <f t="shared" si="634"/>
        <v>DEJAR</v>
      </c>
    </row>
    <row r="4309" spans="1:13" x14ac:dyDescent="0.25">
      <c r="A4309" t="s">
        <v>1137</v>
      </c>
      <c r="B4309">
        <v>64</v>
      </c>
      <c r="C4309" t="s">
        <v>1115</v>
      </c>
      <c r="D4309" s="9">
        <v>12.8</v>
      </c>
      <c r="E4309" s="9">
        <v>5</v>
      </c>
      <c r="F4309" s="305">
        <f t="shared" si="631"/>
        <v>128.67993600000003</v>
      </c>
      <c r="G4309" s="9">
        <v>0.125</v>
      </c>
      <c r="H4309" s="9" t="s">
        <v>1080</v>
      </c>
      <c r="I4309" s="33">
        <f t="shared" si="636"/>
        <v>60.403462873642709</v>
      </c>
      <c r="J4309" s="33">
        <f t="shared" si="635"/>
        <v>0.24161385149457085</v>
      </c>
      <c r="K4309" s="33" t="str">
        <f t="shared" si="632"/>
        <v>DEJAR</v>
      </c>
      <c r="L4309" s="33" t="str">
        <f t="shared" si="633"/>
        <v>DEJAR</v>
      </c>
      <c r="M4309" s="33" t="str">
        <f t="shared" si="634"/>
        <v>DEJAR</v>
      </c>
    </row>
    <row r="4310" spans="1:13" x14ac:dyDescent="0.25">
      <c r="A4310" t="s">
        <v>1137</v>
      </c>
      <c r="B4310">
        <v>65</v>
      </c>
      <c r="C4310" t="s">
        <v>1115</v>
      </c>
      <c r="D4310" s="9">
        <v>18.3</v>
      </c>
      <c r="E4310" s="9">
        <v>7</v>
      </c>
      <c r="F4310" s="305">
        <f t="shared" si="631"/>
        <v>263.02260600000005</v>
      </c>
      <c r="G4310" s="9">
        <v>0.125</v>
      </c>
      <c r="H4310" s="9" t="s">
        <v>1080</v>
      </c>
      <c r="I4310" s="33">
        <f t="shared" si="636"/>
        <v>138.80569270165631</v>
      </c>
      <c r="J4310" s="33">
        <f t="shared" si="635"/>
        <v>0.5552227708066253</v>
      </c>
      <c r="K4310" s="33" t="str">
        <f t="shared" si="632"/>
        <v>DEJAR</v>
      </c>
      <c r="L4310" s="33" t="str">
        <f t="shared" si="633"/>
        <v>DEJAR</v>
      </c>
      <c r="M4310" s="33" t="str">
        <f t="shared" si="634"/>
        <v>DEJAR</v>
      </c>
    </row>
    <row r="4311" spans="1:13" x14ac:dyDescent="0.25">
      <c r="A4311" t="s">
        <v>1137</v>
      </c>
      <c r="B4311">
        <v>66</v>
      </c>
      <c r="C4311" t="s">
        <v>1115</v>
      </c>
      <c r="D4311" s="9">
        <v>18.2</v>
      </c>
      <c r="E4311" s="9">
        <v>5</v>
      </c>
      <c r="F4311" s="305">
        <f t="shared" si="631"/>
        <v>260.15589599999998</v>
      </c>
      <c r="G4311" s="9">
        <v>0.125</v>
      </c>
      <c r="H4311" s="9" t="s">
        <v>1080</v>
      </c>
      <c r="I4311" s="33">
        <f t="shared" si="636"/>
        <v>137.04657577879587</v>
      </c>
      <c r="J4311" s="33">
        <f t="shared" si="635"/>
        <v>0.54818630311518346</v>
      </c>
      <c r="K4311" s="33" t="str">
        <f t="shared" si="632"/>
        <v>DEJAR</v>
      </c>
      <c r="L4311" s="33" t="str">
        <f t="shared" si="633"/>
        <v>DEJAR</v>
      </c>
      <c r="M4311" s="33" t="str">
        <f t="shared" si="634"/>
        <v>DEJAR</v>
      </c>
    </row>
    <row r="4312" spans="1:13" x14ac:dyDescent="0.25">
      <c r="A4312" t="s">
        <v>1137</v>
      </c>
      <c r="B4312">
        <v>67</v>
      </c>
      <c r="C4312" t="s">
        <v>1115</v>
      </c>
      <c r="D4312" s="9">
        <v>16.399999999999999</v>
      </c>
      <c r="E4312" s="9">
        <v>6</v>
      </c>
      <c r="F4312" s="305">
        <f t="shared" si="631"/>
        <v>211.24118399999998</v>
      </c>
      <c r="G4312" s="9">
        <v>0.125</v>
      </c>
      <c r="H4312" s="9" t="s">
        <v>1080</v>
      </c>
      <c r="I4312" s="33">
        <f t="shared" si="636"/>
        <v>107.54612272886484</v>
      </c>
      <c r="J4312" s="33">
        <f t="shared" si="635"/>
        <v>0.43018449091545941</v>
      </c>
      <c r="K4312" s="33" t="str">
        <f t="shared" si="632"/>
        <v>DEJAR</v>
      </c>
      <c r="L4312" s="33" t="str">
        <f t="shared" si="633"/>
        <v>DEJAR</v>
      </c>
      <c r="M4312" s="33" t="str">
        <f t="shared" si="634"/>
        <v>DEJAR</v>
      </c>
    </row>
    <row r="4313" spans="1:13" x14ac:dyDescent="0.25">
      <c r="A4313" t="s">
        <v>1137</v>
      </c>
      <c r="B4313">
        <v>68</v>
      </c>
      <c r="C4313" t="s">
        <v>1115</v>
      </c>
      <c r="D4313" s="9">
        <v>18.899999999999999</v>
      </c>
      <c r="E4313" s="9">
        <v>6</v>
      </c>
      <c r="F4313" s="305">
        <f t="shared" si="631"/>
        <v>280.55273399999993</v>
      </c>
      <c r="G4313" s="9">
        <v>0.125</v>
      </c>
      <c r="H4313" s="9" t="s">
        <v>1080</v>
      </c>
      <c r="I4313" s="33">
        <f t="shared" si="636"/>
        <v>149.63017268369123</v>
      </c>
      <c r="J4313" s="33">
        <f t="shared" si="635"/>
        <v>0.59852069073476488</v>
      </c>
      <c r="K4313" s="33" t="str">
        <f t="shared" si="632"/>
        <v>DEJAR</v>
      </c>
      <c r="L4313" s="33" t="str">
        <f t="shared" si="633"/>
        <v>DEJAR</v>
      </c>
      <c r="M4313" s="33" t="str">
        <f t="shared" si="634"/>
        <v>DEJAR</v>
      </c>
    </row>
    <row r="4314" spans="1:13" x14ac:dyDescent="0.25">
      <c r="A4314" t="s">
        <v>1137</v>
      </c>
      <c r="B4314">
        <v>69</v>
      </c>
      <c r="C4314" t="s">
        <v>1115</v>
      </c>
      <c r="D4314" s="9">
        <v>16.600000000000001</v>
      </c>
      <c r="E4314" s="9">
        <v>6</v>
      </c>
      <c r="F4314" s="305">
        <f t="shared" si="631"/>
        <v>216.42482400000003</v>
      </c>
      <c r="G4314" s="9">
        <v>0.125</v>
      </c>
      <c r="H4314" s="9" t="s">
        <v>1080</v>
      </c>
      <c r="I4314" s="33">
        <f t="shared" si="636"/>
        <v>110.62365751787038</v>
      </c>
      <c r="J4314" s="33">
        <f t="shared" si="635"/>
        <v>0.44249463007148154</v>
      </c>
      <c r="K4314" s="33" t="str">
        <f t="shared" si="632"/>
        <v>DEJAR</v>
      </c>
      <c r="L4314" s="33" t="str">
        <f t="shared" si="633"/>
        <v>DEJAR</v>
      </c>
      <c r="M4314" s="33" t="str">
        <f t="shared" si="634"/>
        <v>DEJAR</v>
      </c>
    </row>
    <row r="4315" spans="1:13" x14ac:dyDescent="0.25">
      <c r="A4315" t="s">
        <v>1137</v>
      </c>
      <c r="B4315">
        <v>70</v>
      </c>
      <c r="C4315" t="s">
        <v>1115</v>
      </c>
      <c r="D4315" s="9">
        <v>16.5</v>
      </c>
      <c r="E4315" s="9">
        <v>6</v>
      </c>
      <c r="F4315" s="305">
        <f t="shared" si="631"/>
        <v>213.82515000000001</v>
      </c>
      <c r="G4315" s="9">
        <v>0.125</v>
      </c>
      <c r="H4315" s="9" t="s">
        <v>1080</v>
      </c>
      <c r="I4315" s="33">
        <f t="shared" si="636"/>
        <v>109.0786994496526</v>
      </c>
      <c r="J4315" s="33">
        <f t="shared" si="635"/>
        <v>0.43631479779861043</v>
      </c>
      <c r="K4315" s="33" t="str">
        <f t="shared" si="632"/>
        <v>DEJAR</v>
      </c>
      <c r="L4315" s="33" t="str">
        <f t="shared" si="633"/>
        <v>DEJAR</v>
      </c>
      <c r="M4315" s="33" t="str">
        <f t="shared" si="634"/>
        <v>DEJAR</v>
      </c>
    </row>
    <row r="4316" spans="1:13" x14ac:dyDescent="0.25">
      <c r="A4316" t="s">
        <v>1137</v>
      </c>
      <c r="B4316">
        <v>71</v>
      </c>
      <c r="C4316" t="s">
        <v>1115</v>
      </c>
      <c r="D4316" s="9">
        <v>16.5</v>
      </c>
      <c r="E4316" s="9">
        <v>6</v>
      </c>
      <c r="F4316" s="305">
        <f t="shared" si="631"/>
        <v>213.82515000000001</v>
      </c>
      <c r="G4316" s="9">
        <v>0.125</v>
      </c>
      <c r="H4316" s="9" t="s">
        <v>1080</v>
      </c>
      <c r="I4316" s="33">
        <f t="shared" si="636"/>
        <v>109.0786994496526</v>
      </c>
      <c r="J4316" s="33">
        <f t="shared" si="635"/>
        <v>0.43631479779861043</v>
      </c>
      <c r="K4316" s="33" t="str">
        <f t="shared" si="632"/>
        <v>DEJAR</v>
      </c>
      <c r="L4316" s="33" t="str">
        <f t="shared" si="633"/>
        <v>DEJAR</v>
      </c>
      <c r="M4316" s="33" t="str">
        <f t="shared" si="634"/>
        <v>DEJAR</v>
      </c>
    </row>
    <row r="4317" spans="1:13" x14ac:dyDescent="0.25">
      <c r="A4317" t="s">
        <v>1137</v>
      </c>
      <c r="B4317">
        <v>72</v>
      </c>
      <c r="C4317" t="s">
        <v>1115</v>
      </c>
      <c r="D4317" s="9">
        <v>14.9</v>
      </c>
      <c r="E4317" s="9">
        <v>5</v>
      </c>
      <c r="F4317" s="305">
        <f t="shared" si="631"/>
        <v>174.36665400000001</v>
      </c>
      <c r="G4317" s="9">
        <v>0.125</v>
      </c>
      <c r="H4317" s="9" t="s">
        <v>1080</v>
      </c>
      <c r="I4317" s="33">
        <f t="shared" si="636"/>
        <v>86.026233609056689</v>
      </c>
      <c r="J4317" s="33">
        <f t="shared" si="635"/>
        <v>0.34410493443622675</v>
      </c>
      <c r="K4317" s="33" t="str">
        <f t="shared" si="632"/>
        <v>DEJAR</v>
      </c>
      <c r="L4317" s="33" t="str">
        <f t="shared" si="633"/>
        <v>DEJAR</v>
      </c>
      <c r="M4317" s="33" t="str">
        <f t="shared" si="634"/>
        <v>DEJAR</v>
      </c>
    </row>
    <row r="4318" spans="1:13" x14ac:dyDescent="0.25">
      <c r="A4318" t="s">
        <v>1137</v>
      </c>
      <c r="B4318">
        <v>73</v>
      </c>
      <c r="C4318" t="s">
        <v>1115</v>
      </c>
      <c r="D4318" s="9">
        <v>15.7</v>
      </c>
      <c r="E4318" s="9">
        <v>5</v>
      </c>
      <c r="F4318" s="305">
        <f t="shared" si="631"/>
        <v>193.59324599999999</v>
      </c>
      <c r="G4318" s="9">
        <v>0.125</v>
      </c>
      <c r="H4318" s="9" t="s">
        <v>1080</v>
      </c>
      <c r="I4318" s="33">
        <f t="shared" si="636"/>
        <v>97.162681104962218</v>
      </c>
      <c r="J4318" s="33">
        <f t="shared" si="635"/>
        <v>0.38865072441984888</v>
      </c>
      <c r="K4318" s="33" t="str">
        <f t="shared" si="632"/>
        <v>DEJAR</v>
      </c>
      <c r="L4318" s="33" t="str">
        <f t="shared" si="633"/>
        <v>DEJAR</v>
      </c>
      <c r="M4318" s="33" t="str">
        <f t="shared" si="634"/>
        <v>DEJAR</v>
      </c>
    </row>
    <row r="4319" spans="1:13" x14ac:dyDescent="0.25">
      <c r="A4319" t="s">
        <v>1137</v>
      </c>
      <c r="B4319">
        <v>74</v>
      </c>
      <c r="C4319" t="s">
        <v>1115</v>
      </c>
      <c r="D4319" s="9">
        <v>14.7</v>
      </c>
      <c r="E4319" s="9">
        <v>5</v>
      </c>
      <c r="F4319" s="305">
        <f t="shared" si="631"/>
        <v>169.71708599999997</v>
      </c>
      <c r="G4319" s="9">
        <v>0.125</v>
      </c>
      <c r="H4319" s="9" t="s">
        <v>1080</v>
      </c>
      <c r="I4319" s="33">
        <f t="shared" si="636"/>
        <v>83.362387499363294</v>
      </c>
      <c r="J4319" s="33">
        <f t="shared" si="635"/>
        <v>0.33344954999745319</v>
      </c>
      <c r="K4319" s="33" t="str">
        <f t="shared" si="632"/>
        <v>DEJAR</v>
      </c>
      <c r="L4319" s="33" t="str">
        <f t="shared" si="633"/>
        <v>DEJAR</v>
      </c>
      <c r="M4319" s="33" t="str">
        <f t="shared" si="634"/>
        <v>DEJAR</v>
      </c>
    </row>
    <row r="4320" spans="1:13" x14ac:dyDescent="0.25">
      <c r="A4320" t="s">
        <v>1137</v>
      </c>
      <c r="B4320">
        <v>75</v>
      </c>
      <c r="C4320" t="s">
        <v>1115</v>
      </c>
      <c r="D4320" s="9">
        <v>17.3</v>
      </c>
      <c r="E4320" s="9">
        <v>6</v>
      </c>
      <c r="F4320" s="305">
        <f t="shared" si="631"/>
        <v>235.06236600000003</v>
      </c>
      <c r="G4320" s="9">
        <v>0.125</v>
      </c>
      <c r="H4320" s="9" t="s">
        <v>1080</v>
      </c>
      <c r="I4320" s="33">
        <f t="shared" si="636"/>
        <v>121.78709035599873</v>
      </c>
      <c r="J4320" s="33">
        <f t="shared" si="635"/>
        <v>0.48714836142399492</v>
      </c>
      <c r="K4320" s="33" t="str">
        <f t="shared" si="632"/>
        <v>DEJAR</v>
      </c>
      <c r="L4320" s="33" t="str">
        <f t="shared" si="633"/>
        <v>DEJAR</v>
      </c>
      <c r="M4320" s="33" t="str">
        <f t="shared" si="634"/>
        <v>DEJAR</v>
      </c>
    </row>
    <row r="4321" spans="1:13" x14ac:dyDescent="0.25">
      <c r="A4321" t="s">
        <v>1137</v>
      </c>
      <c r="B4321">
        <v>76</v>
      </c>
      <c r="C4321" t="s">
        <v>1115</v>
      </c>
      <c r="D4321" s="9">
        <v>12.2</v>
      </c>
      <c r="E4321" s="9">
        <v>5</v>
      </c>
      <c r="F4321" s="305">
        <f t="shared" si="631"/>
        <v>116.89893599999998</v>
      </c>
      <c r="G4321" s="9">
        <v>0.125</v>
      </c>
      <c r="H4321" s="9" t="s">
        <v>1080</v>
      </c>
      <c r="I4321" s="33">
        <f t="shared" si="636"/>
        <v>54.01697001302</v>
      </c>
      <c r="J4321" s="33">
        <f t="shared" si="635"/>
        <v>0.21606788005208</v>
      </c>
      <c r="K4321" s="33" t="str">
        <f t="shared" si="632"/>
        <v>DEJAR</v>
      </c>
      <c r="L4321" s="33" t="str">
        <f t="shared" si="633"/>
        <v>DEJAR</v>
      </c>
      <c r="M4321" s="33" t="str">
        <f t="shared" si="634"/>
        <v>DEJAR</v>
      </c>
    </row>
    <row r="4322" spans="1:13" x14ac:dyDescent="0.25">
      <c r="A4322" t="s">
        <v>1137</v>
      </c>
      <c r="B4322">
        <v>77</v>
      </c>
      <c r="C4322" t="s">
        <v>1115</v>
      </c>
      <c r="D4322" s="9">
        <v>16.3</v>
      </c>
      <c r="E4322" s="9">
        <v>6</v>
      </c>
      <c r="F4322" s="305">
        <f t="shared" si="631"/>
        <v>208.67292599999999</v>
      </c>
      <c r="G4322" s="9">
        <v>0.125</v>
      </c>
      <c r="H4322" s="9" t="s">
        <v>1080</v>
      </c>
      <c r="I4322" s="33">
        <f t="shared" si="636"/>
        <v>106.02590271953909</v>
      </c>
      <c r="J4322" s="33">
        <f t="shared" si="635"/>
        <v>0.42410361087815635</v>
      </c>
      <c r="K4322" s="33" t="str">
        <f t="shared" si="632"/>
        <v>DEJAR</v>
      </c>
      <c r="L4322" s="33" t="str">
        <f t="shared" si="633"/>
        <v>DEJAR</v>
      </c>
      <c r="M4322" s="33" t="str">
        <f t="shared" si="634"/>
        <v>DEJAR</v>
      </c>
    </row>
    <row r="4323" spans="1:13" x14ac:dyDescent="0.25">
      <c r="A4323" t="s">
        <v>1137</v>
      </c>
      <c r="B4323">
        <v>78</v>
      </c>
      <c r="C4323" t="s">
        <v>1115</v>
      </c>
      <c r="D4323" s="9">
        <v>17.100000000000001</v>
      </c>
      <c r="E4323" s="9">
        <v>6</v>
      </c>
      <c r="F4323" s="305">
        <f t="shared" si="631"/>
        <v>229.65881400000001</v>
      </c>
      <c r="G4323" s="9">
        <v>0.125</v>
      </c>
      <c r="H4323" s="9" t="s">
        <v>1080</v>
      </c>
      <c r="I4323" s="33">
        <f t="shared" si="636"/>
        <v>118.53502337216574</v>
      </c>
      <c r="J4323" s="33">
        <f t="shared" si="635"/>
        <v>0.47414009348866293</v>
      </c>
      <c r="K4323" s="33" t="str">
        <f t="shared" si="632"/>
        <v>DEJAR</v>
      </c>
      <c r="L4323" s="33" t="str">
        <f t="shared" si="633"/>
        <v>DEJAR</v>
      </c>
      <c r="M4323" s="33" t="str">
        <f t="shared" si="634"/>
        <v>DEJAR</v>
      </c>
    </row>
    <row r="4324" spans="1:13" x14ac:dyDescent="0.25">
      <c r="A4324" t="s">
        <v>1137</v>
      </c>
      <c r="B4324">
        <v>79</v>
      </c>
      <c r="C4324" t="s">
        <v>1115</v>
      </c>
      <c r="D4324" s="9">
        <v>13.4</v>
      </c>
      <c r="E4324" s="9">
        <v>6</v>
      </c>
      <c r="F4324" s="305">
        <f t="shared" si="631"/>
        <v>141.02642399999999</v>
      </c>
      <c r="G4324" s="9">
        <v>0.125</v>
      </c>
      <c r="H4324" s="9" t="s">
        <v>1080</v>
      </c>
      <c r="I4324" s="33">
        <f t="shared" si="636"/>
        <v>67.200087128968363</v>
      </c>
      <c r="J4324" s="33">
        <f t="shared" si="635"/>
        <v>0.26880034851587348</v>
      </c>
      <c r="K4324" s="33" t="str">
        <f t="shared" si="632"/>
        <v>DEJAR</v>
      </c>
      <c r="L4324" s="33" t="str">
        <f t="shared" si="633"/>
        <v>DEJAR</v>
      </c>
      <c r="M4324" s="33" t="str">
        <f t="shared" si="634"/>
        <v>DEJAR</v>
      </c>
    </row>
    <row r="4325" spans="1:13" x14ac:dyDescent="0.25">
      <c r="A4325" t="s">
        <v>1137</v>
      </c>
      <c r="B4325">
        <v>80</v>
      </c>
      <c r="C4325" t="s">
        <v>1115</v>
      </c>
      <c r="D4325" s="9">
        <v>13</v>
      </c>
      <c r="E4325" s="9">
        <v>3</v>
      </c>
      <c r="F4325" s="305">
        <f t="shared" si="631"/>
        <v>132.73259999999999</v>
      </c>
      <c r="G4325" s="9">
        <v>0.125</v>
      </c>
      <c r="H4325" s="9" t="s">
        <v>1080</v>
      </c>
      <c r="I4325" s="33">
        <f t="shared" si="636"/>
        <v>62.623123844849545</v>
      </c>
      <c r="J4325" s="33">
        <f t="shared" si="635"/>
        <v>0.25049249537939816</v>
      </c>
      <c r="K4325" s="33" t="str">
        <f t="shared" si="632"/>
        <v>DEJAR</v>
      </c>
      <c r="L4325" s="33" t="str">
        <f t="shared" si="633"/>
        <v>DEPURAR</v>
      </c>
      <c r="M4325" s="33" t="str">
        <f t="shared" si="634"/>
        <v>DEPURAR</v>
      </c>
    </row>
    <row r="4326" spans="1:13" x14ac:dyDescent="0.25">
      <c r="A4326" t="s">
        <v>1137</v>
      </c>
      <c r="B4326">
        <v>81</v>
      </c>
      <c r="C4326" t="s">
        <v>1115</v>
      </c>
      <c r="D4326" s="9">
        <v>15.9</v>
      </c>
      <c r="E4326" s="9">
        <v>6</v>
      </c>
      <c r="F4326" s="305">
        <f t="shared" si="631"/>
        <v>198.556974</v>
      </c>
      <c r="G4326" s="9">
        <v>0.125</v>
      </c>
      <c r="H4326" s="9" t="s">
        <v>1080</v>
      </c>
      <c r="I4326" s="33">
        <f t="shared" si="636"/>
        <v>100.0680935131499</v>
      </c>
      <c r="J4326" s="33">
        <f t="shared" si="635"/>
        <v>0.40027237405259963</v>
      </c>
      <c r="K4326" s="33" t="str">
        <f t="shared" si="632"/>
        <v>DEJAR</v>
      </c>
      <c r="L4326" s="33" t="str">
        <f t="shared" si="633"/>
        <v>DEJAR</v>
      </c>
      <c r="M4326" s="33" t="str">
        <f t="shared" si="634"/>
        <v>DEJAR</v>
      </c>
    </row>
    <row r="4327" spans="1:13" x14ac:dyDescent="0.25">
      <c r="A4327" t="s">
        <v>1137</v>
      </c>
      <c r="B4327">
        <v>82</v>
      </c>
      <c r="C4327" t="s">
        <v>1115</v>
      </c>
      <c r="D4327" s="9">
        <v>16.399999999999999</v>
      </c>
      <c r="E4327" s="9">
        <v>6</v>
      </c>
      <c r="F4327" s="305">
        <f t="shared" si="631"/>
        <v>211.24118399999998</v>
      </c>
      <c r="G4327" s="9">
        <v>0.125</v>
      </c>
      <c r="H4327" s="9" t="s">
        <v>1080</v>
      </c>
      <c r="I4327" s="33">
        <f t="shared" si="636"/>
        <v>107.54612272886484</v>
      </c>
      <c r="J4327" s="33">
        <f t="shared" si="635"/>
        <v>0.43018449091545941</v>
      </c>
      <c r="K4327" s="33" t="str">
        <f t="shared" si="632"/>
        <v>DEJAR</v>
      </c>
      <c r="L4327" s="33" t="str">
        <f t="shared" si="633"/>
        <v>DEJAR</v>
      </c>
      <c r="M4327" s="33" t="str">
        <f t="shared" si="634"/>
        <v>DEJAR</v>
      </c>
    </row>
    <row r="4328" spans="1:13" x14ac:dyDescent="0.25">
      <c r="A4328" t="s">
        <v>1137</v>
      </c>
      <c r="B4328">
        <v>83</v>
      </c>
      <c r="C4328" t="s">
        <v>1115</v>
      </c>
      <c r="D4328" s="9">
        <v>28.7</v>
      </c>
      <c r="E4328" s="9">
        <v>6</v>
      </c>
      <c r="F4328" s="305">
        <f t="shared" si="631"/>
        <v>646.92612599999995</v>
      </c>
      <c r="G4328" s="9">
        <v>0.125</v>
      </c>
      <c r="H4328" s="9" t="s">
        <v>1080</v>
      </c>
      <c r="I4328" s="33">
        <f t="shared" si="636"/>
        <v>395.63967951259599</v>
      </c>
      <c r="J4328" s="33">
        <f t="shared" si="635"/>
        <v>1.582558718050384</v>
      </c>
      <c r="K4328" s="33" t="str">
        <f t="shared" si="632"/>
        <v>DEJAR</v>
      </c>
      <c r="L4328" s="33" t="str">
        <f t="shared" si="633"/>
        <v>DEJAR</v>
      </c>
      <c r="M4328" s="33" t="str">
        <f t="shared" si="634"/>
        <v>DEJAR</v>
      </c>
    </row>
    <row r="4329" spans="1:13" x14ac:dyDescent="0.25">
      <c r="A4329" t="s">
        <v>1137</v>
      </c>
      <c r="B4329">
        <v>84</v>
      </c>
      <c r="C4329" t="s">
        <v>1115</v>
      </c>
      <c r="D4329" s="9">
        <v>18.7</v>
      </c>
      <c r="E4329" s="210">
        <v>5.660869565217391</v>
      </c>
      <c r="F4329" s="305">
        <f t="shared" si="631"/>
        <v>274.64652599999999</v>
      </c>
      <c r="G4329" s="9">
        <v>0.125</v>
      </c>
      <c r="H4329" s="9" t="s">
        <v>1080</v>
      </c>
      <c r="I4329" s="33">
        <f t="shared" si="636"/>
        <v>145.97047468433362</v>
      </c>
      <c r="J4329" s="33">
        <f t="shared" si="635"/>
        <v>0.58388189873733454</v>
      </c>
      <c r="K4329" s="33" t="str">
        <f t="shared" si="632"/>
        <v>DEJAR</v>
      </c>
      <c r="L4329" s="33" t="str">
        <f t="shared" si="633"/>
        <v>DEJAR</v>
      </c>
      <c r="M4329" s="33" t="str">
        <f t="shared" si="634"/>
        <v>DEJAR</v>
      </c>
    </row>
    <row r="4330" spans="1:13" x14ac:dyDescent="0.25">
      <c r="A4330" t="s">
        <v>1137</v>
      </c>
      <c r="B4330">
        <v>85</v>
      </c>
      <c r="C4330" t="s">
        <v>1115</v>
      </c>
      <c r="D4330" s="9">
        <v>12.5</v>
      </c>
      <c r="E4330" s="9">
        <v>6</v>
      </c>
      <c r="F4330" s="305">
        <f t="shared" si="631"/>
        <v>122.71875</v>
      </c>
      <c r="G4330" s="9">
        <v>0.125</v>
      </c>
      <c r="H4330" s="9" t="s">
        <v>1080</v>
      </c>
      <c r="I4330" s="33">
        <f t="shared" si="636"/>
        <v>57.159345325416837</v>
      </c>
      <c r="J4330" s="33">
        <f t="shared" si="635"/>
        <v>0.22863738130166736</v>
      </c>
      <c r="K4330" s="33" t="str">
        <f t="shared" si="632"/>
        <v>DEJAR</v>
      </c>
      <c r="L4330" s="33" t="str">
        <f t="shared" si="633"/>
        <v>DEJAR</v>
      </c>
      <c r="M4330" s="33" t="str">
        <f t="shared" si="634"/>
        <v>DEJAR</v>
      </c>
    </row>
    <row r="4331" spans="1:13" x14ac:dyDescent="0.25">
      <c r="A4331" t="s">
        <v>1137</v>
      </c>
      <c r="B4331">
        <v>86</v>
      </c>
      <c r="C4331" t="s">
        <v>1115</v>
      </c>
      <c r="D4331" s="9">
        <v>15.4</v>
      </c>
      <c r="E4331" s="9">
        <v>5</v>
      </c>
      <c r="F4331" s="305">
        <f t="shared" si="631"/>
        <v>186.26546400000001</v>
      </c>
      <c r="G4331" s="9">
        <v>0.125</v>
      </c>
      <c r="H4331" s="9" t="s">
        <v>1080</v>
      </c>
      <c r="I4331" s="33">
        <f t="shared" si="636"/>
        <v>92.895858777043657</v>
      </c>
      <c r="J4331" s="33">
        <f t="shared" si="635"/>
        <v>0.37158343510817465</v>
      </c>
      <c r="K4331" s="33" t="str">
        <f t="shared" si="632"/>
        <v>DEJAR</v>
      </c>
      <c r="L4331" s="33" t="str">
        <f t="shared" si="633"/>
        <v>DEJAR</v>
      </c>
      <c r="M4331" s="33" t="str">
        <f t="shared" si="634"/>
        <v>DEJAR</v>
      </c>
    </row>
    <row r="4332" spans="1:13" x14ac:dyDescent="0.25">
      <c r="A4332" t="s">
        <v>1137</v>
      </c>
      <c r="B4332">
        <v>87</v>
      </c>
      <c r="C4332" t="s">
        <v>1115</v>
      </c>
      <c r="D4332" s="9">
        <v>18.2</v>
      </c>
      <c r="E4332" s="9">
        <v>7</v>
      </c>
      <c r="F4332" s="305">
        <f t="shared" si="631"/>
        <v>260.15589599999998</v>
      </c>
      <c r="G4332" s="9">
        <v>0.125</v>
      </c>
      <c r="H4332" s="9" t="s">
        <v>1080</v>
      </c>
      <c r="I4332" s="33">
        <f t="shared" si="636"/>
        <v>137.04657577879587</v>
      </c>
      <c r="J4332" s="33">
        <f t="shared" si="635"/>
        <v>0.54818630311518346</v>
      </c>
      <c r="K4332" s="33" t="str">
        <f t="shared" si="632"/>
        <v>DEJAR</v>
      </c>
      <c r="L4332" s="33" t="str">
        <f t="shared" si="633"/>
        <v>DEJAR</v>
      </c>
      <c r="M4332" s="33" t="str">
        <f t="shared" si="634"/>
        <v>DEJAR</v>
      </c>
    </row>
    <row r="4333" spans="1:13" x14ac:dyDescent="0.25">
      <c r="A4333" t="s">
        <v>1137</v>
      </c>
      <c r="B4333">
        <v>88</v>
      </c>
      <c r="C4333" t="s">
        <v>1115</v>
      </c>
      <c r="D4333" s="9">
        <v>17.5</v>
      </c>
      <c r="E4333" s="9">
        <v>6</v>
      </c>
      <c r="F4333" s="305">
        <f t="shared" si="631"/>
        <v>240.52875</v>
      </c>
      <c r="G4333" s="9">
        <v>0.125</v>
      </c>
      <c r="H4333" s="9" t="s">
        <v>1080</v>
      </c>
      <c r="I4333" s="33">
        <f t="shared" si="636"/>
        <v>125.08945689157549</v>
      </c>
      <c r="J4333" s="33">
        <f t="shared" si="635"/>
        <v>0.50035782756630198</v>
      </c>
      <c r="K4333" s="33" t="str">
        <f t="shared" si="632"/>
        <v>DEJAR</v>
      </c>
      <c r="L4333" s="33" t="str">
        <f t="shared" si="633"/>
        <v>DEJAR</v>
      </c>
      <c r="M4333" s="33" t="str">
        <f t="shared" si="634"/>
        <v>DEJAR</v>
      </c>
    </row>
    <row r="4334" spans="1:13" x14ac:dyDescent="0.25">
      <c r="A4334" t="s">
        <v>1137</v>
      </c>
      <c r="B4334">
        <v>89</v>
      </c>
      <c r="C4334" t="s">
        <v>1115</v>
      </c>
      <c r="D4334" s="9">
        <v>16.899999999999999</v>
      </c>
      <c r="E4334" s="9">
        <v>6</v>
      </c>
      <c r="F4334" s="305">
        <f t="shared" si="631"/>
        <v>224.31809399999997</v>
      </c>
      <c r="G4334" s="9">
        <v>0.125</v>
      </c>
      <c r="H4334" s="9" t="s">
        <v>1080</v>
      </c>
      <c r="I4334" s="33">
        <f t="shared" si="636"/>
        <v>115.33306467000706</v>
      </c>
      <c r="J4334" s="33">
        <f t="shared" si="635"/>
        <v>0.46133225868002825</v>
      </c>
      <c r="K4334" s="33" t="str">
        <f t="shared" si="632"/>
        <v>DEJAR</v>
      </c>
      <c r="L4334" s="33" t="str">
        <f t="shared" si="633"/>
        <v>DEJAR</v>
      </c>
      <c r="M4334" s="33" t="str">
        <f t="shared" si="634"/>
        <v>DEJAR</v>
      </c>
    </row>
    <row r="4335" spans="1:13" x14ac:dyDescent="0.25">
      <c r="A4335" t="s">
        <v>1137</v>
      </c>
      <c r="B4335">
        <v>90</v>
      </c>
      <c r="C4335" t="s">
        <v>1115</v>
      </c>
      <c r="D4335" s="9">
        <v>18.3</v>
      </c>
      <c r="E4335" s="9">
        <v>6</v>
      </c>
      <c r="F4335" s="305">
        <f t="shared" si="631"/>
        <v>263.02260600000005</v>
      </c>
      <c r="G4335" s="9">
        <v>0.125</v>
      </c>
      <c r="H4335" s="9" t="s">
        <v>1080</v>
      </c>
      <c r="I4335" s="33">
        <f t="shared" si="636"/>
        <v>138.80569270165631</v>
      </c>
      <c r="J4335" s="33">
        <f t="shared" si="635"/>
        <v>0.5552227708066253</v>
      </c>
      <c r="K4335" s="33" t="str">
        <f t="shared" si="632"/>
        <v>DEJAR</v>
      </c>
      <c r="L4335" s="33" t="str">
        <f t="shared" si="633"/>
        <v>DEJAR</v>
      </c>
      <c r="M4335" s="33" t="str">
        <f t="shared" si="634"/>
        <v>DEJAR</v>
      </c>
    </row>
    <row r="4336" spans="1:13" x14ac:dyDescent="0.25">
      <c r="A4336" t="s">
        <v>1137</v>
      </c>
      <c r="B4336">
        <v>91</v>
      </c>
      <c r="C4336" t="s">
        <v>1115</v>
      </c>
      <c r="D4336" s="9">
        <v>12.9</v>
      </c>
      <c r="E4336" s="9">
        <v>5</v>
      </c>
      <c r="F4336" s="305">
        <f t="shared" si="631"/>
        <v>130.69841399999999</v>
      </c>
      <c r="G4336" s="9">
        <v>0.125</v>
      </c>
      <c r="H4336" s="9" t="s">
        <v>1080</v>
      </c>
      <c r="I4336" s="33">
        <f t="shared" si="636"/>
        <v>61.507582323194924</v>
      </c>
      <c r="J4336" s="33">
        <f t="shared" si="635"/>
        <v>0.24603032929277971</v>
      </c>
      <c r="K4336" s="33" t="str">
        <f t="shared" si="632"/>
        <v>DEJAR</v>
      </c>
      <c r="L4336" s="33" t="str">
        <f t="shared" si="633"/>
        <v>DEJAR</v>
      </c>
      <c r="M4336" s="33" t="str">
        <f t="shared" si="634"/>
        <v>DEJAR</v>
      </c>
    </row>
    <row r="4337" spans="1:13" x14ac:dyDescent="0.25">
      <c r="A4337" t="s">
        <v>1137</v>
      </c>
      <c r="B4337">
        <v>92</v>
      </c>
      <c r="C4337" t="s">
        <v>1115</v>
      </c>
      <c r="D4337" s="9">
        <v>15.9</v>
      </c>
      <c r="E4337" s="9">
        <v>5</v>
      </c>
      <c r="F4337" s="305">
        <f t="shared" si="631"/>
        <v>198.556974</v>
      </c>
      <c r="G4337" s="9">
        <v>0.125</v>
      </c>
      <c r="H4337" s="9" t="s">
        <v>1080</v>
      </c>
      <c r="I4337" s="33">
        <f t="shared" si="636"/>
        <v>100.0680935131499</v>
      </c>
      <c r="J4337" s="33">
        <f t="shared" si="635"/>
        <v>0.40027237405259963</v>
      </c>
      <c r="K4337" s="33" t="str">
        <f t="shared" si="632"/>
        <v>DEJAR</v>
      </c>
      <c r="L4337" s="33" t="str">
        <f t="shared" si="633"/>
        <v>DEJAR</v>
      </c>
      <c r="M4337" s="33" t="str">
        <f t="shared" si="634"/>
        <v>DEJAR</v>
      </c>
    </row>
    <row r="4338" spans="1:13" x14ac:dyDescent="0.25">
      <c r="A4338" t="s">
        <v>1137</v>
      </c>
      <c r="B4338">
        <v>93</v>
      </c>
      <c r="C4338" t="s">
        <v>1115</v>
      </c>
      <c r="D4338" s="9">
        <v>19.8</v>
      </c>
      <c r="E4338" s="9">
        <v>8</v>
      </c>
      <c r="F4338" s="305">
        <f t="shared" si="631"/>
        <v>307.90821600000004</v>
      </c>
      <c r="G4338" s="9">
        <v>0.125</v>
      </c>
      <c r="H4338" s="9" t="s">
        <v>1080</v>
      </c>
      <c r="I4338" s="33">
        <f t="shared" si="636"/>
        <v>166.74214603696427</v>
      </c>
      <c r="J4338" s="33">
        <f t="shared" si="635"/>
        <v>0.66696858414785709</v>
      </c>
      <c r="K4338" s="33" t="str">
        <f t="shared" si="632"/>
        <v>DEJAR</v>
      </c>
      <c r="L4338" s="33" t="str">
        <f t="shared" si="633"/>
        <v>DEJAR</v>
      </c>
      <c r="M4338" s="33" t="str">
        <f t="shared" si="634"/>
        <v>DEJAR</v>
      </c>
    </row>
    <row r="4339" spans="1:13" x14ac:dyDescent="0.25">
      <c r="A4339" t="s">
        <v>1137</v>
      </c>
      <c r="B4339">
        <v>94</v>
      </c>
      <c r="C4339" t="s">
        <v>1115</v>
      </c>
      <c r="D4339" s="9">
        <v>18.100000000000001</v>
      </c>
      <c r="E4339" s="9">
        <v>6</v>
      </c>
      <c r="F4339" s="305">
        <f t="shared" si="631"/>
        <v>257.30489400000005</v>
      </c>
      <c r="G4339" s="9">
        <v>0.125</v>
      </c>
      <c r="H4339" s="9" t="s">
        <v>1080</v>
      </c>
      <c r="I4339" s="33">
        <f t="shared" si="636"/>
        <v>135.30024446180306</v>
      </c>
      <c r="J4339" s="33">
        <f t="shared" si="635"/>
        <v>0.54120097784721222</v>
      </c>
      <c r="K4339" s="33" t="str">
        <f t="shared" si="632"/>
        <v>DEJAR</v>
      </c>
      <c r="L4339" s="33" t="str">
        <f t="shared" si="633"/>
        <v>DEJAR</v>
      </c>
      <c r="M4339" s="33" t="str">
        <f t="shared" si="634"/>
        <v>DEJAR</v>
      </c>
    </row>
    <row r="4340" spans="1:13" x14ac:dyDescent="0.25">
      <c r="A4340" t="s">
        <v>1137</v>
      </c>
      <c r="B4340">
        <v>95</v>
      </c>
      <c r="C4340" t="s">
        <v>1115</v>
      </c>
      <c r="D4340" s="9">
        <v>17.7</v>
      </c>
      <c r="E4340" s="9">
        <v>6</v>
      </c>
      <c r="F4340" s="305">
        <f t="shared" si="631"/>
        <v>246.05796599999996</v>
      </c>
      <c r="G4340" s="9">
        <v>0.125</v>
      </c>
      <c r="H4340" s="9" t="s">
        <v>1080</v>
      </c>
      <c r="I4340" s="33">
        <f t="shared" si="636"/>
        <v>128.44231276789725</v>
      </c>
      <c r="J4340" s="33">
        <f t="shared" si="635"/>
        <v>0.51376925107158899</v>
      </c>
      <c r="K4340" s="33" t="str">
        <f t="shared" si="632"/>
        <v>DEJAR</v>
      </c>
      <c r="L4340" s="33" t="str">
        <f t="shared" si="633"/>
        <v>DEJAR</v>
      </c>
      <c r="M4340" s="33" t="str">
        <f t="shared" si="634"/>
        <v>DEJAR</v>
      </c>
    </row>
    <row r="4341" spans="1:13" x14ac:dyDescent="0.25">
      <c r="A4341" t="s">
        <v>1137</v>
      </c>
      <c r="B4341">
        <v>96</v>
      </c>
      <c r="C4341" t="s">
        <v>1115</v>
      </c>
      <c r="D4341" s="9">
        <v>15.1</v>
      </c>
      <c r="E4341" s="9">
        <v>6</v>
      </c>
      <c r="F4341" s="305">
        <f t="shared" si="631"/>
        <v>179.07905399999999</v>
      </c>
      <c r="G4341" s="9">
        <v>0.125</v>
      </c>
      <c r="H4341" s="9" t="s">
        <v>1080</v>
      </c>
      <c r="I4341" s="33">
        <f t="shared" si="636"/>
        <v>88.737977243177667</v>
      </c>
      <c r="J4341" s="33">
        <f t="shared" si="635"/>
        <v>0.35495190897271067</v>
      </c>
      <c r="K4341" s="33" t="str">
        <f t="shared" si="632"/>
        <v>DEJAR</v>
      </c>
      <c r="L4341" s="33" t="str">
        <f t="shared" si="633"/>
        <v>DEJAR</v>
      </c>
      <c r="M4341" s="33" t="str">
        <f t="shared" si="634"/>
        <v>DEJAR</v>
      </c>
    </row>
    <row r="4342" spans="1:13" x14ac:dyDescent="0.25">
      <c r="A4342" t="s">
        <v>1137</v>
      </c>
      <c r="B4342">
        <v>97</v>
      </c>
      <c r="C4342" t="s">
        <v>1115</v>
      </c>
      <c r="D4342" s="9">
        <v>17.100000000000001</v>
      </c>
      <c r="E4342" s="9">
        <v>6</v>
      </c>
      <c r="F4342" s="305">
        <f t="shared" si="631"/>
        <v>229.65881400000001</v>
      </c>
      <c r="G4342" s="9">
        <v>0.125</v>
      </c>
      <c r="H4342" s="9" t="s">
        <v>1080</v>
      </c>
      <c r="I4342" s="33">
        <f t="shared" si="636"/>
        <v>118.53502337216574</v>
      </c>
      <c r="J4342" s="33">
        <f t="shared" si="635"/>
        <v>0.47414009348866293</v>
      </c>
      <c r="K4342" s="33" t="str">
        <f t="shared" si="632"/>
        <v>DEJAR</v>
      </c>
      <c r="L4342" s="33" t="str">
        <f t="shared" si="633"/>
        <v>DEJAR</v>
      </c>
      <c r="M4342" s="33" t="str">
        <f t="shared" si="634"/>
        <v>DEJAR</v>
      </c>
    </row>
    <row r="4343" spans="1:13" x14ac:dyDescent="0.25">
      <c r="A4343" t="s">
        <v>1137</v>
      </c>
      <c r="B4343">
        <v>98</v>
      </c>
      <c r="C4343" t="s">
        <v>1115</v>
      </c>
      <c r="D4343" s="9">
        <v>17.7</v>
      </c>
      <c r="E4343" s="9">
        <v>5</v>
      </c>
      <c r="F4343" s="305">
        <f t="shared" si="631"/>
        <v>246.05796599999996</v>
      </c>
      <c r="G4343" s="9">
        <v>0.125</v>
      </c>
      <c r="H4343" s="9" t="s">
        <v>1080</v>
      </c>
      <c r="I4343" s="33">
        <f t="shared" si="636"/>
        <v>128.44231276789725</v>
      </c>
      <c r="J4343" s="33">
        <f t="shared" si="635"/>
        <v>0.51376925107158899</v>
      </c>
      <c r="K4343" s="33" t="str">
        <f t="shared" si="632"/>
        <v>DEJAR</v>
      </c>
      <c r="L4343" s="33" t="str">
        <f t="shared" si="633"/>
        <v>DEJAR</v>
      </c>
      <c r="M4343" s="33" t="str">
        <f t="shared" si="634"/>
        <v>DEJAR</v>
      </c>
    </row>
    <row r="4344" spans="1:13" x14ac:dyDescent="0.25">
      <c r="A4344" t="s">
        <v>1137</v>
      </c>
      <c r="B4344">
        <v>99</v>
      </c>
      <c r="C4344" t="s">
        <v>1115</v>
      </c>
      <c r="D4344" s="9">
        <v>17.399999999999999</v>
      </c>
      <c r="E4344" s="9">
        <v>5</v>
      </c>
      <c r="F4344" s="305">
        <f t="shared" si="631"/>
        <v>237.78770399999993</v>
      </c>
      <c r="G4344" s="9">
        <v>0.125</v>
      </c>
      <c r="H4344" s="9" t="s">
        <v>1080</v>
      </c>
      <c r="I4344" s="33">
        <f t="shared" si="636"/>
        <v>123.43197428362863</v>
      </c>
      <c r="J4344" s="33">
        <f t="shared" si="635"/>
        <v>0.49372789713451454</v>
      </c>
      <c r="K4344" s="33" t="str">
        <f t="shared" si="632"/>
        <v>DEJAR</v>
      </c>
      <c r="L4344" s="33" t="str">
        <f t="shared" si="633"/>
        <v>DEJAR</v>
      </c>
      <c r="M4344" s="33" t="str">
        <f t="shared" si="634"/>
        <v>DEJAR</v>
      </c>
    </row>
    <row r="4345" spans="1:13" x14ac:dyDescent="0.25">
      <c r="A4345" t="s">
        <v>1137</v>
      </c>
      <c r="B4345">
        <v>100</v>
      </c>
      <c r="C4345" t="s">
        <v>1115</v>
      </c>
      <c r="D4345" s="9">
        <v>17.600000000000001</v>
      </c>
      <c r="E4345" s="9">
        <v>6</v>
      </c>
      <c r="F4345" s="305">
        <f t="shared" si="631"/>
        <v>243.28550400000003</v>
      </c>
      <c r="G4345" s="9">
        <v>0.125</v>
      </c>
      <c r="H4345" s="9" t="s">
        <v>1080</v>
      </c>
      <c r="I4345" s="33">
        <f t="shared" si="636"/>
        <v>126.75956185740795</v>
      </c>
      <c r="J4345" s="33">
        <f t="shared" si="635"/>
        <v>0.50703824742963177</v>
      </c>
      <c r="K4345" s="33" t="str">
        <f t="shared" si="632"/>
        <v>DEJAR</v>
      </c>
      <c r="L4345" s="33" t="str">
        <f t="shared" si="633"/>
        <v>DEJAR</v>
      </c>
      <c r="M4345" s="33" t="str">
        <f t="shared" si="634"/>
        <v>DEJAR</v>
      </c>
    </row>
    <row r="4346" spans="1:13" x14ac:dyDescent="0.25">
      <c r="A4346" t="s">
        <v>1137</v>
      </c>
      <c r="B4346">
        <v>101</v>
      </c>
      <c r="C4346" t="s">
        <v>1115</v>
      </c>
      <c r="D4346" s="9">
        <v>19.600000000000001</v>
      </c>
      <c r="E4346" s="9">
        <v>6</v>
      </c>
      <c r="F4346" s="305">
        <f t="shared" si="631"/>
        <v>301.71926400000007</v>
      </c>
      <c r="G4346" s="9">
        <v>0.125</v>
      </c>
      <c r="H4346" s="9" t="s">
        <v>1080</v>
      </c>
      <c r="I4346" s="33">
        <f t="shared" si="636"/>
        <v>162.84804350280578</v>
      </c>
      <c r="J4346" s="33">
        <f t="shared" si="635"/>
        <v>0.65139217401122307</v>
      </c>
      <c r="K4346" s="33" t="str">
        <f t="shared" si="632"/>
        <v>DEJAR</v>
      </c>
      <c r="L4346" s="33" t="str">
        <f t="shared" si="633"/>
        <v>DEJAR</v>
      </c>
      <c r="M4346" s="33" t="str">
        <f t="shared" si="634"/>
        <v>DEJAR</v>
      </c>
    </row>
    <row r="4347" spans="1:13" x14ac:dyDescent="0.25">
      <c r="A4347" t="s">
        <v>1137</v>
      </c>
      <c r="B4347">
        <v>102</v>
      </c>
      <c r="C4347" t="s">
        <v>1115</v>
      </c>
      <c r="D4347" s="9">
        <v>13</v>
      </c>
      <c r="E4347" s="9">
        <v>5</v>
      </c>
      <c r="F4347" s="305">
        <f t="shared" si="631"/>
        <v>132.73259999999999</v>
      </c>
      <c r="G4347" s="9">
        <v>0.125</v>
      </c>
      <c r="H4347" s="9" t="s">
        <v>1080</v>
      </c>
      <c r="I4347" s="33">
        <f t="shared" si="636"/>
        <v>62.623123844849545</v>
      </c>
      <c r="J4347" s="33">
        <f t="shared" si="635"/>
        <v>0.25049249537939816</v>
      </c>
      <c r="K4347" s="33" t="str">
        <f t="shared" si="632"/>
        <v>DEJAR</v>
      </c>
      <c r="L4347" s="33" t="str">
        <f t="shared" si="633"/>
        <v>DEJAR</v>
      </c>
      <c r="M4347" s="33" t="str">
        <f t="shared" si="634"/>
        <v>DEJAR</v>
      </c>
    </row>
    <row r="4348" spans="1:13" x14ac:dyDescent="0.25">
      <c r="A4348" t="s">
        <v>1137</v>
      </c>
      <c r="B4348">
        <v>103</v>
      </c>
      <c r="C4348" t="s">
        <v>1115</v>
      </c>
      <c r="D4348" s="9">
        <v>11</v>
      </c>
      <c r="E4348" s="9">
        <v>3</v>
      </c>
      <c r="F4348" s="305">
        <f t="shared" si="631"/>
        <v>95.0334</v>
      </c>
      <c r="G4348" s="9">
        <v>0.125</v>
      </c>
      <c r="H4348" s="9" t="s">
        <v>1080</v>
      </c>
      <c r="I4348" s="33">
        <f t="shared" si="636"/>
        <v>42.448553244104822</v>
      </c>
      <c r="J4348" s="33">
        <f t="shared" si="635"/>
        <v>0.16979421297641928</v>
      </c>
      <c r="K4348" s="33" t="str">
        <f t="shared" si="632"/>
        <v>DEJAR</v>
      </c>
      <c r="L4348" s="33" t="str">
        <f t="shared" si="633"/>
        <v>DEPURAR</v>
      </c>
      <c r="M4348" s="33" t="str">
        <f t="shared" si="634"/>
        <v>DEPURAR</v>
      </c>
    </row>
    <row r="4349" spans="1:13" x14ac:dyDescent="0.25">
      <c r="A4349" t="s">
        <v>1137</v>
      </c>
      <c r="B4349">
        <v>104</v>
      </c>
      <c r="C4349" t="s">
        <v>1115</v>
      </c>
      <c r="D4349" s="9">
        <v>17</v>
      </c>
      <c r="E4349" s="9">
        <v>6</v>
      </c>
      <c r="F4349" s="305">
        <f t="shared" si="631"/>
        <v>226.98060000000001</v>
      </c>
      <c r="G4349" s="9">
        <v>0.125</v>
      </c>
      <c r="H4349" s="9" t="s">
        <v>1080</v>
      </c>
      <c r="I4349" s="33">
        <f t="shared" si="636"/>
        <v>116.92779249889976</v>
      </c>
      <c r="J4349" s="33">
        <f t="shared" si="635"/>
        <v>0.46771116999559903</v>
      </c>
      <c r="K4349" s="33" t="str">
        <f t="shared" si="632"/>
        <v>DEJAR</v>
      </c>
      <c r="L4349" s="33" t="str">
        <f t="shared" si="633"/>
        <v>DEJAR</v>
      </c>
      <c r="M4349" s="33" t="str">
        <f t="shared" si="634"/>
        <v>DEJAR</v>
      </c>
    </row>
    <row r="4350" spans="1:13" x14ac:dyDescent="0.25">
      <c r="A4350" t="s">
        <v>1137</v>
      </c>
      <c r="B4350">
        <v>105</v>
      </c>
      <c r="C4350" t="s">
        <v>1115</v>
      </c>
      <c r="D4350" s="9">
        <v>13.8</v>
      </c>
      <c r="E4350" s="9">
        <v>6</v>
      </c>
      <c r="F4350" s="305">
        <f t="shared" si="631"/>
        <v>149.57157600000002</v>
      </c>
      <c r="G4350" s="9">
        <v>0.125</v>
      </c>
      <c r="H4350" s="9" t="s">
        <v>1080</v>
      </c>
      <c r="I4350" s="33">
        <f t="shared" si="636"/>
        <v>71.962091962983251</v>
      </c>
      <c r="J4350" s="33">
        <f t="shared" si="635"/>
        <v>0.28784836785193302</v>
      </c>
      <c r="K4350" s="33" t="str">
        <f t="shared" si="632"/>
        <v>DEJAR</v>
      </c>
      <c r="L4350" s="33" t="str">
        <f t="shared" si="633"/>
        <v>DEJAR</v>
      </c>
      <c r="M4350" s="33" t="str">
        <f t="shared" si="634"/>
        <v>DEJAR</v>
      </c>
    </row>
    <row r="4351" spans="1:13" x14ac:dyDescent="0.25">
      <c r="A4351" t="s">
        <v>1137</v>
      </c>
      <c r="B4351">
        <v>106</v>
      </c>
      <c r="C4351" t="s">
        <v>1115</v>
      </c>
      <c r="D4351" s="9">
        <v>18.2</v>
      </c>
      <c r="E4351" s="9">
        <v>6</v>
      </c>
      <c r="F4351" s="305">
        <f t="shared" si="631"/>
        <v>260.15589599999998</v>
      </c>
      <c r="G4351" s="9">
        <v>0.125</v>
      </c>
      <c r="H4351" s="9" t="s">
        <v>1080</v>
      </c>
      <c r="I4351" s="33">
        <f t="shared" si="636"/>
        <v>137.04657577879587</v>
      </c>
      <c r="J4351" s="33">
        <f t="shared" si="635"/>
        <v>0.54818630311518346</v>
      </c>
      <c r="K4351" s="33" t="str">
        <f t="shared" si="632"/>
        <v>DEJAR</v>
      </c>
      <c r="L4351" s="33" t="str">
        <f t="shared" si="633"/>
        <v>DEJAR</v>
      </c>
      <c r="M4351" s="33" t="str">
        <f t="shared" si="634"/>
        <v>DEJAR</v>
      </c>
    </row>
    <row r="4352" spans="1:13" x14ac:dyDescent="0.25">
      <c r="A4352" t="s">
        <v>1137</v>
      </c>
      <c r="B4352">
        <v>107</v>
      </c>
      <c r="C4352" t="s">
        <v>1115</v>
      </c>
      <c r="D4352" s="9">
        <v>17.100000000000001</v>
      </c>
      <c r="E4352" s="9">
        <v>5</v>
      </c>
      <c r="F4352" s="305">
        <f t="shared" si="631"/>
        <v>229.65881400000001</v>
      </c>
      <c r="G4352" s="9">
        <v>0.125</v>
      </c>
      <c r="H4352" s="9" t="s">
        <v>1080</v>
      </c>
      <c r="I4352" s="33">
        <f t="shared" si="636"/>
        <v>118.53502337216574</v>
      </c>
      <c r="J4352" s="33">
        <f t="shared" si="635"/>
        <v>0.47414009348866293</v>
      </c>
      <c r="K4352" s="33" t="str">
        <f t="shared" si="632"/>
        <v>DEJAR</v>
      </c>
      <c r="L4352" s="33" t="str">
        <f t="shared" si="633"/>
        <v>DEJAR</v>
      </c>
      <c r="M4352" s="33" t="str">
        <f t="shared" si="634"/>
        <v>DEJAR</v>
      </c>
    </row>
    <row r="4353" spans="1:13" x14ac:dyDescent="0.25">
      <c r="A4353" t="s">
        <v>1137</v>
      </c>
      <c r="B4353">
        <v>108</v>
      </c>
      <c r="C4353" t="s">
        <v>1115</v>
      </c>
      <c r="D4353" s="9">
        <v>20.6</v>
      </c>
      <c r="E4353" s="9">
        <v>6</v>
      </c>
      <c r="F4353" s="305">
        <f t="shared" si="631"/>
        <v>333.29234400000007</v>
      </c>
      <c r="G4353" s="9">
        <v>0.125</v>
      </c>
      <c r="H4353" s="9" t="s">
        <v>1080</v>
      </c>
      <c r="I4353" s="33">
        <f t="shared" si="636"/>
        <v>182.84602361499205</v>
      </c>
      <c r="J4353" s="33">
        <f t="shared" si="635"/>
        <v>0.73138409445996821</v>
      </c>
      <c r="K4353" s="33" t="str">
        <f t="shared" si="632"/>
        <v>DEJAR</v>
      </c>
      <c r="L4353" s="33" t="str">
        <f t="shared" si="633"/>
        <v>DEJAR</v>
      </c>
      <c r="M4353" s="33" t="str">
        <f t="shared" si="634"/>
        <v>DEJAR</v>
      </c>
    </row>
    <row r="4354" spans="1:13" x14ac:dyDescent="0.25">
      <c r="A4354" t="s">
        <v>1137</v>
      </c>
      <c r="B4354">
        <v>109</v>
      </c>
      <c r="C4354" t="s">
        <v>1115</v>
      </c>
      <c r="D4354" s="9">
        <v>12.5</v>
      </c>
      <c r="E4354" s="9">
        <v>5</v>
      </c>
      <c r="F4354" s="305">
        <f t="shared" si="631"/>
        <v>122.71875</v>
      </c>
      <c r="G4354" s="9">
        <v>0.125</v>
      </c>
      <c r="H4354" s="9" t="s">
        <v>1080</v>
      </c>
      <c r="I4354" s="33">
        <f t="shared" si="636"/>
        <v>57.159345325416837</v>
      </c>
      <c r="J4354" s="33">
        <f t="shared" si="635"/>
        <v>0.22863738130166736</v>
      </c>
      <c r="K4354" s="33" t="str">
        <f t="shared" si="632"/>
        <v>DEJAR</v>
      </c>
      <c r="L4354" s="33" t="str">
        <f t="shared" si="633"/>
        <v>DEJAR</v>
      </c>
      <c r="M4354" s="33" t="str">
        <f t="shared" si="634"/>
        <v>DEJAR</v>
      </c>
    </row>
    <row r="4355" spans="1:13" x14ac:dyDescent="0.25">
      <c r="A4355" t="s">
        <v>1137</v>
      </c>
      <c r="B4355">
        <v>110</v>
      </c>
      <c r="C4355" t="s">
        <v>1115</v>
      </c>
      <c r="D4355" s="9">
        <v>17.899999999999999</v>
      </c>
      <c r="E4355" s="9">
        <v>7</v>
      </c>
      <c r="F4355" s="305">
        <f t="shared" ref="F4355:F4418" si="637">(3.1416/4)*D4355^2</f>
        <v>251.65001399999997</v>
      </c>
      <c r="G4355" s="9">
        <v>0.125</v>
      </c>
      <c r="H4355" s="9" t="s">
        <v>1080</v>
      </c>
      <c r="I4355" s="33">
        <f t="shared" si="636"/>
        <v>131.8458463210992</v>
      </c>
      <c r="J4355" s="33">
        <f t="shared" si="635"/>
        <v>0.52738338528439677</v>
      </c>
      <c r="K4355" s="33" t="str">
        <f t="shared" ref="K4355:K4418" si="638">+IF(D4355&gt;=10,"DEJAR","DEPURAR")</f>
        <v>DEJAR</v>
      </c>
      <c r="L4355" s="33" t="str">
        <f t="shared" ref="L4355:L4418" si="639">+IF(E4355&gt;=5,"DEJAR","DEPURAR")</f>
        <v>DEJAR</v>
      </c>
      <c r="M4355" s="33" t="str">
        <f t="shared" ref="M4355:M4418" si="640">+IF(AND(K4355="DEJAR",L4355="DEJAR"),"DEJAR","DEPURAR")</f>
        <v>DEJAR</v>
      </c>
    </row>
    <row r="4356" spans="1:13" x14ac:dyDescent="0.25">
      <c r="A4356" t="s">
        <v>1137</v>
      </c>
      <c r="B4356">
        <v>111</v>
      </c>
      <c r="C4356" t="s">
        <v>1115</v>
      </c>
      <c r="D4356" s="9">
        <v>19.2</v>
      </c>
      <c r="E4356" s="9">
        <v>4</v>
      </c>
      <c r="F4356" s="305">
        <f t="shared" si="637"/>
        <v>289.529856</v>
      </c>
      <c r="G4356" s="9">
        <v>0.125</v>
      </c>
      <c r="H4356" s="9" t="s">
        <v>1080</v>
      </c>
      <c r="I4356" s="33">
        <f t="shared" si="636"/>
        <v>155.21686062239019</v>
      </c>
      <c r="J4356" s="33">
        <f t="shared" si="635"/>
        <v>0.62086744248956072</v>
      </c>
      <c r="K4356" s="33" t="str">
        <f t="shared" si="638"/>
        <v>DEJAR</v>
      </c>
      <c r="L4356" s="33" t="str">
        <f t="shared" si="639"/>
        <v>DEPURAR</v>
      </c>
      <c r="M4356" s="33" t="str">
        <f t="shared" si="640"/>
        <v>DEPURAR</v>
      </c>
    </row>
    <row r="4357" spans="1:13" x14ac:dyDescent="0.25">
      <c r="A4357" t="s">
        <v>1137</v>
      </c>
      <c r="B4357">
        <v>112</v>
      </c>
      <c r="C4357" t="s">
        <v>1115</v>
      </c>
      <c r="D4357" s="9">
        <v>18.8</v>
      </c>
      <c r="E4357" s="9">
        <v>6</v>
      </c>
      <c r="F4357" s="305">
        <f t="shared" si="637"/>
        <v>277.59177600000004</v>
      </c>
      <c r="G4357" s="9">
        <v>0.125</v>
      </c>
      <c r="H4357" s="9" t="s">
        <v>1080</v>
      </c>
      <c r="I4357" s="33">
        <f t="shared" si="636"/>
        <v>147.7938625816696</v>
      </c>
      <c r="J4357" s="33">
        <f t="shared" si="635"/>
        <v>0.5911754503266784</v>
      </c>
      <c r="K4357" s="33" t="str">
        <f t="shared" si="638"/>
        <v>DEJAR</v>
      </c>
      <c r="L4357" s="33" t="str">
        <f t="shared" si="639"/>
        <v>DEJAR</v>
      </c>
      <c r="M4357" s="33" t="str">
        <f t="shared" si="640"/>
        <v>DEJAR</v>
      </c>
    </row>
    <row r="4358" spans="1:13" x14ac:dyDescent="0.25">
      <c r="A4358" t="s">
        <v>1137</v>
      </c>
      <c r="B4358">
        <v>113</v>
      </c>
      <c r="C4358" t="s">
        <v>1115</v>
      </c>
      <c r="D4358" s="9">
        <v>14.2</v>
      </c>
      <c r="E4358" s="9">
        <v>6</v>
      </c>
      <c r="F4358" s="305">
        <f t="shared" si="637"/>
        <v>158.368056</v>
      </c>
      <c r="G4358" s="9">
        <v>0.125</v>
      </c>
      <c r="H4358" s="9" t="s">
        <v>1080</v>
      </c>
      <c r="I4358" s="33">
        <f t="shared" si="636"/>
        <v>76.910930418091553</v>
      </c>
      <c r="J4358" s="33">
        <f t="shared" si="635"/>
        <v>0.3076437216723662</v>
      </c>
      <c r="K4358" s="33" t="str">
        <f t="shared" si="638"/>
        <v>DEJAR</v>
      </c>
      <c r="L4358" s="33" t="str">
        <f t="shared" si="639"/>
        <v>DEJAR</v>
      </c>
      <c r="M4358" s="33" t="str">
        <f t="shared" si="640"/>
        <v>DEJAR</v>
      </c>
    </row>
    <row r="4359" spans="1:13" x14ac:dyDescent="0.25">
      <c r="A4359" t="s">
        <v>1137</v>
      </c>
      <c r="B4359">
        <v>114</v>
      </c>
      <c r="C4359" t="s">
        <v>1115</v>
      </c>
      <c r="D4359" s="9">
        <v>14.7</v>
      </c>
      <c r="E4359" s="9">
        <v>6</v>
      </c>
      <c r="F4359" s="305">
        <f t="shared" si="637"/>
        <v>169.71708599999997</v>
      </c>
      <c r="G4359" s="9">
        <v>0.125</v>
      </c>
      <c r="H4359" s="9" t="s">
        <v>1080</v>
      </c>
      <c r="I4359" s="33">
        <f t="shared" si="636"/>
        <v>83.362387499363294</v>
      </c>
      <c r="J4359" s="33">
        <f t="shared" si="635"/>
        <v>0.33344954999745319</v>
      </c>
      <c r="K4359" s="33" t="str">
        <f t="shared" si="638"/>
        <v>DEJAR</v>
      </c>
      <c r="L4359" s="33" t="str">
        <f t="shared" si="639"/>
        <v>DEJAR</v>
      </c>
      <c r="M4359" s="33" t="str">
        <f t="shared" si="640"/>
        <v>DEJAR</v>
      </c>
    </row>
    <row r="4360" spans="1:13" x14ac:dyDescent="0.25">
      <c r="A4360" t="s">
        <v>1137</v>
      </c>
      <c r="B4360">
        <v>115</v>
      </c>
      <c r="C4360" t="s">
        <v>1115</v>
      </c>
      <c r="D4360" s="9">
        <v>19.600000000000001</v>
      </c>
      <c r="E4360" s="9">
        <v>6</v>
      </c>
      <c r="F4360" s="305">
        <f t="shared" si="637"/>
        <v>301.71926400000007</v>
      </c>
      <c r="G4360" s="9">
        <v>0.125</v>
      </c>
      <c r="H4360" s="9" t="s">
        <v>1080</v>
      </c>
      <c r="I4360" s="33">
        <f t="shared" si="636"/>
        <v>162.84804350280578</v>
      </c>
      <c r="J4360" s="33">
        <f t="shared" si="635"/>
        <v>0.65139217401122307</v>
      </c>
      <c r="K4360" s="33" t="str">
        <f t="shared" si="638"/>
        <v>DEJAR</v>
      </c>
      <c r="L4360" s="33" t="str">
        <f t="shared" si="639"/>
        <v>DEJAR</v>
      </c>
      <c r="M4360" s="33" t="str">
        <f t="shared" si="640"/>
        <v>DEJAR</v>
      </c>
    </row>
    <row r="4361" spans="1:13" x14ac:dyDescent="0.25">
      <c r="A4361" t="s">
        <v>1137</v>
      </c>
      <c r="B4361">
        <v>116</v>
      </c>
      <c r="C4361" t="s">
        <v>1115</v>
      </c>
      <c r="D4361" s="9">
        <v>16.2</v>
      </c>
      <c r="E4361" s="9">
        <v>5</v>
      </c>
      <c r="F4361" s="305">
        <f t="shared" si="637"/>
        <v>206.12037599999999</v>
      </c>
      <c r="G4361" s="9">
        <v>0.125</v>
      </c>
      <c r="H4361" s="9" t="s">
        <v>1080</v>
      </c>
      <c r="I4361" s="33">
        <f t="shared" si="636"/>
        <v>104.51801468449662</v>
      </c>
      <c r="J4361" s="33">
        <f t="shared" si="635"/>
        <v>0.41807205873798647</v>
      </c>
      <c r="K4361" s="33" t="str">
        <f t="shared" si="638"/>
        <v>DEJAR</v>
      </c>
      <c r="L4361" s="33" t="str">
        <f t="shared" si="639"/>
        <v>DEJAR</v>
      </c>
      <c r="M4361" s="33" t="str">
        <f t="shared" si="640"/>
        <v>DEJAR</v>
      </c>
    </row>
    <row r="4362" spans="1:13" x14ac:dyDescent="0.25">
      <c r="A4362" t="s">
        <v>1139</v>
      </c>
      <c r="B4362">
        <v>1</v>
      </c>
      <c r="C4362" t="s">
        <v>1103</v>
      </c>
      <c r="D4362" s="9">
        <v>24.9</v>
      </c>
      <c r="E4362" s="9">
        <v>15</v>
      </c>
      <c r="F4362" s="305">
        <f t="shared" si="637"/>
        <v>486.95585399999987</v>
      </c>
      <c r="G4362" s="9">
        <v>0.125</v>
      </c>
      <c r="H4362" t="s">
        <v>1147</v>
      </c>
      <c r="I4362" s="32">
        <f t="shared" ref="I4362:I4425" si="641">0.13657*D4362^2.38351</f>
        <v>290.54299911864297</v>
      </c>
      <c r="J4362" s="32">
        <f t="shared" si="635"/>
        <v>1.1621719964745718</v>
      </c>
      <c r="K4362" s="33" t="str">
        <f t="shared" si="638"/>
        <v>DEJAR</v>
      </c>
      <c r="L4362" s="33" t="str">
        <f t="shared" si="639"/>
        <v>DEJAR</v>
      </c>
      <c r="M4362" s="33" t="str">
        <f t="shared" si="640"/>
        <v>DEJAR</v>
      </c>
    </row>
    <row r="4363" spans="1:13" x14ac:dyDescent="0.25">
      <c r="A4363" t="s">
        <v>1139</v>
      </c>
      <c r="B4363">
        <v>2</v>
      </c>
      <c r="C4363" t="s">
        <v>1103</v>
      </c>
      <c r="D4363" s="9">
        <v>25</v>
      </c>
      <c r="E4363" s="9">
        <v>20</v>
      </c>
      <c r="F4363" s="305">
        <f t="shared" si="637"/>
        <v>490.875</v>
      </c>
      <c r="G4363" s="9">
        <v>0.125</v>
      </c>
      <c r="H4363" t="s">
        <v>1147</v>
      </c>
      <c r="I4363" s="32">
        <f t="shared" si="641"/>
        <v>293.3319028192812</v>
      </c>
      <c r="J4363" s="32">
        <f t="shared" si="635"/>
        <v>1.1733276112771247</v>
      </c>
      <c r="K4363" s="33" t="str">
        <f t="shared" si="638"/>
        <v>DEJAR</v>
      </c>
      <c r="L4363" s="33" t="str">
        <f t="shared" si="639"/>
        <v>DEJAR</v>
      </c>
      <c r="M4363" s="33" t="str">
        <f t="shared" si="640"/>
        <v>DEJAR</v>
      </c>
    </row>
    <row r="4364" spans="1:13" x14ac:dyDescent="0.25">
      <c r="A4364" t="s">
        <v>1139</v>
      </c>
      <c r="B4364">
        <v>3</v>
      </c>
      <c r="C4364" t="s">
        <v>1103</v>
      </c>
      <c r="D4364" s="9">
        <v>31</v>
      </c>
      <c r="E4364" s="9">
        <v>20</v>
      </c>
      <c r="F4364" s="305">
        <f t="shared" si="637"/>
        <v>754.76940000000002</v>
      </c>
      <c r="G4364" s="9">
        <v>0.125</v>
      </c>
      <c r="H4364" t="s">
        <v>1147</v>
      </c>
      <c r="I4364" s="32">
        <f t="shared" si="641"/>
        <v>489.81357840055307</v>
      </c>
      <c r="J4364" s="32">
        <f t="shared" si="635"/>
        <v>1.9592543136022122</v>
      </c>
      <c r="K4364" s="33" t="str">
        <f t="shared" si="638"/>
        <v>DEJAR</v>
      </c>
      <c r="L4364" s="33" t="str">
        <f t="shared" si="639"/>
        <v>DEJAR</v>
      </c>
      <c r="M4364" s="33" t="str">
        <f t="shared" si="640"/>
        <v>DEJAR</v>
      </c>
    </row>
    <row r="4365" spans="1:13" x14ac:dyDescent="0.25">
      <c r="A4365" t="s">
        <v>1139</v>
      </c>
      <c r="B4365">
        <v>4</v>
      </c>
      <c r="C4365" t="s">
        <v>1103</v>
      </c>
      <c r="D4365" s="9">
        <v>24</v>
      </c>
      <c r="E4365" s="9">
        <v>20</v>
      </c>
      <c r="F4365" s="305">
        <f t="shared" si="637"/>
        <v>452.3904</v>
      </c>
      <c r="G4365" s="9">
        <v>0.125</v>
      </c>
      <c r="H4365" t="s">
        <v>1147</v>
      </c>
      <c r="I4365" s="32">
        <f t="shared" si="641"/>
        <v>266.13537552905672</v>
      </c>
      <c r="J4365" s="32">
        <f t="shared" ref="J4365:J4428" si="642">(I4365/1000)*0.5/G4365</f>
        <v>1.0645415021162268</v>
      </c>
      <c r="K4365" s="33" t="str">
        <f t="shared" si="638"/>
        <v>DEJAR</v>
      </c>
      <c r="L4365" s="33" t="str">
        <f t="shared" si="639"/>
        <v>DEJAR</v>
      </c>
      <c r="M4365" s="33" t="str">
        <f t="shared" si="640"/>
        <v>DEJAR</v>
      </c>
    </row>
    <row r="4366" spans="1:13" x14ac:dyDescent="0.25">
      <c r="A4366" t="s">
        <v>1139</v>
      </c>
      <c r="B4366">
        <v>5</v>
      </c>
      <c r="C4366" t="s">
        <v>1103</v>
      </c>
      <c r="D4366" s="9">
        <v>38</v>
      </c>
      <c r="E4366" s="210">
        <v>22.827586206896552</v>
      </c>
      <c r="F4366" s="305">
        <f t="shared" si="637"/>
        <v>1134.1176</v>
      </c>
      <c r="G4366" s="9">
        <v>0.125</v>
      </c>
      <c r="H4366" t="s">
        <v>1147</v>
      </c>
      <c r="I4366" s="32">
        <f t="shared" si="641"/>
        <v>795.76587227964853</v>
      </c>
      <c r="J4366" s="32">
        <f t="shared" si="642"/>
        <v>3.1830634891185943</v>
      </c>
      <c r="K4366" s="33" t="str">
        <f t="shared" si="638"/>
        <v>DEJAR</v>
      </c>
      <c r="L4366" s="33" t="str">
        <f t="shared" si="639"/>
        <v>DEJAR</v>
      </c>
      <c r="M4366" s="33" t="str">
        <f t="shared" si="640"/>
        <v>DEJAR</v>
      </c>
    </row>
    <row r="4367" spans="1:13" x14ac:dyDescent="0.25">
      <c r="A4367" t="s">
        <v>1139</v>
      </c>
      <c r="B4367">
        <v>6</v>
      </c>
      <c r="C4367" t="s">
        <v>1103</v>
      </c>
      <c r="D4367" s="9">
        <v>28</v>
      </c>
      <c r="E4367" s="9">
        <v>18</v>
      </c>
      <c r="F4367" s="305">
        <f t="shared" si="637"/>
        <v>615.75360000000001</v>
      </c>
      <c r="G4367" s="9">
        <v>0.125</v>
      </c>
      <c r="H4367" t="s">
        <v>1147</v>
      </c>
      <c r="I4367" s="32">
        <f t="shared" si="641"/>
        <v>384.30049927715726</v>
      </c>
      <c r="J4367" s="32">
        <f t="shared" si="642"/>
        <v>1.537201997108629</v>
      </c>
      <c r="K4367" s="33" t="str">
        <f t="shared" si="638"/>
        <v>DEJAR</v>
      </c>
      <c r="L4367" s="33" t="str">
        <f t="shared" si="639"/>
        <v>DEJAR</v>
      </c>
      <c r="M4367" s="33" t="str">
        <f t="shared" si="640"/>
        <v>DEJAR</v>
      </c>
    </row>
    <row r="4368" spans="1:13" x14ac:dyDescent="0.25">
      <c r="A4368" t="s">
        <v>1139</v>
      </c>
      <c r="B4368">
        <v>7</v>
      </c>
      <c r="C4368" t="s">
        <v>1103</v>
      </c>
      <c r="D4368" s="9">
        <v>37</v>
      </c>
      <c r="E4368" s="210">
        <v>22.827586206896552</v>
      </c>
      <c r="F4368" s="305">
        <f t="shared" si="637"/>
        <v>1075.2126000000001</v>
      </c>
      <c r="G4368" s="9">
        <v>0.125</v>
      </c>
      <c r="H4368" t="s">
        <v>1147</v>
      </c>
      <c r="I4368" s="32">
        <f t="shared" si="641"/>
        <v>746.75785703016243</v>
      </c>
      <c r="J4368" s="32">
        <f t="shared" si="642"/>
        <v>2.9870314281206496</v>
      </c>
      <c r="K4368" s="33" t="str">
        <f t="shared" si="638"/>
        <v>DEJAR</v>
      </c>
      <c r="L4368" s="33" t="str">
        <f t="shared" si="639"/>
        <v>DEJAR</v>
      </c>
      <c r="M4368" s="33" t="str">
        <f t="shared" si="640"/>
        <v>DEJAR</v>
      </c>
    </row>
    <row r="4369" spans="1:13" x14ac:dyDescent="0.25">
      <c r="A4369" t="s">
        <v>1139</v>
      </c>
      <c r="B4369">
        <v>8</v>
      </c>
      <c r="C4369" t="s">
        <v>1103</v>
      </c>
      <c r="D4369" s="9">
        <v>34</v>
      </c>
      <c r="E4369" s="9">
        <v>25</v>
      </c>
      <c r="F4369" s="305">
        <f t="shared" si="637"/>
        <v>907.92240000000004</v>
      </c>
      <c r="G4369" s="9">
        <v>0.125</v>
      </c>
      <c r="H4369" t="s">
        <v>1147</v>
      </c>
      <c r="I4369" s="32">
        <f t="shared" si="641"/>
        <v>610.45073780325674</v>
      </c>
      <c r="J4369" s="32">
        <f t="shared" si="642"/>
        <v>2.441802951213027</v>
      </c>
      <c r="K4369" s="33" t="str">
        <f t="shared" si="638"/>
        <v>DEJAR</v>
      </c>
      <c r="L4369" s="33" t="str">
        <f t="shared" si="639"/>
        <v>DEJAR</v>
      </c>
      <c r="M4369" s="33" t="str">
        <f t="shared" si="640"/>
        <v>DEJAR</v>
      </c>
    </row>
    <row r="4370" spans="1:13" x14ac:dyDescent="0.25">
      <c r="A4370" t="s">
        <v>1139</v>
      </c>
      <c r="B4370">
        <v>9</v>
      </c>
      <c r="C4370" t="s">
        <v>1103</v>
      </c>
      <c r="D4370" s="9">
        <v>28</v>
      </c>
      <c r="E4370" s="9">
        <v>17</v>
      </c>
      <c r="F4370" s="305">
        <f t="shared" si="637"/>
        <v>615.75360000000001</v>
      </c>
      <c r="G4370" s="9">
        <v>0.125</v>
      </c>
      <c r="H4370" t="s">
        <v>1147</v>
      </c>
      <c r="I4370" s="32">
        <f t="shared" si="641"/>
        <v>384.30049927715726</v>
      </c>
      <c r="J4370" s="32">
        <f t="shared" si="642"/>
        <v>1.537201997108629</v>
      </c>
      <c r="K4370" s="33" t="str">
        <f t="shared" si="638"/>
        <v>DEJAR</v>
      </c>
      <c r="L4370" s="33" t="str">
        <f t="shared" si="639"/>
        <v>DEJAR</v>
      </c>
      <c r="M4370" s="33" t="str">
        <f t="shared" si="640"/>
        <v>DEJAR</v>
      </c>
    </row>
    <row r="4371" spans="1:13" x14ac:dyDescent="0.25">
      <c r="A4371" t="s">
        <v>1139</v>
      </c>
      <c r="B4371">
        <v>10</v>
      </c>
      <c r="C4371" t="s">
        <v>1103</v>
      </c>
      <c r="D4371" s="9">
        <v>33</v>
      </c>
      <c r="E4371" s="9">
        <v>21</v>
      </c>
      <c r="F4371" s="305">
        <f t="shared" si="637"/>
        <v>855.30060000000003</v>
      </c>
      <c r="G4371" s="9">
        <v>0.125</v>
      </c>
      <c r="H4371" t="s">
        <v>1147</v>
      </c>
      <c r="I4371" s="32">
        <f t="shared" si="641"/>
        <v>568.52356444302654</v>
      </c>
      <c r="J4371" s="32">
        <f t="shared" si="642"/>
        <v>2.2740942577721062</v>
      </c>
      <c r="K4371" s="33" t="str">
        <f t="shared" si="638"/>
        <v>DEJAR</v>
      </c>
      <c r="L4371" s="33" t="str">
        <f t="shared" si="639"/>
        <v>DEJAR</v>
      </c>
      <c r="M4371" s="33" t="str">
        <f t="shared" si="640"/>
        <v>DEJAR</v>
      </c>
    </row>
    <row r="4372" spans="1:13" x14ac:dyDescent="0.25">
      <c r="A4372" t="s">
        <v>1139</v>
      </c>
      <c r="B4372">
        <v>11</v>
      </c>
      <c r="C4372" t="s">
        <v>1103</v>
      </c>
      <c r="D4372" s="9">
        <v>36</v>
      </c>
      <c r="E4372" s="9">
        <v>30</v>
      </c>
      <c r="F4372" s="305">
        <f t="shared" si="637"/>
        <v>1017.8783999999999</v>
      </c>
      <c r="G4372" s="9">
        <v>0.125</v>
      </c>
      <c r="H4372" t="s">
        <v>1147</v>
      </c>
      <c r="I4372" s="32">
        <f t="shared" si="641"/>
        <v>699.54858588098784</v>
      </c>
      <c r="J4372" s="32">
        <f t="shared" si="642"/>
        <v>2.7981943435239516</v>
      </c>
      <c r="K4372" s="33" t="str">
        <f t="shared" si="638"/>
        <v>DEJAR</v>
      </c>
      <c r="L4372" s="33" t="str">
        <f t="shared" si="639"/>
        <v>DEJAR</v>
      </c>
      <c r="M4372" s="33" t="str">
        <f t="shared" si="640"/>
        <v>DEJAR</v>
      </c>
    </row>
    <row r="4373" spans="1:13" x14ac:dyDescent="0.25">
      <c r="A4373" t="s">
        <v>1139</v>
      </c>
      <c r="B4373">
        <v>12</v>
      </c>
      <c r="C4373" t="s">
        <v>1103</v>
      </c>
      <c r="D4373" s="9">
        <v>35</v>
      </c>
      <c r="E4373" s="9">
        <v>25</v>
      </c>
      <c r="F4373" s="305">
        <f t="shared" si="637"/>
        <v>962.11500000000001</v>
      </c>
      <c r="G4373" s="9">
        <v>0.125</v>
      </c>
      <c r="H4373" t="s">
        <v>1147</v>
      </c>
      <c r="I4373" s="32">
        <f t="shared" si="641"/>
        <v>654.11925553640299</v>
      </c>
      <c r="J4373" s="32">
        <f t="shared" si="642"/>
        <v>2.6164770221456122</v>
      </c>
      <c r="K4373" s="33" t="str">
        <f t="shared" si="638"/>
        <v>DEJAR</v>
      </c>
      <c r="L4373" s="33" t="str">
        <f t="shared" si="639"/>
        <v>DEJAR</v>
      </c>
      <c r="M4373" s="33" t="str">
        <f t="shared" si="640"/>
        <v>DEJAR</v>
      </c>
    </row>
    <row r="4374" spans="1:13" x14ac:dyDescent="0.25">
      <c r="A4374" t="s">
        <v>1139</v>
      </c>
      <c r="B4374">
        <v>13</v>
      </c>
      <c r="C4374" t="s">
        <v>1103</v>
      </c>
      <c r="D4374" s="9">
        <v>32</v>
      </c>
      <c r="E4374" s="9">
        <v>30</v>
      </c>
      <c r="F4374" s="305">
        <f t="shared" si="637"/>
        <v>804.24959999999999</v>
      </c>
      <c r="G4374" s="9">
        <v>0.125</v>
      </c>
      <c r="H4374" t="s">
        <v>1147</v>
      </c>
      <c r="I4374" s="32">
        <f t="shared" si="641"/>
        <v>528.31791084648671</v>
      </c>
      <c r="J4374" s="32">
        <f t="shared" si="642"/>
        <v>2.1132716433859469</v>
      </c>
      <c r="K4374" s="33" t="str">
        <f t="shared" si="638"/>
        <v>DEJAR</v>
      </c>
      <c r="L4374" s="33" t="str">
        <f t="shared" si="639"/>
        <v>DEJAR</v>
      </c>
      <c r="M4374" s="33" t="str">
        <f t="shared" si="640"/>
        <v>DEJAR</v>
      </c>
    </row>
    <row r="4375" spans="1:13" x14ac:dyDescent="0.25">
      <c r="A4375" t="s">
        <v>1139</v>
      </c>
      <c r="B4375">
        <v>14</v>
      </c>
      <c r="C4375" t="s">
        <v>1103</v>
      </c>
      <c r="D4375" s="9">
        <v>28</v>
      </c>
      <c r="E4375" s="9">
        <v>20</v>
      </c>
      <c r="F4375" s="305">
        <f t="shared" si="637"/>
        <v>615.75360000000001</v>
      </c>
      <c r="G4375" s="9">
        <v>0.125</v>
      </c>
      <c r="H4375" t="s">
        <v>1147</v>
      </c>
      <c r="I4375" s="32">
        <f t="shared" si="641"/>
        <v>384.30049927715726</v>
      </c>
      <c r="J4375" s="32">
        <f t="shared" si="642"/>
        <v>1.537201997108629</v>
      </c>
      <c r="K4375" s="33" t="str">
        <f t="shared" si="638"/>
        <v>DEJAR</v>
      </c>
      <c r="L4375" s="33" t="str">
        <f t="shared" si="639"/>
        <v>DEJAR</v>
      </c>
      <c r="M4375" s="33" t="str">
        <f t="shared" si="640"/>
        <v>DEJAR</v>
      </c>
    </row>
    <row r="4376" spans="1:13" x14ac:dyDescent="0.25">
      <c r="A4376" t="s">
        <v>1139</v>
      </c>
      <c r="B4376">
        <v>15</v>
      </c>
      <c r="C4376" t="s">
        <v>1103</v>
      </c>
      <c r="D4376" s="9">
        <v>28</v>
      </c>
      <c r="E4376" s="9">
        <v>27</v>
      </c>
      <c r="F4376" s="305">
        <f t="shared" si="637"/>
        <v>615.75360000000001</v>
      </c>
      <c r="G4376" s="9">
        <v>0.125</v>
      </c>
      <c r="H4376" t="s">
        <v>1147</v>
      </c>
      <c r="I4376" s="32">
        <f t="shared" si="641"/>
        <v>384.30049927715726</v>
      </c>
      <c r="J4376" s="32">
        <f t="shared" si="642"/>
        <v>1.537201997108629</v>
      </c>
      <c r="K4376" s="33" t="str">
        <f t="shared" si="638"/>
        <v>DEJAR</v>
      </c>
      <c r="L4376" s="33" t="str">
        <f t="shared" si="639"/>
        <v>DEJAR</v>
      </c>
      <c r="M4376" s="33" t="str">
        <f t="shared" si="640"/>
        <v>DEJAR</v>
      </c>
    </row>
    <row r="4377" spans="1:13" x14ac:dyDescent="0.25">
      <c r="A4377" t="s">
        <v>1139</v>
      </c>
      <c r="B4377">
        <v>16</v>
      </c>
      <c r="C4377" t="s">
        <v>1103</v>
      </c>
      <c r="D4377" s="9">
        <v>30</v>
      </c>
      <c r="E4377" s="9">
        <v>30</v>
      </c>
      <c r="F4377" s="305">
        <f t="shared" si="637"/>
        <v>706.86</v>
      </c>
      <c r="G4377" s="9">
        <v>0.125</v>
      </c>
      <c r="H4377" t="s">
        <v>1147</v>
      </c>
      <c r="I4377" s="32">
        <f t="shared" si="641"/>
        <v>452.98997539791907</v>
      </c>
      <c r="J4377" s="32">
        <f t="shared" si="642"/>
        <v>1.8119599015916763</v>
      </c>
      <c r="K4377" s="33" t="str">
        <f t="shared" si="638"/>
        <v>DEJAR</v>
      </c>
      <c r="L4377" s="33" t="str">
        <f t="shared" si="639"/>
        <v>DEJAR</v>
      </c>
      <c r="M4377" s="33" t="str">
        <f t="shared" si="640"/>
        <v>DEJAR</v>
      </c>
    </row>
    <row r="4378" spans="1:13" x14ac:dyDescent="0.25">
      <c r="A4378" t="s">
        <v>1139</v>
      </c>
      <c r="B4378">
        <v>17</v>
      </c>
      <c r="C4378" t="s">
        <v>1103</v>
      </c>
      <c r="D4378" s="9">
        <v>29</v>
      </c>
      <c r="E4378" s="210">
        <v>22.827586206896552</v>
      </c>
      <c r="F4378" s="305">
        <f t="shared" si="637"/>
        <v>660.52139999999997</v>
      </c>
      <c r="G4378" s="9">
        <v>0.125</v>
      </c>
      <c r="H4378" t="s">
        <v>1147</v>
      </c>
      <c r="I4378" s="32">
        <f t="shared" si="641"/>
        <v>417.82609631752575</v>
      </c>
      <c r="J4378" s="32">
        <f t="shared" si="642"/>
        <v>1.6713043852701031</v>
      </c>
      <c r="K4378" s="33" t="str">
        <f t="shared" si="638"/>
        <v>DEJAR</v>
      </c>
      <c r="L4378" s="33" t="str">
        <f t="shared" si="639"/>
        <v>DEJAR</v>
      </c>
      <c r="M4378" s="33" t="str">
        <f t="shared" si="640"/>
        <v>DEJAR</v>
      </c>
    </row>
    <row r="4379" spans="1:13" x14ac:dyDescent="0.25">
      <c r="A4379" t="s">
        <v>1139</v>
      </c>
      <c r="B4379">
        <v>18</v>
      </c>
      <c r="C4379" t="s">
        <v>1103</v>
      </c>
      <c r="D4379" s="9">
        <v>38</v>
      </c>
      <c r="E4379" s="9">
        <v>30</v>
      </c>
      <c r="F4379" s="305">
        <f t="shared" si="637"/>
        <v>1134.1176</v>
      </c>
      <c r="G4379" s="9">
        <v>0.125</v>
      </c>
      <c r="H4379" t="s">
        <v>1147</v>
      </c>
      <c r="I4379" s="32">
        <f t="shared" si="641"/>
        <v>795.76587227964853</v>
      </c>
      <c r="J4379" s="32">
        <f t="shared" si="642"/>
        <v>3.1830634891185943</v>
      </c>
      <c r="K4379" s="33" t="str">
        <f t="shared" si="638"/>
        <v>DEJAR</v>
      </c>
      <c r="L4379" s="33" t="str">
        <f t="shared" si="639"/>
        <v>DEJAR</v>
      </c>
      <c r="M4379" s="33" t="str">
        <f t="shared" si="640"/>
        <v>DEJAR</v>
      </c>
    </row>
    <row r="4380" spans="1:13" x14ac:dyDescent="0.25">
      <c r="A4380" t="s">
        <v>1139</v>
      </c>
      <c r="B4380">
        <v>19</v>
      </c>
      <c r="C4380" t="s">
        <v>1103</v>
      </c>
      <c r="D4380" s="9">
        <v>33</v>
      </c>
      <c r="E4380" s="210">
        <v>22.827586206896552</v>
      </c>
      <c r="F4380" s="305">
        <f t="shared" si="637"/>
        <v>855.30060000000003</v>
      </c>
      <c r="G4380" s="9">
        <v>0.125</v>
      </c>
      <c r="H4380" t="s">
        <v>1147</v>
      </c>
      <c r="I4380" s="32">
        <f t="shared" si="641"/>
        <v>568.52356444302654</v>
      </c>
      <c r="J4380" s="32">
        <f t="shared" si="642"/>
        <v>2.2740942577721062</v>
      </c>
      <c r="K4380" s="33" t="str">
        <f t="shared" si="638"/>
        <v>DEJAR</v>
      </c>
      <c r="L4380" s="33" t="str">
        <f t="shared" si="639"/>
        <v>DEJAR</v>
      </c>
      <c r="M4380" s="33" t="str">
        <f t="shared" si="640"/>
        <v>DEJAR</v>
      </c>
    </row>
    <row r="4381" spans="1:13" x14ac:dyDescent="0.25">
      <c r="A4381" t="s">
        <v>1139</v>
      </c>
      <c r="B4381">
        <v>20</v>
      </c>
      <c r="C4381" t="s">
        <v>1103</v>
      </c>
      <c r="D4381" s="9">
        <v>24</v>
      </c>
      <c r="E4381" s="210">
        <v>22.827586206896552</v>
      </c>
      <c r="F4381" s="305">
        <f t="shared" si="637"/>
        <v>452.3904</v>
      </c>
      <c r="G4381" s="9">
        <v>0.125</v>
      </c>
      <c r="H4381" t="s">
        <v>1147</v>
      </c>
      <c r="I4381" s="32">
        <f t="shared" si="641"/>
        <v>266.13537552905672</v>
      </c>
      <c r="J4381" s="32">
        <f t="shared" si="642"/>
        <v>1.0645415021162268</v>
      </c>
      <c r="K4381" s="33" t="str">
        <f t="shared" si="638"/>
        <v>DEJAR</v>
      </c>
      <c r="L4381" s="33" t="str">
        <f t="shared" si="639"/>
        <v>DEJAR</v>
      </c>
      <c r="M4381" s="33" t="str">
        <f t="shared" si="640"/>
        <v>DEJAR</v>
      </c>
    </row>
    <row r="4382" spans="1:13" x14ac:dyDescent="0.25">
      <c r="A4382" t="s">
        <v>1139</v>
      </c>
      <c r="B4382">
        <v>21</v>
      </c>
      <c r="C4382" t="s">
        <v>1103</v>
      </c>
      <c r="D4382" s="9">
        <v>28</v>
      </c>
      <c r="E4382" s="210">
        <v>22.827586206896552</v>
      </c>
      <c r="F4382" s="305">
        <f t="shared" si="637"/>
        <v>615.75360000000001</v>
      </c>
      <c r="G4382" s="9">
        <v>0.125</v>
      </c>
      <c r="H4382" t="s">
        <v>1147</v>
      </c>
      <c r="I4382" s="32">
        <f t="shared" si="641"/>
        <v>384.30049927715726</v>
      </c>
      <c r="J4382" s="32">
        <f t="shared" si="642"/>
        <v>1.537201997108629</v>
      </c>
      <c r="K4382" s="33" t="str">
        <f t="shared" si="638"/>
        <v>DEJAR</v>
      </c>
      <c r="L4382" s="33" t="str">
        <f t="shared" si="639"/>
        <v>DEJAR</v>
      </c>
      <c r="M4382" s="33" t="str">
        <f t="shared" si="640"/>
        <v>DEJAR</v>
      </c>
    </row>
    <row r="4383" spans="1:13" x14ac:dyDescent="0.25">
      <c r="A4383" t="s">
        <v>1139</v>
      </c>
      <c r="B4383">
        <v>22</v>
      </c>
      <c r="C4383" t="s">
        <v>1103</v>
      </c>
      <c r="D4383" s="9">
        <v>26</v>
      </c>
      <c r="E4383" s="9">
        <v>20</v>
      </c>
      <c r="F4383" s="305">
        <f t="shared" si="637"/>
        <v>530.93039999999996</v>
      </c>
      <c r="G4383" s="9">
        <v>0.125</v>
      </c>
      <c r="H4383" t="s">
        <v>1147</v>
      </c>
      <c r="I4383" s="32">
        <f t="shared" si="641"/>
        <v>322.0760520178971</v>
      </c>
      <c r="J4383" s="32">
        <f t="shared" si="642"/>
        <v>1.2883042080715883</v>
      </c>
      <c r="K4383" s="33" t="str">
        <f t="shared" si="638"/>
        <v>DEJAR</v>
      </c>
      <c r="L4383" s="33" t="str">
        <f t="shared" si="639"/>
        <v>DEJAR</v>
      </c>
      <c r="M4383" s="33" t="str">
        <f t="shared" si="640"/>
        <v>DEJAR</v>
      </c>
    </row>
    <row r="4384" spans="1:13" x14ac:dyDescent="0.25">
      <c r="A4384" t="s">
        <v>1139</v>
      </c>
      <c r="B4384">
        <v>23</v>
      </c>
      <c r="C4384" t="s">
        <v>1103</v>
      </c>
      <c r="D4384" s="9">
        <v>32</v>
      </c>
      <c r="E4384" s="9">
        <v>22</v>
      </c>
      <c r="F4384" s="305">
        <f t="shared" si="637"/>
        <v>804.24959999999999</v>
      </c>
      <c r="G4384" s="9">
        <v>0.125</v>
      </c>
      <c r="H4384" t="s">
        <v>1147</v>
      </c>
      <c r="I4384" s="32">
        <f t="shared" si="641"/>
        <v>528.31791084648671</v>
      </c>
      <c r="J4384" s="32">
        <f t="shared" si="642"/>
        <v>2.1132716433859469</v>
      </c>
      <c r="K4384" s="33" t="str">
        <f t="shared" si="638"/>
        <v>DEJAR</v>
      </c>
      <c r="L4384" s="33" t="str">
        <f t="shared" si="639"/>
        <v>DEJAR</v>
      </c>
      <c r="M4384" s="33" t="str">
        <f t="shared" si="640"/>
        <v>DEJAR</v>
      </c>
    </row>
    <row r="4385" spans="1:13" x14ac:dyDescent="0.25">
      <c r="A4385" t="s">
        <v>1139</v>
      </c>
      <c r="B4385">
        <v>24</v>
      </c>
      <c r="C4385" t="s">
        <v>1103</v>
      </c>
      <c r="D4385" s="9">
        <v>37</v>
      </c>
      <c r="E4385" s="210">
        <v>22.827586206896552</v>
      </c>
      <c r="F4385" s="305">
        <f t="shared" si="637"/>
        <v>1075.2126000000001</v>
      </c>
      <c r="G4385" s="9">
        <v>0.125</v>
      </c>
      <c r="H4385" t="s">
        <v>1147</v>
      </c>
      <c r="I4385" s="32">
        <f t="shared" si="641"/>
        <v>746.75785703016243</v>
      </c>
      <c r="J4385" s="32">
        <f t="shared" si="642"/>
        <v>2.9870314281206496</v>
      </c>
      <c r="K4385" s="33" t="str">
        <f t="shared" si="638"/>
        <v>DEJAR</v>
      </c>
      <c r="L4385" s="33" t="str">
        <f t="shared" si="639"/>
        <v>DEJAR</v>
      </c>
      <c r="M4385" s="33" t="str">
        <f t="shared" si="640"/>
        <v>DEJAR</v>
      </c>
    </row>
    <row r="4386" spans="1:13" x14ac:dyDescent="0.25">
      <c r="A4386" t="s">
        <v>1139</v>
      </c>
      <c r="B4386">
        <v>25</v>
      </c>
      <c r="C4386" t="s">
        <v>1103</v>
      </c>
      <c r="D4386" s="9">
        <v>45</v>
      </c>
      <c r="E4386" s="9">
        <v>35</v>
      </c>
      <c r="F4386" s="305">
        <f t="shared" si="637"/>
        <v>1590.4349999999999</v>
      </c>
      <c r="G4386" s="9">
        <v>0.125</v>
      </c>
      <c r="H4386" t="s">
        <v>1147</v>
      </c>
      <c r="I4386" s="32">
        <f t="shared" si="641"/>
        <v>1190.7041522680991</v>
      </c>
      <c r="J4386" s="32">
        <f t="shared" si="642"/>
        <v>4.762816609072396</v>
      </c>
      <c r="K4386" s="33" t="str">
        <f t="shared" si="638"/>
        <v>DEJAR</v>
      </c>
      <c r="L4386" s="33" t="str">
        <f t="shared" si="639"/>
        <v>DEJAR</v>
      </c>
      <c r="M4386" s="33" t="str">
        <f t="shared" si="640"/>
        <v>DEJAR</v>
      </c>
    </row>
    <row r="4387" spans="1:13" x14ac:dyDescent="0.25">
      <c r="A4387" t="s">
        <v>1139</v>
      </c>
      <c r="B4387">
        <v>26</v>
      </c>
      <c r="C4387" t="s">
        <v>1103</v>
      </c>
      <c r="D4387" s="9">
        <v>36</v>
      </c>
      <c r="E4387" s="210">
        <v>22.827586206896552</v>
      </c>
      <c r="F4387" s="305">
        <f t="shared" si="637"/>
        <v>1017.8783999999999</v>
      </c>
      <c r="G4387" s="9">
        <v>0.125</v>
      </c>
      <c r="H4387" t="s">
        <v>1147</v>
      </c>
      <c r="I4387" s="32">
        <f t="shared" si="641"/>
        <v>699.54858588098784</v>
      </c>
      <c r="J4387" s="32">
        <f t="shared" si="642"/>
        <v>2.7981943435239516</v>
      </c>
      <c r="K4387" s="33" t="str">
        <f t="shared" si="638"/>
        <v>DEJAR</v>
      </c>
      <c r="L4387" s="33" t="str">
        <f t="shared" si="639"/>
        <v>DEJAR</v>
      </c>
      <c r="M4387" s="33" t="str">
        <f t="shared" si="640"/>
        <v>DEJAR</v>
      </c>
    </row>
    <row r="4388" spans="1:13" x14ac:dyDescent="0.25">
      <c r="A4388" t="s">
        <v>1139</v>
      </c>
      <c r="B4388">
        <v>27</v>
      </c>
      <c r="C4388" t="s">
        <v>1103</v>
      </c>
      <c r="D4388" s="9">
        <v>32</v>
      </c>
      <c r="E4388" s="210">
        <v>22.827586206896552</v>
      </c>
      <c r="F4388" s="305">
        <f t="shared" si="637"/>
        <v>804.24959999999999</v>
      </c>
      <c r="G4388" s="9">
        <v>0.125</v>
      </c>
      <c r="H4388" t="s">
        <v>1147</v>
      </c>
      <c r="I4388" s="32">
        <f t="shared" si="641"/>
        <v>528.31791084648671</v>
      </c>
      <c r="J4388" s="32">
        <f t="shared" si="642"/>
        <v>2.1132716433859469</v>
      </c>
      <c r="K4388" s="33" t="str">
        <f t="shared" si="638"/>
        <v>DEJAR</v>
      </c>
      <c r="L4388" s="33" t="str">
        <f t="shared" si="639"/>
        <v>DEJAR</v>
      </c>
      <c r="M4388" s="33" t="str">
        <f t="shared" si="640"/>
        <v>DEJAR</v>
      </c>
    </row>
    <row r="4389" spans="1:13" x14ac:dyDescent="0.25">
      <c r="A4389" t="s">
        <v>1139</v>
      </c>
      <c r="B4389">
        <v>28</v>
      </c>
      <c r="C4389" t="s">
        <v>1103</v>
      </c>
      <c r="D4389" s="9">
        <v>30</v>
      </c>
      <c r="E4389" s="210">
        <v>22.827586206896552</v>
      </c>
      <c r="F4389" s="305">
        <f t="shared" si="637"/>
        <v>706.86</v>
      </c>
      <c r="G4389" s="9">
        <v>0.125</v>
      </c>
      <c r="H4389" t="s">
        <v>1147</v>
      </c>
      <c r="I4389" s="32">
        <f t="shared" si="641"/>
        <v>452.98997539791907</v>
      </c>
      <c r="J4389" s="32">
        <f t="shared" si="642"/>
        <v>1.8119599015916763</v>
      </c>
      <c r="K4389" s="33" t="str">
        <f t="shared" si="638"/>
        <v>DEJAR</v>
      </c>
      <c r="L4389" s="33" t="str">
        <f t="shared" si="639"/>
        <v>DEJAR</v>
      </c>
      <c r="M4389" s="33" t="str">
        <f t="shared" si="640"/>
        <v>DEJAR</v>
      </c>
    </row>
    <row r="4390" spans="1:13" x14ac:dyDescent="0.25">
      <c r="A4390" t="s">
        <v>1139</v>
      </c>
      <c r="B4390">
        <v>29</v>
      </c>
      <c r="C4390" t="s">
        <v>1103</v>
      </c>
      <c r="D4390" s="9">
        <v>34</v>
      </c>
      <c r="E4390" s="9">
        <v>26</v>
      </c>
      <c r="F4390" s="305">
        <f t="shared" si="637"/>
        <v>907.92240000000004</v>
      </c>
      <c r="G4390" s="9">
        <v>0.125</v>
      </c>
      <c r="H4390" t="s">
        <v>1147</v>
      </c>
      <c r="I4390" s="32">
        <f t="shared" si="641"/>
        <v>610.45073780325674</v>
      </c>
      <c r="J4390" s="32">
        <f t="shared" si="642"/>
        <v>2.441802951213027</v>
      </c>
      <c r="K4390" s="33" t="str">
        <f t="shared" si="638"/>
        <v>DEJAR</v>
      </c>
      <c r="L4390" s="33" t="str">
        <f t="shared" si="639"/>
        <v>DEJAR</v>
      </c>
      <c r="M4390" s="33" t="str">
        <f t="shared" si="640"/>
        <v>DEJAR</v>
      </c>
    </row>
    <row r="4391" spans="1:13" x14ac:dyDescent="0.25">
      <c r="A4391" t="s">
        <v>1139</v>
      </c>
      <c r="B4391">
        <v>30</v>
      </c>
      <c r="C4391" t="s">
        <v>1103</v>
      </c>
      <c r="D4391" s="9">
        <v>27</v>
      </c>
      <c r="E4391" s="210">
        <v>22.827586206896552</v>
      </c>
      <c r="F4391" s="305">
        <f t="shared" si="637"/>
        <v>572.5566</v>
      </c>
      <c r="G4391" s="9">
        <v>0.125</v>
      </c>
      <c r="H4391" t="s">
        <v>1147</v>
      </c>
      <c r="I4391" s="32">
        <f t="shared" si="641"/>
        <v>352.39128142743209</v>
      </c>
      <c r="J4391" s="32">
        <f t="shared" si="642"/>
        <v>1.4095651257097284</v>
      </c>
      <c r="K4391" s="33" t="str">
        <f t="shared" si="638"/>
        <v>DEJAR</v>
      </c>
      <c r="L4391" s="33" t="str">
        <f t="shared" si="639"/>
        <v>DEJAR</v>
      </c>
      <c r="M4391" s="33" t="str">
        <f t="shared" si="640"/>
        <v>DEJAR</v>
      </c>
    </row>
    <row r="4392" spans="1:13" x14ac:dyDescent="0.25">
      <c r="A4392" t="s">
        <v>1139</v>
      </c>
      <c r="B4392">
        <v>31</v>
      </c>
      <c r="C4392" t="s">
        <v>1103</v>
      </c>
      <c r="D4392" s="9">
        <v>28</v>
      </c>
      <c r="E4392" s="210">
        <v>22.827586206896552</v>
      </c>
      <c r="F4392" s="305">
        <f t="shared" si="637"/>
        <v>615.75360000000001</v>
      </c>
      <c r="G4392" s="9">
        <v>0.125</v>
      </c>
      <c r="H4392" t="s">
        <v>1147</v>
      </c>
      <c r="I4392" s="32">
        <f t="shared" si="641"/>
        <v>384.30049927715726</v>
      </c>
      <c r="J4392" s="32">
        <f t="shared" si="642"/>
        <v>1.537201997108629</v>
      </c>
      <c r="K4392" s="33" t="str">
        <f t="shared" si="638"/>
        <v>DEJAR</v>
      </c>
      <c r="L4392" s="33" t="str">
        <f t="shared" si="639"/>
        <v>DEJAR</v>
      </c>
      <c r="M4392" s="33" t="str">
        <f t="shared" si="640"/>
        <v>DEJAR</v>
      </c>
    </row>
    <row r="4393" spans="1:13" x14ac:dyDescent="0.25">
      <c r="A4393" t="s">
        <v>1139</v>
      </c>
      <c r="B4393">
        <v>32</v>
      </c>
      <c r="C4393" t="s">
        <v>1103</v>
      </c>
      <c r="D4393" s="9">
        <v>19</v>
      </c>
      <c r="E4393" s="9">
        <v>15</v>
      </c>
      <c r="F4393" s="305">
        <f t="shared" si="637"/>
        <v>283.52940000000001</v>
      </c>
      <c r="G4393" s="9">
        <v>0.125</v>
      </c>
      <c r="H4393" t="s">
        <v>1147</v>
      </c>
      <c r="I4393" s="32">
        <f t="shared" si="641"/>
        <v>152.50261995629924</v>
      </c>
      <c r="J4393" s="32">
        <f t="shared" si="642"/>
        <v>0.61001047982519696</v>
      </c>
      <c r="K4393" s="33" t="str">
        <f t="shared" si="638"/>
        <v>DEJAR</v>
      </c>
      <c r="L4393" s="33" t="str">
        <f t="shared" si="639"/>
        <v>DEJAR</v>
      </c>
      <c r="M4393" s="33" t="str">
        <f t="shared" si="640"/>
        <v>DEJAR</v>
      </c>
    </row>
    <row r="4394" spans="1:13" x14ac:dyDescent="0.25">
      <c r="A4394" t="s">
        <v>1139</v>
      </c>
      <c r="B4394">
        <v>33</v>
      </c>
      <c r="C4394" t="s">
        <v>1103</v>
      </c>
      <c r="D4394" s="9">
        <v>24</v>
      </c>
      <c r="E4394" s="9">
        <v>18</v>
      </c>
      <c r="F4394" s="305">
        <f t="shared" si="637"/>
        <v>452.3904</v>
      </c>
      <c r="G4394" s="9">
        <v>0.125</v>
      </c>
      <c r="H4394" t="s">
        <v>1147</v>
      </c>
      <c r="I4394" s="32">
        <f t="shared" si="641"/>
        <v>266.13537552905672</v>
      </c>
      <c r="J4394" s="32">
        <f t="shared" si="642"/>
        <v>1.0645415021162268</v>
      </c>
      <c r="K4394" s="33" t="str">
        <f t="shared" si="638"/>
        <v>DEJAR</v>
      </c>
      <c r="L4394" s="33" t="str">
        <f t="shared" si="639"/>
        <v>DEJAR</v>
      </c>
      <c r="M4394" s="33" t="str">
        <f t="shared" si="640"/>
        <v>DEJAR</v>
      </c>
    </row>
    <row r="4395" spans="1:13" x14ac:dyDescent="0.25">
      <c r="A4395" t="s">
        <v>1139</v>
      </c>
      <c r="B4395">
        <v>34</v>
      </c>
      <c r="C4395" t="s">
        <v>1103</v>
      </c>
      <c r="D4395" s="9">
        <v>30</v>
      </c>
      <c r="E4395" s="210">
        <v>22.827586206896552</v>
      </c>
      <c r="F4395" s="305">
        <f t="shared" si="637"/>
        <v>706.86</v>
      </c>
      <c r="G4395" s="9">
        <v>0.125</v>
      </c>
      <c r="H4395" t="s">
        <v>1147</v>
      </c>
      <c r="I4395" s="32">
        <f t="shared" si="641"/>
        <v>452.98997539791907</v>
      </c>
      <c r="J4395" s="32">
        <f t="shared" si="642"/>
        <v>1.8119599015916763</v>
      </c>
      <c r="K4395" s="33" t="str">
        <f t="shared" si="638"/>
        <v>DEJAR</v>
      </c>
      <c r="L4395" s="33" t="str">
        <f t="shared" si="639"/>
        <v>DEJAR</v>
      </c>
      <c r="M4395" s="33" t="str">
        <f t="shared" si="640"/>
        <v>DEJAR</v>
      </c>
    </row>
    <row r="4396" spans="1:13" x14ac:dyDescent="0.25">
      <c r="A4396" t="s">
        <v>1139</v>
      </c>
      <c r="B4396">
        <v>35</v>
      </c>
      <c r="C4396" t="s">
        <v>1103</v>
      </c>
      <c r="D4396" s="9">
        <v>40</v>
      </c>
      <c r="E4396" s="9">
        <v>28</v>
      </c>
      <c r="F4396" s="305">
        <f t="shared" si="637"/>
        <v>1256.6399999999999</v>
      </c>
      <c r="G4396" s="9">
        <v>0.125</v>
      </c>
      <c r="H4396" t="s">
        <v>1147</v>
      </c>
      <c r="I4396" s="32">
        <f t="shared" si="641"/>
        <v>899.25180732127308</v>
      </c>
      <c r="J4396" s="32">
        <f t="shared" si="642"/>
        <v>3.5970072292850923</v>
      </c>
      <c r="K4396" s="33" t="str">
        <f t="shared" si="638"/>
        <v>DEJAR</v>
      </c>
      <c r="L4396" s="33" t="str">
        <f t="shared" si="639"/>
        <v>DEJAR</v>
      </c>
      <c r="M4396" s="33" t="str">
        <f t="shared" si="640"/>
        <v>DEJAR</v>
      </c>
    </row>
    <row r="4397" spans="1:13" x14ac:dyDescent="0.25">
      <c r="A4397" t="s">
        <v>1139</v>
      </c>
      <c r="B4397">
        <v>36</v>
      </c>
      <c r="C4397" t="s">
        <v>1103</v>
      </c>
      <c r="D4397" s="9">
        <v>40</v>
      </c>
      <c r="E4397" s="9">
        <v>30</v>
      </c>
      <c r="F4397" s="305">
        <f t="shared" si="637"/>
        <v>1256.6399999999999</v>
      </c>
      <c r="G4397" s="9">
        <v>0.125</v>
      </c>
      <c r="H4397" t="s">
        <v>1147</v>
      </c>
      <c r="I4397" s="32">
        <f t="shared" si="641"/>
        <v>899.25180732127308</v>
      </c>
      <c r="J4397" s="32">
        <f t="shared" si="642"/>
        <v>3.5970072292850923</v>
      </c>
      <c r="K4397" s="33" t="str">
        <f t="shared" si="638"/>
        <v>DEJAR</v>
      </c>
      <c r="L4397" s="33" t="str">
        <f t="shared" si="639"/>
        <v>DEJAR</v>
      </c>
      <c r="M4397" s="33" t="str">
        <f t="shared" si="640"/>
        <v>DEJAR</v>
      </c>
    </row>
    <row r="4398" spans="1:13" x14ac:dyDescent="0.25">
      <c r="A4398" t="s">
        <v>1139</v>
      </c>
      <c r="B4398">
        <v>37</v>
      </c>
      <c r="C4398" t="s">
        <v>1103</v>
      </c>
      <c r="D4398" s="9">
        <v>21</v>
      </c>
      <c r="E4398" s="9">
        <v>16</v>
      </c>
      <c r="F4398" s="305">
        <f t="shared" si="637"/>
        <v>346.3614</v>
      </c>
      <c r="G4398" s="9">
        <v>0.125</v>
      </c>
      <c r="H4398" t="s">
        <v>1147</v>
      </c>
      <c r="I4398" s="32">
        <f t="shared" si="641"/>
        <v>193.587905296</v>
      </c>
      <c r="J4398" s="32">
        <f t="shared" si="642"/>
        <v>0.77435162118400003</v>
      </c>
      <c r="K4398" s="33" t="str">
        <f t="shared" si="638"/>
        <v>DEJAR</v>
      </c>
      <c r="L4398" s="33" t="str">
        <f t="shared" si="639"/>
        <v>DEJAR</v>
      </c>
      <c r="M4398" s="33" t="str">
        <f t="shared" si="640"/>
        <v>DEJAR</v>
      </c>
    </row>
    <row r="4399" spans="1:13" x14ac:dyDescent="0.25">
      <c r="A4399" t="s">
        <v>1139</v>
      </c>
      <c r="B4399">
        <v>38</v>
      </c>
      <c r="C4399" t="s">
        <v>1103</v>
      </c>
      <c r="D4399" s="9">
        <v>24</v>
      </c>
      <c r="E4399" s="9">
        <v>18</v>
      </c>
      <c r="F4399" s="305">
        <f t="shared" si="637"/>
        <v>452.3904</v>
      </c>
      <c r="G4399" s="9">
        <v>0.125</v>
      </c>
      <c r="H4399" t="s">
        <v>1147</v>
      </c>
      <c r="I4399" s="32">
        <f t="shared" si="641"/>
        <v>266.13537552905672</v>
      </c>
      <c r="J4399" s="32">
        <f t="shared" si="642"/>
        <v>1.0645415021162268</v>
      </c>
      <c r="K4399" s="33" t="str">
        <f t="shared" si="638"/>
        <v>DEJAR</v>
      </c>
      <c r="L4399" s="33" t="str">
        <f t="shared" si="639"/>
        <v>DEJAR</v>
      </c>
      <c r="M4399" s="33" t="str">
        <f t="shared" si="640"/>
        <v>DEJAR</v>
      </c>
    </row>
    <row r="4400" spans="1:13" x14ac:dyDescent="0.25">
      <c r="A4400" t="s">
        <v>1139</v>
      </c>
      <c r="B4400">
        <v>39</v>
      </c>
      <c r="C4400" t="s">
        <v>1103</v>
      </c>
      <c r="D4400" s="9">
        <v>45</v>
      </c>
      <c r="E4400" s="9">
        <v>28</v>
      </c>
      <c r="F4400" s="305">
        <f t="shared" si="637"/>
        <v>1590.4349999999999</v>
      </c>
      <c r="G4400" s="9">
        <v>0.125</v>
      </c>
      <c r="H4400" t="s">
        <v>1147</v>
      </c>
      <c r="I4400" s="32">
        <f t="shared" si="641"/>
        <v>1190.7041522680991</v>
      </c>
      <c r="J4400" s="32">
        <f t="shared" si="642"/>
        <v>4.762816609072396</v>
      </c>
      <c r="K4400" s="33" t="str">
        <f t="shared" si="638"/>
        <v>DEJAR</v>
      </c>
      <c r="L4400" s="33" t="str">
        <f t="shared" si="639"/>
        <v>DEJAR</v>
      </c>
      <c r="M4400" s="33" t="str">
        <f t="shared" si="640"/>
        <v>DEJAR</v>
      </c>
    </row>
    <row r="4401" spans="1:13" x14ac:dyDescent="0.25">
      <c r="A4401" t="s">
        <v>1139</v>
      </c>
      <c r="B4401">
        <v>40</v>
      </c>
      <c r="C4401" t="s">
        <v>1155</v>
      </c>
      <c r="D4401" s="9">
        <v>17</v>
      </c>
      <c r="E4401" s="9">
        <v>16</v>
      </c>
      <c r="F4401" s="305">
        <f t="shared" si="637"/>
        <v>226.98060000000001</v>
      </c>
      <c r="G4401" s="9">
        <v>0.125</v>
      </c>
      <c r="H4401" t="s">
        <v>1147</v>
      </c>
      <c r="I4401" s="32">
        <f t="shared" si="641"/>
        <v>116.98835060940742</v>
      </c>
      <c r="J4401" s="32">
        <f t="shared" si="642"/>
        <v>0.46795340243762967</v>
      </c>
      <c r="K4401" s="33" t="str">
        <f t="shared" si="638"/>
        <v>DEJAR</v>
      </c>
      <c r="L4401" s="33" t="str">
        <f t="shared" si="639"/>
        <v>DEJAR</v>
      </c>
      <c r="M4401" s="33" t="str">
        <f t="shared" si="640"/>
        <v>DEJAR</v>
      </c>
    </row>
    <row r="4402" spans="1:13" x14ac:dyDescent="0.25">
      <c r="A4402" t="s">
        <v>1139</v>
      </c>
      <c r="B4402">
        <v>41</v>
      </c>
      <c r="C4402" t="s">
        <v>1103</v>
      </c>
      <c r="D4402" s="9">
        <v>50</v>
      </c>
      <c r="E4402" s="9">
        <v>28</v>
      </c>
      <c r="F4402" s="305">
        <f t="shared" si="637"/>
        <v>1963.5</v>
      </c>
      <c r="G4402" s="9">
        <v>0.125</v>
      </c>
      <c r="H4402" t="s">
        <v>1147</v>
      </c>
      <c r="I4402" s="32">
        <f t="shared" si="641"/>
        <v>1530.6197203780737</v>
      </c>
      <c r="J4402" s="32">
        <f t="shared" si="642"/>
        <v>6.1224788815122944</v>
      </c>
      <c r="K4402" s="33" t="str">
        <f t="shared" si="638"/>
        <v>DEJAR</v>
      </c>
      <c r="L4402" s="33" t="str">
        <f t="shared" si="639"/>
        <v>DEJAR</v>
      </c>
      <c r="M4402" s="33" t="str">
        <f t="shared" si="640"/>
        <v>DEJAR</v>
      </c>
    </row>
    <row r="4403" spans="1:13" x14ac:dyDescent="0.25">
      <c r="A4403" t="s">
        <v>1139</v>
      </c>
      <c r="B4403">
        <v>42</v>
      </c>
      <c r="C4403" t="s">
        <v>1103</v>
      </c>
      <c r="D4403" s="9">
        <v>16</v>
      </c>
      <c r="E4403" s="9">
        <v>14</v>
      </c>
      <c r="F4403" s="305">
        <f t="shared" si="637"/>
        <v>201.0624</v>
      </c>
      <c r="G4403" s="9">
        <v>0.125</v>
      </c>
      <c r="H4403" t="s">
        <v>1147</v>
      </c>
      <c r="I4403" s="32">
        <f t="shared" si="641"/>
        <v>101.24820425273758</v>
      </c>
      <c r="J4403" s="32">
        <f t="shared" si="642"/>
        <v>0.4049928170109503</v>
      </c>
      <c r="K4403" s="33" t="str">
        <f t="shared" si="638"/>
        <v>DEJAR</v>
      </c>
      <c r="L4403" s="33" t="str">
        <f t="shared" si="639"/>
        <v>DEJAR</v>
      </c>
      <c r="M4403" s="33" t="str">
        <f t="shared" si="640"/>
        <v>DEJAR</v>
      </c>
    </row>
    <row r="4404" spans="1:13" x14ac:dyDescent="0.25">
      <c r="A4404" t="s">
        <v>1141</v>
      </c>
      <c r="B4404">
        <v>1</v>
      </c>
      <c r="C4404" t="s">
        <v>1103</v>
      </c>
      <c r="D4404" s="9">
        <v>27</v>
      </c>
      <c r="E4404" s="9">
        <v>20</v>
      </c>
      <c r="F4404" s="305">
        <f t="shared" si="637"/>
        <v>572.5566</v>
      </c>
      <c r="G4404" s="9">
        <v>0.125</v>
      </c>
      <c r="H4404" t="s">
        <v>1147</v>
      </c>
      <c r="I4404" s="32">
        <f t="shared" si="641"/>
        <v>352.39128142743209</v>
      </c>
      <c r="J4404" s="32">
        <f t="shared" si="642"/>
        <v>1.4095651257097284</v>
      </c>
      <c r="K4404" s="33" t="str">
        <f t="shared" si="638"/>
        <v>DEJAR</v>
      </c>
      <c r="L4404" s="33" t="str">
        <f t="shared" si="639"/>
        <v>DEJAR</v>
      </c>
      <c r="M4404" s="33" t="str">
        <f t="shared" si="640"/>
        <v>DEJAR</v>
      </c>
    </row>
    <row r="4405" spans="1:13" x14ac:dyDescent="0.25">
      <c r="A4405" t="s">
        <v>1141</v>
      </c>
      <c r="B4405">
        <v>2</v>
      </c>
      <c r="C4405" t="s">
        <v>1103</v>
      </c>
      <c r="D4405" s="9">
        <v>27</v>
      </c>
      <c r="E4405" s="9">
        <v>20</v>
      </c>
      <c r="F4405" s="305">
        <f t="shared" si="637"/>
        <v>572.5566</v>
      </c>
      <c r="G4405" s="9">
        <v>0.125</v>
      </c>
      <c r="H4405" t="s">
        <v>1147</v>
      </c>
      <c r="I4405" s="32">
        <f t="shared" si="641"/>
        <v>352.39128142743209</v>
      </c>
      <c r="J4405" s="32">
        <f t="shared" si="642"/>
        <v>1.4095651257097284</v>
      </c>
      <c r="K4405" s="33" t="str">
        <f t="shared" si="638"/>
        <v>DEJAR</v>
      </c>
      <c r="L4405" s="33" t="str">
        <f t="shared" si="639"/>
        <v>DEJAR</v>
      </c>
      <c r="M4405" s="33" t="str">
        <f t="shared" si="640"/>
        <v>DEJAR</v>
      </c>
    </row>
    <row r="4406" spans="1:13" x14ac:dyDescent="0.25">
      <c r="A4406" t="s">
        <v>1141</v>
      </c>
      <c r="B4406">
        <v>3</v>
      </c>
      <c r="C4406" t="s">
        <v>1103</v>
      </c>
      <c r="D4406" s="9">
        <v>23.2</v>
      </c>
      <c r="E4406" s="220">
        <v>23</v>
      </c>
      <c r="F4406" s="305">
        <f t="shared" si="637"/>
        <v>422.73369600000001</v>
      </c>
      <c r="G4406" s="9">
        <v>0.125</v>
      </c>
      <c r="H4406" t="s">
        <v>1147</v>
      </c>
      <c r="I4406" s="32">
        <f t="shared" si="641"/>
        <v>245.47630430811358</v>
      </c>
      <c r="J4406" s="32">
        <f t="shared" si="642"/>
        <v>0.98190521723245439</v>
      </c>
      <c r="K4406" s="33" t="str">
        <f t="shared" si="638"/>
        <v>DEJAR</v>
      </c>
      <c r="L4406" s="33" t="str">
        <f t="shared" si="639"/>
        <v>DEJAR</v>
      </c>
      <c r="M4406" s="33" t="str">
        <f t="shared" si="640"/>
        <v>DEJAR</v>
      </c>
    </row>
    <row r="4407" spans="1:13" x14ac:dyDescent="0.25">
      <c r="A4407" t="s">
        <v>1141</v>
      </c>
      <c r="B4407">
        <v>4</v>
      </c>
      <c r="C4407" t="s">
        <v>1103</v>
      </c>
      <c r="D4407" s="9">
        <v>33</v>
      </c>
      <c r="E4407" s="9">
        <v>26</v>
      </c>
      <c r="F4407" s="305">
        <f t="shared" si="637"/>
        <v>855.30060000000003</v>
      </c>
      <c r="G4407" s="9">
        <v>0.125</v>
      </c>
      <c r="H4407" t="s">
        <v>1147</v>
      </c>
      <c r="I4407" s="32">
        <f t="shared" si="641"/>
        <v>568.52356444302654</v>
      </c>
      <c r="J4407" s="32">
        <f t="shared" si="642"/>
        <v>2.2740942577721062</v>
      </c>
      <c r="K4407" s="33" t="str">
        <f t="shared" si="638"/>
        <v>DEJAR</v>
      </c>
      <c r="L4407" s="33" t="str">
        <f t="shared" si="639"/>
        <v>DEJAR</v>
      </c>
      <c r="M4407" s="33" t="str">
        <f t="shared" si="640"/>
        <v>DEJAR</v>
      </c>
    </row>
    <row r="4408" spans="1:13" x14ac:dyDescent="0.25">
      <c r="A4408" t="s">
        <v>1141</v>
      </c>
      <c r="B4408">
        <v>5</v>
      </c>
      <c r="C4408" t="s">
        <v>1103</v>
      </c>
      <c r="D4408" s="9">
        <v>32</v>
      </c>
      <c r="E4408" s="220">
        <v>23</v>
      </c>
      <c r="F4408" s="305">
        <f t="shared" si="637"/>
        <v>804.24959999999999</v>
      </c>
      <c r="G4408" s="9">
        <v>0.125</v>
      </c>
      <c r="H4408" t="s">
        <v>1147</v>
      </c>
      <c r="I4408" s="32">
        <f t="shared" si="641"/>
        <v>528.31791084648671</v>
      </c>
      <c r="J4408" s="32">
        <f t="shared" si="642"/>
        <v>2.1132716433859469</v>
      </c>
      <c r="K4408" s="33" t="str">
        <f t="shared" si="638"/>
        <v>DEJAR</v>
      </c>
      <c r="L4408" s="33" t="str">
        <f t="shared" si="639"/>
        <v>DEJAR</v>
      </c>
      <c r="M4408" s="33" t="str">
        <f t="shared" si="640"/>
        <v>DEJAR</v>
      </c>
    </row>
    <row r="4409" spans="1:13" x14ac:dyDescent="0.25">
      <c r="A4409" t="s">
        <v>1141</v>
      </c>
      <c r="B4409">
        <v>6</v>
      </c>
      <c r="C4409" t="s">
        <v>1103</v>
      </c>
      <c r="D4409" s="9">
        <v>28</v>
      </c>
      <c r="E4409" s="9">
        <v>21</v>
      </c>
      <c r="F4409" s="305">
        <f t="shared" si="637"/>
        <v>615.75360000000001</v>
      </c>
      <c r="G4409" s="9">
        <v>0.125</v>
      </c>
      <c r="H4409" t="s">
        <v>1147</v>
      </c>
      <c r="I4409" s="32">
        <f t="shared" si="641"/>
        <v>384.30049927715726</v>
      </c>
      <c r="J4409" s="32">
        <f t="shared" si="642"/>
        <v>1.537201997108629</v>
      </c>
      <c r="K4409" s="33" t="str">
        <f t="shared" si="638"/>
        <v>DEJAR</v>
      </c>
      <c r="L4409" s="33" t="str">
        <f t="shared" si="639"/>
        <v>DEJAR</v>
      </c>
      <c r="M4409" s="33" t="str">
        <f t="shared" si="640"/>
        <v>DEJAR</v>
      </c>
    </row>
    <row r="4410" spans="1:13" x14ac:dyDescent="0.25">
      <c r="A4410" t="s">
        <v>1141</v>
      </c>
      <c r="B4410">
        <v>7</v>
      </c>
      <c r="C4410" t="s">
        <v>1103</v>
      </c>
      <c r="D4410" s="9">
        <v>23.5</v>
      </c>
      <c r="E4410" s="9">
        <v>17</v>
      </c>
      <c r="F4410" s="305">
        <f t="shared" si="637"/>
        <v>433.73714999999999</v>
      </c>
      <c r="G4410" s="9">
        <v>0.125</v>
      </c>
      <c r="H4410" t="s">
        <v>1147</v>
      </c>
      <c r="I4410" s="32">
        <f t="shared" si="641"/>
        <v>253.10998017593391</v>
      </c>
      <c r="J4410" s="32">
        <f t="shared" si="642"/>
        <v>1.0124399207037356</v>
      </c>
      <c r="K4410" s="33" t="str">
        <f t="shared" si="638"/>
        <v>DEJAR</v>
      </c>
      <c r="L4410" s="33" t="str">
        <f t="shared" si="639"/>
        <v>DEJAR</v>
      </c>
      <c r="M4410" s="33" t="str">
        <f t="shared" si="640"/>
        <v>DEJAR</v>
      </c>
    </row>
    <row r="4411" spans="1:13" x14ac:dyDescent="0.25">
      <c r="A4411" t="s">
        <v>1141</v>
      </c>
      <c r="B4411">
        <v>8</v>
      </c>
      <c r="C4411" t="s">
        <v>1103</v>
      </c>
      <c r="D4411" s="9">
        <v>37.9</v>
      </c>
      <c r="E4411" s="220">
        <v>23</v>
      </c>
      <c r="F4411" s="305">
        <f t="shared" si="637"/>
        <v>1128.1564139999998</v>
      </c>
      <c r="G4411" s="9">
        <v>0.125</v>
      </c>
      <c r="H4411" t="s">
        <v>1147</v>
      </c>
      <c r="I4411" s="32">
        <f t="shared" si="641"/>
        <v>790.78359785952409</v>
      </c>
      <c r="J4411" s="32">
        <f t="shared" si="642"/>
        <v>3.1631343914380965</v>
      </c>
      <c r="K4411" s="33" t="str">
        <f t="shared" si="638"/>
        <v>DEJAR</v>
      </c>
      <c r="L4411" s="33" t="str">
        <f t="shared" si="639"/>
        <v>DEJAR</v>
      </c>
      <c r="M4411" s="33" t="str">
        <f t="shared" si="640"/>
        <v>DEJAR</v>
      </c>
    </row>
    <row r="4412" spans="1:13" x14ac:dyDescent="0.25">
      <c r="A4412" t="s">
        <v>1141</v>
      </c>
      <c r="B4412">
        <v>9</v>
      </c>
      <c r="C4412" t="s">
        <v>1103</v>
      </c>
      <c r="D4412" s="9">
        <v>33.5</v>
      </c>
      <c r="E4412" s="9">
        <v>25</v>
      </c>
      <c r="F4412" s="305">
        <f t="shared" si="637"/>
        <v>881.41515000000004</v>
      </c>
      <c r="G4412" s="9">
        <v>0.125</v>
      </c>
      <c r="H4412" t="s">
        <v>1147</v>
      </c>
      <c r="I4412" s="32">
        <f t="shared" si="641"/>
        <v>589.27071356225565</v>
      </c>
      <c r="J4412" s="32">
        <f t="shared" si="642"/>
        <v>2.3570828542490228</v>
      </c>
      <c r="K4412" s="33" t="str">
        <f t="shared" si="638"/>
        <v>DEJAR</v>
      </c>
      <c r="L4412" s="33" t="str">
        <f t="shared" si="639"/>
        <v>DEJAR</v>
      </c>
      <c r="M4412" s="33" t="str">
        <f t="shared" si="640"/>
        <v>DEJAR</v>
      </c>
    </row>
    <row r="4413" spans="1:13" x14ac:dyDescent="0.25">
      <c r="A4413" t="s">
        <v>1141</v>
      </c>
      <c r="B4413">
        <v>10</v>
      </c>
      <c r="C4413" t="s">
        <v>1103</v>
      </c>
      <c r="D4413" s="9">
        <v>40</v>
      </c>
      <c r="E4413" s="9">
        <v>32</v>
      </c>
      <c r="F4413" s="305">
        <f t="shared" si="637"/>
        <v>1256.6399999999999</v>
      </c>
      <c r="G4413" s="9">
        <v>0.125</v>
      </c>
      <c r="H4413" t="s">
        <v>1147</v>
      </c>
      <c r="I4413" s="32">
        <f t="shared" si="641"/>
        <v>899.25180732127308</v>
      </c>
      <c r="J4413" s="32">
        <f t="shared" si="642"/>
        <v>3.5970072292850923</v>
      </c>
      <c r="K4413" s="33" t="str">
        <f t="shared" si="638"/>
        <v>DEJAR</v>
      </c>
      <c r="L4413" s="33" t="str">
        <f t="shared" si="639"/>
        <v>DEJAR</v>
      </c>
      <c r="M4413" s="33" t="str">
        <f t="shared" si="640"/>
        <v>DEJAR</v>
      </c>
    </row>
    <row r="4414" spans="1:13" x14ac:dyDescent="0.25">
      <c r="A4414" t="s">
        <v>1141</v>
      </c>
      <c r="B4414">
        <v>11</v>
      </c>
      <c r="C4414" t="s">
        <v>1103</v>
      </c>
      <c r="D4414" s="9">
        <v>31.7</v>
      </c>
      <c r="E4414" s="220">
        <v>23</v>
      </c>
      <c r="F4414" s="305">
        <f t="shared" si="637"/>
        <v>789.24060599999996</v>
      </c>
      <c r="G4414" s="9">
        <v>0.125</v>
      </c>
      <c r="H4414" t="s">
        <v>1147</v>
      </c>
      <c r="I4414" s="32">
        <f t="shared" si="641"/>
        <v>516.58890153568109</v>
      </c>
      <c r="J4414" s="32">
        <f t="shared" si="642"/>
        <v>2.0663556061427242</v>
      </c>
      <c r="K4414" s="33" t="str">
        <f t="shared" si="638"/>
        <v>DEJAR</v>
      </c>
      <c r="L4414" s="33" t="str">
        <f t="shared" si="639"/>
        <v>DEJAR</v>
      </c>
      <c r="M4414" s="33" t="str">
        <f t="shared" si="640"/>
        <v>DEJAR</v>
      </c>
    </row>
    <row r="4415" spans="1:13" x14ac:dyDescent="0.25">
      <c r="A4415" t="s">
        <v>1141</v>
      </c>
      <c r="B4415">
        <v>12</v>
      </c>
      <c r="C4415" t="s">
        <v>1103</v>
      </c>
      <c r="D4415" s="9">
        <v>19.5</v>
      </c>
      <c r="E4415" s="9">
        <v>14</v>
      </c>
      <c r="F4415" s="305">
        <f t="shared" si="637"/>
        <v>298.64834999999999</v>
      </c>
      <c r="G4415" s="9">
        <v>0.125</v>
      </c>
      <c r="H4415" t="s">
        <v>1147</v>
      </c>
      <c r="I4415" s="32">
        <f t="shared" si="641"/>
        <v>162.24290203480425</v>
      </c>
      <c r="J4415" s="32">
        <f t="shared" si="642"/>
        <v>0.64897160813921695</v>
      </c>
      <c r="K4415" s="33" t="str">
        <f t="shared" si="638"/>
        <v>DEJAR</v>
      </c>
      <c r="L4415" s="33" t="str">
        <f t="shared" si="639"/>
        <v>DEJAR</v>
      </c>
      <c r="M4415" s="33" t="str">
        <f t="shared" si="640"/>
        <v>DEJAR</v>
      </c>
    </row>
    <row r="4416" spans="1:13" x14ac:dyDescent="0.25">
      <c r="A4416" t="s">
        <v>1141</v>
      </c>
      <c r="B4416">
        <v>13</v>
      </c>
      <c r="C4416" t="s">
        <v>1103</v>
      </c>
      <c r="D4416" s="9">
        <v>15.8</v>
      </c>
      <c r="E4416" s="220">
        <v>23</v>
      </c>
      <c r="F4416" s="305">
        <f t="shared" si="637"/>
        <v>196.06725600000001</v>
      </c>
      <c r="G4416" s="9">
        <v>0.125</v>
      </c>
      <c r="H4416" t="s">
        <v>1147</v>
      </c>
      <c r="I4416" s="32">
        <f t="shared" si="641"/>
        <v>98.257670296338759</v>
      </c>
      <c r="J4416" s="32">
        <f t="shared" si="642"/>
        <v>0.39303068118535506</v>
      </c>
      <c r="K4416" s="33" t="str">
        <f t="shared" si="638"/>
        <v>DEJAR</v>
      </c>
      <c r="L4416" s="33" t="str">
        <f t="shared" si="639"/>
        <v>DEJAR</v>
      </c>
      <c r="M4416" s="33" t="str">
        <f t="shared" si="640"/>
        <v>DEJAR</v>
      </c>
    </row>
    <row r="4417" spans="1:13" x14ac:dyDescent="0.25">
      <c r="A4417" t="s">
        <v>1141</v>
      </c>
      <c r="B4417">
        <v>14</v>
      </c>
      <c r="C4417" t="s">
        <v>1103</v>
      </c>
      <c r="D4417" s="9">
        <v>28</v>
      </c>
      <c r="E4417" s="9">
        <v>35</v>
      </c>
      <c r="F4417" s="305">
        <f t="shared" si="637"/>
        <v>615.75360000000001</v>
      </c>
      <c r="G4417" s="9">
        <v>0.125</v>
      </c>
      <c r="H4417" t="s">
        <v>1147</v>
      </c>
      <c r="I4417" s="32">
        <f t="shared" si="641"/>
        <v>384.30049927715726</v>
      </c>
      <c r="J4417" s="32">
        <f t="shared" si="642"/>
        <v>1.537201997108629</v>
      </c>
      <c r="K4417" s="33" t="str">
        <f t="shared" si="638"/>
        <v>DEJAR</v>
      </c>
      <c r="L4417" s="33" t="str">
        <f t="shared" si="639"/>
        <v>DEJAR</v>
      </c>
      <c r="M4417" s="33" t="str">
        <f t="shared" si="640"/>
        <v>DEJAR</v>
      </c>
    </row>
    <row r="4418" spans="1:13" x14ac:dyDescent="0.25">
      <c r="A4418" t="s">
        <v>1141</v>
      </c>
      <c r="B4418">
        <v>15</v>
      </c>
      <c r="C4418" t="s">
        <v>1103</v>
      </c>
      <c r="D4418" s="9">
        <v>36</v>
      </c>
      <c r="E4418" s="220">
        <v>23</v>
      </c>
      <c r="F4418" s="305">
        <f t="shared" si="637"/>
        <v>1017.8783999999999</v>
      </c>
      <c r="G4418" s="9">
        <v>0.125</v>
      </c>
      <c r="H4418" t="s">
        <v>1147</v>
      </c>
      <c r="I4418" s="32">
        <f t="shared" si="641"/>
        <v>699.54858588098784</v>
      </c>
      <c r="J4418" s="32">
        <f t="shared" si="642"/>
        <v>2.7981943435239516</v>
      </c>
      <c r="K4418" s="33" t="str">
        <f t="shared" si="638"/>
        <v>DEJAR</v>
      </c>
      <c r="L4418" s="33" t="str">
        <f t="shared" si="639"/>
        <v>DEJAR</v>
      </c>
      <c r="M4418" s="33" t="str">
        <f t="shared" si="640"/>
        <v>DEJAR</v>
      </c>
    </row>
    <row r="4419" spans="1:13" x14ac:dyDescent="0.25">
      <c r="A4419" t="s">
        <v>1141</v>
      </c>
      <c r="B4419">
        <v>16</v>
      </c>
      <c r="C4419" t="s">
        <v>1103</v>
      </c>
      <c r="D4419" s="9">
        <v>22</v>
      </c>
      <c r="E4419" s="9">
        <v>26</v>
      </c>
      <c r="F4419" s="305">
        <f t="shared" ref="F4419:F4482" si="643">(3.1416/4)*D4419^2</f>
        <v>380.1336</v>
      </c>
      <c r="G4419" s="9">
        <v>0.125</v>
      </c>
      <c r="H4419" t="s">
        <v>1147</v>
      </c>
      <c r="I4419" s="32">
        <f t="shared" si="641"/>
        <v>216.2883827856152</v>
      </c>
      <c r="J4419" s="32">
        <f t="shared" si="642"/>
        <v>0.86515353114246074</v>
      </c>
      <c r="K4419" s="33" t="str">
        <f t="shared" ref="K4419:K4482" si="644">+IF(D4419&gt;=10,"DEJAR","DEPURAR")</f>
        <v>DEJAR</v>
      </c>
      <c r="L4419" s="33" t="str">
        <f t="shared" ref="L4419:L4482" si="645">+IF(E4419&gt;=5,"DEJAR","DEPURAR")</f>
        <v>DEJAR</v>
      </c>
      <c r="M4419" s="33" t="str">
        <f t="shared" ref="M4419:M4482" si="646">+IF(AND(K4419="DEJAR",L4419="DEJAR"),"DEJAR","DEPURAR")</f>
        <v>DEJAR</v>
      </c>
    </row>
    <row r="4420" spans="1:13" x14ac:dyDescent="0.25">
      <c r="A4420" t="s">
        <v>1141</v>
      </c>
      <c r="B4420">
        <v>17</v>
      </c>
      <c r="C4420" t="s">
        <v>1103</v>
      </c>
      <c r="D4420" s="9">
        <v>32</v>
      </c>
      <c r="E4420" s="220">
        <v>23</v>
      </c>
      <c r="F4420" s="305">
        <f t="shared" si="643"/>
        <v>804.24959999999999</v>
      </c>
      <c r="G4420" s="9">
        <v>0.125</v>
      </c>
      <c r="H4420" t="s">
        <v>1147</v>
      </c>
      <c r="I4420" s="32">
        <f t="shared" si="641"/>
        <v>528.31791084648671</v>
      </c>
      <c r="J4420" s="32">
        <f t="shared" si="642"/>
        <v>2.1132716433859469</v>
      </c>
      <c r="K4420" s="33" t="str">
        <f t="shared" si="644"/>
        <v>DEJAR</v>
      </c>
      <c r="L4420" s="33" t="str">
        <f t="shared" si="645"/>
        <v>DEJAR</v>
      </c>
      <c r="M4420" s="33" t="str">
        <f t="shared" si="646"/>
        <v>DEJAR</v>
      </c>
    </row>
    <row r="4421" spans="1:13" x14ac:dyDescent="0.25">
      <c r="A4421" t="s">
        <v>1141</v>
      </c>
      <c r="B4421">
        <v>18</v>
      </c>
      <c r="C4421" t="s">
        <v>1103</v>
      </c>
      <c r="D4421" s="9">
        <v>24</v>
      </c>
      <c r="E4421" s="220">
        <v>23</v>
      </c>
      <c r="F4421" s="305">
        <f t="shared" si="643"/>
        <v>452.3904</v>
      </c>
      <c r="G4421" s="9">
        <v>0.125</v>
      </c>
      <c r="H4421" t="s">
        <v>1147</v>
      </c>
      <c r="I4421" s="32">
        <f t="shared" si="641"/>
        <v>266.13537552905672</v>
      </c>
      <c r="J4421" s="32">
        <f t="shared" si="642"/>
        <v>1.0645415021162268</v>
      </c>
      <c r="K4421" s="33" t="str">
        <f t="shared" si="644"/>
        <v>DEJAR</v>
      </c>
      <c r="L4421" s="33" t="str">
        <f t="shared" si="645"/>
        <v>DEJAR</v>
      </c>
      <c r="M4421" s="33" t="str">
        <f t="shared" si="646"/>
        <v>DEJAR</v>
      </c>
    </row>
    <row r="4422" spans="1:13" x14ac:dyDescent="0.25">
      <c r="A4422" t="s">
        <v>1141</v>
      </c>
      <c r="B4422">
        <v>19</v>
      </c>
      <c r="C4422" t="s">
        <v>1103</v>
      </c>
      <c r="D4422" s="9">
        <v>18</v>
      </c>
      <c r="E4422" s="9">
        <v>15</v>
      </c>
      <c r="F4422" s="305">
        <f t="shared" si="643"/>
        <v>254.46959999999999</v>
      </c>
      <c r="G4422" s="9">
        <v>0.125</v>
      </c>
      <c r="H4422" t="s">
        <v>1147</v>
      </c>
      <c r="I4422" s="32">
        <f t="shared" si="641"/>
        <v>134.06329154071116</v>
      </c>
      <c r="J4422" s="32">
        <f t="shared" si="642"/>
        <v>0.53625316616284469</v>
      </c>
      <c r="K4422" s="33" t="str">
        <f t="shared" si="644"/>
        <v>DEJAR</v>
      </c>
      <c r="L4422" s="33" t="str">
        <f t="shared" si="645"/>
        <v>DEJAR</v>
      </c>
      <c r="M4422" s="33" t="str">
        <f t="shared" si="646"/>
        <v>DEJAR</v>
      </c>
    </row>
    <row r="4423" spans="1:13" x14ac:dyDescent="0.25">
      <c r="A4423" t="s">
        <v>1141</v>
      </c>
      <c r="B4423">
        <v>20</v>
      </c>
      <c r="C4423" t="s">
        <v>1103</v>
      </c>
      <c r="D4423" s="9">
        <v>22</v>
      </c>
      <c r="E4423" s="220">
        <v>23</v>
      </c>
      <c r="F4423" s="305">
        <f t="shared" si="643"/>
        <v>380.1336</v>
      </c>
      <c r="G4423" s="9">
        <v>0.125</v>
      </c>
      <c r="H4423" t="s">
        <v>1147</v>
      </c>
      <c r="I4423" s="32">
        <f t="shared" si="641"/>
        <v>216.2883827856152</v>
      </c>
      <c r="J4423" s="32">
        <f t="shared" si="642"/>
        <v>0.86515353114246074</v>
      </c>
      <c r="K4423" s="33" t="str">
        <f t="shared" si="644"/>
        <v>DEJAR</v>
      </c>
      <c r="L4423" s="33" t="str">
        <f t="shared" si="645"/>
        <v>DEJAR</v>
      </c>
      <c r="M4423" s="33" t="str">
        <f t="shared" si="646"/>
        <v>DEJAR</v>
      </c>
    </row>
    <row r="4424" spans="1:13" x14ac:dyDescent="0.25">
      <c r="A4424" t="s">
        <v>1141</v>
      </c>
      <c r="B4424">
        <v>21</v>
      </c>
      <c r="C4424" t="s">
        <v>1103</v>
      </c>
      <c r="D4424" s="9">
        <v>15.5</v>
      </c>
      <c r="E4424" s="220">
        <v>23</v>
      </c>
      <c r="F4424" s="305">
        <f t="shared" si="643"/>
        <v>188.69235</v>
      </c>
      <c r="G4424" s="9">
        <v>0.125</v>
      </c>
      <c r="H4424" t="s">
        <v>1147</v>
      </c>
      <c r="I4424" s="32">
        <f t="shared" si="641"/>
        <v>93.869134877908024</v>
      </c>
      <c r="J4424" s="32">
        <f t="shared" si="642"/>
        <v>0.37547653951163212</v>
      </c>
      <c r="K4424" s="33" t="str">
        <f t="shared" si="644"/>
        <v>DEJAR</v>
      </c>
      <c r="L4424" s="33" t="str">
        <f t="shared" si="645"/>
        <v>DEJAR</v>
      </c>
      <c r="M4424" s="33" t="str">
        <f t="shared" si="646"/>
        <v>DEJAR</v>
      </c>
    </row>
    <row r="4425" spans="1:13" x14ac:dyDescent="0.25">
      <c r="A4425" t="s">
        <v>1141</v>
      </c>
      <c r="B4425">
        <v>22</v>
      </c>
      <c r="C4425" t="s">
        <v>1103</v>
      </c>
      <c r="D4425" s="9">
        <v>38</v>
      </c>
      <c r="E4425" s="9">
        <v>25</v>
      </c>
      <c r="F4425" s="305">
        <f t="shared" si="643"/>
        <v>1134.1176</v>
      </c>
      <c r="G4425" s="9">
        <v>0.125</v>
      </c>
      <c r="H4425" t="s">
        <v>1147</v>
      </c>
      <c r="I4425" s="32">
        <f t="shared" si="641"/>
        <v>795.76587227964853</v>
      </c>
      <c r="J4425" s="32">
        <f t="shared" si="642"/>
        <v>3.1830634891185943</v>
      </c>
      <c r="K4425" s="33" t="str">
        <f t="shared" si="644"/>
        <v>DEJAR</v>
      </c>
      <c r="L4425" s="33" t="str">
        <f t="shared" si="645"/>
        <v>DEJAR</v>
      </c>
      <c r="M4425" s="33" t="str">
        <f t="shared" si="646"/>
        <v>DEJAR</v>
      </c>
    </row>
    <row r="4426" spans="1:13" x14ac:dyDescent="0.25">
      <c r="A4426" t="s">
        <v>1141</v>
      </c>
      <c r="B4426">
        <v>23</v>
      </c>
      <c r="C4426" t="s">
        <v>1103</v>
      </c>
      <c r="D4426" s="9">
        <v>20</v>
      </c>
      <c r="E4426" s="9">
        <v>15</v>
      </c>
      <c r="F4426" s="305">
        <f t="shared" si="643"/>
        <v>314.15999999999997</v>
      </c>
      <c r="G4426" s="9">
        <v>0.125</v>
      </c>
      <c r="H4426" t="s">
        <v>1147</v>
      </c>
      <c r="I4426" s="32">
        <f t="shared" ref="I4426:I4446" si="647">0.13657*D4426^2.38351</f>
        <v>172.33493090633354</v>
      </c>
      <c r="J4426" s="32">
        <f t="shared" si="642"/>
        <v>0.68933972362533413</v>
      </c>
      <c r="K4426" s="33" t="str">
        <f t="shared" si="644"/>
        <v>DEJAR</v>
      </c>
      <c r="L4426" s="33" t="str">
        <f t="shared" si="645"/>
        <v>DEJAR</v>
      </c>
      <c r="M4426" s="33" t="str">
        <f t="shared" si="646"/>
        <v>DEJAR</v>
      </c>
    </row>
    <row r="4427" spans="1:13" x14ac:dyDescent="0.25">
      <c r="A4427" t="s">
        <v>1141</v>
      </c>
      <c r="B4427">
        <v>24</v>
      </c>
      <c r="C4427" t="s">
        <v>1103</v>
      </c>
      <c r="D4427" s="9">
        <v>18.2</v>
      </c>
      <c r="E4427" s="9">
        <v>19</v>
      </c>
      <c r="F4427" s="305">
        <f t="shared" si="643"/>
        <v>260.15589599999998</v>
      </c>
      <c r="G4427" s="9">
        <v>0.125</v>
      </c>
      <c r="H4427" t="s">
        <v>1147</v>
      </c>
      <c r="I4427" s="32">
        <f t="shared" si="647"/>
        <v>137.64107738009031</v>
      </c>
      <c r="J4427" s="32">
        <f t="shared" si="642"/>
        <v>0.55056430952036128</v>
      </c>
      <c r="K4427" s="33" t="str">
        <f t="shared" si="644"/>
        <v>DEJAR</v>
      </c>
      <c r="L4427" s="33" t="str">
        <f t="shared" si="645"/>
        <v>DEJAR</v>
      </c>
      <c r="M4427" s="33" t="str">
        <f t="shared" si="646"/>
        <v>DEJAR</v>
      </c>
    </row>
    <row r="4428" spans="1:13" x14ac:dyDescent="0.25">
      <c r="A4428" t="s">
        <v>1141</v>
      </c>
      <c r="B4428">
        <v>25</v>
      </c>
      <c r="C4428" t="s">
        <v>1103</v>
      </c>
      <c r="D4428" s="9">
        <v>37</v>
      </c>
      <c r="E4428" s="9">
        <v>30</v>
      </c>
      <c r="F4428" s="305">
        <f t="shared" si="643"/>
        <v>1075.2126000000001</v>
      </c>
      <c r="G4428" s="9">
        <v>0.125</v>
      </c>
      <c r="H4428" t="s">
        <v>1147</v>
      </c>
      <c r="I4428" s="32">
        <f t="shared" si="647"/>
        <v>746.75785703016243</v>
      </c>
      <c r="J4428" s="32">
        <f t="shared" si="642"/>
        <v>2.9870314281206496</v>
      </c>
      <c r="K4428" s="33" t="str">
        <f t="shared" si="644"/>
        <v>DEJAR</v>
      </c>
      <c r="L4428" s="33" t="str">
        <f t="shared" si="645"/>
        <v>DEJAR</v>
      </c>
      <c r="M4428" s="33" t="str">
        <f t="shared" si="646"/>
        <v>DEJAR</v>
      </c>
    </row>
    <row r="4429" spans="1:13" x14ac:dyDescent="0.25">
      <c r="A4429" t="s">
        <v>1141</v>
      </c>
      <c r="B4429">
        <v>26</v>
      </c>
      <c r="C4429" t="s">
        <v>1103</v>
      </c>
      <c r="D4429" s="9">
        <v>24</v>
      </c>
      <c r="E4429" s="220">
        <v>23</v>
      </c>
      <c r="F4429" s="305">
        <f t="shared" si="643"/>
        <v>452.3904</v>
      </c>
      <c r="G4429" s="9">
        <v>0.125</v>
      </c>
      <c r="H4429" t="s">
        <v>1147</v>
      </c>
      <c r="I4429" s="32">
        <f t="shared" si="647"/>
        <v>266.13537552905672</v>
      </c>
      <c r="J4429" s="32">
        <f t="shared" ref="J4429:J4447" si="648">(I4429/1000)*0.5/G4429</f>
        <v>1.0645415021162268</v>
      </c>
      <c r="K4429" s="33" t="str">
        <f t="shared" si="644"/>
        <v>DEJAR</v>
      </c>
      <c r="L4429" s="33" t="str">
        <f t="shared" si="645"/>
        <v>DEJAR</v>
      </c>
      <c r="M4429" s="33" t="str">
        <f t="shared" si="646"/>
        <v>DEJAR</v>
      </c>
    </row>
    <row r="4430" spans="1:13" x14ac:dyDescent="0.25">
      <c r="A4430" t="s">
        <v>1141</v>
      </c>
      <c r="B4430">
        <v>27</v>
      </c>
      <c r="C4430" t="s">
        <v>1103</v>
      </c>
      <c r="D4430" s="9">
        <v>32</v>
      </c>
      <c r="E4430" s="9">
        <v>27</v>
      </c>
      <c r="F4430" s="305">
        <f t="shared" si="643"/>
        <v>804.24959999999999</v>
      </c>
      <c r="G4430" s="9">
        <v>0.125</v>
      </c>
      <c r="H4430" t="s">
        <v>1147</v>
      </c>
      <c r="I4430" s="32">
        <f t="shared" si="647"/>
        <v>528.31791084648671</v>
      </c>
      <c r="J4430" s="32">
        <f t="shared" si="648"/>
        <v>2.1132716433859469</v>
      </c>
      <c r="K4430" s="33" t="str">
        <f t="shared" si="644"/>
        <v>DEJAR</v>
      </c>
      <c r="L4430" s="33" t="str">
        <f t="shared" si="645"/>
        <v>DEJAR</v>
      </c>
      <c r="M4430" s="33" t="str">
        <f t="shared" si="646"/>
        <v>DEJAR</v>
      </c>
    </row>
    <row r="4431" spans="1:13" x14ac:dyDescent="0.25">
      <c r="A4431" t="s">
        <v>1141</v>
      </c>
      <c r="B4431">
        <v>28</v>
      </c>
      <c r="C4431" t="s">
        <v>1103</v>
      </c>
      <c r="D4431" s="9">
        <v>25</v>
      </c>
      <c r="E4431" s="220">
        <v>23</v>
      </c>
      <c r="F4431" s="305">
        <f t="shared" si="643"/>
        <v>490.875</v>
      </c>
      <c r="G4431" s="9">
        <v>0.125</v>
      </c>
      <c r="H4431" t="s">
        <v>1147</v>
      </c>
      <c r="I4431" s="32">
        <f t="shared" si="647"/>
        <v>293.3319028192812</v>
      </c>
      <c r="J4431" s="32">
        <f t="shared" si="648"/>
        <v>1.1733276112771247</v>
      </c>
      <c r="K4431" s="33" t="str">
        <f t="shared" si="644"/>
        <v>DEJAR</v>
      </c>
      <c r="L4431" s="33" t="str">
        <f t="shared" si="645"/>
        <v>DEJAR</v>
      </c>
      <c r="M4431" s="33" t="str">
        <f t="shared" si="646"/>
        <v>DEJAR</v>
      </c>
    </row>
    <row r="4432" spans="1:13" x14ac:dyDescent="0.25">
      <c r="A4432" t="s">
        <v>1141</v>
      </c>
      <c r="B4432">
        <v>29</v>
      </c>
      <c r="C4432" t="s">
        <v>1103</v>
      </c>
      <c r="D4432" s="9">
        <v>26.7</v>
      </c>
      <c r="E4432" s="9">
        <v>20</v>
      </c>
      <c r="F4432" s="305">
        <f t="shared" si="643"/>
        <v>559.90380600000003</v>
      </c>
      <c r="G4432" s="9">
        <v>0.125</v>
      </c>
      <c r="H4432" t="s">
        <v>1147</v>
      </c>
      <c r="I4432" s="32">
        <f t="shared" si="647"/>
        <v>343.1303758589446</v>
      </c>
      <c r="J4432" s="32">
        <f t="shared" si="648"/>
        <v>1.3725215034357785</v>
      </c>
      <c r="K4432" s="33" t="str">
        <f t="shared" si="644"/>
        <v>DEJAR</v>
      </c>
      <c r="L4432" s="33" t="str">
        <f t="shared" si="645"/>
        <v>DEJAR</v>
      </c>
      <c r="M4432" s="33" t="str">
        <f t="shared" si="646"/>
        <v>DEJAR</v>
      </c>
    </row>
    <row r="4433" spans="1:13" x14ac:dyDescent="0.25">
      <c r="A4433" t="s">
        <v>1141</v>
      </c>
      <c r="B4433">
        <v>30</v>
      </c>
      <c r="C4433" t="s">
        <v>1103</v>
      </c>
      <c r="D4433" s="9">
        <v>19.8</v>
      </c>
      <c r="E4433" s="220">
        <v>23</v>
      </c>
      <c r="F4433" s="305">
        <f t="shared" si="643"/>
        <v>307.90821600000004</v>
      </c>
      <c r="G4433" s="9">
        <v>0.125</v>
      </c>
      <c r="H4433" t="s">
        <v>1147</v>
      </c>
      <c r="I4433" s="32">
        <f t="shared" si="647"/>
        <v>168.25568888304355</v>
      </c>
      <c r="J4433" s="32">
        <f t="shared" si="648"/>
        <v>0.67302275553217417</v>
      </c>
      <c r="K4433" s="33" t="str">
        <f t="shared" si="644"/>
        <v>DEJAR</v>
      </c>
      <c r="L4433" s="33" t="str">
        <f t="shared" si="645"/>
        <v>DEJAR</v>
      </c>
      <c r="M4433" s="33" t="str">
        <f t="shared" si="646"/>
        <v>DEJAR</v>
      </c>
    </row>
    <row r="4434" spans="1:13" x14ac:dyDescent="0.25">
      <c r="A4434" t="s">
        <v>1141</v>
      </c>
      <c r="B4434">
        <v>31</v>
      </c>
      <c r="C4434" t="s">
        <v>1103</v>
      </c>
      <c r="D4434" s="9">
        <v>35</v>
      </c>
      <c r="E4434" s="9">
        <v>35</v>
      </c>
      <c r="F4434" s="305">
        <f t="shared" si="643"/>
        <v>962.11500000000001</v>
      </c>
      <c r="G4434" s="9">
        <v>0.125</v>
      </c>
      <c r="H4434" t="s">
        <v>1147</v>
      </c>
      <c r="I4434" s="32">
        <f t="shared" si="647"/>
        <v>654.11925553640299</v>
      </c>
      <c r="J4434" s="32">
        <f t="shared" si="648"/>
        <v>2.6164770221456122</v>
      </c>
      <c r="K4434" s="33" t="str">
        <f t="shared" si="644"/>
        <v>DEJAR</v>
      </c>
      <c r="L4434" s="33" t="str">
        <f t="shared" si="645"/>
        <v>DEJAR</v>
      </c>
      <c r="M4434" s="33" t="str">
        <f t="shared" si="646"/>
        <v>DEJAR</v>
      </c>
    </row>
    <row r="4435" spans="1:13" x14ac:dyDescent="0.25">
      <c r="A4435" t="s">
        <v>1141</v>
      </c>
      <c r="B4435">
        <v>32</v>
      </c>
      <c r="C4435" t="s">
        <v>1103</v>
      </c>
      <c r="D4435" s="9">
        <v>27</v>
      </c>
      <c r="E4435" s="220">
        <v>23</v>
      </c>
      <c r="F4435" s="305">
        <f t="shared" si="643"/>
        <v>572.5566</v>
      </c>
      <c r="G4435" s="9">
        <v>0.125</v>
      </c>
      <c r="H4435" t="s">
        <v>1147</v>
      </c>
      <c r="I4435" s="32">
        <f t="shared" si="647"/>
        <v>352.39128142743209</v>
      </c>
      <c r="J4435" s="32">
        <f t="shared" si="648"/>
        <v>1.4095651257097284</v>
      </c>
      <c r="K4435" s="33" t="str">
        <f t="shared" si="644"/>
        <v>DEJAR</v>
      </c>
      <c r="L4435" s="33" t="str">
        <f t="shared" si="645"/>
        <v>DEJAR</v>
      </c>
      <c r="M4435" s="33" t="str">
        <f t="shared" si="646"/>
        <v>DEJAR</v>
      </c>
    </row>
    <row r="4436" spans="1:13" x14ac:dyDescent="0.25">
      <c r="A4436" t="s">
        <v>1141</v>
      </c>
      <c r="B4436">
        <v>33</v>
      </c>
      <c r="C4436" t="s">
        <v>1103</v>
      </c>
      <c r="D4436" s="9">
        <v>22</v>
      </c>
      <c r="E4436" s="220">
        <v>23</v>
      </c>
      <c r="F4436" s="305">
        <f t="shared" si="643"/>
        <v>380.1336</v>
      </c>
      <c r="G4436" s="9">
        <v>0.125</v>
      </c>
      <c r="H4436" t="s">
        <v>1147</v>
      </c>
      <c r="I4436" s="32">
        <f t="shared" si="647"/>
        <v>216.2883827856152</v>
      </c>
      <c r="J4436" s="32">
        <f t="shared" si="648"/>
        <v>0.86515353114246074</v>
      </c>
      <c r="K4436" s="33" t="str">
        <f t="shared" si="644"/>
        <v>DEJAR</v>
      </c>
      <c r="L4436" s="33" t="str">
        <f t="shared" si="645"/>
        <v>DEJAR</v>
      </c>
      <c r="M4436" s="33" t="str">
        <f t="shared" si="646"/>
        <v>DEJAR</v>
      </c>
    </row>
    <row r="4437" spans="1:13" x14ac:dyDescent="0.25">
      <c r="A4437" t="s">
        <v>1141</v>
      </c>
      <c r="B4437">
        <v>34</v>
      </c>
      <c r="C4437" t="s">
        <v>1103</v>
      </c>
      <c r="D4437" s="9">
        <v>20.8</v>
      </c>
      <c r="E4437" s="220">
        <v>23</v>
      </c>
      <c r="F4437" s="305">
        <f t="shared" si="643"/>
        <v>339.795456</v>
      </c>
      <c r="G4437" s="9">
        <v>0.125</v>
      </c>
      <c r="H4437" t="s">
        <v>1147</v>
      </c>
      <c r="I4437" s="32">
        <f t="shared" si="647"/>
        <v>189.22235746476244</v>
      </c>
      <c r="J4437" s="32">
        <f t="shared" si="648"/>
        <v>0.75688942985904972</v>
      </c>
      <c r="K4437" s="33" t="str">
        <f t="shared" si="644"/>
        <v>DEJAR</v>
      </c>
      <c r="L4437" s="33" t="str">
        <f t="shared" si="645"/>
        <v>DEJAR</v>
      </c>
      <c r="M4437" s="33" t="str">
        <f t="shared" si="646"/>
        <v>DEJAR</v>
      </c>
    </row>
    <row r="4438" spans="1:13" x14ac:dyDescent="0.25">
      <c r="A4438" t="s">
        <v>1141</v>
      </c>
      <c r="B4438">
        <v>35</v>
      </c>
      <c r="C4438" t="s">
        <v>1103</v>
      </c>
      <c r="D4438" s="9">
        <v>14.7</v>
      </c>
      <c r="E4438" s="9">
        <v>15</v>
      </c>
      <c r="F4438" s="305">
        <f t="shared" si="643"/>
        <v>169.71708599999997</v>
      </c>
      <c r="G4438" s="9">
        <v>0.125</v>
      </c>
      <c r="H4438" t="s">
        <v>1147</v>
      </c>
      <c r="I4438" s="32">
        <f t="shared" si="647"/>
        <v>82.730919252623252</v>
      </c>
      <c r="J4438" s="32">
        <f t="shared" si="648"/>
        <v>0.33092367701049302</v>
      </c>
      <c r="K4438" s="33" t="str">
        <f t="shared" si="644"/>
        <v>DEJAR</v>
      </c>
      <c r="L4438" s="33" t="str">
        <f t="shared" si="645"/>
        <v>DEJAR</v>
      </c>
      <c r="M4438" s="33" t="str">
        <f t="shared" si="646"/>
        <v>DEJAR</v>
      </c>
    </row>
    <row r="4439" spans="1:13" x14ac:dyDescent="0.25">
      <c r="A4439" t="s">
        <v>1141</v>
      </c>
      <c r="B4439">
        <v>36</v>
      </c>
      <c r="C4439" t="s">
        <v>1103</v>
      </c>
      <c r="D4439" s="9">
        <v>43</v>
      </c>
      <c r="E4439" s="9">
        <v>36</v>
      </c>
      <c r="F4439" s="305">
        <f t="shared" si="643"/>
        <v>1452.2046</v>
      </c>
      <c r="G4439" s="9">
        <v>0.125</v>
      </c>
      <c r="H4439" t="s">
        <v>1147</v>
      </c>
      <c r="I4439" s="32">
        <f t="shared" si="647"/>
        <v>1068.4241794788302</v>
      </c>
      <c r="J4439" s="32">
        <f t="shared" si="648"/>
        <v>4.2736967179153211</v>
      </c>
      <c r="K4439" s="33" t="str">
        <f t="shared" si="644"/>
        <v>DEJAR</v>
      </c>
      <c r="L4439" s="33" t="str">
        <f t="shared" si="645"/>
        <v>DEJAR</v>
      </c>
      <c r="M4439" s="33" t="str">
        <f t="shared" si="646"/>
        <v>DEJAR</v>
      </c>
    </row>
    <row r="4440" spans="1:13" x14ac:dyDescent="0.25">
      <c r="A4440" t="s">
        <v>1141</v>
      </c>
      <c r="B4440">
        <v>37</v>
      </c>
      <c r="C4440" t="s">
        <v>1103</v>
      </c>
      <c r="D4440" s="9">
        <v>27</v>
      </c>
      <c r="E4440" s="9">
        <v>22</v>
      </c>
      <c r="F4440" s="305">
        <f t="shared" si="643"/>
        <v>572.5566</v>
      </c>
      <c r="G4440" s="9">
        <v>0.125</v>
      </c>
      <c r="H4440" t="s">
        <v>1147</v>
      </c>
      <c r="I4440" s="32">
        <f t="shared" si="647"/>
        <v>352.39128142743209</v>
      </c>
      <c r="J4440" s="32">
        <f t="shared" si="648"/>
        <v>1.4095651257097284</v>
      </c>
      <c r="K4440" s="33" t="str">
        <f t="shared" si="644"/>
        <v>DEJAR</v>
      </c>
      <c r="L4440" s="33" t="str">
        <f t="shared" si="645"/>
        <v>DEJAR</v>
      </c>
      <c r="M4440" s="33" t="str">
        <f t="shared" si="646"/>
        <v>DEJAR</v>
      </c>
    </row>
    <row r="4441" spans="1:13" x14ac:dyDescent="0.25">
      <c r="A4441" t="s">
        <v>1141</v>
      </c>
      <c r="B4441">
        <v>38</v>
      </c>
      <c r="C4441" t="s">
        <v>1103</v>
      </c>
      <c r="D4441" s="9">
        <v>26</v>
      </c>
      <c r="E4441" s="220">
        <v>23</v>
      </c>
      <c r="F4441" s="305">
        <f t="shared" si="643"/>
        <v>530.93039999999996</v>
      </c>
      <c r="G4441" s="9">
        <v>0.125</v>
      </c>
      <c r="H4441" t="s">
        <v>1147</v>
      </c>
      <c r="I4441" s="32">
        <f t="shared" si="647"/>
        <v>322.0760520178971</v>
      </c>
      <c r="J4441" s="32">
        <f t="shared" si="648"/>
        <v>1.2883042080715883</v>
      </c>
      <c r="K4441" s="33" t="str">
        <f t="shared" si="644"/>
        <v>DEJAR</v>
      </c>
      <c r="L4441" s="33" t="str">
        <f t="shared" si="645"/>
        <v>DEJAR</v>
      </c>
      <c r="M4441" s="33" t="str">
        <f t="shared" si="646"/>
        <v>DEJAR</v>
      </c>
    </row>
    <row r="4442" spans="1:13" x14ac:dyDescent="0.25">
      <c r="A4442" t="s">
        <v>1141</v>
      </c>
      <c r="B4442">
        <v>39</v>
      </c>
      <c r="C4442" t="s">
        <v>1103</v>
      </c>
      <c r="D4442" s="9">
        <v>28.5</v>
      </c>
      <c r="E4442" s="9">
        <v>24</v>
      </c>
      <c r="F4442" s="305">
        <f t="shared" si="643"/>
        <v>637.94114999999999</v>
      </c>
      <c r="G4442" s="9">
        <v>0.125</v>
      </c>
      <c r="H4442" t="s">
        <v>1147</v>
      </c>
      <c r="I4442" s="32">
        <f t="shared" si="647"/>
        <v>400.85987036295842</v>
      </c>
      <c r="J4442" s="32">
        <f t="shared" si="648"/>
        <v>1.6034394814518336</v>
      </c>
      <c r="K4442" s="33" t="str">
        <f t="shared" si="644"/>
        <v>DEJAR</v>
      </c>
      <c r="L4442" s="33" t="str">
        <f t="shared" si="645"/>
        <v>DEJAR</v>
      </c>
      <c r="M4442" s="33" t="str">
        <f t="shared" si="646"/>
        <v>DEJAR</v>
      </c>
    </row>
    <row r="4443" spans="1:13" x14ac:dyDescent="0.25">
      <c r="A4443" t="s">
        <v>1141</v>
      </c>
      <c r="B4443">
        <v>40</v>
      </c>
      <c r="C4443" t="s">
        <v>1131</v>
      </c>
      <c r="D4443" s="9">
        <v>34</v>
      </c>
      <c r="E4443" s="9">
        <v>30</v>
      </c>
      <c r="F4443" s="305">
        <f t="shared" si="643"/>
        <v>907.92240000000004</v>
      </c>
      <c r="G4443" s="9">
        <v>0.125</v>
      </c>
      <c r="H4443" t="s">
        <v>1147</v>
      </c>
      <c r="I4443" s="32">
        <f t="shared" si="647"/>
        <v>610.45073780325674</v>
      </c>
      <c r="J4443" s="32">
        <f t="shared" si="648"/>
        <v>2.441802951213027</v>
      </c>
      <c r="K4443" s="33" t="str">
        <f t="shared" si="644"/>
        <v>DEJAR</v>
      </c>
      <c r="L4443" s="33" t="str">
        <f t="shared" si="645"/>
        <v>DEJAR</v>
      </c>
      <c r="M4443" s="33" t="str">
        <f t="shared" si="646"/>
        <v>DEJAR</v>
      </c>
    </row>
    <row r="4444" spans="1:13" x14ac:dyDescent="0.25">
      <c r="A4444" t="s">
        <v>1141</v>
      </c>
      <c r="B4444">
        <v>41</v>
      </c>
      <c r="C4444" t="s">
        <v>1103</v>
      </c>
      <c r="D4444" s="9">
        <v>24.5</v>
      </c>
      <c r="E4444" s="220">
        <v>23</v>
      </c>
      <c r="F4444" s="305">
        <f t="shared" si="643"/>
        <v>471.43635</v>
      </c>
      <c r="G4444" s="9">
        <v>0.125</v>
      </c>
      <c r="H4444" t="s">
        <v>1147</v>
      </c>
      <c r="I4444" s="32">
        <f t="shared" si="647"/>
        <v>279.54167502677348</v>
      </c>
      <c r="J4444" s="32">
        <f t="shared" si="648"/>
        <v>1.1181667001070938</v>
      </c>
      <c r="K4444" s="33" t="str">
        <f t="shared" si="644"/>
        <v>DEJAR</v>
      </c>
      <c r="L4444" s="33" t="str">
        <f t="shared" si="645"/>
        <v>DEJAR</v>
      </c>
      <c r="M4444" s="33" t="str">
        <f t="shared" si="646"/>
        <v>DEJAR</v>
      </c>
    </row>
    <row r="4445" spans="1:13" x14ac:dyDescent="0.25">
      <c r="A4445" t="s">
        <v>1141</v>
      </c>
      <c r="B4445">
        <v>42</v>
      </c>
      <c r="C4445" t="s">
        <v>1103</v>
      </c>
      <c r="D4445" s="9">
        <v>16</v>
      </c>
      <c r="E4445" s="9">
        <v>18</v>
      </c>
      <c r="F4445" s="305">
        <f t="shared" si="643"/>
        <v>201.0624</v>
      </c>
      <c r="G4445" s="9">
        <v>0.125</v>
      </c>
      <c r="H4445" t="s">
        <v>1147</v>
      </c>
      <c r="I4445" s="32">
        <f t="shared" si="647"/>
        <v>101.24820425273758</v>
      </c>
      <c r="J4445" s="32">
        <f t="shared" si="648"/>
        <v>0.4049928170109503</v>
      </c>
      <c r="K4445" s="33" t="str">
        <f t="shared" si="644"/>
        <v>DEJAR</v>
      </c>
      <c r="L4445" s="33" t="str">
        <f t="shared" si="645"/>
        <v>DEJAR</v>
      </c>
      <c r="M4445" s="33" t="str">
        <f t="shared" si="646"/>
        <v>DEJAR</v>
      </c>
    </row>
    <row r="4446" spans="1:13" x14ac:dyDescent="0.25">
      <c r="A4446" t="s">
        <v>1141</v>
      </c>
      <c r="B4446">
        <v>43</v>
      </c>
      <c r="C4446" t="s">
        <v>1103</v>
      </c>
      <c r="D4446" s="9">
        <v>22.5</v>
      </c>
      <c r="E4446" s="220">
        <v>23</v>
      </c>
      <c r="F4446" s="305">
        <f t="shared" si="643"/>
        <v>397.60874999999999</v>
      </c>
      <c r="G4446" s="9">
        <v>0.125</v>
      </c>
      <c r="H4446" t="s">
        <v>1147</v>
      </c>
      <c r="I4446" s="32">
        <f t="shared" si="647"/>
        <v>228.1896084504572</v>
      </c>
      <c r="J4446" s="32">
        <f t="shared" si="648"/>
        <v>0.91275843380182875</v>
      </c>
      <c r="K4446" s="33" t="str">
        <f t="shared" si="644"/>
        <v>DEJAR</v>
      </c>
      <c r="L4446" s="33" t="str">
        <f t="shared" si="645"/>
        <v>DEJAR</v>
      </c>
      <c r="M4446" s="33" t="str">
        <f t="shared" si="646"/>
        <v>DEJAR</v>
      </c>
    </row>
    <row r="4447" spans="1:13" x14ac:dyDescent="0.25">
      <c r="A4447" t="s">
        <v>1141</v>
      </c>
      <c r="B4447">
        <v>44</v>
      </c>
      <c r="C4447" t="s">
        <v>1156</v>
      </c>
      <c r="D4447" s="9">
        <v>31</v>
      </c>
      <c r="E4447" s="9">
        <v>16</v>
      </c>
      <c r="F4447" s="305">
        <f t="shared" si="643"/>
        <v>754.76940000000002</v>
      </c>
      <c r="G4447" s="9">
        <v>0.125</v>
      </c>
      <c r="H4447" t="s">
        <v>1065</v>
      </c>
      <c r="I4447" s="33">
        <f>(6.666+(12.826*E4447^0.5)*LN(E4447))</f>
        <v>148.91089180578973</v>
      </c>
      <c r="J4447" s="33">
        <f t="shared" si="648"/>
        <v>0.59564356722315892</v>
      </c>
      <c r="K4447" s="33" t="str">
        <f t="shared" si="644"/>
        <v>DEJAR</v>
      </c>
      <c r="L4447" s="33" t="str">
        <f t="shared" si="645"/>
        <v>DEJAR</v>
      </c>
      <c r="M4447" s="33" t="str">
        <f t="shared" si="646"/>
        <v>DEJAR</v>
      </c>
    </row>
    <row r="4448" spans="1:13" x14ac:dyDescent="0.25">
      <c r="A4448" t="s">
        <v>1141</v>
      </c>
      <c r="B4448">
        <v>45</v>
      </c>
      <c r="C4448" t="s">
        <v>1103</v>
      </c>
      <c r="D4448" s="9">
        <v>33.200000000000003</v>
      </c>
      <c r="E4448" s="9">
        <v>25</v>
      </c>
      <c r="F4448" s="305">
        <f t="shared" si="643"/>
        <v>865.69929600000012</v>
      </c>
      <c r="G4448" s="9">
        <v>0.125</v>
      </c>
      <c r="H4448" t="s">
        <v>1147</v>
      </c>
      <c r="I4448" s="32">
        <f t="shared" ref="I4448:I4450" si="649">0.13657*D4448^2.38351</f>
        <v>576.77063787664395</v>
      </c>
      <c r="J4448" s="32">
        <f t="shared" ref="J4448:J4450" si="650">(I4448/1000)*0.5/G4448</f>
        <v>2.3070825515065758</v>
      </c>
      <c r="K4448" s="33" t="str">
        <f t="shared" si="644"/>
        <v>DEJAR</v>
      </c>
      <c r="L4448" s="33" t="str">
        <f t="shared" si="645"/>
        <v>DEJAR</v>
      </c>
      <c r="M4448" s="33" t="str">
        <f t="shared" si="646"/>
        <v>DEJAR</v>
      </c>
    </row>
    <row r="4449" spans="1:13" x14ac:dyDescent="0.25">
      <c r="A4449" t="s">
        <v>1141</v>
      </c>
      <c r="B4449">
        <v>46</v>
      </c>
      <c r="C4449" t="s">
        <v>1103</v>
      </c>
      <c r="D4449" s="9">
        <v>31.5</v>
      </c>
      <c r="E4449" s="9">
        <v>22</v>
      </c>
      <c r="F4449" s="305">
        <f t="shared" si="643"/>
        <v>779.31314999999995</v>
      </c>
      <c r="G4449" s="9">
        <v>0.125</v>
      </c>
      <c r="H4449" t="s">
        <v>1147</v>
      </c>
      <c r="I4449" s="32">
        <f t="shared" si="649"/>
        <v>508.85435701385597</v>
      </c>
      <c r="J4449" s="32">
        <f t="shared" si="650"/>
        <v>2.0354174280554238</v>
      </c>
      <c r="K4449" s="33" t="str">
        <f t="shared" si="644"/>
        <v>DEJAR</v>
      </c>
      <c r="L4449" s="33" t="str">
        <f t="shared" si="645"/>
        <v>DEJAR</v>
      </c>
      <c r="M4449" s="33" t="str">
        <f t="shared" si="646"/>
        <v>DEJAR</v>
      </c>
    </row>
    <row r="4450" spans="1:13" x14ac:dyDescent="0.25">
      <c r="A4450" t="s">
        <v>1141</v>
      </c>
      <c r="B4450">
        <v>47</v>
      </c>
      <c r="C4450" t="s">
        <v>1103</v>
      </c>
      <c r="D4450" s="9">
        <v>12</v>
      </c>
      <c r="E4450" s="9">
        <v>14</v>
      </c>
      <c r="F4450" s="305">
        <f t="shared" si="643"/>
        <v>113.0976</v>
      </c>
      <c r="G4450" s="9">
        <v>0.125</v>
      </c>
      <c r="H4450" t="s">
        <v>1147</v>
      </c>
      <c r="I4450" s="32">
        <f t="shared" si="649"/>
        <v>51.002868362482175</v>
      </c>
      <c r="J4450" s="32">
        <f t="shared" si="650"/>
        <v>0.2040114734499287</v>
      </c>
      <c r="K4450" s="33" t="str">
        <f t="shared" si="644"/>
        <v>DEJAR</v>
      </c>
      <c r="L4450" s="33" t="str">
        <f t="shared" si="645"/>
        <v>DEJAR</v>
      </c>
      <c r="M4450" s="33" t="str">
        <f t="shared" si="646"/>
        <v>DEJAR</v>
      </c>
    </row>
    <row r="4451" spans="1:13" x14ac:dyDescent="0.25">
      <c r="A4451" t="s">
        <v>1143</v>
      </c>
      <c r="B4451">
        <v>1</v>
      </c>
      <c r="C4451" t="s">
        <v>1157</v>
      </c>
      <c r="D4451" s="9">
        <v>33</v>
      </c>
      <c r="E4451" s="210">
        <v>23.5</v>
      </c>
      <c r="F4451" s="305">
        <f t="shared" si="643"/>
        <v>855.30060000000003</v>
      </c>
      <c r="G4451" s="9">
        <v>0.125</v>
      </c>
      <c r="H4451" s="9" t="s">
        <v>1080</v>
      </c>
      <c r="I4451" s="33">
        <f t="shared" ref="I4451:I4476" si="651">0.15991*D4451^2.32764</f>
        <v>547.55709445380046</v>
      </c>
      <c r="J4451" s="33">
        <f t="shared" ref="J4451:J4476" si="652">(I4451/1000)*0.5/G4451</f>
        <v>2.1902283778152016</v>
      </c>
      <c r="K4451" s="33" t="str">
        <f t="shared" si="644"/>
        <v>DEJAR</v>
      </c>
      <c r="L4451" s="33" t="str">
        <f t="shared" si="645"/>
        <v>DEJAR</v>
      </c>
      <c r="M4451" s="33" t="str">
        <f t="shared" si="646"/>
        <v>DEJAR</v>
      </c>
    </row>
    <row r="4452" spans="1:13" x14ac:dyDescent="0.25">
      <c r="A4452" t="s">
        <v>1143</v>
      </c>
      <c r="B4452">
        <v>2</v>
      </c>
      <c r="C4452" t="s">
        <v>1158</v>
      </c>
      <c r="D4452" s="9">
        <v>40.5</v>
      </c>
      <c r="E4452" s="9">
        <v>30</v>
      </c>
      <c r="F4452" s="305">
        <f t="shared" si="643"/>
        <v>1288.25235</v>
      </c>
      <c r="G4452" s="9">
        <v>0.125</v>
      </c>
      <c r="H4452" s="9" t="s">
        <v>1080</v>
      </c>
      <c r="I4452" s="33">
        <f t="shared" si="651"/>
        <v>881.9667924481156</v>
      </c>
      <c r="J4452" s="33">
        <f t="shared" si="652"/>
        <v>3.5278671697924624</v>
      </c>
      <c r="K4452" s="33" t="str">
        <f t="shared" si="644"/>
        <v>DEJAR</v>
      </c>
      <c r="L4452" s="33" t="str">
        <f t="shared" si="645"/>
        <v>DEJAR</v>
      </c>
      <c r="M4452" s="33" t="str">
        <f t="shared" si="646"/>
        <v>DEJAR</v>
      </c>
    </row>
    <row r="4453" spans="1:13" x14ac:dyDescent="0.25">
      <c r="A4453" t="s">
        <v>1143</v>
      </c>
      <c r="B4453">
        <v>3</v>
      </c>
      <c r="C4453" t="s">
        <v>1158</v>
      </c>
      <c r="D4453" s="9">
        <v>43.5</v>
      </c>
      <c r="E4453" s="9">
        <v>30</v>
      </c>
      <c r="F4453" s="305">
        <f t="shared" si="643"/>
        <v>1486.1731500000001</v>
      </c>
      <c r="G4453" s="9">
        <v>0.125</v>
      </c>
      <c r="H4453" s="9" t="s">
        <v>1080</v>
      </c>
      <c r="I4453" s="33">
        <f t="shared" si="651"/>
        <v>1041.5707069550579</v>
      </c>
      <c r="J4453" s="33">
        <f t="shared" si="652"/>
        <v>4.1662828278202317</v>
      </c>
      <c r="K4453" s="33" t="str">
        <f t="shared" si="644"/>
        <v>DEJAR</v>
      </c>
      <c r="L4453" s="33" t="str">
        <f t="shared" si="645"/>
        <v>DEJAR</v>
      </c>
      <c r="M4453" s="33" t="str">
        <f t="shared" si="646"/>
        <v>DEJAR</v>
      </c>
    </row>
    <row r="4454" spans="1:13" x14ac:dyDescent="0.25">
      <c r="A4454" t="s">
        <v>1143</v>
      </c>
      <c r="B4454">
        <v>4</v>
      </c>
      <c r="C4454" t="s">
        <v>1157</v>
      </c>
      <c r="D4454" s="9">
        <v>24</v>
      </c>
      <c r="E4454" s="210">
        <v>23.5</v>
      </c>
      <c r="F4454" s="305">
        <f t="shared" si="643"/>
        <v>452.3904</v>
      </c>
      <c r="G4454" s="9">
        <v>0.125</v>
      </c>
      <c r="H4454" s="9" t="s">
        <v>1080</v>
      </c>
      <c r="I4454" s="33">
        <f t="shared" si="651"/>
        <v>260.92189134611579</v>
      </c>
      <c r="J4454" s="33">
        <f t="shared" si="652"/>
        <v>1.0436875653844631</v>
      </c>
      <c r="K4454" s="33" t="str">
        <f t="shared" si="644"/>
        <v>DEJAR</v>
      </c>
      <c r="L4454" s="33" t="str">
        <f t="shared" si="645"/>
        <v>DEJAR</v>
      </c>
      <c r="M4454" s="33" t="str">
        <f t="shared" si="646"/>
        <v>DEJAR</v>
      </c>
    </row>
    <row r="4455" spans="1:13" x14ac:dyDescent="0.25">
      <c r="A4455" t="s">
        <v>1143</v>
      </c>
      <c r="B4455">
        <v>5</v>
      </c>
      <c r="C4455" t="s">
        <v>1125</v>
      </c>
      <c r="D4455" s="9">
        <v>32</v>
      </c>
      <c r="E4455" s="210">
        <v>23.5</v>
      </c>
      <c r="F4455" s="305">
        <f t="shared" si="643"/>
        <v>804.24959999999999</v>
      </c>
      <c r="G4455" s="9">
        <v>0.125</v>
      </c>
      <c r="H4455" s="9" t="s">
        <v>1080</v>
      </c>
      <c r="I4455" s="33">
        <f t="shared" si="651"/>
        <v>509.70972386186907</v>
      </c>
      <c r="J4455" s="33">
        <f t="shared" si="652"/>
        <v>2.0388388954474763</v>
      </c>
      <c r="K4455" s="33" t="str">
        <f t="shared" si="644"/>
        <v>DEJAR</v>
      </c>
      <c r="L4455" s="33" t="str">
        <f t="shared" si="645"/>
        <v>DEJAR</v>
      </c>
      <c r="M4455" s="33" t="str">
        <f t="shared" si="646"/>
        <v>DEJAR</v>
      </c>
    </row>
    <row r="4456" spans="1:13" x14ac:dyDescent="0.25">
      <c r="A4456" t="s">
        <v>1143</v>
      </c>
      <c r="B4456">
        <v>6</v>
      </c>
      <c r="C4456" t="s">
        <v>1157</v>
      </c>
      <c r="D4456" s="9">
        <v>20.5</v>
      </c>
      <c r="E4456" s="9">
        <v>15</v>
      </c>
      <c r="F4456" s="305">
        <f t="shared" si="643"/>
        <v>330.06434999999999</v>
      </c>
      <c r="G4456" s="9">
        <v>0.125</v>
      </c>
      <c r="H4456" s="9" t="s">
        <v>1080</v>
      </c>
      <c r="I4456" s="33">
        <f t="shared" si="651"/>
        <v>180.78665962471501</v>
      </c>
      <c r="J4456" s="33">
        <f t="shared" si="652"/>
        <v>0.72314663849886007</v>
      </c>
      <c r="K4456" s="33" t="str">
        <f t="shared" si="644"/>
        <v>DEJAR</v>
      </c>
      <c r="L4456" s="33" t="str">
        <f t="shared" si="645"/>
        <v>DEJAR</v>
      </c>
      <c r="M4456" s="33" t="str">
        <f t="shared" si="646"/>
        <v>DEJAR</v>
      </c>
    </row>
    <row r="4457" spans="1:13" x14ac:dyDescent="0.25">
      <c r="A4457" t="s">
        <v>1143</v>
      </c>
      <c r="B4457">
        <v>7</v>
      </c>
      <c r="C4457" t="s">
        <v>1125</v>
      </c>
      <c r="D4457" s="9">
        <v>42</v>
      </c>
      <c r="E4457" s="9">
        <v>30</v>
      </c>
      <c r="F4457" s="305">
        <f t="shared" si="643"/>
        <v>1385.4456</v>
      </c>
      <c r="G4457" s="9">
        <v>0.125</v>
      </c>
      <c r="H4457" s="9" t="s">
        <v>1080</v>
      </c>
      <c r="I4457" s="33">
        <f t="shared" si="651"/>
        <v>959.87703555110068</v>
      </c>
      <c r="J4457" s="33">
        <f t="shared" si="652"/>
        <v>3.8395081422044028</v>
      </c>
      <c r="K4457" s="33" t="str">
        <f t="shared" si="644"/>
        <v>DEJAR</v>
      </c>
      <c r="L4457" s="33" t="str">
        <f t="shared" si="645"/>
        <v>DEJAR</v>
      </c>
      <c r="M4457" s="33" t="str">
        <f t="shared" si="646"/>
        <v>DEJAR</v>
      </c>
    </row>
    <row r="4458" spans="1:13" x14ac:dyDescent="0.25">
      <c r="A4458" t="s">
        <v>1143</v>
      </c>
      <c r="B4458">
        <v>8</v>
      </c>
      <c r="C4458" t="s">
        <v>1157</v>
      </c>
      <c r="D4458" s="9">
        <v>47</v>
      </c>
      <c r="E4458" s="9">
        <v>25</v>
      </c>
      <c r="F4458" s="305">
        <f t="shared" si="643"/>
        <v>1734.9485999999999</v>
      </c>
      <c r="G4458" s="9">
        <v>0.125</v>
      </c>
      <c r="H4458" s="9" t="s">
        <v>1080</v>
      </c>
      <c r="I4458" s="33">
        <f t="shared" si="651"/>
        <v>1247.146526062053</v>
      </c>
      <c r="J4458" s="33">
        <f t="shared" si="652"/>
        <v>4.9885861042482116</v>
      </c>
      <c r="K4458" s="33" t="str">
        <f t="shared" si="644"/>
        <v>DEJAR</v>
      </c>
      <c r="L4458" s="33" t="str">
        <f t="shared" si="645"/>
        <v>DEJAR</v>
      </c>
      <c r="M4458" s="33" t="str">
        <f t="shared" si="646"/>
        <v>DEJAR</v>
      </c>
    </row>
    <row r="4459" spans="1:13" x14ac:dyDescent="0.25">
      <c r="A4459" t="s">
        <v>1143</v>
      </c>
      <c r="B4459">
        <v>9</v>
      </c>
      <c r="C4459" t="s">
        <v>1125</v>
      </c>
      <c r="D4459" s="9">
        <v>40</v>
      </c>
      <c r="E4459" s="9">
        <v>30</v>
      </c>
      <c r="F4459" s="305">
        <f t="shared" si="643"/>
        <v>1256.6399999999999</v>
      </c>
      <c r="G4459" s="9">
        <v>0.125</v>
      </c>
      <c r="H4459" s="9" t="s">
        <v>1080</v>
      </c>
      <c r="I4459" s="33">
        <f t="shared" si="651"/>
        <v>856.82975840551558</v>
      </c>
      <c r="J4459" s="33">
        <f t="shared" si="652"/>
        <v>3.4273190336220622</v>
      </c>
      <c r="K4459" s="33" t="str">
        <f t="shared" si="644"/>
        <v>DEJAR</v>
      </c>
      <c r="L4459" s="33" t="str">
        <f t="shared" si="645"/>
        <v>DEJAR</v>
      </c>
      <c r="M4459" s="33" t="str">
        <f t="shared" si="646"/>
        <v>DEJAR</v>
      </c>
    </row>
    <row r="4460" spans="1:13" x14ac:dyDescent="0.25">
      <c r="A4460" t="s">
        <v>1143</v>
      </c>
      <c r="B4460">
        <v>10</v>
      </c>
      <c r="C4460" t="s">
        <v>1157</v>
      </c>
      <c r="D4460" s="9">
        <v>39</v>
      </c>
      <c r="E4460" s="210">
        <v>23.5</v>
      </c>
      <c r="F4460" s="305">
        <f t="shared" si="643"/>
        <v>1194.5934</v>
      </c>
      <c r="G4460" s="9">
        <v>0.125</v>
      </c>
      <c r="H4460" s="9" t="s">
        <v>1080</v>
      </c>
      <c r="I4460" s="33">
        <f t="shared" si="651"/>
        <v>807.79515713809144</v>
      </c>
      <c r="J4460" s="33">
        <f t="shared" si="652"/>
        <v>3.2311806285523659</v>
      </c>
      <c r="K4460" s="33" t="str">
        <f t="shared" si="644"/>
        <v>DEJAR</v>
      </c>
      <c r="L4460" s="33" t="str">
        <f t="shared" si="645"/>
        <v>DEJAR</v>
      </c>
      <c r="M4460" s="33" t="str">
        <f t="shared" si="646"/>
        <v>DEJAR</v>
      </c>
    </row>
    <row r="4461" spans="1:13" x14ac:dyDescent="0.25">
      <c r="A4461" t="s">
        <v>1143</v>
      </c>
      <c r="B4461">
        <v>11</v>
      </c>
      <c r="C4461" t="s">
        <v>1125</v>
      </c>
      <c r="D4461" s="9">
        <v>29.6</v>
      </c>
      <c r="E4461" s="210">
        <v>23.5</v>
      </c>
      <c r="F4461" s="305">
        <f t="shared" si="643"/>
        <v>688.13606400000003</v>
      </c>
      <c r="G4461" s="9">
        <v>0.125</v>
      </c>
      <c r="H4461" s="9" t="s">
        <v>1080</v>
      </c>
      <c r="I4461" s="33">
        <f t="shared" si="651"/>
        <v>425.12149233702553</v>
      </c>
      <c r="J4461" s="33">
        <f t="shared" si="652"/>
        <v>1.700485969348102</v>
      </c>
      <c r="K4461" s="33" t="str">
        <f t="shared" si="644"/>
        <v>DEJAR</v>
      </c>
      <c r="L4461" s="33" t="str">
        <f t="shared" si="645"/>
        <v>DEJAR</v>
      </c>
      <c r="M4461" s="33" t="str">
        <f t="shared" si="646"/>
        <v>DEJAR</v>
      </c>
    </row>
    <row r="4462" spans="1:13" x14ac:dyDescent="0.25">
      <c r="A4462" t="s">
        <v>1143</v>
      </c>
      <c r="B4462">
        <v>12</v>
      </c>
      <c r="C4462" t="s">
        <v>1125</v>
      </c>
      <c r="D4462" s="9">
        <v>44</v>
      </c>
      <c r="E4462" s="9">
        <v>28</v>
      </c>
      <c r="F4462" s="305">
        <f t="shared" si="643"/>
        <v>1520.5344</v>
      </c>
      <c r="G4462" s="9">
        <v>0.125</v>
      </c>
      <c r="H4462" s="9" t="s">
        <v>1080</v>
      </c>
      <c r="I4462" s="33">
        <f t="shared" si="651"/>
        <v>1069.6502848909329</v>
      </c>
      <c r="J4462" s="33">
        <f t="shared" si="652"/>
        <v>4.2786011395637313</v>
      </c>
      <c r="K4462" s="33" t="str">
        <f t="shared" si="644"/>
        <v>DEJAR</v>
      </c>
      <c r="L4462" s="33" t="str">
        <f t="shared" si="645"/>
        <v>DEJAR</v>
      </c>
      <c r="M4462" s="33" t="str">
        <f t="shared" si="646"/>
        <v>DEJAR</v>
      </c>
    </row>
    <row r="4463" spans="1:13" x14ac:dyDescent="0.25">
      <c r="A4463" t="s">
        <v>1143</v>
      </c>
      <c r="B4463">
        <v>13</v>
      </c>
      <c r="C4463" t="s">
        <v>1125</v>
      </c>
      <c r="D4463" s="9">
        <v>24</v>
      </c>
      <c r="E4463" s="210">
        <v>23.5</v>
      </c>
      <c r="F4463" s="305">
        <f t="shared" si="643"/>
        <v>452.3904</v>
      </c>
      <c r="G4463" s="9">
        <v>0.125</v>
      </c>
      <c r="H4463" s="9" t="s">
        <v>1080</v>
      </c>
      <c r="I4463" s="33">
        <f t="shared" si="651"/>
        <v>260.92189134611579</v>
      </c>
      <c r="J4463" s="33">
        <f t="shared" si="652"/>
        <v>1.0436875653844631</v>
      </c>
      <c r="K4463" s="33" t="str">
        <f t="shared" si="644"/>
        <v>DEJAR</v>
      </c>
      <c r="L4463" s="33" t="str">
        <f t="shared" si="645"/>
        <v>DEJAR</v>
      </c>
      <c r="M4463" s="33" t="str">
        <f t="shared" si="646"/>
        <v>DEJAR</v>
      </c>
    </row>
    <row r="4464" spans="1:13" x14ac:dyDescent="0.25">
      <c r="A4464" t="s">
        <v>1143</v>
      </c>
      <c r="B4464">
        <v>14</v>
      </c>
      <c r="C4464" t="s">
        <v>1125</v>
      </c>
      <c r="D4464" s="9">
        <v>34.799999999999997</v>
      </c>
      <c r="E4464" s="9">
        <v>29</v>
      </c>
      <c r="F4464" s="305">
        <f t="shared" si="643"/>
        <v>951.15081599999974</v>
      </c>
      <c r="G4464" s="9">
        <v>0.125</v>
      </c>
      <c r="H4464" s="9" t="s">
        <v>1080</v>
      </c>
      <c r="I4464" s="33">
        <f t="shared" si="651"/>
        <v>619.60816861990156</v>
      </c>
      <c r="J4464" s="33">
        <f t="shared" si="652"/>
        <v>2.4784326744796061</v>
      </c>
      <c r="K4464" s="33" t="str">
        <f t="shared" si="644"/>
        <v>DEJAR</v>
      </c>
      <c r="L4464" s="33" t="str">
        <f t="shared" si="645"/>
        <v>DEJAR</v>
      </c>
      <c r="M4464" s="33" t="str">
        <f t="shared" si="646"/>
        <v>DEJAR</v>
      </c>
    </row>
    <row r="4465" spans="1:13" x14ac:dyDescent="0.25">
      <c r="A4465" t="s">
        <v>1143</v>
      </c>
      <c r="B4465">
        <v>15</v>
      </c>
      <c r="C4465" t="s">
        <v>1157</v>
      </c>
      <c r="D4465" s="9">
        <v>53</v>
      </c>
      <c r="E4465" s="9">
        <v>27</v>
      </c>
      <c r="F4465" s="305">
        <f t="shared" si="643"/>
        <v>2206.1886</v>
      </c>
      <c r="G4465" s="9">
        <v>0.125</v>
      </c>
      <c r="H4465" s="9" t="s">
        <v>1080</v>
      </c>
      <c r="I4465" s="33">
        <f t="shared" si="651"/>
        <v>1649.5637659227145</v>
      </c>
      <c r="J4465" s="33">
        <f t="shared" si="652"/>
        <v>6.5982550636908579</v>
      </c>
      <c r="K4465" s="33" t="str">
        <f t="shared" si="644"/>
        <v>DEJAR</v>
      </c>
      <c r="L4465" s="33" t="str">
        <f t="shared" si="645"/>
        <v>DEJAR</v>
      </c>
      <c r="M4465" s="33" t="str">
        <f t="shared" si="646"/>
        <v>DEJAR</v>
      </c>
    </row>
    <row r="4466" spans="1:13" x14ac:dyDescent="0.25">
      <c r="A4466" t="s">
        <v>1143</v>
      </c>
      <c r="B4466">
        <v>16</v>
      </c>
      <c r="C4466" t="s">
        <v>1125</v>
      </c>
      <c r="D4466" s="9">
        <v>35.5</v>
      </c>
      <c r="E4466" s="9">
        <v>26</v>
      </c>
      <c r="F4466" s="305">
        <f t="shared" si="643"/>
        <v>989.80034999999998</v>
      </c>
      <c r="G4466" s="9">
        <v>0.125</v>
      </c>
      <c r="H4466" s="9" t="s">
        <v>1080</v>
      </c>
      <c r="I4466" s="33">
        <f t="shared" si="651"/>
        <v>649.00665028711217</v>
      </c>
      <c r="J4466" s="33">
        <f t="shared" si="652"/>
        <v>2.5960266011484485</v>
      </c>
      <c r="K4466" s="33" t="str">
        <f t="shared" si="644"/>
        <v>DEJAR</v>
      </c>
      <c r="L4466" s="33" t="str">
        <f t="shared" si="645"/>
        <v>DEJAR</v>
      </c>
      <c r="M4466" s="33" t="str">
        <f t="shared" si="646"/>
        <v>DEJAR</v>
      </c>
    </row>
    <row r="4467" spans="1:13" x14ac:dyDescent="0.25">
      <c r="A4467" t="s">
        <v>1143</v>
      </c>
      <c r="B4467">
        <v>17</v>
      </c>
      <c r="C4467" t="s">
        <v>1125</v>
      </c>
      <c r="D4467" s="9">
        <v>32</v>
      </c>
      <c r="E4467" s="9">
        <v>22</v>
      </c>
      <c r="F4467" s="305">
        <f t="shared" si="643"/>
        <v>804.24959999999999</v>
      </c>
      <c r="G4467" s="9">
        <v>0.125</v>
      </c>
      <c r="H4467" s="9" t="s">
        <v>1080</v>
      </c>
      <c r="I4467" s="33">
        <f t="shared" si="651"/>
        <v>509.70972386186907</v>
      </c>
      <c r="J4467" s="33">
        <f t="shared" si="652"/>
        <v>2.0388388954474763</v>
      </c>
      <c r="K4467" s="33" t="str">
        <f t="shared" si="644"/>
        <v>DEJAR</v>
      </c>
      <c r="L4467" s="33" t="str">
        <f t="shared" si="645"/>
        <v>DEJAR</v>
      </c>
      <c r="M4467" s="33" t="str">
        <f t="shared" si="646"/>
        <v>DEJAR</v>
      </c>
    </row>
    <row r="4468" spans="1:13" x14ac:dyDescent="0.25">
      <c r="A4468" t="s">
        <v>1143</v>
      </c>
      <c r="B4468">
        <v>18</v>
      </c>
      <c r="C4468" t="s">
        <v>1125</v>
      </c>
      <c r="D4468" s="9">
        <v>34</v>
      </c>
      <c r="E4468" s="9">
        <v>22</v>
      </c>
      <c r="F4468" s="305">
        <f t="shared" si="643"/>
        <v>907.92240000000004</v>
      </c>
      <c r="G4468" s="9">
        <v>0.125</v>
      </c>
      <c r="H4468" s="9" t="s">
        <v>1080</v>
      </c>
      <c r="I4468" s="33">
        <f t="shared" si="651"/>
        <v>586.95824798631986</v>
      </c>
      <c r="J4468" s="33">
        <f t="shared" si="652"/>
        <v>2.3478329919452796</v>
      </c>
      <c r="K4468" s="33" t="str">
        <f t="shared" si="644"/>
        <v>DEJAR</v>
      </c>
      <c r="L4468" s="33" t="str">
        <f t="shared" si="645"/>
        <v>DEJAR</v>
      </c>
      <c r="M4468" s="33" t="str">
        <f t="shared" si="646"/>
        <v>DEJAR</v>
      </c>
    </row>
    <row r="4469" spans="1:13" x14ac:dyDescent="0.25">
      <c r="A4469" t="s">
        <v>1143</v>
      </c>
      <c r="B4469">
        <v>19</v>
      </c>
      <c r="C4469" t="s">
        <v>1125</v>
      </c>
      <c r="D4469" s="9">
        <v>31</v>
      </c>
      <c r="E4469" s="210">
        <v>23.5</v>
      </c>
      <c r="F4469" s="305">
        <f t="shared" si="643"/>
        <v>754.76940000000002</v>
      </c>
      <c r="G4469" s="9">
        <v>0.125</v>
      </c>
      <c r="H4469" s="9" t="s">
        <v>1080</v>
      </c>
      <c r="I4469" s="33">
        <f t="shared" si="651"/>
        <v>473.40054798786537</v>
      </c>
      <c r="J4469" s="33">
        <f t="shared" si="652"/>
        <v>1.8936021919514614</v>
      </c>
      <c r="K4469" s="33" t="str">
        <f t="shared" si="644"/>
        <v>DEJAR</v>
      </c>
      <c r="L4469" s="33" t="str">
        <f t="shared" si="645"/>
        <v>DEJAR</v>
      </c>
      <c r="M4469" s="33" t="str">
        <f t="shared" si="646"/>
        <v>DEJAR</v>
      </c>
    </row>
    <row r="4470" spans="1:13" x14ac:dyDescent="0.25">
      <c r="A4470" t="s">
        <v>1143</v>
      </c>
      <c r="B4470">
        <v>20</v>
      </c>
      <c r="C4470" t="s">
        <v>1157</v>
      </c>
      <c r="D4470" s="9">
        <v>38</v>
      </c>
      <c r="E4470" s="9">
        <v>24</v>
      </c>
      <c r="F4470" s="305">
        <f t="shared" si="643"/>
        <v>1134.1176</v>
      </c>
      <c r="G4470" s="9">
        <v>0.125</v>
      </c>
      <c r="H4470" s="9" t="s">
        <v>1080</v>
      </c>
      <c r="I4470" s="33">
        <f t="shared" si="651"/>
        <v>760.40176124087304</v>
      </c>
      <c r="J4470" s="33">
        <f t="shared" si="652"/>
        <v>3.041607044963492</v>
      </c>
      <c r="K4470" s="33" t="str">
        <f t="shared" si="644"/>
        <v>DEJAR</v>
      </c>
      <c r="L4470" s="33" t="str">
        <f t="shared" si="645"/>
        <v>DEJAR</v>
      </c>
      <c r="M4470" s="33" t="str">
        <f t="shared" si="646"/>
        <v>DEJAR</v>
      </c>
    </row>
    <row r="4471" spans="1:13" x14ac:dyDescent="0.25">
      <c r="A4471" t="s">
        <v>1143</v>
      </c>
      <c r="B4471">
        <v>21</v>
      </c>
      <c r="C4471" t="s">
        <v>1125</v>
      </c>
      <c r="D4471" s="9">
        <v>30.8</v>
      </c>
      <c r="E4471" s="9">
        <v>22</v>
      </c>
      <c r="F4471" s="305">
        <f t="shared" si="643"/>
        <v>745.06185600000003</v>
      </c>
      <c r="G4471" s="9">
        <v>0.125</v>
      </c>
      <c r="H4471" s="9" t="s">
        <v>1080</v>
      </c>
      <c r="I4471" s="33">
        <f t="shared" si="651"/>
        <v>466.32190130050736</v>
      </c>
      <c r="J4471" s="33">
        <f t="shared" si="652"/>
        <v>1.8652876052020295</v>
      </c>
      <c r="K4471" s="33" t="str">
        <f t="shared" si="644"/>
        <v>DEJAR</v>
      </c>
      <c r="L4471" s="33" t="str">
        <f t="shared" si="645"/>
        <v>DEJAR</v>
      </c>
      <c r="M4471" s="33" t="str">
        <f t="shared" si="646"/>
        <v>DEJAR</v>
      </c>
    </row>
    <row r="4472" spans="1:13" x14ac:dyDescent="0.25">
      <c r="A4472" t="s">
        <v>1143</v>
      </c>
      <c r="B4472">
        <v>22</v>
      </c>
      <c r="C4472" t="s">
        <v>1157</v>
      </c>
      <c r="D4472" s="9">
        <v>19</v>
      </c>
      <c r="E4472" s="9">
        <v>14</v>
      </c>
      <c r="F4472" s="305">
        <f t="shared" si="643"/>
        <v>283.52940000000001</v>
      </c>
      <c r="G4472" s="9">
        <v>0.125</v>
      </c>
      <c r="H4472" s="9" t="s">
        <v>1080</v>
      </c>
      <c r="I4472" s="33">
        <f t="shared" si="651"/>
        <v>151.47942747069629</v>
      </c>
      <c r="J4472" s="33">
        <f t="shared" si="652"/>
        <v>0.60591770988278515</v>
      </c>
      <c r="K4472" s="33" t="str">
        <f t="shared" si="644"/>
        <v>DEJAR</v>
      </c>
      <c r="L4472" s="33" t="str">
        <f t="shared" si="645"/>
        <v>DEJAR</v>
      </c>
      <c r="M4472" s="33" t="str">
        <f t="shared" si="646"/>
        <v>DEJAR</v>
      </c>
    </row>
    <row r="4473" spans="1:13" x14ac:dyDescent="0.25">
      <c r="A4473" t="s">
        <v>1143</v>
      </c>
      <c r="B4473">
        <v>23</v>
      </c>
      <c r="C4473" t="s">
        <v>1125</v>
      </c>
      <c r="D4473" s="9">
        <v>14</v>
      </c>
      <c r="E4473" s="9">
        <v>16</v>
      </c>
      <c r="F4473" s="305">
        <f t="shared" si="643"/>
        <v>153.9384</v>
      </c>
      <c r="G4473" s="9">
        <v>0.125</v>
      </c>
      <c r="H4473" s="9" t="s">
        <v>1080</v>
      </c>
      <c r="I4473" s="33">
        <f t="shared" si="651"/>
        <v>74.413046354606593</v>
      </c>
      <c r="J4473" s="33">
        <f t="shared" si="652"/>
        <v>0.29765218541842636</v>
      </c>
      <c r="K4473" s="33" t="str">
        <f t="shared" si="644"/>
        <v>DEJAR</v>
      </c>
      <c r="L4473" s="33" t="str">
        <f t="shared" si="645"/>
        <v>DEJAR</v>
      </c>
      <c r="M4473" s="33" t="str">
        <f t="shared" si="646"/>
        <v>DEJAR</v>
      </c>
    </row>
    <row r="4474" spans="1:13" x14ac:dyDescent="0.25">
      <c r="A4474" t="s">
        <v>1143</v>
      </c>
      <c r="B4474">
        <v>24</v>
      </c>
      <c r="C4474" t="s">
        <v>1125</v>
      </c>
      <c r="D4474" s="9">
        <v>46.5</v>
      </c>
      <c r="E4474" s="9">
        <v>30</v>
      </c>
      <c r="F4474" s="305">
        <f t="shared" si="643"/>
        <v>1698.2311500000001</v>
      </c>
      <c r="G4474" s="9">
        <v>0.125</v>
      </c>
      <c r="H4474" s="9" t="s">
        <v>1080</v>
      </c>
      <c r="I4474" s="33">
        <f t="shared" si="651"/>
        <v>1216.4823568030693</v>
      </c>
      <c r="J4474" s="33">
        <f t="shared" si="652"/>
        <v>4.8659294272122766</v>
      </c>
      <c r="K4474" s="33" t="str">
        <f t="shared" si="644"/>
        <v>DEJAR</v>
      </c>
      <c r="L4474" s="33" t="str">
        <f t="shared" si="645"/>
        <v>DEJAR</v>
      </c>
      <c r="M4474" s="33" t="str">
        <f t="shared" si="646"/>
        <v>DEJAR</v>
      </c>
    </row>
    <row r="4475" spans="1:13" x14ac:dyDescent="0.25">
      <c r="A4475" t="s">
        <v>1143</v>
      </c>
      <c r="B4475">
        <v>25</v>
      </c>
      <c r="C4475" t="s">
        <v>1125</v>
      </c>
      <c r="D4475" s="9">
        <v>27</v>
      </c>
      <c r="E4475" s="9">
        <v>22</v>
      </c>
      <c r="F4475" s="305">
        <f t="shared" si="643"/>
        <v>572.5566</v>
      </c>
      <c r="G4475" s="9">
        <v>0.125</v>
      </c>
      <c r="H4475" s="9" t="s">
        <v>1080</v>
      </c>
      <c r="I4475" s="33">
        <f t="shared" si="651"/>
        <v>343.22204552912302</v>
      </c>
      <c r="J4475" s="33">
        <f t="shared" si="652"/>
        <v>1.372888182116492</v>
      </c>
      <c r="K4475" s="33" t="str">
        <f t="shared" si="644"/>
        <v>DEJAR</v>
      </c>
      <c r="L4475" s="33" t="str">
        <f t="shared" si="645"/>
        <v>DEJAR</v>
      </c>
      <c r="M4475" s="33" t="str">
        <f t="shared" si="646"/>
        <v>DEJAR</v>
      </c>
    </row>
    <row r="4476" spans="1:13" x14ac:dyDescent="0.25">
      <c r="A4476" t="s">
        <v>1143</v>
      </c>
      <c r="B4476">
        <v>26</v>
      </c>
      <c r="C4476" t="s">
        <v>1125</v>
      </c>
      <c r="D4476" s="9">
        <v>45</v>
      </c>
      <c r="E4476" s="9">
        <v>30</v>
      </c>
      <c r="F4476" s="305">
        <f t="shared" si="643"/>
        <v>1590.4349999999999</v>
      </c>
      <c r="G4476" s="9">
        <v>0.125</v>
      </c>
      <c r="H4476" s="9" t="s">
        <v>1080</v>
      </c>
      <c r="I4476" s="33">
        <f t="shared" si="651"/>
        <v>1127.0915630458203</v>
      </c>
      <c r="J4476" s="33">
        <f t="shared" si="652"/>
        <v>4.508366252183281</v>
      </c>
      <c r="K4476" s="33" t="str">
        <f t="shared" si="644"/>
        <v>DEJAR</v>
      </c>
      <c r="L4476" s="33" t="str">
        <f t="shared" si="645"/>
        <v>DEJAR</v>
      </c>
      <c r="M4476" s="33" t="str">
        <f t="shared" si="646"/>
        <v>DEJAR</v>
      </c>
    </row>
    <row r="4477" spans="1:13" x14ac:dyDescent="0.25">
      <c r="A4477" t="s">
        <v>1143</v>
      </c>
      <c r="B4477">
        <v>27</v>
      </c>
      <c r="C4477" t="s">
        <v>1123</v>
      </c>
      <c r="D4477" s="9">
        <v>20</v>
      </c>
      <c r="E4477" s="9">
        <v>16</v>
      </c>
      <c r="F4477" s="305">
        <f t="shared" si="643"/>
        <v>314.15999999999997</v>
      </c>
      <c r="G4477" s="9">
        <v>0.125</v>
      </c>
      <c r="H4477" t="s">
        <v>1147</v>
      </c>
      <c r="I4477" s="32">
        <f>0.13657*D4477^2.38351</f>
        <v>172.33493090633354</v>
      </c>
      <c r="J4477" s="32">
        <f>(I4477/1000)*0.5/G4477</f>
        <v>0.68933972362533413</v>
      </c>
      <c r="K4477" s="33" t="str">
        <f t="shared" si="644"/>
        <v>DEJAR</v>
      </c>
      <c r="L4477" s="33" t="str">
        <f t="shared" si="645"/>
        <v>DEJAR</v>
      </c>
      <c r="M4477" s="33" t="str">
        <f t="shared" si="646"/>
        <v>DEJAR</v>
      </c>
    </row>
    <row r="4478" spans="1:13" x14ac:dyDescent="0.25">
      <c r="A4478" t="s">
        <v>1143</v>
      </c>
      <c r="B4478">
        <v>28</v>
      </c>
      <c r="C4478" t="s">
        <v>1125</v>
      </c>
      <c r="D4478" s="9">
        <v>38.5</v>
      </c>
      <c r="E4478" s="9">
        <v>28</v>
      </c>
      <c r="F4478" s="305">
        <f t="shared" si="643"/>
        <v>1164.15915</v>
      </c>
      <c r="G4478" s="9">
        <v>0.125</v>
      </c>
      <c r="H4478" s="9" t="s">
        <v>1080</v>
      </c>
      <c r="I4478" s="33">
        <f t="shared" ref="I4478:I4479" si="653">0.15991*D4478^2.32764</f>
        <v>783.89417216375261</v>
      </c>
      <c r="J4478" s="33">
        <f t="shared" ref="J4478:J4479" si="654">(I4478/1000)*0.5/G4478</f>
        <v>3.1355766886550103</v>
      </c>
      <c r="K4478" s="33" t="str">
        <f t="shared" si="644"/>
        <v>DEJAR</v>
      </c>
      <c r="L4478" s="33" t="str">
        <f t="shared" si="645"/>
        <v>DEJAR</v>
      </c>
      <c r="M4478" s="33" t="str">
        <f t="shared" si="646"/>
        <v>DEJAR</v>
      </c>
    </row>
    <row r="4479" spans="1:13" x14ac:dyDescent="0.25">
      <c r="A4479" t="s">
        <v>1143</v>
      </c>
      <c r="B4479">
        <v>29</v>
      </c>
      <c r="C4479" t="s">
        <v>1125</v>
      </c>
      <c r="D4479" s="9">
        <v>20</v>
      </c>
      <c r="E4479" s="9">
        <v>15</v>
      </c>
      <c r="F4479" s="305">
        <f t="shared" si="643"/>
        <v>314.15999999999997</v>
      </c>
      <c r="G4479" s="9">
        <v>0.125</v>
      </c>
      <c r="H4479" s="9" t="s">
        <v>1080</v>
      </c>
      <c r="I4479" s="33">
        <f t="shared" si="653"/>
        <v>170.68882248683826</v>
      </c>
      <c r="J4479" s="33">
        <f t="shared" si="654"/>
        <v>0.68275528994735302</v>
      </c>
      <c r="K4479" s="33" t="str">
        <f t="shared" si="644"/>
        <v>DEJAR</v>
      </c>
      <c r="L4479" s="33" t="str">
        <f t="shared" si="645"/>
        <v>DEJAR</v>
      </c>
      <c r="M4479" s="33" t="str">
        <f t="shared" si="646"/>
        <v>DEJAR</v>
      </c>
    </row>
    <row r="4480" spans="1:13" x14ac:dyDescent="0.25">
      <c r="A4480" t="s">
        <v>1143</v>
      </c>
      <c r="B4480">
        <v>30</v>
      </c>
      <c r="C4480" t="s">
        <v>1123</v>
      </c>
      <c r="D4480" s="9">
        <v>23</v>
      </c>
      <c r="E4480" s="9">
        <v>15</v>
      </c>
      <c r="F4480" s="305">
        <f t="shared" si="643"/>
        <v>415.47660000000002</v>
      </c>
      <c r="G4480" s="9">
        <v>0.125</v>
      </c>
      <c r="H4480" t="s">
        <v>1147</v>
      </c>
      <c r="I4480" s="32">
        <f>0.13657*D4480^2.38351</f>
        <v>240.46242571758225</v>
      </c>
      <c r="J4480" s="32">
        <f>(I4480/1000)*0.5/G4480</f>
        <v>0.961849702870329</v>
      </c>
      <c r="K4480" s="33" t="str">
        <f t="shared" si="644"/>
        <v>DEJAR</v>
      </c>
      <c r="L4480" s="33" t="str">
        <f t="shared" si="645"/>
        <v>DEJAR</v>
      </c>
      <c r="M4480" s="33" t="str">
        <f t="shared" si="646"/>
        <v>DEJAR</v>
      </c>
    </row>
    <row r="4481" spans="1:13" x14ac:dyDescent="0.25">
      <c r="A4481" t="s">
        <v>1143</v>
      </c>
      <c r="B4481">
        <v>31</v>
      </c>
      <c r="C4481" t="s">
        <v>1125</v>
      </c>
      <c r="D4481" s="9">
        <v>27</v>
      </c>
      <c r="E4481" s="210">
        <v>23.5</v>
      </c>
      <c r="F4481" s="305">
        <f t="shared" si="643"/>
        <v>572.5566</v>
      </c>
      <c r="G4481" s="9">
        <v>0.125</v>
      </c>
      <c r="H4481" s="9" t="s">
        <v>1080</v>
      </c>
      <c r="I4481" s="33">
        <f>0.15991*D4481^2.32764</f>
        <v>343.22204552912302</v>
      </c>
      <c r="J4481" s="33">
        <f t="shared" ref="J4481" si="655">(I4481/1000)*0.5/G4481</f>
        <v>1.372888182116492</v>
      </c>
      <c r="K4481" s="33" t="str">
        <f t="shared" si="644"/>
        <v>DEJAR</v>
      </c>
      <c r="L4481" s="33" t="str">
        <f t="shared" si="645"/>
        <v>DEJAR</v>
      </c>
      <c r="M4481" s="33" t="str">
        <f t="shared" si="646"/>
        <v>DEJAR</v>
      </c>
    </row>
    <row r="4482" spans="1:13" x14ac:dyDescent="0.25">
      <c r="A4482" t="s">
        <v>1143</v>
      </c>
      <c r="B4482">
        <v>32</v>
      </c>
      <c r="C4482" t="s">
        <v>820</v>
      </c>
      <c r="D4482" s="9">
        <v>31.5</v>
      </c>
      <c r="E4482" s="9">
        <v>18</v>
      </c>
      <c r="F4482" s="305">
        <f t="shared" si="643"/>
        <v>779.31314999999995</v>
      </c>
      <c r="G4482" s="9">
        <v>0.125</v>
      </c>
      <c r="H4482" t="s">
        <v>1147</v>
      </c>
      <c r="I4482" s="32">
        <f>0.13657*D4482^2.38351</f>
        <v>508.85435701385597</v>
      </c>
      <c r="J4482" s="32">
        <f>(I4482/1000)*0.5/G4482</f>
        <v>2.0354174280554238</v>
      </c>
      <c r="K4482" s="33" t="str">
        <f t="shared" si="644"/>
        <v>DEJAR</v>
      </c>
      <c r="L4482" s="33" t="str">
        <f t="shared" si="645"/>
        <v>DEJAR</v>
      </c>
      <c r="M4482" s="33" t="str">
        <f t="shared" si="646"/>
        <v>DEJAR</v>
      </c>
    </row>
    <row r="4483" spans="1:13" x14ac:dyDescent="0.25">
      <c r="A4483" t="s">
        <v>1145</v>
      </c>
      <c r="B4483">
        <v>1</v>
      </c>
      <c r="C4483" t="s">
        <v>1158</v>
      </c>
      <c r="D4483" s="9">
        <v>21.5</v>
      </c>
      <c r="E4483" s="9">
        <v>16</v>
      </c>
      <c r="F4483" s="305">
        <f t="shared" ref="F4483:F4546" si="656">(3.1416/4)*D4483^2</f>
        <v>363.05115000000001</v>
      </c>
      <c r="G4483" s="9">
        <v>0.125</v>
      </c>
      <c r="H4483" s="9" t="s">
        <v>1080</v>
      </c>
      <c r="I4483" s="33">
        <f>0.15991*D4483^2.32764</f>
        <v>201.98200553506376</v>
      </c>
      <c r="J4483" s="33">
        <f t="shared" ref="J4483" si="657">(I4483/1000)*0.5/G4483</f>
        <v>0.80792802214025505</v>
      </c>
      <c r="K4483" s="33" t="str">
        <f t="shared" ref="K4483:K4546" si="658">+IF(D4483&gt;=10,"DEJAR","DEPURAR")</f>
        <v>DEJAR</v>
      </c>
      <c r="L4483" s="33" t="str">
        <f t="shared" ref="L4483:L4546" si="659">+IF(E4483&gt;=5,"DEJAR","DEPURAR")</f>
        <v>DEJAR</v>
      </c>
      <c r="M4483" s="33" t="str">
        <f t="shared" ref="M4483:M4546" si="660">+IF(AND(K4483="DEJAR",L4483="DEJAR"),"DEJAR","DEPURAR")</f>
        <v>DEJAR</v>
      </c>
    </row>
    <row r="4484" spans="1:13" x14ac:dyDescent="0.25">
      <c r="A4484" t="s">
        <v>1145</v>
      </c>
      <c r="B4484">
        <v>2</v>
      </c>
      <c r="C4484" t="s">
        <v>1103</v>
      </c>
      <c r="D4484" s="9">
        <v>28.8</v>
      </c>
      <c r="E4484" s="9">
        <v>13</v>
      </c>
      <c r="F4484" s="305">
        <f t="shared" si="656"/>
        <v>651.44217600000002</v>
      </c>
      <c r="G4484" s="9">
        <v>0.125</v>
      </c>
      <c r="H4484" t="s">
        <v>1147</v>
      </c>
      <c r="I4484" s="32">
        <f>0.13657*D4484^2.38351</f>
        <v>410.99060843612705</v>
      </c>
      <c r="J4484" s="32">
        <f>(I4484/1000)*0.5/G4484</f>
        <v>1.6439624337445082</v>
      </c>
      <c r="K4484" s="33" t="str">
        <f t="shared" si="658"/>
        <v>DEJAR</v>
      </c>
      <c r="L4484" s="33" t="str">
        <f t="shared" si="659"/>
        <v>DEJAR</v>
      </c>
      <c r="M4484" s="33" t="str">
        <f t="shared" si="660"/>
        <v>DEJAR</v>
      </c>
    </row>
    <row r="4485" spans="1:13" x14ac:dyDescent="0.25">
      <c r="A4485" t="s">
        <v>1145</v>
      </c>
      <c r="B4485">
        <v>3</v>
      </c>
      <c r="C4485" t="s">
        <v>1159</v>
      </c>
      <c r="D4485" s="9">
        <v>30.3</v>
      </c>
      <c r="E4485" s="9">
        <v>14</v>
      </c>
      <c r="F4485" s="305">
        <f t="shared" si="656"/>
        <v>721.06788600000004</v>
      </c>
      <c r="G4485" s="9">
        <v>0.125</v>
      </c>
      <c r="H4485" s="9" t="s">
        <v>1080</v>
      </c>
      <c r="I4485" s="33">
        <f t="shared" ref="I4485:I4487" si="661">0.15991*D4485^2.32764</f>
        <v>448.89083973254964</v>
      </c>
      <c r="J4485" s="33">
        <f t="shared" ref="J4485:J4487" si="662">(I4485/1000)*0.5/G4485</f>
        <v>1.7955633589301985</v>
      </c>
      <c r="K4485" s="33" t="str">
        <f t="shared" si="658"/>
        <v>DEJAR</v>
      </c>
      <c r="L4485" s="33" t="str">
        <f t="shared" si="659"/>
        <v>DEJAR</v>
      </c>
      <c r="M4485" s="33" t="str">
        <f t="shared" si="660"/>
        <v>DEJAR</v>
      </c>
    </row>
    <row r="4486" spans="1:13" x14ac:dyDescent="0.25">
      <c r="A4486" t="s">
        <v>1145</v>
      </c>
      <c r="B4486">
        <v>4</v>
      </c>
      <c r="C4486" t="s">
        <v>1160</v>
      </c>
      <c r="D4486" s="9">
        <v>33.200000000000003</v>
      </c>
      <c r="E4486" s="9">
        <v>14</v>
      </c>
      <c r="F4486" s="305">
        <f t="shared" si="656"/>
        <v>865.69929600000012</v>
      </c>
      <c r="G4486" s="9">
        <v>0.125</v>
      </c>
      <c r="H4486" s="9" t="s">
        <v>1080</v>
      </c>
      <c r="I4486" s="33">
        <f t="shared" si="661"/>
        <v>555.31252933847077</v>
      </c>
      <c r="J4486" s="33">
        <f t="shared" si="662"/>
        <v>2.221250117353883</v>
      </c>
      <c r="K4486" s="33" t="str">
        <f t="shared" si="658"/>
        <v>DEJAR</v>
      </c>
      <c r="L4486" s="33" t="str">
        <f t="shared" si="659"/>
        <v>DEJAR</v>
      </c>
      <c r="M4486" s="33" t="str">
        <f t="shared" si="660"/>
        <v>DEJAR</v>
      </c>
    </row>
    <row r="4487" spans="1:13" x14ac:dyDescent="0.25">
      <c r="A4487" t="s">
        <v>1145</v>
      </c>
      <c r="B4487">
        <v>5</v>
      </c>
      <c r="C4487" t="s">
        <v>1125</v>
      </c>
      <c r="D4487" s="9">
        <v>27</v>
      </c>
      <c r="E4487" s="9">
        <v>14</v>
      </c>
      <c r="F4487" s="305">
        <f t="shared" si="656"/>
        <v>572.5566</v>
      </c>
      <c r="G4487" s="9">
        <v>0.125</v>
      </c>
      <c r="H4487" s="9" t="s">
        <v>1080</v>
      </c>
      <c r="I4487" s="33">
        <f t="shared" si="661"/>
        <v>343.22204552912302</v>
      </c>
      <c r="J4487" s="33">
        <f t="shared" si="662"/>
        <v>1.372888182116492</v>
      </c>
      <c r="K4487" s="33" t="str">
        <f t="shared" si="658"/>
        <v>DEJAR</v>
      </c>
      <c r="L4487" s="33" t="str">
        <f t="shared" si="659"/>
        <v>DEJAR</v>
      </c>
      <c r="M4487" s="33" t="str">
        <f t="shared" si="660"/>
        <v>DEJAR</v>
      </c>
    </row>
    <row r="4488" spans="1:13" x14ac:dyDescent="0.25">
      <c r="A4488" t="s">
        <v>1145</v>
      </c>
      <c r="B4488">
        <v>6</v>
      </c>
      <c r="C4488" t="s">
        <v>1076</v>
      </c>
      <c r="D4488" s="9">
        <v>27.6</v>
      </c>
      <c r="E4488" s="9">
        <v>12</v>
      </c>
      <c r="F4488" s="305">
        <f t="shared" si="656"/>
        <v>598.28630400000009</v>
      </c>
      <c r="G4488" s="9">
        <v>0.125</v>
      </c>
      <c r="H4488" t="s">
        <v>1147</v>
      </c>
      <c r="I4488" s="32">
        <f>0.13657*D4488^2.38351</f>
        <v>371.34408928250974</v>
      </c>
      <c r="J4488" s="32">
        <f>(I4488/1000)*0.5/G4488</f>
        <v>1.4853763571300389</v>
      </c>
      <c r="K4488" s="33" t="str">
        <f t="shared" si="658"/>
        <v>DEJAR</v>
      </c>
      <c r="L4488" s="33" t="str">
        <f t="shared" si="659"/>
        <v>DEJAR</v>
      </c>
      <c r="M4488" s="33" t="str">
        <f t="shared" si="660"/>
        <v>DEJAR</v>
      </c>
    </row>
    <row r="4489" spans="1:13" x14ac:dyDescent="0.25">
      <c r="A4489" t="s">
        <v>1145</v>
      </c>
      <c r="B4489">
        <v>7</v>
      </c>
      <c r="C4489" t="s">
        <v>1115</v>
      </c>
      <c r="D4489" s="9">
        <v>18.3</v>
      </c>
      <c r="E4489" s="9">
        <v>10</v>
      </c>
      <c r="F4489" s="305">
        <f t="shared" si="656"/>
        <v>263.02260600000005</v>
      </c>
      <c r="G4489" s="9">
        <v>0.125</v>
      </c>
      <c r="H4489" s="9" t="s">
        <v>1080</v>
      </c>
      <c r="I4489" s="33">
        <f t="shared" ref="I4489:I4528" si="663">0.15991*D4489^2.32764</f>
        <v>138.80569270165631</v>
      </c>
      <c r="J4489" s="33">
        <f t="shared" ref="J4489:J4528" si="664">(I4489/1000)*0.5/G4489</f>
        <v>0.5552227708066253</v>
      </c>
      <c r="K4489" s="33" t="str">
        <f t="shared" si="658"/>
        <v>DEJAR</v>
      </c>
      <c r="L4489" s="33" t="str">
        <f t="shared" si="659"/>
        <v>DEJAR</v>
      </c>
      <c r="M4489" s="33" t="str">
        <f t="shared" si="660"/>
        <v>DEJAR</v>
      </c>
    </row>
    <row r="4490" spans="1:13" x14ac:dyDescent="0.25">
      <c r="A4490" t="s">
        <v>1145</v>
      </c>
      <c r="B4490">
        <v>8</v>
      </c>
      <c r="C4490" t="s">
        <v>1115</v>
      </c>
      <c r="D4490" s="9">
        <v>21</v>
      </c>
      <c r="E4490" s="9">
        <v>14</v>
      </c>
      <c r="F4490" s="305">
        <f t="shared" si="656"/>
        <v>346.3614</v>
      </c>
      <c r="G4490" s="9">
        <v>0.125</v>
      </c>
      <c r="H4490" s="9" t="s">
        <v>1080</v>
      </c>
      <c r="I4490" s="33">
        <f t="shared" si="663"/>
        <v>191.21684246269251</v>
      </c>
      <c r="J4490" s="33">
        <f t="shared" si="664"/>
        <v>0.76486736985077008</v>
      </c>
      <c r="K4490" s="33" t="str">
        <f t="shared" si="658"/>
        <v>DEJAR</v>
      </c>
      <c r="L4490" s="33" t="str">
        <f t="shared" si="659"/>
        <v>DEJAR</v>
      </c>
      <c r="M4490" s="33" t="str">
        <f t="shared" si="660"/>
        <v>DEJAR</v>
      </c>
    </row>
    <row r="4491" spans="1:13" x14ac:dyDescent="0.25">
      <c r="A4491" t="s">
        <v>1145</v>
      </c>
      <c r="B4491">
        <v>9</v>
      </c>
      <c r="C4491" t="s">
        <v>1115</v>
      </c>
      <c r="D4491" s="9">
        <v>21</v>
      </c>
      <c r="E4491" s="9">
        <v>18</v>
      </c>
      <c r="F4491" s="305">
        <f t="shared" si="656"/>
        <v>346.3614</v>
      </c>
      <c r="G4491" s="9">
        <v>0.125</v>
      </c>
      <c r="H4491" s="9" t="s">
        <v>1080</v>
      </c>
      <c r="I4491" s="33">
        <f t="shared" si="663"/>
        <v>191.21684246269251</v>
      </c>
      <c r="J4491" s="33">
        <f t="shared" si="664"/>
        <v>0.76486736985077008</v>
      </c>
      <c r="K4491" s="33" t="str">
        <f t="shared" si="658"/>
        <v>DEJAR</v>
      </c>
      <c r="L4491" s="33" t="str">
        <f t="shared" si="659"/>
        <v>DEJAR</v>
      </c>
      <c r="M4491" s="33" t="str">
        <f t="shared" si="660"/>
        <v>DEJAR</v>
      </c>
    </row>
    <row r="4492" spans="1:13" x14ac:dyDescent="0.25">
      <c r="A4492" t="s">
        <v>1145</v>
      </c>
      <c r="B4492">
        <v>10</v>
      </c>
      <c r="C4492" t="s">
        <v>1115</v>
      </c>
      <c r="D4492" s="9">
        <v>31.5</v>
      </c>
      <c r="E4492" s="9">
        <v>20</v>
      </c>
      <c r="F4492" s="305">
        <f t="shared" si="656"/>
        <v>779.31314999999995</v>
      </c>
      <c r="G4492" s="9">
        <v>0.125</v>
      </c>
      <c r="H4492" s="9" t="s">
        <v>1080</v>
      </c>
      <c r="I4492" s="33">
        <f t="shared" si="663"/>
        <v>491.36384858054686</v>
      </c>
      <c r="J4492" s="33">
        <f t="shared" si="664"/>
        <v>1.9654553943221875</v>
      </c>
      <c r="K4492" s="33" t="str">
        <f t="shared" si="658"/>
        <v>DEJAR</v>
      </c>
      <c r="L4492" s="33" t="str">
        <f t="shared" si="659"/>
        <v>DEJAR</v>
      </c>
      <c r="M4492" s="33" t="str">
        <f t="shared" si="660"/>
        <v>DEJAR</v>
      </c>
    </row>
    <row r="4493" spans="1:13" x14ac:dyDescent="0.25">
      <c r="A4493" t="s">
        <v>1145</v>
      </c>
      <c r="B4493">
        <v>11</v>
      </c>
      <c r="C4493" t="s">
        <v>1115</v>
      </c>
      <c r="D4493" s="9">
        <v>36</v>
      </c>
      <c r="E4493" s="9">
        <v>24</v>
      </c>
      <c r="F4493" s="305">
        <f t="shared" si="656"/>
        <v>1017.8783999999999</v>
      </c>
      <c r="G4493" s="9">
        <v>0.125</v>
      </c>
      <c r="H4493" s="9" t="s">
        <v>1080</v>
      </c>
      <c r="I4493" s="33">
        <f t="shared" si="663"/>
        <v>670.48269942934951</v>
      </c>
      <c r="J4493" s="33">
        <f t="shared" si="664"/>
        <v>2.6819307977173978</v>
      </c>
      <c r="K4493" s="33" t="str">
        <f t="shared" si="658"/>
        <v>DEJAR</v>
      </c>
      <c r="L4493" s="33" t="str">
        <f t="shared" si="659"/>
        <v>DEJAR</v>
      </c>
      <c r="M4493" s="33" t="str">
        <f t="shared" si="660"/>
        <v>DEJAR</v>
      </c>
    </row>
    <row r="4494" spans="1:13" x14ac:dyDescent="0.25">
      <c r="A4494" t="s">
        <v>1145</v>
      </c>
      <c r="B4494">
        <v>12</v>
      </c>
      <c r="C4494" t="s">
        <v>1115</v>
      </c>
      <c r="D4494" s="9">
        <v>30</v>
      </c>
      <c r="E4494" s="210">
        <v>16.277777777777779</v>
      </c>
      <c r="F4494" s="305">
        <f t="shared" si="656"/>
        <v>706.86</v>
      </c>
      <c r="G4494" s="9">
        <v>0.125</v>
      </c>
      <c r="H4494" s="9" t="s">
        <v>1080</v>
      </c>
      <c r="I4494" s="33">
        <f t="shared" si="663"/>
        <v>438.61364745199307</v>
      </c>
      <c r="J4494" s="33">
        <f t="shared" si="664"/>
        <v>1.7544545898079722</v>
      </c>
      <c r="K4494" s="33" t="str">
        <f t="shared" si="658"/>
        <v>DEJAR</v>
      </c>
      <c r="L4494" s="33" t="str">
        <f t="shared" si="659"/>
        <v>DEJAR</v>
      </c>
      <c r="M4494" s="33" t="str">
        <f t="shared" si="660"/>
        <v>DEJAR</v>
      </c>
    </row>
    <row r="4495" spans="1:13" x14ac:dyDescent="0.25">
      <c r="A4495" t="s">
        <v>1145</v>
      </c>
      <c r="B4495">
        <v>13</v>
      </c>
      <c r="C4495" t="s">
        <v>1115</v>
      </c>
      <c r="D4495" s="9">
        <v>31.2</v>
      </c>
      <c r="E4495" s="9">
        <v>10</v>
      </c>
      <c r="F4495" s="305">
        <f t="shared" si="656"/>
        <v>764.53977599999996</v>
      </c>
      <c r="G4495" s="9">
        <v>0.125</v>
      </c>
      <c r="H4495" s="9" t="s">
        <v>1080</v>
      </c>
      <c r="I4495" s="33">
        <f t="shared" si="663"/>
        <v>480.54008680560469</v>
      </c>
      <c r="J4495" s="33">
        <f t="shared" si="664"/>
        <v>1.9221603472224187</v>
      </c>
      <c r="K4495" s="33" t="str">
        <f t="shared" si="658"/>
        <v>DEJAR</v>
      </c>
      <c r="L4495" s="33" t="str">
        <f t="shared" si="659"/>
        <v>DEJAR</v>
      </c>
      <c r="M4495" s="33" t="str">
        <f t="shared" si="660"/>
        <v>DEJAR</v>
      </c>
    </row>
    <row r="4496" spans="1:13" x14ac:dyDescent="0.25">
      <c r="A4496" t="s">
        <v>1145</v>
      </c>
      <c r="B4496">
        <v>14</v>
      </c>
      <c r="C4496" t="s">
        <v>1115</v>
      </c>
      <c r="D4496" s="9">
        <v>47</v>
      </c>
      <c r="E4496" s="9">
        <v>20</v>
      </c>
      <c r="F4496" s="305">
        <f t="shared" si="656"/>
        <v>1734.9485999999999</v>
      </c>
      <c r="G4496" s="9">
        <v>0.125</v>
      </c>
      <c r="H4496" s="9" t="s">
        <v>1080</v>
      </c>
      <c r="I4496" s="33">
        <f t="shared" si="663"/>
        <v>1247.146526062053</v>
      </c>
      <c r="J4496" s="33">
        <f t="shared" si="664"/>
        <v>4.9885861042482116</v>
      </c>
      <c r="K4496" s="33" t="str">
        <f t="shared" si="658"/>
        <v>DEJAR</v>
      </c>
      <c r="L4496" s="33" t="str">
        <f t="shared" si="659"/>
        <v>DEJAR</v>
      </c>
      <c r="M4496" s="33" t="str">
        <f t="shared" si="660"/>
        <v>DEJAR</v>
      </c>
    </row>
    <row r="4497" spans="1:13" x14ac:dyDescent="0.25">
      <c r="A4497" t="s">
        <v>1145</v>
      </c>
      <c r="B4497">
        <v>15</v>
      </c>
      <c r="C4497" t="s">
        <v>1115</v>
      </c>
      <c r="D4497" s="9">
        <v>35</v>
      </c>
      <c r="E4497" s="9">
        <v>28</v>
      </c>
      <c r="F4497" s="305">
        <f t="shared" si="656"/>
        <v>962.11500000000001</v>
      </c>
      <c r="G4497" s="9">
        <v>0.125</v>
      </c>
      <c r="H4497" s="9" t="s">
        <v>1080</v>
      </c>
      <c r="I4497" s="33">
        <f t="shared" si="663"/>
        <v>627.92845814933332</v>
      </c>
      <c r="J4497" s="33">
        <f t="shared" si="664"/>
        <v>2.5117138325973332</v>
      </c>
      <c r="K4497" s="33" t="str">
        <f t="shared" si="658"/>
        <v>DEJAR</v>
      </c>
      <c r="L4497" s="33" t="str">
        <f t="shared" si="659"/>
        <v>DEJAR</v>
      </c>
      <c r="M4497" s="33" t="str">
        <f t="shared" si="660"/>
        <v>DEJAR</v>
      </c>
    </row>
    <row r="4498" spans="1:13" x14ac:dyDescent="0.25">
      <c r="A4498" t="s">
        <v>1145</v>
      </c>
      <c r="B4498">
        <v>16</v>
      </c>
      <c r="C4498" t="s">
        <v>1115</v>
      </c>
      <c r="D4498" s="9">
        <v>27</v>
      </c>
      <c r="E4498" s="9">
        <v>16</v>
      </c>
      <c r="F4498" s="305">
        <f t="shared" si="656"/>
        <v>572.5566</v>
      </c>
      <c r="G4498" s="9">
        <v>0.125</v>
      </c>
      <c r="H4498" s="9" t="s">
        <v>1080</v>
      </c>
      <c r="I4498" s="33">
        <f t="shared" si="663"/>
        <v>343.22204552912302</v>
      </c>
      <c r="J4498" s="33">
        <f t="shared" si="664"/>
        <v>1.372888182116492</v>
      </c>
      <c r="K4498" s="33" t="str">
        <f t="shared" si="658"/>
        <v>DEJAR</v>
      </c>
      <c r="L4498" s="33" t="str">
        <f t="shared" si="659"/>
        <v>DEJAR</v>
      </c>
      <c r="M4498" s="33" t="str">
        <f t="shared" si="660"/>
        <v>DEJAR</v>
      </c>
    </row>
    <row r="4499" spans="1:13" x14ac:dyDescent="0.25">
      <c r="A4499" t="s">
        <v>1145</v>
      </c>
      <c r="B4499">
        <v>17</v>
      </c>
      <c r="C4499" t="s">
        <v>1115</v>
      </c>
      <c r="D4499" s="9">
        <v>34</v>
      </c>
      <c r="E4499" s="9">
        <v>18</v>
      </c>
      <c r="F4499" s="305">
        <f t="shared" si="656"/>
        <v>907.92240000000004</v>
      </c>
      <c r="G4499" s="9">
        <v>0.125</v>
      </c>
      <c r="H4499" s="9" t="s">
        <v>1080</v>
      </c>
      <c r="I4499" s="33">
        <f t="shared" si="663"/>
        <v>586.95824798631986</v>
      </c>
      <c r="J4499" s="33">
        <f t="shared" si="664"/>
        <v>2.3478329919452796</v>
      </c>
      <c r="K4499" s="33" t="str">
        <f t="shared" si="658"/>
        <v>DEJAR</v>
      </c>
      <c r="L4499" s="33" t="str">
        <f t="shared" si="659"/>
        <v>DEJAR</v>
      </c>
      <c r="M4499" s="33" t="str">
        <f t="shared" si="660"/>
        <v>DEJAR</v>
      </c>
    </row>
    <row r="4500" spans="1:13" x14ac:dyDescent="0.25">
      <c r="A4500" t="s">
        <v>1145</v>
      </c>
      <c r="B4500">
        <v>18</v>
      </c>
      <c r="C4500" t="s">
        <v>1115</v>
      </c>
      <c r="D4500" s="9">
        <v>26</v>
      </c>
      <c r="E4500" s="9">
        <v>12</v>
      </c>
      <c r="F4500" s="305">
        <f t="shared" si="656"/>
        <v>530.93039999999996</v>
      </c>
      <c r="G4500" s="9">
        <v>0.125</v>
      </c>
      <c r="H4500" s="9" t="s">
        <v>1080</v>
      </c>
      <c r="I4500" s="33">
        <f t="shared" si="663"/>
        <v>314.35776105795452</v>
      </c>
      <c r="J4500" s="33">
        <f t="shared" si="664"/>
        <v>1.2574310442318182</v>
      </c>
      <c r="K4500" s="33" t="str">
        <f t="shared" si="658"/>
        <v>DEJAR</v>
      </c>
      <c r="L4500" s="33" t="str">
        <f t="shared" si="659"/>
        <v>DEJAR</v>
      </c>
      <c r="M4500" s="33" t="str">
        <f t="shared" si="660"/>
        <v>DEJAR</v>
      </c>
    </row>
    <row r="4501" spans="1:13" x14ac:dyDescent="0.25">
      <c r="A4501" t="s">
        <v>1145</v>
      </c>
      <c r="B4501">
        <v>19</v>
      </c>
      <c r="C4501" t="s">
        <v>1115</v>
      </c>
      <c r="D4501" s="9">
        <v>34.5</v>
      </c>
      <c r="E4501" s="9">
        <v>20</v>
      </c>
      <c r="F4501" s="305">
        <f t="shared" si="656"/>
        <v>934.82235000000003</v>
      </c>
      <c r="G4501" s="9">
        <v>0.125</v>
      </c>
      <c r="H4501" s="9" t="s">
        <v>1080</v>
      </c>
      <c r="I4501" s="33">
        <f t="shared" si="663"/>
        <v>607.2462782424343</v>
      </c>
      <c r="J4501" s="33">
        <f t="shared" si="664"/>
        <v>2.4289851129697371</v>
      </c>
      <c r="K4501" s="33" t="str">
        <f t="shared" si="658"/>
        <v>DEJAR</v>
      </c>
      <c r="L4501" s="33" t="str">
        <f t="shared" si="659"/>
        <v>DEJAR</v>
      </c>
      <c r="M4501" s="33" t="str">
        <f t="shared" si="660"/>
        <v>DEJAR</v>
      </c>
    </row>
    <row r="4502" spans="1:13" x14ac:dyDescent="0.25">
      <c r="A4502" s="14" t="s">
        <v>1165</v>
      </c>
      <c r="B4502" s="18">
        <v>1</v>
      </c>
      <c r="C4502" s="28" t="s">
        <v>1170</v>
      </c>
      <c r="D4502" s="12">
        <v>39</v>
      </c>
      <c r="E4502" s="29">
        <v>35</v>
      </c>
      <c r="F4502" s="305">
        <f t="shared" si="656"/>
        <v>1194.5934</v>
      </c>
      <c r="G4502" s="9">
        <v>0.125</v>
      </c>
      <c r="H4502" s="9" t="s">
        <v>1116</v>
      </c>
      <c r="I4502" s="33">
        <f t="shared" si="663"/>
        <v>807.79515713809144</v>
      </c>
      <c r="J4502" s="33">
        <f t="shared" si="664"/>
        <v>3.2311806285523659</v>
      </c>
      <c r="K4502" s="33" t="str">
        <f t="shared" si="658"/>
        <v>DEJAR</v>
      </c>
      <c r="L4502" s="33" t="str">
        <f t="shared" si="659"/>
        <v>DEJAR</v>
      </c>
      <c r="M4502" s="33" t="str">
        <f t="shared" si="660"/>
        <v>DEJAR</v>
      </c>
    </row>
    <row r="4503" spans="1:13" x14ac:dyDescent="0.25">
      <c r="A4503" s="14" t="s">
        <v>1165</v>
      </c>
      <c r="B4503" s="18">
        <v>2</v>
      </c>
      <c r="C4503" s="28" t="s">
        <v>1170</v>
      </c>
      <c r="D4503" s="12">
        <v>28.4</v>
      </c>
      <c r="E4503" s="29">
        <v>28</v>
      </c>
      <c r="F4503" s="305">
        <f t="shared" si="656"/>
        <v>633.47222399999998</v>
      </c>
      <c r="G4503" s="9">
        <v>0.125</v>
      </c>
      <c r="H4503" s="9" t="s">
        <v>1116</v>
      </c>
      <c r="I4503" s="33">
        <f t="shared" si="663"/>
        <v>386.08019534470822</v>
      </c>
      <c r="J4503" s="33">
        <f t="shared" si="664"/>
        <v>1.5443207813788329</v>
      </c>
      <c r="K4503" s="33" t="str">
        <f t="shared" si="658"/>
        <v>DEJAR</v>
      </c>
      <c r="L4503" s="33" t="str">
        <f t="shared" si="659"/>
        <v>DEJAR</v>
      </c>
      <c r="M4503" s="33" t="str">
        <f t="shared" si="660"/>
        <v>DEJAR</v>
      </c>
    </row>
    <row r="4504" spans="1:13" x14ac:dyDescent="0.25">
      <c r="A4504" s="14" t="s">
        <v>1165</v>
      </c>
      <c r="B4504" s="18">
        <v>3</v>
      </c>
      <c r="C4504" s="28" t="s">
        <v>1170</v>
      </c>
      <c r="D4504" s="12">
        <v>30.2</v>
      </c>
      <c r="E4504" s="29">
        <v>30</v>
      </c>
      <c r="F4504" s="305">
        <f t="shared" si="656"/>
        <v>716.31621599999994</v>
      </c>
      <c r="G4504" s="9">
        <v>0.125</v>
      </c>
      <c r="H4504" s="9" t="s">
        <v>1116</v>
      </c>
      <c r="I4504" s="33">
        <f t="shared" si="663"/>
        <v>445.45002124277238</v>
      </c>
      <c r="J4504" s="33">
        <f t="shared" si="664"/>
        <v>1.7818000849710895</v>
      </c>
      <c r="K4504" s="33" t="str">
        <f t="shared" si="658"/>
        <v>DEJAR</v>
      </c>
      <c r="L4504" s="33" t="str">
        <f t="shared" si="659"/>
        <v>DEJAR</v>
      </c>
      <c r="M4504" s="33" t="str">
        <f t="shared" si="660"/>
        <v>DEJAR</v>
      </c>
    </row>
    <row r="4505" spans="1:13" x14ac:dyDescent="0.25">
      <c r="A4505" s="14" t="s">
        <v>1165</v>
      </c>
      <c r="B4505" s="18">
        <v>4</v>
      </c>
      <c r="C4505" s="28" t="s">
        <v>1125</v>
      </c>
      <c r="D4505" s="12">
        <v>35</v>
      </c>
      <c r="E4505" s="29">
        <v>36</v>
      </c>
      <c r="F4505" s="305">
        <f t="shared" si="656"/>
        <v>962.11500000000001</v>
      </c>
      <c r="G4505" s="9">
        <v>0.125</v>
      </c>
      <c r="H4505" s="9" t="s">
        <v>1116</v>
      </c>
      <c r="I4505" s="33">
        <f t="shared" si="663"/>
        <v>627.92845814933332</v>
      </c>
      <c r="J4505" s="33">
        <f t="shared" si="664"/>
        <v>2.5117138325973332</v>
      </c>
      <c r="K4505" s="33" t="str">
        <f t="shared" si="658"/>
        <v>DEJAR</v>
      </c>
      <c r="L4505" s="33" t="str">
        <f t="shared" si="659"/>
        <v>DEJAR</v>
      </c>
      <c r="M4505" s="33" t="str">
        <f t="shared" si="660"/>
        <v>DEJAR</v>
      </c>
    </row>
    <row r="4506" spans="1:13" x14ac:dyDescent="0.25">
      <c r="A4506" s="14" t="s">
        <v>1165</v>
      </c>
      <c r="B4506" s="18">
        <v>5</v>
      </c>
      <c r="C4506" s="28" t="s">
        <v>1170</v>
      </c>
      <c r="D4506" s="12">
        <v>42.3</v>
      </c>
      <c r="E4506" s="29">
        <v>30</v>
      </c>
      <c r="F4506" s="305">
        <f t="shared" si="656"/>
        <v>1405.3083659999998</v>
      </c>
      <c r="G4506" s="9">
        <v>0.125</v>
      </c>
      <c r="H4506" s="9" t="s">
        <v>1116</v>
      </c>
      <c r="I4506" s="33">
        <f t="shared" si="663"/>
        <v>975.91168044174481</v>
      </c>
      <c r="J4506" s="33">
        <f t="shared" si="664"/>
        <v>3.9036467217669792</v>
      </c>
      <c r="K4506" s="33" t="str">
        <f t="shared" si="658"/>
        <v>DEJAR</v>
      </c>
      <c r="L4506" s="33" t="str">
        <f t="shared" si="659"/>
        <v>DEJAR</v>
      </c>
      <c r="M4506" s="33" t="str">
        <f t="shared" si="660"/>
        <v>DEJAR</v>
      </c>
    </row>
    <row r="4507" spans="1:13" x14ac:dyDescent="0.25">
      <c r="A4507" s="14" t="s">
        <v>1165</v>
      </c>
      <c r="B4507" s="18">
        <v>6</v>
      </c>
      <c r="C4507" s="28" t="s">
        <v>1170</v>
      </c>
      <c r="D4507" s="12">
        <v>33.5</v>
      </c>
      <c r="E4507" s="29">
        <v>35</v>
      </c>
      <c r="F4507" s="305">
        <f t="shared" si="656"/>
        <v>881.41515000000004</v>
      </c>
      <c r="G4507" s="9">
        <v>0.125</v>
      </c>
      <c r="H4507" s="9" t="s">
        <v>1116</v>
      </c>
      <c r="I4507" s="33">
        <f t="shared" si="663"/>
        <v>567.06248656062087</v>
      </c>
      <c r="J4507" s="33">
        <f t="shared" si="664"/>
        <v>2.2682499462424834</v>
      </c>
      <c r="K4507" s="33" t="str">
        <f t="shared" si="658"/>
        <v>DEJAR</v>
      </c>
      <c r="L4507" s="33" t="str">
        <f t="shared" si="659"/>
        <v>DEJAR</v>
      </c>
      <c r="M4507" s="33" t="str">
        <f t="shared" si="660"/>
        <v>DEJAR</v>
      </c>
    </row>
    <row r="4508" spans="1:13" x14ac:dyDescent="0.25">
      <c r="A4508" s="14" t="s">
        <v>1165</v>
      </c>
      <c r="B4508" s="18">
        <v>7</v>
      </c>
      <c r="C4508" s="28" t="s">
        <v>1170</v>
      </c>
      <c r="D4508" s="12">
        <v>36.299999999999997</v>
      </c>
      <c r="E4508" s="29">
        <v>27</v>
      </c>
      <c r="F4508" s="305">
        <f t="shared" si="656"/>
        <v>1034.9137259999998</v>
      </c>
      <c r="G4508" s="9">
        <v>0.125</v>
      </c>
      <c r="H4508" s="9" t="s">
        <v>1116</v>
      </c>
      <c r="I4508" s="33">
        <f t="shared" si="663"/>
        <v>683.56006118004586</v>
      </c>
      <c r="J4508" s="33">
        <f t="shared" si="664"/>
        <v>2.7342402447201835</v>
      </c>
      <c r="K4508" s="33" t="str">
        <f t="shared" si="658"/>
        <v>DEJAR</v>
      </c>
      <c r="L4508" s="33" t="str">
        <f t="shared" si="659"/>
        <v>DEJAR</v>
      </c>
      <c r="M4508" s="33" t="str">
        <f t="shared" si="660"/>
        <v>DEJAR</v>
      </c>
    </row>
    <row r="4509" spans="1:13" x14ac:dyDescent="0.25">
      <c r="A4509" s="14" t="s">
        <v>1165</v>
      </c>
      <c r="B4509" s="18">
        <v>8</v>
      </c>
      <c r="C4509" s="28" t="s">
        <v>1170</v>
      </c>
      <c r="D4509" s="12">
        <v>20.399999999999999</v>
      </c>
      <c r="E4509" s="29">
        <v>28</v>
      </c>
      <c r="F4509" s="305">
        <f t="shared" si="656"/>
        <v>326.85206399999998</v>
      </c>
      <c r="G4509" s="9">
        <v>0.125</v>
      </c>
      <c r="H4509" s="9" t="s">
        <v>1116</v>
      </c>
      <c r="I4509" s="33">
        <f t="shared" si="663"/>
        <v>178.74058960182708</v>
      </c>
      <c r="J4509" s="33">
        <f t="shared" si="664"/>
        <v>0.71496235840730837</v>
      </c>
      <c r="K4509" s="33" t="str">
        <f t="shared" si="658"/>
        <v>DEJAR</v>
      </c>
      <c r="L4509" s="33" t="str">
        <f t="shared" si="659"/>
        <v>DEJAR</v>
      </c>
      <c r="M4509" s="33" t="str">
        <f t="shared" si="660"/>
        <v>DEJAR</v>
      </c>
    </row>
    <row r="4510" spans="1:13" x14ac:dyDescent="0.25">
      <c r="A4510" s="14" t="s">
        <v>1165</v>
      </c>
      <c r="B4510" s="18">
        <v>9</v>
      </c>
      <c r="C4510" s="28" t="s">
        <v>1170</v>
      </c>
      <c r="D4510" s="12">
        <v>17.5</v>
      </c>
      <c r="E4510" s="29">
        <v>28</v>
      </c>
      <c r="F4510" s="305">
        <f t="shared" si="656"/>
        <v>240.52875</v>
      </c>
      <c r="G4510" s="9">
        <v>0.125</v>
      </c>
      <c r="H4510" s="9" t="s">
        <v>1116</v>
      </c>
      <c r="I4510" s="33">
        <f t="shared" si="663"/>
        <v>125.08945689157549</v>
      </c>
      <c r="J4510" s="33">
        <f t="shared" si="664"/>
        <v>0.50035782756630198</v>
      </c>
      <c r="K4510" s="33" t="str">
        <f t="shared" si="658"/>
        <v>DEJAR</v>
      </c>
      <c r="L4510" s="33" t="str">
        <f t="shared" si="659"/>
        <v>DEJAR</v>
      </c>
      <c r="M4510" s="33" t="str">
        <f t="shared" si="660"/>
        <v>DEJAR</v>
      </c>
    </row>
    <row r="4511" spans="1:13" x14ac:dyDescent="0.25">
      <c r="A4511" s="14" t="s">
        <v>1165</v>
      </c>
      <c r="B4511" s="18">
        <v>10</v>
      </c>
      <c r="C4511" s="28" t="s">
        <v>1170</v>
      </c>
      <c r="D4511" s="12">
        <v>12</v>
      </c>
      <c r="E4511" s="29">
        <v>20</v>
      </c>
      <c r="F4511" s="305">
        <f t="shared" si="656"/>
        <v>113.0976</v>
      </c>
      <c r="G4511" s="9">
        <v>0.125</v>
      </c>
      <c r="H4511" s="9" t="s">
        <v>1116</v>
      </c>
      <c r="I4511" s="33">
        <f t="shared" si="663"/>
        <v>51.978178813240163</v>
      </c>
      <c r="J4511" s="33">
        <f t="shared" si="664"/>
        <v>0.20791271525296065</v>
      </c>
      <c r="K4511" s="33" t="str">
        <f t="shared" si="658"/>
        <v>DEJAR</v>
      </c>
      <c r="L4511" s="33" t="str">
        <f t="shared" si="659"/>
        <v>DEJAR</v>
      </c>
      <c r="M4511" s="33" t="str">
        <f t="shared" si="660"/>
        <v>DEJAR</v>
      </c>
    </row>
    <row r="4512" spans="1:13" x14ac:dyDescent="0.25">
      <c r="A4512" s="14" t="s">
        <v>1165</v>
      </c>
      <c r="B4512" s="18">
        <v>11</v>
      </c>
      <c r="C4512" s="28" t="s">
        <v>1170</v>
      </c>
      <c r="D4512" s="12">
        <v>30</v>
      </c>
      <c r="E4512" s="29">
        <v>27</v>
      </c>
      <c r="F4512" s="305">
        <f t="shared" si="656"/>
        <v>706.86</v>
      </c>
      <c r="G4512" s="9">
        <v>0.125</v>
      </c>
      <c r="H4512" s="9" t="s">
        <v>1116</v>
      </c>
      <c r="I4512" s="33">
        <f t="shared" si="663"/>
        <v>438.61364745199307</v>
      </c>
      <c r="J4512" s="33">
        <f t="shared" si="664"/>
        <v>1.7544545898079722</v>
      </c>
      <c r="K4512" s="33" t="str">
        <f t="shared" si="658"/>
        <v>DEJAR</v>
      </c>
      <c r="L4512" s="33" t="str">
        <f t="shared" si="659"/>
        <v>DEJAR</v>
      </c>
      <c r="M4512" s="33" t="str">
        <f t="shared" si="660"/>
        <v>DEJAR</v>
      </c>
    </row>
    <row r="4513" spans="1:13" x14ac:dyDescent="0.25">
      <c r="A4513" s="14" t="s">
        <v>1165</v>
      </c>
      <c r="B4513" s="18">
        <v>12</v>
      </c>
      <c r="C4513" s="28" t="s">
        <v>1170</v>
      </c>
      <c r="D4513" s="12">
        <v>31.2</v>
      </c>
      <c r="E4513" s="29">
        <v>26</v>
      </c>
      <c r="F4513" s="305">
        <f t="shared" si="656"/>
        <v>764.53977599999996</v>
      </c>
      <c r="G4513" s="9">
        <v>0.125</v>
      </c>
      <c r="H4513" s="9" t="s">
        <v>1116</v>
      </c>
      <c r="I4513" s="33">
        <f t="shared" si="663"/>
        <v>480.54008680560469</v>
      </c>
      <c r="J4513" s="33">
        <f t="shared" si="664"/>
        <v>1.9221603472224187</v>
      </c>
      <c r="K4513" s="33" t="str">
        <f t="shared" si="658"/>
        <v>DEJAR</v>
      </c>
      <c r="L4513" s="33" t="str">
        <f t="shared" si="659"/>
        <v>DEJAR</v>
      </c>
      <c r="M4513" s="33" t="str">
        <f t="shared" si="660"/>
        <v>DEJAR</v>
      </c>
    </row>
    <row r="4514" spans="1:13" x14ac:dyDescent="0.25">
      <c r="A4514" s="14" t="s">
        <v>1165</v>
      </c>
      <c r="B4514" s="18">
        <v>13</v>
      </c>
      <c r="C4514" s="28" t="s">
        <v>1125</v>
      </c>
      <c r="D4514" s="12">
        <v>31.5</v>
      </c>
      <c r="E4514" s="29">
        <v>28</v>
      </c>
      <c r="F4514" s="305">
        <f t="shared" si="656"/>
        <v>779.31314999999995</v>
      </c>
      <c r="G4514" s="9">
        <v>0.125</v>
      </c>
      <c r="H4514" s="9" t="s">
        <v>1116</v>
      </c>
      <c r="I4514" s="33">
        <f t="shared" si="663"/>
        <v>491.36384858054686</v>
      </c>
      <c r="J4514" s="33">
        <f t="shared" si="664"/>
        <v>1.9654553943221875</v>
      </c>
      <c r="K4514" s="33" t="str">
        <f t="shared" si="658"/>
        <v>DEJAR</v>
      </c>
      <c r="L4514" s="33" t="str">
        <f t="shared" si="659"/>
        <v>DEJAR</v>
      </c>
      <c r="M4514" s="33" t="str">
        <f t="shared" si="660"/>
        <v>DEJAR</v>
      </c>
    </row>
    <row r="4515" spans="1:13" x14ac:dyDescent="0.25">
      <c r="A4515" s="14" t="s">
        <v>1165</v>
      </c>
      <c r="B4515" s="18">
        <v>14</v>
      </c>
      <c r="C4515" s="28" t="s">
        <v>1170</v>
      </c>
      <c r="D4515" s="12">
        <v>31.5</v>
      </c>
      <c r="E4515" s="29">
        <v>30</v>
      </c>
      <c r="F4515" s="305">
        <f t="shared" si="656"/>
        <v>779.31314999999995</v>
      </c>
      <c r="G4515" s="9">
        <v>0.125</v>
      </c>
      <c r="H4515" s="9" t="s">
        <v>1116</v>
      </c>
      <c r="I4515" s="33">
        <f t="shared" si="663"/>
        <v>491.36384858054686</v>
      </c>
      <c r="J4515" s="33">
        <f t="shared" si="664"/>
        <v>1.9654553943221875</v>
      </c>
      <c r="K4515" s="33" t="str">
        <f t="shared" si="658"/>
        <v>DEJAR</v>
      </c>
      <c r="L4515" s="33" t="str">
        <f t="shared" si="659"/>
        <v>DEJAR</v>
      </c>
      <c r="M4515" s="33" t="str">
        <f t="shared" si="660"/>
        <v>DEJAR</v>
      </c>
    </row>
    <row r="4516" spans="1:13" x14ac:dyDescent="0.25">
      <c r="A4516" s="14" t="s">
        <v>1165</v>
      </c>
      <c r="B4516" s="18">
        <v>15</v>
      </c>
      <c r="C4516" s="28" t="s">
        <v>1125</v>
      </c>
      <c r="D4516" s="12">
        <v>30</v>
      </c>
      <c r="E4516" s="29">
        <v>32</v>
      </c>
      <c r="F4516" s="305">
        <f t="shared" si="656"/>
        <v>706.86</v>
      </c>
      <c r="G4516" s="9">
        <v>0.125</v>
      </c>
      <c r="H4516" s="9" t="s">
        <v>1116</v>
      </c>
      <c r="I4516" s="33">
        <f t="shared" si="663"/>
        <v>438.61364745199307</v>
      </c>
      <c r="J4516" s="33">
        <f t="shared" si="664"/>
        <v>1.7544545898079722</v>
      </c>
      <c r="K4516" s="33" t="str">
        <f t="shared" si="658"/>
        <v>DEJAR</v>
      </c>
      <c r="L4516" s="33" t="str">
        <f t="shared" si="659"/>
        <v>DEJAR</v>
      </c>
      <c r="M4516" s="33" t="str">
        <f t="shared" si="660"/>
        <v>DEJAR</v>
      </c>
    </row>
    <row r="4517" spans="1:13" x14ac:dyDescent="0.25">
      <c r="A4517" s="14" t="s">
        <v>1165</v>
      </c>
      <c r="B4517" s="18">
        <v>16</v>
      </c>
      <c r="C4517" s="28" t="s">
        <v>1170</v>
      </c>
      <c r="D4517" s="12">
        <v>37</v>
      </c>
      <c r="E4517" s="29">
        <v>34</v>
      </c>
      <c r="F4517" s="305">
        <f t="shared" si="656"/>
        <v>1075.2126000000001</v>
      </c>
      <c r="G4517" s="9">
        <v>0.125</v>
      </c>
      <c r="H4517" s="9" t="s">
        <v>1116</v>
      </c>
      <c r="I4517" s="33">
        <f t="shared" si="663"/>
        <v>714.63566127853471</v>
      </c>
      <c r="J4517" s="33">
        <f t="shared" si="664"/>
        <v>2.8585426451141389</v>
      </c>
      <c r="K4517" s="33" t="str">
        <f t="shared" si="658"/>
        <v>DEJAR</v>
      </c>
      <c r="L4517" s="33" t="str">
        <f t="shared" si="659"/>
        <v>DEJAR</v>
      </c>
      <c r="M4517" s="33" t="str">
        <f t="shared" si="660"/>
        <v>DEJAR</v>
      </c>
    </row>
    <row r="4518" spans="1:13" x14ac:dyDescent="0.25">
      <c r="A4518" s="14" t="s">
        <v>1165</v>
      </c>
      <c r="B4518" s="18">
        <v>17</v>
      </c>
      <c r="C4518" s="28" t="s">
        <v>1125</v>
      </c>
      <c r="D4518" s="12">
        <v>58</v>
      </c>
      <c r="E4518" s="29">
        <v>36</v>
      </c>
      <c r="F4518" s="305">
        <f t="shared" si="656"/>
        <v>2642.0855999999999</v>
      </c>
      <c r="G4518" s="9">
        <v>0.125</v>
      </c>
      <c r="H4518" s="9" t="s">
        <v>1116</v>
      </c>
      <c r="I4518" s="33">
        <f t="shared" si="663"/>
        <v>2034.703622167259</v>
      </c>
      <c r="J4518" s="33">
        <f t="shared" si="664"/>
        <v>8.1388144886690359</v>
      </c>
      <c r="K4518" s="33" t="str">
        <f t="shared" si="658"/>
        <v>DEJAR</v>
      </c>
      <c r="L4518" s="33" t="str">
        <f t="shared" si="659"/>
        <v>DEJAR</v>
      </c>
      <c r="M4518" s="33" t="str">
        <f t="shared" si="660"/>
        <v>DEJAR</v>
      </c>
    </row>
    <row r="4519" spans="1:13" x14ac:dyDescent="0.25">
      <c r="A4519" s="14" t="s">
        <v>1165</v>
      </c>
      <c r="B4519" s="18">
        <v>18</v>
      </c>
      <c r="C4519" s="28" t="s">
        <v>1170</v>
      </c>
      <c r="D4519" s="12">
        <v>41</v>
      </c>
      <c r="E4519" s="29">
        <v>37</v>
      </c>
      <c r="F4519" s="305">
        <f t="shared" si="656"/>
        <v>1320.2574</v>
      </c>
      <c r="G4519" s="9">
        <v>0.125</v>
      </c>
      <c r="H4519" s="9" t="s">
        <v>1116</v>
      </c>
      <c r="I4519" s="33">
        <f t="shared" si="663"/>
        <v>907.5192366572752</v>
      </c>
      <c r="J4519" s="33">
        <f t="shared" si="664"/>
        <v>3.6300769466291007</v>
      </c>
      <c r="K4519" s="33" t="str">
        <f t="shared" si="658"/>
        <v>DEJAR</v>
      </c>
      <c r="L4519" s="33" t="str">
        <f t="shared" si="659"/>
        <v>DEJAR</v>
      </c>
      <c r="M4519" s="33" t="str">
        <f t="shared" si="660"/>
        <v>DEJAR</v>
      </c>
    </row>
    <row r="4520" spans="1:13" x14ac:dyDescent="0.25">
      <c r="A4520" s="14" t="s">
        <v>1165</v>
      </c>
      <c r="B4520" s="18">
        <v>19</v>
      </c>
      <c r="C4520" s="28" t="s">
        <v>1125</v>
      </c>
      <c r="D4520" s="12">
        <v>42</v>
      </c>
      <c r="E4520" s="29">
        <v>40</v>
      </c>
      <c r="F4520" s="305">
        <f t="shared" si="656"/>
        <v>1385.4456</v>
      </c>
      <c r="G4520" s="9">
        <v>0.125</v>
      </c>
      <c r="H4520" s="9" t="s">
        <v>1116</v>
      </c>
      <c r="I4520" s="33">
        <f t="shared" si="663"/>
        <v>959.87703555110068</v>
      </c>
      <c r="J4520" s="33">
        <f t="shared" si="664"/>
        <v>3.8395081422044028</v>
      </c>
      <c r="K4520" s="33" t="str">
        <f t="shared" si="658"/>
        <v>DEJAR</v>
      </c>
      <c r="L4520" s="33" t="str">
        <f t="shared" si="659"/>
        <v>DEJAR</v>
      </c>
      <c r="M4520" s="33" t="str">
        <f t="shared" si="660"/>
        <v>DEJAR</v>
      </c>
    </row>
    <row r="4521" spans="1:13" x14ac:dyDescent="0.25">
      <c r="A4521" s="14" t="s">
        <v>1165</v>
      </c>
      <c r="B4521" s="18">
        <v>20</v>
      </c>
      <c r="C4521" s="28" t="s">
        <v>1170</v>
      </c>
      <c r="D4521" s="12">
        <v>42.3</v>
      </c>
      <c r="E4521" s="29">
        <v>35</v>
      </c>
      <c r="F4521" s="305">
        <f t="shared" si="656"/>
        <v>1405.3083659999998</v>
      </c>
      <c r="G4521" s="9">
        <v>0.125</v>
      </c>
      <c r="H4521" s="9" t="s">
        <v>1116</v>
      </c>
      <c r="I4521" s="33">
        <f t="shared" si="663"/>
        <v>975.91168044174481</v>
      </c>
      <c r="J4521" s="33">
        <f t="shared" si="664"/>
        <v>3.9036467217669792</v>
      </c>
      <c r="K4521" s="33" t="str">
        <f t="shared" si="658"/>
        <v>DEJAR</v>
      </c>
      <c r="L4521" s="33" t="str">
        <f t="shared" si="659"/>
        <v>DEJAR</v>
      </c>
      <c r="M4521" s="33" t="str">
        <f t="shared" si="660"/>
        <v>DEJAR</v>
      </c>
    </row>
    <row r="4522" spans="1:13" x14ac:dyDescent="0.25">
      <c r="A4522" s="14" t="s">
        <v>1165</v>
      </c>
      <c r="B4522" s="18">
        <v>21</v>
      </c>
      <c r="C4522" s="28" t="s">
        <v>1125</v>
      </c>
      <c r="D4522" s="12">
        <v>28.3</v>
      </c>
      <c r="E4522" s="29">
        <v>30</v>
      </c>
      <c r="F4522" s="305">
        <f t="shared" si="656"/>
        <v>629.01900599999999</v>
      </c>
      <c r="G4522" s="9">
        <v>0.125</v>
      </c>
      <c r="H4522" s="9" t="s">
        <v>1116</v>
      </c>
      <c r="I4522" s="33">
        <f t="shared" si="663"/>
        <v>382.92330801602066</v>
      </c>
      <c r="J4522" s="33">
        <f t="shared" si="664"/>
        <v>1.5316932320640826</v>
      </c>
      <c r="K4522" s="33" t="str">
        <f t="shared" si="658"/>
        <v>DEJAR</v>
      </c>
      <c r="L4522" s="33" t="str">
        <f t="shared" si="659"/>
        <v>DEJAR</v>
      </c>
      <c r="M4522" s="33" t="str">
        <f t="shared" si="660"/>
        <v>DEJAR</v>
      </c>
    </row>
    <row r="4523" spans="1:13" x14ac:dyDescent="0.25">
      <c r="A4523" s="14" t="s">
        <v>1165</v>
      </c>
      <c r="B4523" s="18">
        <v>22</v>
      </c>
      <c r="C4523" s="28" t="s">
        <v>1170</v>
      </c>
      <c r="D4523" s="12">
        <v>35.299999999999997</v>
      </c>
      <c r="E4523" s="29">
        <v>27</v>
      </c>
      <c r="F4523" s="305">
        <f t="shared" si="656"/>
        <v>978.67908599999976</v>
      </c>
      <c r="G4523" s="9">
        <v>0.125</v>
      </c>
      <c r="H4523" s="9" t="s">
        <v>1116</v>
      </c>
      <c r="I4523" s="33">
        <f t="shared" si="663"/>
        <v>640.52773350485745</v>
      </c>
      <c r="J4523" s="33">
        <f t="shared" si="664"/>
        <v>2.5621109340194299</v>
      </c>
      <c r="K4523" s="33" t="str">
        <f t="shared" si="658"/>
        <v>DEJAR</v>
      </c>
      <c r="L4523" s="33" t="str">
        <f t="shared" si="659"/>
        <v>DEJAR</v>
      </c>
      <c r="M4523" s="33" t="str">
        <f t="shared" si="660"/>
        <v>DEJAR</v>
      </c>
    </row>
    <row r="4524" spans="1:13" x14ac:dyDescent="0.25">
      <c r="A4524" s="14" t="s">
        <v>1165</v>
      </c>
      <c r="B4524" s="18">
        <v>23</v>
      </c>
      <c r="C4524" s="28" t="s">
        <v>1125</v>
      </c>
      <c r="D4524" s="12">
        <v>20</v>
      </c>
      <c r="E4524" s="29">
        <v>20</v>
      </c>
      <c r="F4524" s="305">
        <f t="shared" si="656"/>
        <v>314.15999999999997</v>
      </c>
      <c r="G4524" s="9">
        <v>0.125</v>
      </c>
      <c r="H4524" s="9" t="s">
        <v>1116</v>
      </c>
      <c r="I4524" s="33">
        <f t="shared" si="663"/>
        <v>170.68882248683826</v>
      </c>
      <c r="J4524" s="33">
        <f t="shared" si="664"/>
        <v>0.68275528994735302</v>
      </c>
      <c r="K4524" s="33" t="str">
        <f t="shared" si="658"/>
        <v>DEJAR</v>
      </c>
      <c r="L4524" s="33" t="str">
        <f t="shared" si="659"/>
        <v>DEJAR</v>
      </c>
      <c r="M4524" s="33" t="str">
        <f t="shared" si="660"/>
        <v>DEJAR</v>
      </c>
    </row>
    <row r="4525" spans="1:13" x14ac:dyDescent="0.25">
      <c r="A4525" s="14" t="s">
        <v>1165</v>
      </c>
      <c r="B4525" s="18">
        <v>24</v>
      </c>
      <c r="C4525" s="28" t="s">
        <v>1170</v>
      </c>
      <c r="D4525" s="12">
        <v>22</v>
      </c>
      <c r="E4525" s="29">
        <v>25</v>
      </c>
      <c r="F4525" s="305">
        <f t="shared" si="656"/>
        <v>380.1336</v>
      </c>
      <c r="G4525" s="9">
        <v>0.125</v>
      </c>
      <c r="H4525" s="9" t="s">
        <v>1116</v>
      </c>
      <c r="I4525" s="33">
        <f t="shared" si="663"/>
        <v>213.08474152497325</v>
      </c>
      <c r="J4525" s="33">
        <f t="shared" si="664"/>
        <v>0.85233896609989301</v>
      </c>
      <c r="K4525" s="33" t="str">
        <f t="shared" si="658"/>
        <v>DEJAR</v>
      </c>
      <c r="L4525" s="33" t="str">
        <f t="shared" si="659"/>
        <v>DEJAR</v>
      </c>
      <c r="M4525" s="33" t="str">
        <f t="shared" si="660"/>
        <v>DEJAR</v>
      </c>
    </row>
    <row r="4526" spans="1:13" x14ac:dyDescent="0.25">
      <c r="A4526" s="14" t="s">
        <v>1165</v>
      </c>
      <c r="B4526" s="18">
        <v>25</v>
      </c>
      <c r="C4526" s="28" t="s">
        <v>1170</v>
      </c>
      <c r="D4526" s="12">
        <v>30</v>
      </c>
      <c r="E4526" s="29">
        <v>28</v>
      </c>
      <c r="F4526" s="305">
        <f t="shared" si="656"/>
        <v>706.86</v>
      </c>
      <c r="G4526" s="9">
        <v>0.125</v>
      </c>
      <c r="H4526" s="9" t="s">
        <v>1116</v>
      </c>
      <c r="I4526" s="33">
        <f t="shared" si="663"/>
        <v>438.61364745199307</v>
      </c>
      <c r="J4526" s="33">
        <f t="shared" si="664"/>
        <v>1.7544545898079722</v>
      </c>
      <c r="K4526" s="33" t="str">
        <f t="shared" si="658"/>
        <v>DEJAR</v>
      </c>
      <c r="L4526" s="33" t="str">
        <f t="shared" si="659"/>
        <v>DEJAR</v>
      </c>
      <c r="M4526" s="33" t="str">
        <f t="shared" si="660"/>
        <v>DEJAR</v>
      </c>
    </row>
    <row r="4527" spans="1:13" x14ac:dyDescent="0.25">
      <c r="A4527" s="14" t="s">
        <v>1165</v>
      </c>
      <c r="B4527" s="18">
        <v>26</v>
      </c>
      <c r="C4527" s="28" t="s">
        <v>1125</v>
      </c>
      <c r="D4527" s="12">
        <v>44.4</v>
      </c>
      <c r="E4527" s="29">
        <v>20</v>
      </c>
      <c r="F4527" s="305">
        <f t="shared" si="656"/>
        <v>1548.3061439999999</v>
      </c>
      <c r="G4527" s="9">
        <v>0.125</v>
      </c>
      <c r="H4527" s="9" t="s">
        <v>1116</v>
      </c>
      <c r="I4527" s="33">
        <f t="shared" si="663"/>
        <v>1092.4212004482913</v>
      </c>
      <c r="J4527" s="33">
        <f t="shared" si="664"/>
        <v>4.3696848017931655</v>
      </c>
      <c r="K4527" s="33" t="str">
        <f t="shared" si="658"/>
        <v>DEJAR</v>
      </c>
      <c r="L4527" s="33" t="str">
        <f t="shared" si="659"/>
        <v>DEJAR</v>
      </c>
      <c r="M4527" s="33" t="str">
        <f t="shared" si="660"/>
        <v>DEJAR</v>
      </c>
    </row>
    <row r="4528" spans="1:13" x14ac:dyDescent="0.25">
      <c r="A4528" s="14" t="s">
        <v>1165</v>
      </c>
      <c r="B4528" s="18">
        <v>27</v>
      </c>
      <c r="C4528" s="28" t="s">
        <v>1125</v>
      </c>
      <c r="D4528" s="12">
        <v>65</v>
      </c>
      <c r="E4528" s="29">
        <v>35</v>
      </c>
      <c r="F4528" s="305">
        <f t="shared" si="656"/>
        <v>3318.3150000000001</v>
      </c>
      <c r="G4528" s="9">
        <v>0.125</v>
      </c>
      <c r="H4528" s="9" t="s">
        <v>1116</v>
      </c>
      <c r="I4528" s="33">
        <f t="shared" si="663"/>
        <v>2652.6824781200198</v>
      </c>
      <c r="J4528" s="33">
        <f t="shared" si="664"/>
        <v>10.61072991248008</v>
      </c>
      <c r="K4528" s="33" t="str">
        <f t="shared" si="658"/>
        <v>DEJAR</v>
      </c>
      <c r="L4528" s="33" t="str">
        <f t="shared" si="659"/>
        <v>DEJAR</v>
      </c>
      <c r="M4528" s="33" t="str">
        <f t="shared" si="660"/>
        <v>DEJAR</v>
      </c>
    </row>
    <row r="4529" spans="1:14" x14ac:dyDescent="0.25">
      <c r="A4529" s="14" t="s">
        <v>1165</v>
      </c>
      <c r="B4529" s="18">
        <v>28</v>
      </c>
      <c r="C4529" s="28" t="s">
        <v>1076</v>
      </c>
      <c r="D4529" s="12">
        <v>35</v>
      </c>
      <c r="E4529" s="29">
        <v>30</v>
      </c>
      <c r="F4529" s="305">
        <f t="shared" si="656"/>
        <v>962.11500000000001</v>
      </c>
      <c r="G4529" s="9">
        <v>0.125</v>
      </c>
      <c r="H4529" s="9" t="s">
        <v>1147</v>
      </c>
      <c r="I4529" s="32">
        <f>0.13657*D4529^2.38351</f>
        <v>654.11925553640299</v>
      </c>
      <c r="J4529" s="32">
        <f>(I4529/1000)*0.5/G4529</f>
        <v>2.6164770221456122</v>
      </c>
      <c r="K4529" s="33" t="str">
        <f t="shared" si="658"/>
        <v>DEJAR</v>
      </c>
      <c r="L4529" s="33" t="str">
        <f t="shared" si="659"/>
        <v>DEJAR</v>
      </c>
      <c r="M4529" s="33" t="str">
        <f t="shared" si="660"/>
        <v>DEJAR</v>
      </c>
    </row>
    <row r="4530" spans="1:14" x14ac:dyDescent="0.25">
      <c r="A4530" s="14" t="s">
        <v>1165</v>
      </c>
      <c r="B4530" s="18">
        <v>29</v>
      </c>
      <c r="C4530" s="28" t="s">
        <v>1125</v>
      </c>
      <c r="D4530" s="12">
        <v>69</v>
      </c>
      <c r="E4530" s="29">
        <v>20</v>
      </c>
      <c r="F4530" s="305">
        <f t="shared" si="656"/>
        <v>3739.2894000000001</v>
      </c>
      <c r="G4530" s="9">
        <v>0.125</v>
      </c>
      <c r="H4530" s="9" t="s">
        <v>1116</v>
      </c>
      <c r="I4530" s="33">
        <f t="shared" ref="I4530:I4553" si="665">0.15991*D4530^2.32764</f>
        <v>3048.2762391733863</v>
      </c>
      <c r="J4530" s="33">
        <f t="shared" ref="J4530:J4553" si="666">(I4530/1000)*0.5/G4530</f>
        <v>12.193104956693546</v>
      </c>
      <c r="K4530" s="33" t="str">
        <f t="shared" si="658"/>
        <v>DEJAR</v>
      </c>
      <c r="L4530" s="33" t="str">
        <f t="shared" si="659"/>
        <v>DEJAR</v>
      </c>
      <c r="M4530" s="33" t="str">
        <f t="shared" si="660"/>
        <v>DEJAR</v>
      </c>
    </row>
    <row r="4531" spans="1:14" x14ac:dyDescent="0.25">
      <c r="A4531" s="14" t="s">
        <v>1165</v>
      </c>
      <c r="B4531" s="18">
        <v>30</v>
      </c>
      <c r="C4531" s="28" t="s">
        <v>1170</v>
      </c>
      <c r="D4531" s="12">
        <v>20</v>
      </c>
      <c r="E4531" s="29">
        <v>35</v>
      </c>
      <c r="F4531" s="305">
        <f t="shared" si="656"/>
        <v>314.15999999999997</v>
      </c>
      <c r="G4531" s="9">
        <v>0.125</v>
      </c>
      <c r="H4531" s="9" t="s">
        <v>1116</v>
      </c>
      <c r="I4531" s="33">
        <f t="shared" si="665"/>
        <v>170.68882248683826</v>
      </c>
      <c r="J4531" s="33">
        <f t="shared" si="666"/>
        <v>0.68275528994735302</v>
      </c>
      <c r="K4531" s="33" t="str">
        <f t="shared" si="658"/>
        <v>DEJAR</v>
      </c>
      <c r="L4531" s="33" t="str">
        <f t="shared" si="659"/>
        <v>DEJAR</v>
      </c>
      <c r="M4531" s="33" t="str">
        <f t="shared" si="660"/>
        <v>DEJAR</v>
      </c>
    </row>
    <row r="4532" spans="1:14" x14ac:dyDescent="0.25">
      <c r="A4532" s="14" t="s">
        <v>1165</v>
      </c>
      <c r="B4532" s="18">
        <v>31</v>
      </c>
      <c r="C4532" s="28" t="s">
        <v>1170</v>
      </c>
      <c r="D4532" s="12">
        <v>30</v>
      </c>
      <c r="E4532" s="218">
        <v>29.733333333333334</v>
      </c>
      <c r="F4532" s="305">
        <f t="shared" si="656"/>
        <v>706.86</v>
      </c>
      <c r="G4532" s="9">
        <v>0.1</v>
      </c>
      <c r="H4532" s="9" t="s">
        <v>1116</v>
      </c>
      <c r="I4532" s="33">
        <f t="shared" si="665"/>
        <v>438.61364745199307</v>
      </c>
      <c r="J4532" s="33">
        <f t="shared" si="666"/>
        <v>2.1930682372599652</v>
      </c>
      <c r="K4532" s="33" t="str">
        <f t="shared" si="658"/>
        <v>DEJAR</v>
      </c>
      <c r="L4532" s="33" t="str">
        <f t="shared" si="659"/>
        <v>DEJAR</v>
      </c>
      <c r="M4532" s="33" t="str">
        <f t="shared" si="660"/>
        <v>DEJAR</v>
      </c>
      <c r="N4532" t="s">
        <v>1357</v>
      </c>
    </row>
    <row r="4533" spans="1:14" x14ac:dyDescent="0.25">
      <c r="A4533" s="14" t="s">
        <v>1165</v>
      </c>
      <c r="B4533" s="18">
        <v>32</v>
      </c>
      <c r="C4533" s="28" t="s">
        <v>1170</v>
      </c>
      <c r="D4533" s="136">
        <v>12</v>
      </c>
      <c r="E4533" s="218">
        <v>29.733333333333334</v>
      </c>
      <c r="F4533" s="305">
        <f t="shared" si="656"/>
        <v>113.0976</v>
      </c>
      <c r="G4533" s="9">
        <v>0.1</v>
      </c>
      <c r="H4533" s="9" t="s">
        <v>1116</v>
      </c>
      <c r="I4533" s="33">
        <f t="shared" si="665"/>
        <v>51.978178813240163</v>
      </c>
      <c r="J4533" s="33">
        <f t="shared" si="666"/>
        <v>0.25989089406620081</v>
      </c>
      <c r="K4533" s="33" t="str">
        <f t="shared" si="658"/>
        <v>DEJAR</v>
      </c>
      <c r="L4533" s="33" t="str">
        <f t="shared" si="659"/>
        <v>DEJAR</v>
      </c>
      <c r="M4533" s="33" t="str">
        <f t="shared" si="660"/>
        <v>DEJAR</v>
      </c>
      <c r="N4533" t="s">
        <v>1357</v>
      </c>
    </row>
    <row r="4534" spans="1:14" x14ac:dyDescent="0.25">
      <c r="A4534" s="14" t="s">
        <v>1165</v>
      </c>
      <c r="B4534" s="18">
        <v>33</v>
      </c>
      <c r="C4534" s="28" t="s">
        <v>1170</v>
      </c>
      <c r="D4534" s="136">
        <v>37.200000000000003</v>
      </c>
      <c r="E4534" s="218">
        <v>29.733333333333334</v>
      </c>
      <c r="F4534" s="305">
        <f t="shared" si="656"/>
        <v>1086.8679360000001</v>
      </c>
      <c r="G4534" s="9">
        <v>0.1</v>
      </c>
      <c r="H4534" s="9" t="s">
        <v>1116</v>
      </c>
      <c r="I4534" s="33">
        <f t="shared" si="665"/>
        <v>723.65937350587785</v>
      </c>
      <c r="J4534" s="33">
        <f t="shared" si="666"/>
        <v>3.6182968675293892</v>
      </c>
      <c r="K4534" s="33" t="str">
        <f t="shared" si="658"/>
        <v>DEJAR</v>
      </c>
      <c r="L4534" s="33" t="str">
        <f t="shared" si="659"/>
        <v>DEJAR</v>
      </c>
      <c r="M4534" s="33" t="str">
        <f t="shared" si="660"/>
        <v>DEJAR</v>
      </c>
      <c r="N4534" t="s">
        <v>1357</v>
      </c>
    </row>
    <row r="4535" spans="1:14" x14ac:dyDescent="0.25">
      <c r="A4535" s="14" t="s">
        <v>1165</v>
      </c>
      <c r="B4535" s="18">
        <v>34</v>
      </c>
      <c r="C4535" s="28" t="s">
        <v>1170</v>
      </c>
      <c r="D4535" s="136">
        <v>40</v>
      </c>
      <c r="E4535" s="218">
        <v>29.733333333333334</v>
      </c>
      <c r="F4535" s="305">
        <f t="shared" si="656"/>
        <v>1256.6399999999999</v>
      </c>
      <c r="G4535" s="9">
        <v>0.1</v>
      </c>
      <c r="H4535" s="9" t="s">
        <v>1116</v>
      </c>
      <c r="I4535" s="33">
        <f t="shared" si="665"/>
        <v>856.82975840551558</v>
      </c>
      <c r="J4535" s="33">
        <f t="shared" si="666"/>
        <v>4.2841487920275778</v>
      </c>
      <c r="K4535" s="33" t="str">
        <f t="shared" si="658"/>
        <v>DEJAR</v>
      </c>
      <c r="L4535" s="33" t="str">
        <f t="shared" si="659"/>
        <v>DEJAR</v>
      </c>
      <c r="M4535" s="33" t="str">
        <f t="shared" si="660"/>
        <v>DEJAR</v>
      </c>
      <c r="N4535" t="s">
        <v>1357</v>
      </c>
    </row>
    <row r="4536" spans="1:14" x14ac:dyDescent="0.25">
      <c r="A4536" s="14" t="s">
        <v>1165</v>
      </c>
      <c r="B4536" s="18">
        <v>35</v>
      </c>
      <c r="C4536" s="28" t="s">
        <v>1170</v>
      </c>
      <c r="D4536" s="136">
        <v>29.5</v>
      </c>
      <c r="E4536" s="218">
        <v>29.733333333333334</v>
      </c>
      <c r="F4536" s="305">
        <f t="shared" si="656"/>
        <v>683.49434999999994</v>
      </c>
      <c r="G4536" s="9">
        <v>0.1</v>
      </c>
      <c r="H4536" s="9" t="s">
        <v>1116</v>
      </c>
      <c r="I4536" s="33">
        <f t="shared" si="665"/>
        <v>421.78598066337179</v>
      </c>
      <c r="J4536" s="33">
        <f t="shared" si="666"/>
        <v>2.1089299033168589</v>
      </c>
      <c r="K4536" s="33" t="str">
        <f t="shared" si="658"/>
        <v>DEJAR</v>
      </c>
      <c r="L4536" s="33" t="str">
        <f t="shared" si="659"/>
        <v>DEJAR</v>
      </c>
      <c r="M4536" s="33" t="str">
        <f t="shared" si="660"/>
        <v>DEJAR</v>
      </c>
      <c r="N4536" t="s">
        <v>1357</v>
      </c>
    </row>
    <row r="4537" spans="1:14" x14ac:dyDescent="0.25">
      <c r="A4537" s="14" t="s">
        <v>1165</v>
      </c>
      <c r="B4537" s="18">
        <v>36</v>
      </c>
      <c r="C4537" s="28" t="s">
        <v>1170</v>
      </c>
      <c r="D4537" s="136">
        <v>21.4</v>
      </c>
      <c r="E4537" s="218">
        <v>29.733333333333334</v>
      </c>
      <c r="F4537" s="305">
        <f t="shared" si="656"/>
        <v>359.68178399999994</v>
      </c>
      <c r="G4537" s="9">
        <v>0.1</v>
      </c>
      <c r="H4537" s="9" t="s">
        <v>1116</v>
      </c>
      <c r="I4537" s="33">
        <f t="shared" si="665"/>
        <v>199.80204946371893</v>
      </c>
      <c r="J4537" s="33">
        <f t="shared" si="666"/>
        <v>0.99901024731859467</v>
      </c>
      <c r="K4537" s="33" t="str">
        <f t="shared" si="658"/>
        <v>DEJAR</v>
      </c>
      <c r="L4537" s="33" t="str">
        <f t="shared" si="659"/>
        <v>DEJAR</v>
      </c>
      <c r="M4537" s="33" t="str">
        <f t="shared" si="660"/>
        <v>DEJAR</v>
      </c>
      <c r="N4537" t="s">
        <v>1357</v>
      </c>
    </row>
    <row r="4538" spans="1:14" x14ac:dyDescent="0.25">
      <c r="A4538" s="14" t="s">
        <v>1165</v>
      </c>
      <c r="B4538" s="18">
        <v>37</v>
      </c>
      <c r="C4538" s="28" t="s">
        <v>1170</v>
      </c>
      <c r="D4538" s="136">
        <v>12.3</v>
      </c>
      <c r="E4538" s="218">
        <v>29.733333333333334</v>
      </c>
      <c r="F4538" s="305">
        <f t="shared" si="656"/>
        <v>118.82316600000001</v>
      </c>
      <c r="G4538" s="9">
        <v>0.1</v>
      </c>
      <c r="H4538" s="9" t="s">
        <v>1116</v>
      </c>
      <c r="I4538" s="33">
        <f t="shared" si="665"/>
        <v>55.053173278211695</v>
      </c>
      <c r="J4538" s="33">
        <f t="shared" si="666"/>
        <v>0.27526586639105843</v>
      </c>
      <c r="K4538" s="33" t="str">
        <f t="shared" si="658"/>
        <v>DEJAR</v>
      </c>
      <c r="L4538" s="33" t="str">
        <f t="shared" si="659"/>
        <v>DEJAR</v>
      </c>
      <c r="M4538" s="33" t="str">
        <f t="shared" si="660"/>
        <v>DEJAR</v>
      </c>
      <c r="N4538" t="s">
        <v>1357</v>
      </c>
    </row>
    <row r="4539" spans="1:14" x14ac:dyDescent="0.25">
      <c r="A4539" s="14" t="s">
        <v>1165</v>
      </c>
      <c r="B4539" s="18">
        <v>38</v>
      </c>
      <c r="C4539" s="28" t="s">
        <v>1170</v>
      </c>
      <c r="D4539" s="136">
        <v>17.399999999999999</v>
      </c>
      <c r="E4539" s="218">
        <v>29.733333333333334</v>
      </c>
      <c r="F4539" s="305">
        <f t="shared" si="656"/>
        <v>237.78770399999993</v>
      </c>
      <c r="G4539" s="9">
        <v>0.1</v>
      </c>
      <c r="H4539" s="9" t="s">
        <v>1116</v>
      </c>
      <c r="I4539" s="33">
        <f t="shared" si="665"/>
        <v>123.43197428362863</v>
      </c>
      <c r="J4539" s="33">
        <f t="shared" si="666"/>
        <v>0.6171598714181431</v>
      </c>
      <c r="K4539" s="33" t="str">
        <f t="shared" si="658"/>
        <v>DEJAR</v>
      </c>
      <c r="L4539" s="33" t="str">
        <f t="shared" si="659"/>
        <v>DEJAR</v>
      </c>
      <c r="M4539" s="33" t="str">
        <f t="shared" si="660"/>
        <v>DEJAR</v>
      </c>
      <c r="N4539" t="s">
        <v>1357</v>
      </c>
    </row>
    <row r="4540" spans="1:14" x14ac:dyDescent="0.25">
      <c r="A4540" s="14" t="s">
        <v>1165</v>
      </c>
      <c r="B4540" s="18">
        <v>39</v>
      </c>
      <c r="C4540" s="28" t="s">
        <v>1170</v>
      </c>
      <c r="D4540" s="136">
        <v>42.3</v>
      </c>
      <c r="E4540" s="218">
        <v>29.733333333333334</v>
      </c>
      <c r="F4540" s="305">
        <f t="shared" si="656"/>
        <v>1405.3083659999998</v>
      </c>
      <c r="G4540" s="9">
        <v>0.1</v>
      </c>
      <c r="H4540" s="9" t="s">
        <v>1116</v>
      </c>
      <c r="I4540" s="33">
        <f t="shared" si="665"/>
        <v>975.91168044174481</v>
      </c>
      <c r="J4540" s="33">
        <f t="shared" si="666"/>
        <v>4.8795584022087235</v>
      </c>
      <c r="K4540" s="33" t="str">
        <f t="shared" si="658"/>
        <v>DEJAR</v>
      </c>
      <c r="L4540" s="33" t="str">
        <f t="shared" si="659"/>
        <v>DEJAR</v>
      </c>
      <c r="M4540" s="33" t="str">
        <f t="shared" si="660"/>
        <v>DEJAR</v>
      </c>
      <c r="N4540" t="s">
        <v>1357</v>
      </c>
    </row>
    <row r="4541" spans="1:14" x14ac:dyDescent="0.25">
      <c r="A4541" s="14" t="s">
        <v>1165</v>
      </c>
      <c r="B4541" s="18">
        <v>40</v>
      </c>
      <c r="C4541" s="28" t="s">
        <v>1170</v>
      </c>
      <c r="D4541" s="136">
        <v>41.5</v>
      </c>
      <c r="E4541" s="218">
        <v>29.733333333333334</v>
      </c>
      <c r="F4541" s="305">
        <f t="shared" si="656"/>
        <v>1352.65515</v>
      </c>
      <c r="G4541" s="9">
        <v>0.1</v>
      </c>
      <c r="H4541" s="9" t="s">
        <v>1116</v>
      </c>
      <c r="I4541" s="33">
        <f t="shared" si="665"/>
        <v>933.48876444346672</v>
      </c>
      <c r="J4541" s="33">
        <f t="shared" si="666"/>
        <v>4.6674438222173338</v>
      </c>
      <c r="K4541" s="33" t="str">
        <f t="shared" si="658"/>
        <v>DEJAR</v>
      </c>
      <c r="L4541" s="33" t="str">
        <f t="shared" si="659"/>
        <v>DEJAR</v>
      </c>
      <c r="M4541" s="33" t="str">
        <f t="shared" si="660"/>
        <v>DEJAR</v>
      </c>
      <c r="N4541" t="s">
        <v>1357</v>
      </c>
    </row>
    <row r="4542" spans="1:14" x14ac:dyDescent="0.25">
      <c r="A4542" s="14" t="s">
        <v>1165</v>
      </c>
      <c r="B4542" s="18">
        <v>41</v>
      </c>
      <c r="C4542" s="28" t="s">
        <v>1170</v>
      </c>
      <c r="D4542" s="136">
        <v>32.5</v>
      </c>
      <c r="E4542" s="218">
        <v>29.733333333333334</v>
      </c>
      <c r="F4542" s="305">
        <f t="shared" si="656"/>
        <v>829.57875000000001</v>
      </c>
      <c r="G4542" s="9">
        <v>0.1</v>
      </c>
      <c r="H4542" s="9" t="s">
        <v>1116</v>
      </c>
      <c r="I4542" s="33">
        <f t="shared" si="665"/>
        <v>528.44015299417731</v>
      </c>
      <c r="J4542" s="33">
        <f t="shared" si="666"/>
        <v>2.6422007649708865</v>
      </c>
      <c r="K4542" s="33" t="str">
        <f t="shared" si="658"/>
        <v>DEJAR</v>
      </c>
      <c r="L4542" s="33" t="str">
        <f t="shared" si="659"/>
        <v>DEJAR</v>
      </c>
      <c r="M4542" s="33" t="str">
        <f t="shared" si="660"/>
        <v>DEJAR</v>
      </c>
      <c r="N4542" t="s">
        <v>1357</v>
      </c>
    </row>
    <row r="4543" spans="1:14" x14ac:dyDescent="0.25">
      <c r="A4543" s="14" t="s">
        <v>1165</v>
      </c>
      <c r="B4543" s="18">
        <v>42</v>
      </c>
      <c r="C4543" s="28" t="s">
        <v>1170</v>
      </c>
      <c r="D4543" s="136">
        <v>40</v>
      </c>
      <c r="E4543" s="218">
        <v>29.733333333333334</v>
      </c>
      <c r="F4543" s="305">
        <f t="shared" si="656"/>
        <v>1256.6399999999999</v>
      </c>
      <c r="G4543" s="9">
        <v>0.1</v>
      </c>
      <c r="H4543" s="9" t="s">
        <v>1116</v>
      </c>
      <c r="I4543" s="33">
        <f t="shared" si="665"/>
        <v>856.82975840551558</v>
      </c>
      <c r="J4543" s="33">
        <f t="shared" si="666"/>
        <v>4.2841487920275778</v>
      </c>
      <c r="K4543" s="33" t="str">
        <f t="shared" si="658"/>
        <v>DEJAR</v>
      </c>
      <c r="L4543" s="33" t="str">
        <f t="shared" si="659"/>
        <v>DEJAR</v>
      </c>
      <c r="M4543" s="33" t="str">
        <f t="shared" si="660"/>
        <v>DEJAR</v>
      </c>
      <c r="N4543" t="s">
        <v>1357</v>
      </c>
    </row>
    <row r="4544" spans="1:14" x14ac:dyDescent="0.25">
      <c r="A4544" s="14" t="s">
        <v>1165</v>
      </c>
      <c r="B4544" s="18">
        <v>43</v>
      </c>
      <c r="C4544" s="28" t="s">
        <v>1170</v>
      </c>
      <c r="D4544" s="136">
        <v>41.4</v>
      </c>
      <c r="E4544" s="218">
        <v>29.733333333333334</v>
      </c>
      <c r="F4544" s="305">
        <f t="shared" si="656"/>
        <v>1346.1441839999998</v>
      </c>
      <c r="G4544" s="9">
        <v>0.1</v>
      </c>
      <c r="H4544" s="9" t="s">
        <v>1116</v>
      </c>
      <c r="I4544" s="33">
        <f t="shared" si="665"/>
        <v>928.26141233778151</v>
      </c>
      <c r="J4544" s="33">
        <f t="shared" si="666"/>
        <v>4.6413070616889067</v>
      </c>
      <c r="K4544" s="33" t="str">
        <f t="shared" si="658"/>
        <v>DEJAR</v>
      </c>
      <c r="L4544" s="33" t="str">
        <f t="shared" si="659"/>
        <v>DEJAR</v>
      </c>
      <c r="M4544" s="33" t="str">
        <f t="shared" si="660"/>
        <v>DEJAR</v>
      </c>
      <c r="N4544" t="s">
        <v>1357</v>
      </c>
    </row>
    <row r="4545" spans="1:14" x14ac:dyDescent="0.25">
      <c r="A4545" s="14" t="s">
        <v>1165</v>
      </c>
      <c r="B4545" s="18">
        <v>44</v>
      </c>
      <c r="C4545" s="28" t="s">
        <v>1170</v>
      </c>
      <c r="D4545" s="136">
        <v>43</v>
      </c>
      <c r="E4545" s="218">
        <v>29.733333333333334</v>
      </c>
      <c r="F4545" s="305">
        <f t="shared" si="656"/>
        <v>1452.2046</v>
      </c>
      <c r="G4545" s="9">
        <v>0.1</v>
      </c>
      <c r="H4545" s="9" t="s">
        <v>1116</v>
      </c>
      <c r="I4545" s="33">
        <f t="shared" si="665"/>
        <v>1013.9163800149536</v>
      </c>
      <c r="J4545" s="33">
        <f t="shared" si="666"/>
        <v>5.0695819000747671</v>
      </c>
      <c r="K4545" s="33" t="str">
        <f t="shared" si="658"/>
        <v>DEJAR</v>
      </c>
      <c r="L4545" s="33" t="str">
        <f t="shared" si="659"/>
        <v>DEJAR</v>
      </c>
      <c r="M4545" s="33" t="str">
        <f t="shared" si="660"/>
        <v>DEJAR</v>
      </c>
      <c r="N4545" t="s">
        <v>1357</v>
      </c>
    </row>
    <row r="4546" spans="1:14" x14ac:dyDescent="0.25">
      <c r="A4546" s="14" t="s">
        <v>1165</v>
      </c>
      <c r="B4546" s="18">
        <v>45</v>
      </c>
      <c r="C4546" s="28" t="s">
        <v>1170</v>
      </c>
      <c r="D4546" s="136">
        <v>27</v>
      </c>
      <c r="E4546" s="218">
        <v>29.733333333333334</v>
      </c>
      <c r="F4546" s="305">
        <f t="shared" si="656"/>
        <v>572.5566</v>
      </c>
      <c r="G4546" s="9">
        <v>0.1</v>
      </c>
      <c r="H4546" s="9" t="s">
        <v>1116</v>
      </c>
      <c r="I4546" s="33">
        <f t="shared" si="665"/>
        <v>343.22204552912302</v>
      </c>
      <c r="J4546" s="33">
        <f t="shared" si="666"/>
        <v>1.7161102276456148</v>
      </c>
      <c r="K4546" s="33" t="str">
        <f t="shared" si="658"/>
        <v>DEJAR</v>
      </c>
      <c r="L4546" s="33" t="str">
        <f t="shared" si="659"/>
        <v>DEJAR</v>
      </c>
      <c r="M4546" s="33" t="str">
        <f t="shared" si="660"/>
        <v>DEJAR</v>
      </c>
      <c r="N4546" t="s">
        <v>1357</v>
      </c>
    </row>
    <row r="4547" spans="1:14" x14ac:dyDescent="0.25">
      <c r="A4547" s="14" t="s">
        <v>1165</v>
      </c>
      <c r="B4547" s="18">
        <v>46</v>
      </c>
      <c r="C4547" s="28" t="s">
        <v>1170</v>
      </c>
      <c r="D4547" s="136">
        <v>29</v>
      </c>
      <c r="E4547" s="218">
        <v>29.733333333333334</v>
      </c>
      <c r="F4547" s="305">
        <f t="shared" ref="F4547:F4610" si="667">(3.1416/4)*D4547^2</f>
        <v>660.52139999999997</v>
      </c>
      <c r="G4547" s="9">
        <v>0.1</v>
      </c>
      <c r="H4547" s="9" t="s">
        <v>1116</v>
      </c>
      <c r="I4547" s="33">
        <f t="shared" si="665"/>
        <v>405.3327536426039</v>
      </c>
      <c r="J4547" s="33">
        <f t="shared" si="666"/>
        <v>2.0266637682130195</v>
      </c>
      <c r="K4547" s="33" t="str">
        <f t="shared" ref="K4547:K4610" si="668">+IF(D4547&gt;=10,"DEJAR","DEPURAR")</f>
        <v>DEJAR</v>
      </c>
      <c r="L4547" s="33" t="str">
        <f t="shared" ref="L4547:L4610" si="669">+IF(E4547&gt;=5,"DEJAR","DEPURAR")</f>
        <v>DEJAR</v>
      </c>
      <c r="M4547" s="33" t="str">
        <f t="shared" ref="M4547:M4610" si="670">+IF(AND(K4547="DEJAR",L4547="DEJAR"),"DEJAR","DEPURAR")</f>
        <v>DEJAR</v>
      </c>
      <c r="N4547" t="s">
        <v>1357</v>
      </c>
    </row>
    <row r="4548" spans="1:14" x14ac:dyDescent="0.25">
      <c r="A4548" s="14" t="s">
        <v>1165</v>
      </c>
      <c r="B4548" s="18">
        <v>47</v>
      </c>
      <c r="C4548" s="28" t="s">
        <v>1170</v>
      </c>
      <c r="D4548" s="136">
        <v>18</v>
      </c>
      <c r="E4548" s="218">
        <v>29.733333333333334</v>
      </c>
      <c r="F4548" s="305">
        <f t="shared" si="667"/>
        <v>254.46959999999999</v>
      </c>
      <c r="G4548" s="9">
        <v>0.1</v>
      </c>
      <c r="H4548" s="9" t="s">
        <v>1116</v>
      </c>
      <c r="I4548" s="33">
        <f t="shared" si="665"/>
        <v>133.5666756910525</v>
      </c>
      <c r="J4548" s="33">
        <f t="shared" si="666"/>
        <v>0.66783337845526236</v>
      </c>
      <c r="K4548" s="33" t="str">
        <f t="shared" si="668"/>
        <v>DEJAR</v>
      </c>
      <c r="L4548" s="33" t="str">
        <f t="shared" si="669"/>
        <v>DEJAR</v>
      </c>
      <c r="M4548" s="33" t="str">
        <f t="shared" si="670"/>
        <v>DEJAR</v>
      </c>
      <c r="N4548" t="s">
        <v>1357</v>
      </c>
    </row>
    <row r="4549" spans="1:14" x14ac:dyDescent="0.25">
      <c r="A4549" s="14" t="s">
        <v>1165</v>
      </c>
      <c r="B4549" s="18">
        <v>48</v>
      </c>
      <c r="C4549" s="28" t="s">
        <v>1170</v>
      </c>
      <c r="D4549" s="136">
        <v>37.299999999999997</v>
      </c>
      <c r="E4549" s="218">
        <v>29.733333333333334</v>
      </c>
      <c r="F4549" s="305">
        <f t="shared" si="667"/>
        <v>1092.7191659999999</v>
      </c>
      <c r="G4549" s="9">
        <v>0.1</v>
      </c>
      <c r="H4549" s="9" t="s">
        <v>1116</v>
      </c>
      <c r="I4549" s="33">
        <f t="shared" si="665"/>
        <v>728.1954626661668</v>
      </c>
      <c r="J4549" s="33">
        <f t="shared" si="666"/>
        <v>3.6409773133308341</v>
      </c>
      <c r="K4549" s="33" t="str">
        <f t="shared" si="668"/>
        <v>DEJAR</v>
      </c>
      <c r="L4549" s="33" t="str">
        <f t="shared" si="669"/>
        <v>DEJAR</v>
      </c>
      <c r="M4549" s="33" t="str">
        <f t="shared" si="670"/>
        <v>DEJAR</v>
      </c>
      <c r="N4549" t="s">
        <v>1357</v>
      </c>
    </row>
    <row r="4550" spans="1:14" x14ac:dyDescent="0.25">
      <c r="A4550" s="14" t="s">
        <v>1165</v>
      </c>
      <c r="B4550" s="18">
        <v>49</v>
      </c>
      <c r="C4550" s="28" t="s">
        <v>1170</v>
      </c>
      <c r="D4550" s="136">
        <v>16</v>
      </c>
      <c r="E4550" s="218">
        <v>29.733333333333334</v>
      </c>
      <c r="F4550" s="305">
        <f t="shared" si="667"/>
        <v>201.0624</v>
      </c>
      <c r="G4550" s="9">
        <v>0.1</v>
      </c>
      <c r="H4550" s="9" t="s">
        <v>1116</v>
      </c>
      <c r="I4550" s="33">
        <f t="shared" si="665"/>
        <v>101.53913507623321</v>
      </c>
      <c r="J4550" s="33">
        <f t="shared" si="666"/>
        <v>0.507695675381166</v>
      </c>
      <c r="K4550" s="33" t="str">
        <f t="shared" si="668"/>
        <v>DEJAR</v>
      </c>
      <c r="L4550" s="33" t="str">
        <f t="shared" si="669"/>
        <v>DEJAR</v>
      </c>
      <c r="M4550" s="33" t="str">
        <f t="shared" si="670"/>
        <v>DEJAR</v>
      </c>
      <c r="N4550" t="s">
        <v>1357</v>
      </c>
    </row>
    <row r="4551" spans="1:14" x14ac:dyDescent="0.25">
      <c r="A4551" s="14" t="s">
        <v>1165</v>
      </c>
      <c r="B4551" s="18">
        <v>50</v>
      </c>
      <c r="C4551" s="28" t="s">
        <v>1170</v>
      </c>
      <c r="D4551" s="136">
        <v>28</v>
      </c>
      <c r="E4551" s="218">
        <v>29.733333333333334</v>
      </c>
      <c r="F4551" s="305">
        <f t="shared" si="667"/>
        <v>615.75360000000001</v>
      </c>
      <c r="G4551" s="9">
        <v>0.1</v>
      </c>
      <c r="H4551" s="9" t="s">
        <v>1116</v>
      </c>
      <c r="I4551" s="33">
        <f t="shared" si="665"/>
        <v>373.54122901136344</v>
      </c>
      <c r="J4551" s="33">
        <f t="shared" si="666"/>
        <v>1.8677061450568171</v>
      </c>
      <c r="K4551" s="33" t="str">
        <f t="shared" si="668"/>
        <v>DEJAR</v>
      </c>
      <c r="L4551" s="33" t="str">
        <f t="shared" si="669"/>
        <v>DEJAR</v>
      </c>
      <c r="M4551" s="33" t="str">
        <f t="shared" si="670"/>
        <v>DEJAR</v>
      </c>
      <c r="N4551" t="s">
        <v>1357</v>
      </c>
    </row>
    <row r="4552" spans="1:14" x14ac:dyDescent="0.25">
      <c r="A4552" s="14" t="s">
        <v>1165</v>
      </c>
      <c r="B4552" s="18">
        <v>51</v>
      </c>
      <c r="C4552" s="28" t="s">
        <v>1170</v>
      </c>
      <c r="D4552" s="136">
        <v>13</v>
      </c>
      <c r="E4552" s="218">
        <v>29.733333333333334</v>
      </c>
      <c r="F4552" s="305">
        <f t="shared" si="667"/>
        <v>132.73259999999999</v>
      </c>
      <c r="G4552" s="9">
        <v>0.1</v>
      </c>
      <c r="H4552" s="9" t="s">
        <v>1116</v>
      </c>
      <c r="I4552" s="33">
        <f t="shared" si="665"/>
        <v>62.623123844849545</v>
      </c>
      <c r="J4552" s="33">
        <f t="shared" si="666"/>
        <v>0.31311561922424769</v>
      </c>
      <c r="K4552" s="33" t="str">
        <f t="shared" si="668"/>
        <v>DEJAR</v>
      </c>
      <c r="L4552" s="33" t="str">
        <f t="shared" si="669"/>
        <v>DEJAR</v>
      </c>
      <c r="M4552" s="33" t="str">
        <f t="shared" si="670"/>
        <v>DEJAR</v>
      </c>
      <c r="N4552" t="s">
        <v>1357</v>
      </c>
    </row>
    <row r="4553" spans="1:14" x14ac:dyDescent="0.25">
      <c r="A4553" s="121" t="s">
        <v>1166</v>
      </c>
      <c r="B4553" s="18">
        <v>1</v>
      </c>
      <c r="C4553" s="28" t="s">
        <v>1125</v>
      </c>
      <c r="D4553" s="136">
        <v>17</v>
      </c>
      <c r="E4553" s="111">
        <v>19</v>
      </c>
      <c r="F4553" s="305">
        <f t="shared" si="667"/>
        <v>226.98060000000001</v>
      </c>
      <c r="G4553" s="9">
        <v>0.125</v>
      </c>
      <c r="H4553" s="9" t="s">
        <v>1080</v>
      </c>
      <c r="I4553" s="33">
        <f t="shared" si="665"/>
        <v>116.92779249889976</v>
      </c>
      <c r="J4553" s="33">
        <f t="shared" si="666"/>
        <v>0.46771116999559903</v>
      </c>
      <c r="K4553" s="33" t="str">
        <f t="shared" si="668"/>
        <v>DEJAR</v>
      </c>
      <c r="L4553" s="33" t="str">
        <f t="shared" si="669"/>
        <v>DEJAR</v>
      </c>
      <c r="M4553" s="33" t="str">
        <f t="shared" si="670"/>
        <v>DEJAR</v>
      </c>
    </row>
    <row r="4554" spans="1:14" x14ac:dyDescent="0.25">
      <c r="A4554" s="121" t="s">
        <v>1166</v>
      </c>
      <c r="B4554" s="18">
        <v>2</v>
      </c>
      <c r="C4554" s="28" t="s">
        <v>1022</v>
      </c>
      <c r="D4554" s="136">
        <v>19</v>
      </c>
      <c r="E4554" s="111">
        <v>17</v>
      </c>
      <c r="F4554" s="305">
        <f t="shared" si="667"/>
        <v>283.52940000000001</v>
      </c>
      <c r="G4554" s="9">
        <v>0.125</v>
      </c>
      <c r="H4554" s="9" t="s">
        <v>1147</v>
      </c>
      <c r="I4554" s="32">
        <f>0.13657*D4554^2.38351</f>
        <v>152.50261995629924</v>
      </c>
      <c r="J4554" s="32">
        <f>(I4554/1000)*0.5/G4554</f>
        <v>0.61001047982519696</v>
      </c>
      <c r="K4554" s="33" t="str">
        <f t="shared" si="668"/>
        <v>DEJAR</v>
      </c>
      <c r="L4554" s="33" t="str">
        <f t="shared" si="669"/>
        <v>DEJAR</v>
      </c>
      <c r="M4554" s="33" t="str">
        <f t="shared" si="670"/>
        <v>DEJAR</v>
      </c>
    </row>
    <row r="4555" spans="1:14" x14ac:dyDescent="0.25">
      <c r="A4555" s="121" t="s">
        <v>1166</v>
      </c>
      <c r="B4555" s="18">
        <v>3</v>
      </c>
      <c r="C4555" s="28" t="s">
        <v>1125</v>
      </c>
      <c r="D4555" s="136">
        <v>12.3</v>
      </c>
      <c r="E4555" s="111">
        <v>21</v>
      </c>
      <c r="F4555" s="305">
        <f t="shared" si="667"/>
        <v>118.82316600000001</v>
      </c>
      <c r="G4555" s="9">
        <v>0.125</v>
      </c>
      <c r="H4555" s="9" t="s">
        <v>1080</v>
      </c>
      <c r="I4555" s="33">
        <f t="shared" ref="I4555:I4560" si="671">0.15991*D4555^2.32764</f>
        <v>55.053173278211695</v>
      </c>
      <c r="J4555" s="33">
        <f t="shared" ref="J4555:J4560" si="672">(I4555/1000)*0.5/G4555</f>
        <v>0.22021269311284677</v>
      </c>
      <c r="K4555" s="33" t="str">
        <f t="shared" si="668"/>
        <v>DEJAR</v>
      </c>
      <c r="L4555" s="33" t="str">
        <f t="shared" si="669"/>
        <v>DEJAR</v>
      </c>
      <c r="M4555" s="33" t="str">
        <f t="shared" si="670"/>
        <v>DEJAR</v>
      </c>
    </row>
    <row r="4556" spans="1:14" x14ac:dyDescent="0.25">
      <c r="A4556" s="121" t="s">
        <v>1166</v>
      </c>
      <c r="B4556" s="18">
        <v>4</v>
      </c>
      <c r="C4556" s="28" t="s">
        <v>1125</v>
      </c>
      <c r="D4556" s="136">
        <v>30.2</v>
      </c>
      <c r="E4556" s="111">
        <v>20</v>
      </c>
      <c r="F4556" s="305">
        <f t="shared" si="667"/>
        <v>716.31621599999994</v>
      </c>
      <c r="G4556" s="9">
        <v>0.125</v>
      </c>
      <c r="H4556" s="9" t="s">
        <v>1080</v>
      </c>
      <c r="I4556" s="33">
        <f t="shared" si="671"/>
        <v>445.45002124277238</v>
      </c>
      <c r="J4556" s="33">
        <f t="shared" si="672"/>
        <v>1.7818000849710895</v>
      </c>
      <c r="K4556" s="33" t="str">
        <f t="shared" si="668"/>
        <v>DEJAR</v>
      </c>
      <c r="L4556" s="33" t="str">
        <f t="shared" si="669"/>
        <v>DEJAR</v>
      </c>
      <c r="M4556" s="33" t="str">
        <f t="shared" si="670"/>
        <v>DEJAR</v>
      </c>
    </row>
    <row r="4557" spans="1:14" x14ac:dyDescent="0.25">
      <c r="A4557" s="121" t="s">
        <v>1166</v>
      </c>
      <c r="B4557" s="18">
        <v>5</v>
      </c>
      <c r="C4557" s="28" t="s">
        <v>1125</v>
      </c>
      <c r="D4557" s="136">
        <v>26</v>
      </c>
      <c r="E4557" s="111">
        <v>18</v>
      </c>
      <c r="F4557" s="305">
        <f t="shared" si="667"/>
        <v>530.93039999999996</v>
      </c>
      <c r="G4557" s="9">
        <v>0.125</v>
      </c>
      <c r="H4557" s="9" t="s">
        <v>1080</v>
      </c>
      <c r="I4557" s="33">
        <f t="shared" si="671"/>
        <v>314.35776105795452</v>
      </c>
      <c r="J4557" s="33">
        <f t="shared" si="672"/>
        <v>1.2574310442318182</v>
      </c>
      <c r="K4557" s="33" t="str">
        <f t="shared" si="668"/>
        <v>DEJAR</v>
      </c>
      <c r="L4557" s="33" t="str">
        <f t="shared" si="669"/>
        <v>DEJAR</v>
      </c>
      <c r="M4557" s="33" t="str">
        <f t="shared" si="670"/>
        <v>DEJAR</v>
      </c>
    </row>
    <row r="4558" spans="1:14" x14ac:dyDescent="0.25">
      <c r="A4558" s="121" t="s">
        <v>1166</v>
      </c>
      <c r="B4558" s="18">
        <v>6</v>
      </c>
      <c r="C4558" s="28" t="s">
        <v>1125</v>
      </c>
      <c r="D4558" s="136">
        <v>32</v>
      </c>
      <c r="E4558" s="111">
        <v>19</v>
      </c>
      <c r="F4558" s="305">
        <f t="shared" si="667"/>
        <v>804.24959999999999</v>
      </c>
      <c r="G4558" s="9">
        <v>0.125</v>
      </c>
      <c r="H4558" s="9" t="s">
        <v>1080</v>
      </c>
      <c r="I4558" s="33">
        <f t="shared" si="671"/>
        <v>509.70972386186907</v>
      </c>
      <c r="J4558" s="33">
        <f t="shared" si="672"/>
        <v>2.0388388954474763</v>
      </c>
      <c r="K4558" s="33" t="str">
        <f t="shared" si="668"/>
        <v>DEJAR</v>
      </c>
      <c r="L4558" s="33" t="str">
        <f t="shared" si="669"/>
        <v>DEJAR</v>
      </c>
      <c r="M4558" s="33" t="str">
        <f t="shared" si="670"/>
        <v>DEJAR</v>
      </c>
    </row>
    <row r="4559" spans="1:14" x14ac:dyDescent="0.25">
      <c r="A4559" s="121" t="s">
        <v>1166</v>
      </c>
      <c r="B4559" s="18">
        <v>7</v>
      </c>
      <c r="C4559" s="28" t="s">
        <v>1125</v>
      </c>
      <c r="D4559" s="136">
        <v>29.3</v>
      </c>
      <c r="E4559" s="111">
        <v>22</v>
      </c>
      <c r="F4559" s="305">
        <f t="shared" si="667"/>
        <v>674.25804600000004</v>
      </c>
      <c r="G4559" s="9">
        <v>0.125</v>
      </c>
      <c r="H4559" s="9" t="s">
        <v>1080</v>
      </c>
      <c r="I4559" s="33">
        <f t="shared" si="671"/>
        <v>415.15987366182964</v>
      </c>
      <c r="J4559" s="33">
        <f t="shared" si="672"/>
        <v>1.6606394946473186</v>
      </c>
      <c r="K4559" s="33" t="str">
        <f t="shared" si="668"/>
        <v>DEJAR</v>
      </c>
      <c r="L4559" s="33" t="str">
        <f t="shared" si="669"/>
        <v>DEJAR</v>
      </c>
      <c r="M4559" s="33" t="str">
        <f t="shared" si="670"/>
        <v>DEJAR</v>
      </c>
    </row>
    <row r="4560" spans="1:14" x14ac:dyDescent="0.25">
      <c r="A4560" s="121" t="s">
        <v>1166</v>
      </c>
      <c r="B4560" s="18">
        <v>8</v>
      </c>
      <c r="C4560" s="28" t="s">
        <v>1125</v>
      </c>
      <c r="D4560" s="136">
        <v>21</v>
      </c>
      <c r="E4560" s="111">
        <v>20</v>
      </c>
      <c r="F4560" s="305">
        <f t="shared" si="667"/>
        <v>346.3614</v>
      </c>
      <c r="G4560" s="9">
        <v>0.125</v>
      </c>
      <c r="H4560" s="9" t="s">
        <v>1080</v>
      </c>
      <c r="I4560" s="33">
        <f t="shared" si="671"/>
        <v>191.21684246269251</v>
      </c>
      <c r="J4560" s="33">
        <f t="shared" si="672"/>
        <v>0.76486736985077008</v>
      </c>
      <c r="K4560" s="33" t="str">
        <f t="shared" si="668"/>
        <v>DEJAR</v>
      </c>
      <c r="L4560" s="33" t="str">
        <f t="shared" si="669"/>
        <v>DEJAR</v>
      </c>
      <c r="M4560" s="33" t="str">
        <f t="shared" si="670"/>
        <v>DEJAR</v>
      </c>
    </row>
    <row r="4561" spans="1:14" x14ac:dyDescent="0.25">
      <c r="A4561" s="121" t="s">
        <v>1166</v>
      </c>
      <c r="B4561" s="18">
        <v>9</v>
      </c>
      <c r="C4561" s="28" t="s">
        <v>1153</v>
      </c>
      <c r="D4561" s="136">
        <v>26</v>
      </c>
      <c r="E4561" s="111">
        <v>16</v>
      </c>
      <c r="F4561" s="305">
        <f t="shared" si="667"/>
        <v>530.93039999999996</v>
      </c>
      <c r="G4561" s="9">
        <v>0.125</v>
      </c>
      <c r="H4561" s="9" t="s">
        <v>1147</v>
      </c>
      <c r="I4561" s="32">
        <f>0.13657*D4561^2.38351</f>
        <v>322.0760520178971</v>
      </c>
      <c r="J4561" s="32">
        <f>(I4561/1000)*0.5/G4561</f>
        <v>1.2883042080715883</v>
      </c>
      <c r="K4561" s="33" t="str">
        <f t="shared" si="668"/>
        <v>DEJAR</v>
      </c>
      <c r="L4561" s="33" t="str">
        <f t="shared" si="669"/>
        <v>DEJAR</v>
      </c>
      <c r="M4561" s="33" t="str">
        <f t="shared" si="670"/>
        <v>DEJAR</v>
      </c>
    </row>
    <row r="4562" spans="1:14" x14ac:dyDescent="0.25">
      <c r="A4562" s="121" t="s">
        <v>1166</v>
      </c>
      <c r="B4562" s="18">
        <v>10</v>
      </c>
      <c r="C4562" s="28" t="s">
        <v>1125</v>
      </c>
      <c r="D4562" s="136">
        <v>32.5</v>
      </c>
      <c r="E4562" s="111">
        <v>19</v>
      </c>
      <c r="F4562" s="305">
        <f t="shared" si="667"/>
        <v>829.57875000000001</v>
      </c>
      <c r="G4562" s="9">
        <v>0.125</v>
      </c>
      <c r="H4562" s="9" t="s">
        <v>1080</v>
      </c>
      <c r="I4562" s="33">
        <f t="shared" ref="I4562:I4579" si="673">0.15991*D4562^2.32764</f>
        <v>528.44015299417731</v>
      </c>
      <c r="J4562" s="33">
        <f t="shared" ref="J4562:J4579" si="674">(I4562/1000)*0.5/G4562</f>
        <v>2.1137606119767094</v>
      </c>
      <c r="K4562" s="33" t="str">
        <f t="shared" si="668"/>
        <v>DEJAR</v>
      </c>
      <c r="L4562" s="33" t="str">
        <f t="shared" si="669"/>
        <v>DEJAR</v>
      </c>
      <c r="M4562" s="33" t="str">
        <f t="shared" si="670"/>
        <v>DEJAR</v>
      </c>
    </row>
    <row r="4563" spans="1:14" x14ac:dyDescent="0.25">
      <c r="A4563" s="121" t="s">
        <v>1166</v>
      </c>
      <c r="B4563" s="18">
        <v>11</v>
      </c>
      <c r="C4563" s="28" t="s">
        <v>1125</v>
      </c>
      <c r="D4563" s="136">
        <v>29</v>
      </c>
      <c r="E4563" s="111">
        <v>18</v>
      </c>
      <c r="F4563" s="305">
        <f t="shared" si="667"/>
        <v>660.52139999999997</v>
      </c>
      <c r="G4563" s="9">
        <v>0.125</v>
      </c>
      <c r="H4563" s="9" t="s">
        <v>1080</v>
      </c>
      <c r="I4563" s="33">
        <f t="shared" si="673"/>
        <v>405.3327536426039</v>
      </c>
      <c r="J4563" s="33">
        <f t="shared" si="674"/>
        <v>1.6213310145704156</v>
      </c>
      <c r="K4563" s="33" t="str">
        <f t="shared" si="668"/>
        <v>DEJAR</v>
      </c>
      <c r="L4563" s="33" t="str">
        <f t="shared" si="669"/>
        <v>DEJAR</v>
      </c>
      <c r="M4563" s="33" t="str">
        <f t="shared" si="670"/>
        <v>DEJAR</v>
      </c>
    </row>
    <row r="4564" spans="1:14" x14ac:dyDescent="0.25">
      <c r="A4564" s="121" t="s">
        <v>1166</v>
      </c>
      <c r="B4564" s="18">
        <v>12</v>
      </c>
      <c r="C4564" s="28" t="s">
        <v>1125</v>
      </c>
      <c r="D4564" s="136">
        <v>25.5</v>
      </c>
      <c r="E4564" s="111">
        <v>19</v>
      </c>
      <c r="F4564" s="305">
        <f t="shared" si="667"/>
        <v>510.70634999999999</v>
      </c>
      <c r="G4564" s="9">
        <v>0.125</v>
      </c>
      <c r="H4564" s="9" t="s">
        <v>1080</v>
      </c>
      <c r="I4564" s="33">
        <f t="shared" si="673"/>
        <v>300.46563570620935</v>
      </c>
      <c r="J4564" s="33">
        <f t="shared" si="674"/>
        <v>1.2018625428248375</v>
      </c>
      <c r="K4564" s="33" t="str">
        <f t="shared" si="668"/>
        <v>DEJAR</v>
      </c>
      <c r="L4564" s="33" t="str">
        <f t="shared" si="669"/>
        <v>DEJAR</v>
      </c>
      <c r="M4564" s="33" t="str">
        <f t="shared" si="670"/>
        <v>DEJAR</v>
      </c>
    </row>
    <row r="4565" spans="1:14" x14ac:dyDescent="0.25">
      <c r="A4565" s="121" t="s">
        <v>1166</v>
      </c>
      <c r="B4565" s="18">
        <v>13</v>
      </c>
      <c r="C4565" s="28" t="s">
        <v>1125</v>
      </c>
      <c r="D4565" s="136">
        <v>17</v>
      </c>
      <c r="E4565" s="111">
        <v>20</v>
      </c>
      <c r="F4565" s="305">
        <f t="shared" si="667"/>
        <v>226.98060000000001</v>
      </c>
      <c r="G4565" s="9">
        <v>0.125</v>
      </c>
      <c r="H4565" s="9" t="s">
        <v>1080</v>
      </c>
      <c r="I4565" s="33">
        <f t="shared" si="673"/>
        <v>116.92779249889976</v>
      </c>
      <c r="J4565" s="33">
        <f t="shared" si="674"/>
        <v>0.46771116999559903</v>
      </c>
      <c r="K4565" s="33" t="str">
        <f t="shared" si="668"/>
        <v>DEJAR</v>
      </c>
      <c r="L4565" s="33" t="str">
        <f t="shared" si="669"/>
        <v>DEJAR</v>
      </c>
      <c r="M4565" s="33" t="str">
        <f t="shared" si="670"/>
        <v>DEJAR</v>
      </c>
    </row>
    <row r="4566" spans="1:14" x14ac:dyDescent="0.25">
      <c r="A4566" s="121" t="s">
        <v>1166</v>
      </c>
      <c r="B4566" s="18">
        <v>14</v>
      </c>
      <c r="C4566" s="28" t="s">
        <v>1125</v>
      </c>
      <c r="D4566" s="136">
        <v>15.331</v>
      </c>
      <c r="E4566" s="111">
        <v>21</v>
      </c>
      <c r="F4566" s="305">
        <f t="shared" si="667"/>
        <v>184.6000712094</v>
      </c>
      <c r="G4566" s="9">
        <v>0.125</v>
      </c>
      <c r="H4566" s="9" t="s">
        <v>1080</v>
      </c>
      <c r="I4566" s="33">
        <f t="shared" si="673"/>
        <v>91.929924580827645</v>
      </c>
      <c r="J4566" s="33">
        <f t="shared" si="674"/>
        <v>0.36771969832331058</v>
      </c>
      <c r="K4566" s="33" t="str">
        <f t="shared" si="668"/>
        <v>DEJAR</v>
      </c>
      <c r="L4566" s="33" t="str">
        <f t="shared" si="669"/>
        <v>DEJAR</v>
      </c>
      <c r="M4566" s="33" t="str">
        <f t="shared" si="670"/>
        <v>DEJAR</v>
      </c>
    </row>
    <row r="4567" spans="1:14" x14ac:dyDescent="0.25">
      <c r="A4567" s="121" t="s">
        <v>1166</v>
      </c>
      <c r="B4567" s="18">
        <v>15</v>
      </c>
      <c r="C4567" s="28" t="s">
        <v>1125</v>
      </c>
      <c r="D4567" s="136">
        <v>31</v>
      </c>
      <c r="E4567" s="111">
        <v>28</v>
      </c>
      <c r="F4567" s="305">
        <f t="shared" si="667"/>
        <v>754.76940000000002</v>
      </c>
      <c r="G4567" s="9">
        <v>0.125</v>
      </c>
      <c r="H4567" s="9" t="s">
        <v>1080</v>
      </c>
      <c r="I4567" s="33">
        <f t="shared" si="673"/>
        <v>473.40054798786537</v>
      </c>
      <c r="J4567" s="33">
        <f t="shared" si="674"/>
        <v>1.8936021919514614</v>
      </c>
      <c r="K4567" s="33" t="str">
        <f t="shared" si="668"/>
        <v>DEJAR</v>
      </c>
      <c r="L4567" s="33" t="str">
        <f t="shared" si="669"/>
        <v>DEJAR</v>
      </c>
      <c r="M4567" s="33" t="str">
        <f t="shared" si="670"/>
        <v>DEJAR</v>
      </c>
    </row>
    <row r="4568" spans="1:14" x14ac:dyDescent="0.25">
      <c r="A4568" s="121" t="s">
        <v>1166</v>
      </c>
      <c r="B4568" s="18">
        <v>16</v>
      </c>
      <c r="C4568" s="28" t="s">
        <v>1125</v>
      </c>
      <c r="D4568" s="120">
        <v>25.3</v>
      </c>
      <c r="E4568" s="218">
        <v>17.46153846153846</v>
      </c>
      <c r="F4568" s="305">
        <f t="shared" si="667"/>
        <v>502.72668600000003</v>
      </c>
      <c r="G4568" s="9">
        <v>0.1</v>
      </c>
      <c r="H4568" s="9" t="s">
        <v>1080</v>
      </c>
      <c r="I4568" s="33">
        <f t="shared" si="673"/>
        <v>295.00886940699553</v>
      </c>
      <c r="J4568" s="33">
        <f t="shared" si="674"/>
        <v>1.4750443470349777</v>
      </c>
      <c r="K4568" s="33" t="str">
        <f t="shared" si="668"/>
        <v>DEJAR</v>
      </c>
      <c r="L4568" s="33" t="str">
        <f t="shared" si="669"/>
        <v>DEJAR</v>
      </c>
      <c r="M4568" s="33" t="str">
        <f t="shared" si="670"/>
        <v>DEJAR</v>
      </c>
      <c r="N4568" t="s">
        <v>1357</v>
      </c>
    </row>
    <row r="4569" spans="1:14" x14ac:dyDescent="0.25">
      <c r="A4569" s="121" t="s">
        <v>1166</v>
      </c>
      <c r="B4569" s="18">
        <v>17</v>
      </c>
      <c r="C4569" s="28" t="s">
        <v>1125</v>
      </c>
      <c r="D4569" s="136">
        <v>28</v>
      </c>
      <c r="E4569" s="218">
        <v>17.46153846153846</v>
      </c>
      <c r="F4569" s="305">
        <f t="shared" si="667"/>
        <v>615.75360000000001</v>
      </c>
      <c r="G4569" s="9">
        <v>0.1</v>
      </c>
      <c r="H4569" s="9" t="s">
        <v>1080</v>
      </c>
      <c r="I4569" s="33">
        <f t="shared" si="673"/>
        <v>373.54122901136344</v>
      </c>
      <c r="J4569" s="33">
        <f t="shared" si="674"/>
        <v>1.8677061450568171</v>
      </c>
      <c r="K4569" s="33" t="str">
        <f t="shared" si="668"/>
        <v>DEJAR</v>
      </c>
      <c r="L4569" s="33" t="str">
        <f t="shared" si="669"/>
        <v>DEJAR</v>
      </c>
      <c r="M4569" s="33" t="str">
        <f t="shared" si="670"/>
        <v>DEJAR</v>
      </c>
      <c r="N4569" t="s">
        <v>1357</v>
      </c>
    </row>
    <row r="4570" spans="1:14" x14ac:dyDescent="0.25">
      <c r="A4570" s="121" t="s">
        <v>1166</v>
      </c>
      <c r="B4570" s="18">
        <v>18</v>
      </c>
      <c r="C4570" s="28" t="s">
        <v>1125</v>
      </c>
      <c r="D4570" s="136">
        <v>30</v>
      </c>
      <c r="E4570" s="218">
        <v>17.46153846153846</v>
      </c>
      <c r="F4570" s="305">
        <f t="shared" si="667"/>
        <v>706.86</v>
      </c>
      <c r="G4570" s="9">
        <v>0.1</v>
      </c>
      <c r="H4570" s="9" t="s">
        <v>1080</v>
      </c>
      <c r="I4570" s="33">
        <f t="shared" si="673"/>
        <v>438.61364745199307</v>
      </c>
      <c r="J4570" s="33">
        <f t="shared" si="674"/>
        <v>2.1930682372599652</v>
      </c>
      <c r="K4570" s="33" t="str">
        <f t="shared" si="668"/>
        <v>DEJAR</v>
      </c>
      <c r="L4570" s="33" t="str">
        <f t="shared" si="669"/>
        <v>DEJAR</v>
      </c>
      <c r="M4570" s="33" t="str">
        <f t="shared" si="670"/>
        <v>DEJAR</v>
      </c>
      <c r="N4570" t="s">
        <v>1357</v>
      </c>
    </row>
    <row r="4571" spans="1:14" x14ac:dyDescent="0.25">
      <c r="A4571" s="121" t="s">
        <v>1166</v>
      </c>
      <c r="B4571" s="18">
        <v>19</v>
      </c>
      <c r="C4571" s="28" t="s">
        <v>1125</v>
      </c>
      <c r="D4571" s="136">
        <v>26.5</v>
      </c>
      <c r="E4571" s="218">
        <v>17.46153846153846</v>
      </c>
      <c r="F4571" s="305">
        <f t="shared" si="667"/>
        <v>551.54714999999999</v>
      </c>
      <c r="G4571" s="9">
        <v>0.1</v>
      </c>
      <c r="H4571" s="9" t="s">
        <v>1080</v>
      </c>
      <c r="I4571" s="33">
        <f t="shared" si="673"/>
        <v>328.60914792019486</v>
      </c>
      <c r="J4571" s="33">
        <f t="shared" si="674"/>
        <v>1.6430457396009741</v>
      </c>
      <c r="K4571" s="33" t="str">
        <f t="shared" si="668"/>
        <v>DEJAR</v>
      </c>
      <c r="L4571" s="33" t="str">
        <f t="shared" si="669"/>
        <v>DEJAR</v>
      </c>
      <c r="M4571" s="33" t="str">
        <f t="shared" si="670"/>
        <v>DEJAR</v>
      </c>
      <c r="N4571" t="s">
        <v>1357</v>
      </c>
    </row>
    <row r="4572" spans="1:14" x14ac:dyDescent="0.25">
      <c r="A4572" s="121" t="s">
        <v>1166</v>
      </c>
      <c r="B4572" s="18">
        <v>20</v>
      </c>
      <c r="C4572" s="28" t="s">
        <v>1125</v>
      </c>
      <c r="D4572" s="136">
        <v>33</v>
      </c>
      <c r="E4572" s="218">
        <v>17.46153846153846</v>
      </c>
      <c r="F4572" s="305">
        <f t="shared" si="667"/>
        <v>855.30060000000003</v>
      </c>
      <c r="G4572" s="9">
        <v>0.1</v>
      </c>
      <c r="H4572" s="9" t="s">
        <v>1080</v>
      </c>
      <c r="I4572" s="33">
        <f t="shared" si="673"/>
        <v>547.55709445380046</v>
      </c>
      <c r="J4572" s="33">
        <f t="shared" si="674"/>
        <v>2.7377854722690018</v>
      </c>
      <c r="K4572" s="33" t="str">
        <f t="shared" si="668"/>
        <v>DEJAR</v>
      </c>
      <c r="L4572" s="33" t="str">
        <f t="shared" si="669"/>
        <v>DEJAR</v>
      </c>
      <c r="M4572" s="33" t="str">
        <f t="shared" si="670"/>
        <v>DEJAR</v>
      </c>
      <c r="N4572" t="s">
        <v>1357</v>
      </c>
    </row>
    <row r="4573" spans="1:14" x14ac:dyDescent="0.25">
      <c r="A4573" s="121" t="s">
        <v>1166</v>
      </c>
      <c r="B4573" s="18">
        <v>21</v>
      </c>
      <c r="C4573" s="28" t="s">
        <v>1125</v>
      </c>
      <c r="D4573" s="136">
        <v>33.5</v>
      </c>
      <c r="E4573" s="218">
        <v>17.46153846153846</v>
      </c>
      <c r="F4573" s="305">
        <f t="shared" si="667"/>
        <v>881.41515000000004</v>
      </c>
      <c r="G4573" s="9">
        <v>0.1</v>
      </c>
      <c r="H4573" s="9" t="s">
        <v>1080</v>
      </c>
      <c r="I4573" s="33">
        <f t="shared" si="673"/>
        <v>567.06248656062087</v>
      </c>
      <c r="J4573" s="33">
        <f t="shared" si="674"/>
        <v>2.8353124328031041</v>
      </c>
      <c r="K4573" s="33" t="str">
        <f t="shared" si="668"/>
        <v>DEJAR</v>
      </c>
      <c r="L4573" s="33" t="str">
        <f t="shared" si="669"/>
        <v>DEJAR</v>
      </c>
      <c r="M4573" s="33" t="str">
        <f t="shared" si="670"/>
        <v>DEJAR</v>
      </c>
      <c r="N4573" t="s">
        <v>1357</v>
      </c>
    </row>
    <row r="4574" spans="1:14" x14ac:dyDescent="0.25">
      <c r="A4574" s="121" t="s">
        <v>1166</v>
      </c>
      <c r="B4574" s="18">
        <v>22</v>
      </c>
      <c r="C4574" s="28" t="s">
        <v>1125</v>
      </c>
      <c r="D4574" s="136">
        <v>22.7</v>
      </c>
      <c r="E4574" s="218">
        <v>17.46153846153846</v>
      </c>
      <c r="F4574" s="305">
        <f t="shared" si="667"/>
        <v>404.70876599999997</v>
      </c>
      <c r="G4574" s="9">
        <v>0.1</v>
      </c>
      <c r="H4574" s="9" t="s">
        <v>1080</v>
      </c>
      <c r="I4574" s="33">
        <f t="shared" si="673"/>
        <v>229.20054686781427</v>
      </c>
      <c r="J4574" s="33">
        <f t="shared" si="674"/>
        <v>1.1460027343390713</v>
      </c>
      <c r="K4574" s="33" t="str">
        <f t="shared" si="668"/>
        <v>DEJAR</v>
      </c>
      <c r="L4574" s="33" t="str">
        <f t="shared" si="669"/>
        <v>DEJAR</v>
      </c>
      <c r="M4574" s="33" t="str">
        <f t="shared" si="670"/>
        <v>DEJAR</v>
      </c>
      <c r="N4574" t="s">
        <v>1357</v>
      </c>
    </row>
    <row r="4575" spans="1:14" x14ac:dyDescent="0.25">
      <c r="A4575" s="121" t="s">
        <v>1166</v>
      </c>
      <c r="B4575" s="18">
        <v>23</v>
      </c>
      <c r="C4575" s="28" t="s">
        <v>1125</v>
      </c>
      <c r="D4575" s="136">
        <v>30</v>
      </c>
      <c r="E4575" s="218">
        <v>17.46153846153846</v>
      </c>
      <c r="F4575" s="305">
        <f t="shared" si="667"/>
        <v>706.86</v>
      </c>
      <c r="G4575" s="9">
        <v>0.1</v>
      </c>
      <c r="H4575" s="9" t="s">
        <v>1080</v>
      </c>
      <c r="I4575" s="33">
        <f t="shared" si="673"/>
        <v>438.61364745199307</v>
      </c>
      <c r="J4575" s="33">
        <f t="shared" si="674"/>
        <v>2.1930682372599652</v>
      </c>
      <c r="K4575" s="33" t="str">
        <f t="shared" si="668"/>
        <v>DEJAR</v>
      </c>
      <c r="L4575" s="33" t="str">
        <f t="shared" si="669"/>
        <v>DEJAR</v>
      </c>
      <c r="M4575" s="33" t="str">
        <f t="shared" si="670"/>
        <v>DEJAR</v>
      </c>
      <c r="N4575" t="s">
        <v>1357</v>
      </c>
    </row>
    <row r="4576" spans="1:14" x14ac:dyDescent="0.25">
      <c r="A4576" s="121" t="s">
        <v>1166</v>
      </c>
      <c r="B4576" s="18">
        <v>24</v>
      </c>
      <c r="C4576" s="28" t="s">
        <v>1125</v>
      </c>
      <c r="D4576" s="136">
        <v>26</v>
      </c>
      <c r="E4576" s="218">
        <v>17.46153846153846</v>
      </c>
      <c r="F4576" s="305">
        <f t="shared" si="667"/>
        <v>530.93039999999996</v>
      </c>
      <c r="G4576" s="9">
        <v>0.1</v>
      </c>
      <c r="H4576" s="9" t="s">
        <v>1080</v>
      </c>
      <c r="I4576" s="33">
        <f t="shared" si="673"/>
        <v>314.35776105795452</v>
      </c>
      <c r="J4576" s="33">
        <f t="shared" si="674"/>
        <v>1.5717888052897726</v>
      </c>
      <c r="K4576" s="33" t="str">
        <f t="shared" si="668"/>
        <v>DEJAR</v>
      </c>
      <c r="L4576" s="33" t="str">
        <f t="shared" si="669"/>
        <v>DEJAR</v>
      </c>
      <c r="M4576" s="33" t="str">
        <f t="shared" si="670"/>
        <v>DEJAR</v>
      </c>
      <c r="N4576" t="s">
        <v>1357</v>
      </c>
    </row>
    <row r="4577" spans="1:14" x14ac:dyDescent="0.25">
      <c r="A4577" s="121" t="s">
        <v>1166</v>
      </c>
      <c r="B4577" s="18">
        <v>25</v>
      </c>
      <c r="C4577" s="28" t="s">
        <v>1125</v>
      </c>
      <c r="D4577" s="136">
        <v>23</v>
      </c>
      <c r="E4577" s="218">
        <v>17.46153846153846</v>
      </c>
      <c r="F4577" s="305">
        <f t="shared" si="667"/>
        <v>415.47660000000002</v>
      </c>
      <c r="G4577" s="9">
        <v>0.1</v>
      </c>
      <c r="H4577" s="9" t="s">
        <v>1080</v>
      </c>
      <c r="I4577" s="33">
        <f t="shared" si="673"/>
        <v>236.31310333101464</v>
      </c>
      <c r="J4577" s="33">
        <f t="shared" si="674"/>
        <v>1.1815655166550731</v>
      </c>
      <c r="K4577" s="33" t="str">
        <f t="shared" si="668"/>
        <v>DEJAR</v>
      </c>
      <c r="L4577" s="33" t="str">
        <f t="shared" si="669"/>
        <v>DEJAR</v>
      </c>
      <c r="M4577" s="33" t="str">
        <f t="shared" si="670"/>
        <v>DEJAR</v>
      </c>
      <c r="N4577" t="s">
        <v>1357</v>
      </c>
    </row>
    <row r="4578" spans="1:14" x14ac:dyDescent="0.25">
      <c r="A4578" s="121" t="s">
        <v>1166</v>
      </c>
      <c r="B4578" s="18">
        <v>26</v>
      </c>
      <c r="C4578" s="28" t="s">
        <v>1125</v>
      </c>
      <c r="D4578" s="136">
        <v>32</v>
      </c>
      <c r="E4578" s="218">
        <v>17.46153846153846</v>
      </c>
      <c r="F4578" s="305">
        <f t="shared" si="667"/>
        <v>804.24959999999999</v>
      </c>
      <c r="G4578" s="9">
        <v>0.1</v>
      </c>
      <c r="H4578" s="9" t="s">
        <v>1080</v>
      </c>
      <c r="I4578" s="33">
        <f t="shared" si="673"/>
        <v>509.70972386186907</v>
      </c>
      <c r="J4578" s="33">
        <f t="shared" si="674"/>
        <v>2.5485486193093454</v>
      </c>
      <c r="K4578" s="33" t="str">
        <f t="shared" si="668"/>
        <v>DEJAR</v>
      </c>
      <c r="L4578" s="33" t="str">
        <f t="shared" si="669"/>
        <v>DEJAR</v>
      </c>
      <c r="M4578" s="33" t="str">
        <f t="shared" si="670"/>
        <v>DEJAR</v>
      </c>
      <c r="N4578" t="s">
        <v>1357</v>
      </c>
    </row>
    <row r="4579" spans="1:14" x14ac:dyDescent="0.25">
      <c r="A4579" s="121" t="s">
        <v>1166</v>
      </c>
      <c r="B4579" s="18">
        <v>27</v>
      </c>
      <c r="C4579" s="28" t="s">
        <v>1125</v>
      </c>
      <c r="D4579" s="136">
        <v>28</v>
      </c>
      <c r="E4579" s="218">
        <v>17.46153846153846</v>
      </c>
      <c r="F4579" s="305">
        <f t="shared" si="667"/>
        <v>615.75360000000001</v>
      </c>
      <c r="G4579" s="9">
        <v>0.1</v>
      </c>
      <c r="H4579" s="9" t="s">
        <v>1080</v>
      </c>
      <c r="I4579" s="33">
        <f t="shared" si="673"/>
        <v>373.54122901136344</v>
      </c>
      <c r="J4579" s="33">
        <f t="shared" si="674"/>
        <v>1.8677061450568171</v>
      </c>
      <c r="K4579" s="33" t="str">
        <f t="shared" si="668"/>
        <v>DEJAR</v>
      </c>
      <c r="L4579" s="33" t="str">
        <f t="shared" si="669"/>
        <v>DEJAR</v>
      </c>
      <c r="M4579" s="33" t="str">
        <f t="shared" si="670"/>
        <v>DEJAR</v>
      </c>
      <c r="N4579" t="s">
        <v>1357</v>
      </c>
    </row>
    <row r="4580" spans="1:14" x14ac:dyDescent="0.25">
      <c r="A4580" s="121" t="s">
        <v>1166</v>
      </c>
      <c r="B4580" s="18">
        <v>28</v>
      </c>
      <c r="C4580" s="35" t="s">
        <v>1022</v>
      </c>
      <c r="D4580" s="136">
        <v>23</v>
      </c>
      <c r="E4580" s="218">
        <v>17.46153846153846</v>
      </c>
      <c r="F4580" s="305">
        <f t="shared" si="667"/>
        <v>415.47660000000002</v>
      </c>
      <c r="G4580" s="9">
        <v>0.1</v>
      </c>
      <c r="H4580" s="9" t="s">
        <v>1147</v>
      </c>
      <c r="I4580" s="32">
        <f>0.13657*D4580^2.38351</f>
        <v>240.46242571758225</v>
      </c>
      <c r="J4580" s="32">
        <f>(I4580/1000)*0.5/G4580</f>
        <v>1.2023121285879113</v>
      </c>
      <c r="K4580" s="33" t="str">
        <f t="shared" si="668"/>
        <v>DEJAR</v>
      </c>
      <c r="L4580" s="33" t="str">
        <f t="shared" si="669"/>
        <v>DEJAR</v>
      </c>
      <c r="M4580" s="33" t="str">
        <f t="shared" si="670"/>
        <v>DEJAR</v>
      </c>
      <c r="N4580" t="s">
        <v>1357</v>
      </c>
    </row>
    <row r="4581" spans="1:14" x14ac:dyDescent="0.25">
      <c r="A4581" s="121" t="s">
        <v>1166</v>
      </c>
      <c r="B4581" s="18">
        <v>29</v>
      </c>
      <c r="C4581" s="28" t="s">
        <v>1125</v>
      </c>
      <c r="D4581" s="136">
        <v>29</v>
      </c>
      <c r="E4581" s="218">
        <v>17.46153846153846</v>
      </c>
      <c r="F4581" s="305">
        <f t="shared" si="667"/>
        <v>660.52139999999997</v>
      </c>
      <c r="G4581" s="9">
        <v>0.1</v>
      </c>
      <c r="H4581" s="9" t="s">
        <v>1080</v>
      </c>
      <c r="I4581" s="33">
        <f t="shared" ref="I4581:I4585" si="675">0.15991*D4581^2.32764</f>
        <v>405.3327536426039</v>
      </c>
      <c r="J4581" s="33">
        <f t="shared" ref="J4581:J4585" si="676">(I4581/1000)*0.5/G4581</f>
        <v>2.0266637682130195</v>
      </c>
      <c r="K4581" s="33" t="str">
        <f t="shared" si="668"/>
        <v>DEJAR</v>
      </c>
      <c r="L4581" s="33" t="str">
        <f t="shared" si="669"/>
        <v>DEJAR</v>
      </c>
      <c r="M4581" s="33" t="str">
        <f t="shared" si="670"/>
        <v>DEJAR</v>
      </c>
      <c r="N4581" t="s">
        <v>1357</v>
      </c>
    </row>
    <row r="4582" spans="1:14" x14ac:dyDescent="0.25">
      <c r="A4582" s="121" t="s">
        <v>1166</v>
      </c>
      <c r="B4582" s="18">
        <v>30</v>
      </c>
      <c r="C4582" s="28" t="s">
        <v>1125</v>
      </c>
      <c r="D4582" s="136">
        <v>15</v>
      </c>
      <c r="E4582" s="218">
        <v>17.46153846153846</v>
      </c>
      <c r="F4582" s="305">
        <f t="shared" si="667"/>
        <v>176.715</v>
      </c>
      <c r="G4582" s="9">
        <v>0.1</v>
      </c>
      <c r="H4582" s="9" t="s">
        <v>1080</v>
      </c>
      <c r="I4582" s="33">
        <f t="shared" si="675"/>
        <v>87.376105084816146</v>
      </c>
      <c r="J4582" s="33">
        <f t="shared" si="676"/>
        <v>0.43688052542408073</v>
      </c>
      <c r="K4582" s="33" t="str">
        <f t="shared" si="668"/>
        <v>DEJAR</v>
      </c>
      <c r="L4582" s="33" t="str">
        <f t="shared" si="669"/>
        <v>DEJAR</v>
      </c>
      <c r="M4582" s="33" t="str">
        <f t="shared" si="670"/>
        <v>DEJAR</v>
      </c>
      <c r="N4582" t="s">
        <v>1357</v>
      </c>
    </row>
    <row r="4583" spans="1:14" x14ac:dyDescent="0.25">
      <c r="A4583" s="121" t="s">
        <v>1166</v>
      </c>
      <c r="B4583" s="18">
        <v>31</v>
      </c>
      <c r="C4583" s="28" t="s">
        <v>1125</v>
      </c>
      <c r="D4583" s="136">
        <v>22.3</v>
      </c>
      <c r="E4583" s="218">
        <v>17.46153846153846</v>
      </c>
      <c r="F4583" s="305">
        <f t="shared" si="667"/>
        <v>390.57156600000002</v>
      </c>
      <c r="G4583" s="9">
        <v>0.1</v>
      </c>
      <c r="H4583" s="9" t="s">
        <v>1080</v>
      </c>
      <c r="I4583" s="33">
        <f t="shared" si="675"/>
        <v>219.90948156525522</v>
      </c>
      <c r="J4583" s="33">
        <f t="shared" si="676"/>
        <v>1.0995474078262761</v>
      </c>
      <c r="K4583" s="33" t="str">
        <f t="shared" si="668"/>
        <v>DEJAR</v>
      </c>
      <c r="L4583" s="33" t="str">
        <f t="shared" si="669"/>
        <v>DEJAR</v>
      </c>
      <c r="M4583" s="33" t="str">
        <f t="shared" si="670"/>
        <v>DEJAR</v>
      </c>
      <c r="N4583" t="s">
        <v>1357</v>
      </c>
    </row>
    <row r="4584" spans="1:14" x14ac:dyDescent="0.25">
      <c r="A4584" s="121" t="s">
        <v>1166</v>
      </c>
      <c r="B4584" s="18">
        <v>32</v>
      </c>
      <c r="C4584" s="28" t="s">
        <v>1125</v>
      </c>
      <c r="D4584" s="136">
        <v>19.8</v>
      </c>
      <c r="E4584" s="218">
        <v>17.46153846153846</v>
      </c>
      <c r="F4584" s="305">
        <f t="shared" si="667"/>
        <v>307.90821600000004</v>
      </c>
      <c r="G4584" s="9">
        <v>0.1</v>
      </c>
      <c r="H4584" s="9" t="s">
        <v>1080</v>
      </c>
      <c r="I4584" s="33">
        <f t="shared" si="675"/>
        <v>166.74214603696427</v>
      </c>
      <c r="J4584" s="33">
        <f t="shared" si="676"/>
        <v>0.83371073018482134</v>
      </c>
      <c r="K4584" s="33" t="str">
        <f t="shared" si="668"/>
        <v>DEJAR</v>
      </c>
      <c r="L4584" s="33" t="str">
        <f t="shared" si="669"/>
        <v>DEJAR</v>
      </c>
      <c r="M4584" s="33" t="str">
        <f t="shared" si="670"/>
        <v>DEJAR</v>
      </c>
      <c r="N4584" t="s">
        <v>1357</v>
      </c>
    </row>
    <row r="4585" spans="1:14" x14ac:dyDescent="0.25">
      <c r="A4585" s="121" t="s">
        <v>1166</v>
      </c>
      <c r="B4585" s="18">
        <v>33</v>
      </c>
      <c r="C4585" s="28" t="s">
        <v>1125</v>
      </c>
      <c r="D4585" s="136">
        <v>37</v>
      </c>
      <c r="E4585" s="218">
        <v>17.46153846153846</v>
      </c>
      <c r="F4585" s="305">
        <f t="shared" si="667"/>
        <v>1075.2126000000001</v>
      </c>
      <c r="G4585" s="9">
        <v>0.1</v>
      </c>
      <c r="H4585" s="9" t="s">
        <v>1080</v>
      </c>
      <c r="I4585" s="33">
        <f t="shared" si="675"/>
        <v>714.63566127853471</v>
      </c>
      <c r="J4585" s="33">
        <f t="shared" si="676"/>
        <v>3.5731783063926734</v>
      </c>
      <c r="K4585" s="33" t="str">
        <f t="shared" si="668"/>
        <v>DEJAR</v>
      </c>
      <c r="L4585" s="33" t="str">
        <f t="shared" si="669"/>
        <v>DEJAR</v>
      </c>
      <c r="M4585" s="33" t="str">
        <f t="shared" si="670"/>
        <v>DEJAR</v>
      </c>
      <c r="N4585" t="s">
        <v>1357</v>
      </c>
    </row>
    <row r="4586" spans="1:14" x14ac:dyDescent="0.25">
      <c r="A4586" s="121" t="s">
        <v>1166</v>
      </c>
      <c r="B4586" s="18">
        <v>34</v>
      </c>
      <c r="C4586" s="35" t="s">
        <v>1171</v>
      </c>
      <c r="D4586" s="136">
        <v>11.8</v>
      </c>
      <c r="E4586" s="218">
        <v>17.46153846153846</v>
      </c>
      <c r="F4586" s="305">
        <f t="shared" si="667"/>
        <v>109.35909600000001</v>
      </c>
      <c r="G4586" s="9">
        <v>0.1</v>
      </c>
      <c r="H4586" s="9" t="s">
        <v>1147</v>
      </c>
      <c r="I4586" s="32">
        <f>0.13657*D4586^2.38351</f>
        <v>49.00008040198486</v>
      </c>
      <c r="J4586" s="32">
        <f>(I4586/1000)*0.5/G4586</f>
        <v>0.24500040200992432</v>
      </c>
      <c r="K4586" s="33" t="str">
        <f t="shared" si="668"/>
        <v>DEJAR</v>
      </c>
      <c r="L4586" s="33" t="str">
        <f t="shared" si="669"/>
        <v>DEJAR</v>
      </c>
      <c r="M4586" s="33" t="str">
        <f t="shared" si="670"/>
        <v>DEJAR</v>
      </c>
      <c r="N4586" t="s">
        <v>1357</v>
      </c>
    </row>
    <row r="4587" spans="1:14" x14ac:dyDescent="0.25">
      <c r="A4587" s="121" t="s">
        <v>1166</v>
      </c>
      <c r="B4587" s="18">
        <v>35</v>
      </c>
      <c r="C4587" s="35" t="s">
        <v>1125</v>
      </c>
      <c r="D4587" s="136">
        <v>31</v>
      </c>
      <c r="E4587" s="218">
        <v>17.46153846153846</v>
      </c>
      <c r="F4587" s="305">
        <f t="shared" si="667"/>
        <v>754.76940000000002</v>
      </c>
      <c r="G4587" s="9">
        <v>0.1</v>
      </c>
      <c r="H4587" s="9" t="s">
        <v>1080</v>
      </c>
      <c r="I4587" s="33">
        <f>0.15991*D4587^2.32764</f>
        <v>473.40054798786537</v>
      </c>
      <c r="J4587" s="33">
        <f t="shared" ref="J4587:J4589" si="677">(I4587/1000)*0.5/G4587</f>
        <v>2.3670027399393265</v>
      </c>
      <c r="K4587" s="33" t="str">
        <f t="shared" si="668"/>
        <v>DEJAR</v>
      </c>
      <c r="L4587" s="33" t="str">
        <f t="shared" si="669"/>
        <v>DEJAR</v>
      </c>
      <c r="M4587" s="33" t="str">
        <f t="shared" si="670"/>
        <v>DEJAR</v>
      </c>
      <c r="N4587" t="s">
        <v>1357</v>
      </c>
    </row>
    <row r="4588" spans="1:14" x14ac:dyDescent="0.25">
      <c r="A4588" s="121" t="s">
        <v>1166</v>
      </c>
      <c r="B4588" s="18">
        <v>36</v>
      </c>
      <c r="C4588" s="35" t="s">
        <v>623</v>
      </c>
      <c r="D4588" s="136">
        <v>30</v>
      </c>
      <c r="E4588" s="218">
        <v>17.46153846153846</v>
      </c>
      <c r="F4588" s="305">
        <f t="shared" si="667"/>
        <v>706.86</v>
      </c>
      <c r="G4588" s="9">
        <v>0.1</v>
      </c>
      <c r="H4588" s="9" t="s">
        <v>1147</v>
      </c>
      <c r="I4588" s="32">
        <f t="shared" ref="I4588:I4589" si="678">0.13657*D4588^2.38351</f>
        <v>452.98997539791907</v>
      </c>
      <c r="J4588" s="32">
        <f t="shared" si="677"/>
        <v>2.2649498769895953</v>
      </c>
      <c r="K4588" s="33" t="str">
        <f t="shared" si="668"/>
        <v>DEJAR</v>
      </c>
      <c r="L4588" s="33" t="str">
        <f t="shared" si="669"/>
        <v>DEJAR</v>
      </c>
      <c r="M4588" s="33" t="str">
        <f t="shared" si="670"/>
        <v>DEJAR</v>
      </c>
      <c r="N4588" t="s">
        <v>1357</v>
      </c>
    </row>
    <row r="4589" spans="1:14" x14ac:dyDescent="0.25">
      <c r="A4589" s="121" t="s">
        <v>1166</v>
      </c>
      <c r="B4589" s="18">
        <v>37</v>
      </c>
      <c r="C4589" s="35" t="s">
        <v>623</v>
      </c>
      <c r="D4589" s="136">
        <v>30.3</v>
      </c>
      <c r="E4589" s="218">
        <v>17.46153846153846</v>
      </c>
      <c r="F4589" s="305">
        <f t="shared" si="667"/>
        <v>721.06788600000004</v>
      </c>
      <c r="G4589" s="9">
        <v>0.1</v>
      </c>
      <c r="H4589" s="9" t="s">
        <v>1147</v>
      </c>
      <c r="I4589" s="32">
        <f t="shared" si="678"/>
        <v>463.86182130587088</v>
      </c>
      <c r="J4589" s="32">
        <f t="shared" si="677"/>
        <v>2.3193091065293543</v>
      </c>
      <c r="K4589" s="33" t="str">
        <f t="shared" si="668"/>
        <v>DEJAR</v>
      </c>
      <c r="L4589" s="33" t="str">
        <f t="shared" si="669"/>
        <v>DEJAR</v>
      </c>
      <c r="M4589" s="33" t="str">
        <f t="shared" si="670"/>
        <v>DEJAR</v>
      </c>
      <c r="N4589" t="s">
        <v>1357</v>
      </c>
    </row>
    <row r="4590" spans="1:14" x14ac:dyDescent="0.25">
      <c r="A4590" s="121" t="s">
        <v>1166</v>
      </c>
      <c r="B4590" s="18">
        <v>38</v>
      </c>
      <c r="C4590" s="35" t="s">
        <v>1125</v>
      </c>
      <c r="D4590" s="136">
        <v>11</v>
      </c>
      <c r="E4590" s="111">
        <v>10</v>
      </c>
      <c r="F4590" s="305">
        <f t="shared" si="667"/>
        <v>95.0334</v>
      </c>
      <c r="G4590" s="9">
        <v>0.125</v>
      </c>
      <c r="H4590" s="9" t="s">
        <v>1080</v>
      </c>
      <c r="I4590" s="33">
        <f t="shared" ref="I4590:I4597" si="679">0.15991*D4590^2.32764</f>
        <v>42.448553244104822</v>
      </c>
      <c r="J4590" s="33">
        <f t="shared" ref="J4590:J4603" si="680">(I4590/1000)*0.5/G4590</f>
        <v>0.16979421297641928</v>
      </c>
      <c r="K4590" s="33" t="str">
        <f t="shared" si="668"/>
        <v>DEJAR</v>
      </c>
      <c r="L4590" s="33" t="str">
        <f t="shared" si="669"/>
        <v>DEJAR</v>
      </c>
      <c r="M4590" s="33" t="str">
        <f t="shared" si="670"/>
        <v>DEJAR</v>
      </c>
    </row>
    <row r="4591" spans="1:14" x14ac:dyDescent="0.25">
      <c r="A4591" s="121" t="s">
        <v>1166</v>
      </c>
      <c r="B4591" s="18">
        <v>39</v>
      </c>
      <c r="C4591" s="35" t="s">
        <v>1125</v>
      </c>
      <c r="D4591" s="136">
        <v>20</v>
      </c>
      <c r="E4591" s="111">
        <v>12</v>
      </c>
      <c r="F4591" s="305">
        <f t="shared" si="667"/>
        <v>314.15999999999997</v>
      </c>
      <c r="G4591" s="9">
        <v>0.125</v>
      </c>
      <c r="H4591" s="9" t="s">
        <v>1080</v>
      </c>
      <c r="I4591" s="33">
        <f t="shared" si="679"/>
        <v>170.68882248683826</v>
      </c>
      <c r="J4591" s="33">
        <f t="shared" si="680"/>
        <v>0.68275528994735302</v>
      </c>
      <c r="K4591" s="33" t="str">
        <f t="shared" si="668"/>
        <v>DEJAR</v>
      </c>
      <c r="L4591" s="33" t="str">
        <f t="shared" si="669"/>
        <v>DEJAR</v>
      </c>
      <c r="M4591" s="33" t="str">
        <f t="shared" si="670"/>
        <v>DEJAR</v>
      </c>
    </row>
    <row r="4592" spans="1:14" x14ac:dyDescent="0.25">
      <c r="A4592" s="121" t="s">
        <v>1166</v>
      </c>
      <c r="B4592" s="18">
        <v>40</v>
      </c>
      <c r="C4592" s="35" t="s">
        <v>1125</v>
      </c>
      <c r="D4592" s="136">
        <v>24</v>
      </c>
      <c r="E4592" s="111">
        <v>17</v>
      </c>
      <c r="F4592" s="305">
        <f t="shared" si="667"/>
        <v>452.3904</v>
      </c>
      <c r="G4592" s="9">
        <v>0.125</v>
      </c>
      <c r="H4592" s="9" t="s">
        <v>1080</v>
      </c>
      <c r="I4592" s="33">
        <f t="shared" si="679"/>
        <v>260.92189134611579</v>
      </c>
      <c r="J4592" s="33">
        <f t="shared" si="680"/>
        <v>1.0436875653844631</v>
      </c>
      <c r="K4592" s="33" t="str">
        <f t="shared" si="668"/>
        <v>DEJAR</v>
      </c>
      <c r="L4592" s="33" t="str">
        <f t="shared" si="669"/>
        <v>DEJAR</v>
      </c>
      <c r="M4592" s="33" t="str">
        <f t="shared" si="670"/>
        <v>DEJAR</v>
      </c>
    </row>
    <row r="4593" spans="1:14" x14ac:dyDescent="0.25">
      <c r="A4593" s="121" t="s">
        <v>1166</v>
      </c>
      <c r="B4593" s="18">
        <v>41</v>
      </c>
      <c r="C4593" s="35" t="s">
        <v>1125</v>
      </c>
      <c r="D4593" s="136">
        <v>35</v>
      </c>
      <c r="E4593" s="111">
        <v>14</v>
      </c>
      <c r="F4593" s="305">
        <f t="shared" si="667"/>
        <v>962.11500000000001</v>
      </c>
      <c r="G4593" s="9">
        <v>0.125</v>
      </c>
      <c r="H4593" s="9" t="s">
        <v>1080</v>
      </c>
      <c r="I4593" s="33">
        <f t="shared" si="679"/>
        <v>627.92845814933332</v>
      </c>
      <c r="J4593" s="33">
        <f t="shared" si="680"/>
        <v>2.5117138325973332</v>
      </c>
      <c r="K4593" s="33" t="str">
        <f t="shared" si="668"/>
        <v>DEJAR</v>
      </c>
      <c r="L4593" s="33" t="str">
        <f t="shared" si="669"/>
        <v>DEJAR</v>
      </c>
      <c r="M4593" s="33" t="str">
        <f t="shared" si="670"/>
        <v>DEJAR</v>
      </c>
    </row>
    <row r="4594" spans="1:14" x14ac:dyDescent="0.25">
      <c r="A4594" s="121" t="s">
        <v>1166</v>
      </c>
      <c r="B4594" s="18">
        <v>42</v>
      </c>
      <c r="C4594" s="35" t="s">
        <v>1125</v>
      </c>
      <c r="D4594" s="136">
        <v>32.5</v>
      </c>
      <c r="E4594" s="218">
        <v>17.46153846153846</v>
      </c>
      <c r="F4594" s="305">
        <f t="shared" si="667"/>
        <v>829.57875000000001</v>
      </c>
      <c r="G4594" s="9">
        <v>0.1</v>
      </c>
      <c r="H4594" s="9" t="s">
        <v>1080</v>
      </c>
      <c r="I4594" s="33">
        <f t="shared" si="679"/>
        <v>528.44015299417731</v>
      </c>
      <c r="J4594" s="33">
        <f t="shared" si="680"/>
        <v>2.6422007649708865</v>
      </c>
      <c r="K4594" s="33" t="str">
        <f t="shared" si="668"/>
        <v>DEJAR</v>
      </c>
      <c r="L4594" s="33" t="str">
        <f t="shared" si="669"/>
        <v>DEJAR</v>
      </c>
      <c r="M4594" s="33" t="str">
        <f t="shared" si="670"/>
        <v>DEJAR</v>
      </c>
      <c r="N4594" t="s">
        <v>1357</v>
      </c>
    </row>
    <row r="4595" spans="1:14" x14ac:dyDescent="0.25">
      <c r="A4595" s="121" t="s">
        <v>1166</v>
      </c>
      <c r="B4595" s="18">
        <v>43</v>
      </c>
      <c r="C4595" s="35" t="s">
        <v>1125</v>
      </c>
      <c r="D4595" s="136">
        <v>21</v>
      </c>
      <c r="E4595" s="111">
        <v>15</v>
      </c>
      <c r="F4595" s="305">
        <f t="shared" si="667"/>
        <v>346.3614</v>
      </c>
      <c r="G4595" s="9">
        <v>0.125</v>
      </c>
      <c r="H4595" s="9" t="s">
        <v>1080</v>
      </c>
      <c r="I4595" s="33">
        <f t="shared" si="679"/>
        <v>191.21684246269251</v>
      </c>
      <c r="J4595" s="33">
        <f t="shared" si="680"/>
        <v>0.76486736985077008</v>
      </c>
      <c r="K4595" s="33" t="str">
        <f t="shared" si="668"/>
        <v>DEJAR</v>
      </c>
      <c r="L4595" s="33" t="str">
        <f t="shared" si="669"/>
        <v>DEJAR</v>
      </c>
      <c r="M4595" s="33" t="str">
        <f t="shared" si="670"/>
        <v>DEJAR</v>
      </c>
    </row>
    <row r="4596" spans="1:14" x14ac:dyDescent="0.25">
      <c r="A4596" s="121" t="s">
        <v>1166</v>
      </c>
      <c r="B4596" s="18">
        <v>44</v>
      </c>
      <c r="C4596" s="35" t="s">
        <v>1125</v>
      </c>
      <c r="D4596" s="136">
        <v>16</v>
      </c>
      <c r="E4596" s="111">
        <v>12</v>
      </c>
      <c r="F4596" s="305">
        <f t="shared" si="667"/>
        <v>201.0624</v>
      </c>
      <c r="G4596" s="9">
        <v>0.125</v>
      </c>
      <c r="H4596" s="9" t="s">
        <v>1080</v>
      </c>
      <c r="I4596" s="33">
        <f t="shared" si="679"/>
        <v>101.53913507623321</v>
      </c>
      <c r="J4596" s="33">
        <f t="shared" si="680"/>
        <v>0.40615654030493281</v>
      </c>
      <c r="K4596" s="33" t="str">
        <f t="shared" si="668"/>
        <v>DEJAR</v>
      </c>
      <c r="L4596" s="33" t="str">
        <f t="shared" si="669"/>
        <v>DEJAR</v>
      </c>
      <c r="M4596" s="33" t="str">
        <f t="shared" si="670"/>
        <v>DEJAR</v>
      </c>
    </row>
    <row r="4597" spans="1:14" x14ac:dyDescent="0.25">
      <c r="A4597" s="121" t="s">
        <v>1166</v>
      </c>
      <c r="B4597" s="18">
        <v>45</v>
      </c>
      <c r="C4597" s="35" t="s">
        <v>1125</v>
      </c>
      <c r="D4597" s="136">
        <v>26</v>
      </c>
      <c r="E4597" s="111">
        <v>18</v>
      </c>
      <c r="F4597" s="305">
        <f t="shared" si="667"/>
        <v>530.93039999999996</v>
      </c>
      <c r="G4597" s="9">
        <v>0.125</v>
      </c>
      <c r="H4597" s="9" t="s">
        <v>1080</v>
      </c>
      <c r="I4597" s="33">
        <f t="shared" si="679"/>
        <v>314.35776105795452</v>
      </c>
      <c r="J4597" s="33">
        <f t="shared" si="680"/>
        <v>1.2574310442318182</v>
      </c>
      <c r="K4597" s="33" t="str">
        <f t="shared" si="668"/>
        <v>DEJAR</v>
      </c>
      <c r="L4597" s="33" t="str">
        <f t="shared" si="669"/>
        <v>DEJAR</v>
      </c>
      <c r="M4597" s="33" t="str">
        <f t="shared" si="670"/>
        <v>DEJAR</v>
      </c>
    </row>
    <row r="4598" spans="1:14" x14ac:dyDescent="0.25">
      <c r="A4598" s="121" t="s">
        <v>1166</v>
      </c>
      <c r="B4598" s="18">
        <v>46</v>
      </c>
      <c r="C4598" s="35" t="s">
        <v>623</v>
      </c>
      <c r="D4598" s="136">
        <v>15.5</v>
      </c>
      <c r="E4598" s="111">
        <v>16</v>
      </c>
      <c r="F4598" s="305">
        <f t="shared" si="667"/>
        <v>188.69235</v>
      </c>
      <c r="G4598" s="9">
        <v>0.125</v>
      </c>
      <c r="H4598" s="9" t="s">
        <v>1147</v>
      </c>
      <c r="I4598" s="32">
        <f t="shared" ref="I4598:I4603" si="681">0.13657*D4598^2.38351</f>
        <v>93.869134877908024</v>
      </c>
      <c r="J4598" s="32">
        <f t="shared" si="680"/>
        <v>0.37547653951163212</v>
      </c>
      <c r="K4598" s="33" t="str">
        <f t="shared" si="668"/>
        <v>DEJAR</v>
      </c>
      <c r="L4598" s="33" t="str">
        <f t="shared" si="669"/>
        <v>DEJAR</v>
      </c>
      <c r="M4598" s="33" t="str">
        <f t="shared" si="670"/>
        <v>DEJAR</v>
      </c>
    </row>
    <row r="4599" spans="1:14" x14ac:dyDescent="0.25">
      <c r="A4599" s="121" t="s">
        <v>1166</v>
      </c>
      <c r="B4599" s="18">
        <v>47</v>
      </c>
      <c r="C4599" s="35" t="s">
        <v>623</v>
      </c>
      <c r="D4599" s="136">
        <v>25.3</v>
      </c>
      <c r="E4599" s="111">
        <v>19</v>
      </c>
      <c r="F4599" s="305">
        <f t="shared" si="667"/>
        <v>502.72668600000003</v>
      </c>
      <c r="G4599" s="9">
        <v>0.125</v>
      </c>
      <c r="H4599" s="9" t="s">
        <v>1147</v>
      </c>
      <c r="I4599" s="32">
        <f t="shared" si="681"/>
        <v>301.79156892707778</v>
      </c>
      <c r="J4599" s="32">
        <f t="shared" si="680"/>
        <v>1.207166275708311</v>
      </c>
      <c r="K4599" s="33" t="str">
        <f t="shared" si="668"/>
        <v>DEJAR</v>
      </c>
      <c r="L4599" s="33" t="str">
        <f t="shared" si="669"/>
        <v>DEJAR</v>
      </c>
      <c r="M4599" s="33" t="str">
        <f t="shared" si="670"/>
        <v>DEJAR</v>
      </c>
    </row>
    <row r="4600" spans="1:14" x14ac:dyDescent="0.25">
      <c r="A4600" s="121" t="s">
        <v>1166</v>
      </c>
      <c r="B4600" s="18">
        <v>48</v>
      </c>
      <c r="C4600" s="35" t="s">
        <v>623</v>
      </c>
      <c r="D4600" s="136">
        <v>16.5</v>
      </c>
      <c r="E4600" s="111">
        <v>20</v>
      </c>
      <c r="F4600" s="305">
        <f t="shared" si="667"/>
        <v>213.82515000000001</v>
      </c>
      <c r="G4600" s="9">
        <v>0.125</v>
      </c>
      <c r="H4600" s="9" t="s">
        <v>1147</v>
      </c>
      <c r="I4600" s="32">
        <f t="shared" si="681"/>
        <v>108.95331919183752</v>
      </c>
      <c r="J4600" s="32">
        <f t="shared" si="680"/>
        <v>0.4358132767673501</v>
      </c>
      <c r="K4600" s="33" t="str">
        <f t="shared" si="668"/>
        <v>DEJAR</v>
      </c>
      <c r="L4600" s="33" t="str">
        <f t="shared" si="669"/>
        <v>DEJAR</v>
      </c>
      <c r="M4600" s="33" t="str">
        <f t="shared" si="670"/>
        <v>DEJAR</v>
      </c>
    </row>
    <row r="4601" spans="1:14" x14ac:dyDescent="0.25">
      <c r="A4601" s="121" t="s">
        <v>1166</v>
      </c>
      <c r="B4601" s="18">
        <v>49</v>
      </c>
      <c r="C4601" s="35" t="s">
        <v>623</v>
      </c>
      <c r="D4601" s="136">
        <v>17.399999999999999</v>
      </c>
      <c r="E4601" s="111">
        <v>21</v>
      </c>
      <c r="F4601" s="305">
        <f t="shared" si="667"/>
        <v>237.78770399999993</v>
      </c>
      <c r="G4601" s="9">
        <v>0.125</v>
      </c>
      <c r="H4601" s="9" t="s">
        <v>1147</v>
      </c>
      <c r="I4601" s="32">
        <f t="shared" si="681"/>
        <v>123.65647101732969</v>
      </c>
      <c r="J4601" s="32">
        <f t="shared" si="680"/>
        <v>0.49462588406931879</v>
      </c>
      <c r="K4601" s="33" t="str">
        <f t="shared" si="668"/>
        <v>DEJAR</v>
      </c>
      <c r="L4601" s="33" t="str">
        <f t="shared" si="669"/>
        <v>DEJAR</v>
      </c>
      <c r="M4601" s="33" t="str">
        <f t="shared" si="670"/>
        <v>DEJAR</v>
      </c>
    </row>
    <row r="4602" spans="1:14" x14ac:dyDescent="0.25">
      <c r="A4602" s="121" t="s">
        <v>1166</v>
      </c>
      <c r="B4602" s="18">
        <v>50</v>
      </c>
      <c r="C4602" s="35" t="s">
        <v>623</v>
      </c>
      <c r="D4602" s="136">
        <v>16.2</v>
      </c>
      <c r="E4602" s="111">
        <v>24</v>
      </c>
      <c r="F4602" s="305">
        <f t="shared" si="667"/>
        <v>206.12037599999999</v>
      </c>
      <c r="G4602" s="9">
        <v>0.125</v>
      </c>
      <c r="H4602" s="9" t="s">
        <v>1147</v>
      </c>
      <c r="I4602" s="32">
        <f t="shared" si="681"/>
        <v>104.29090634270933</v>
      </c>
      <c r="J4602" s="32">
        <f t="shared" si="680"/>
        <v>0.41716362537083734</v>
      </c>
      <c r="K4602" s="33" t="str">
        <f t="shared" si="668"/>
        <v>DEJAR</v>
      </c>
      <c r="L4602" s="33" t="str">
        <f t="shared" si="669"/>
        <v>DEJAR</v>
      </c>
      <c r="M4602" s="33" t="str">
        <f t="shared" si="670"/>
        <v>DEJAR</v>
      </c>
    </row>
    <row r="4603" spans="1:14" x14ac:dyDescent="0.25">
      <c r="A4603" s="121" t="s">
        <v>1166</v>
      </c>
      <c r="B4603" s="18">
        <v>51</v>
      </c>
      <c r="C4603" s="35" t="s">
        <v>623</v>
      </c>
      <c r="D4603" s="136">
        <v>14</v>
      </c>
      <c r="E4603" s="111">
        <v>12</v>
      </c>
      <c r="F4603" s="305">
        <f t="shared" si="667"/>
        <v>153.9384</v>
      </c>
      <c r="G4603" s="9">
        <v>0.125</v>
      </c>
      <c r="H4603" s="9" t="s">
        <v>1147</v>
      </c>
      <c r="I4603" s="32">
        <f t="shared" si="681"/>
        <v>73.64833681845144</v>
      </c>
      <c r="J4603" s="32">
        <f t="shared" si="680"/>
        <v>0.29459334727380576</v>
      </c>
      <c r="K4603" s="33" t="str">
        <f t="shared" si="668"/>
        <v>DEJAR</v>
      </c>
      <c r="L4603" s="33" t="str">
        <f t="shared" si="669"/>
        <v>DEJAR</v>
      </c>
      <c r="M4603" s="33" t="str">
        <f t="shared" si="670"/>
        <v>DEJAR</v>
      </c>
    </row>
    <row r="4604" spans="1:14" x14ac:dyDescent="0.25">
      <c r="A4604" s="121" t="s">
        <v>1166</v>
      </c>
      <c r="B4604" s="18">
        <v>52</v>
      </c>
      <c r="C4604" s="35" t="s">
        <v>1125</v>
      </c>
      <c r="D4604" s="136">
        <v>18.5</v>
      </c>
      <c r="E4604" s="111">
        <v>15</v>
      </c>
      <c r="F4604" s="305">
        <f t="shared" si="667"/>
        <v>268.80315000000002</v>
      </c>
      <c r="G4604" s="9">
        <v>0.125</v>
      </c>
      <c r="H4604" s="9" t="s">
        <v>1080</v>
      </c>
      <c r="I4604" s="33">
        <f t="shared" ref="I4604:I4605" si="682">0.15991*D4604^2.32764</f>
        <v>142.36237517909123</v>
      </c>
      <c r="J4604" s="33">
        <f t="shared" ref="J4604:J4650" si="683">(I4604/1000)*0.5/G4604</f>
        <v>0.56944950071636491</v>
      </c>
      <c r="K4604" s="33" t="str">
        <f t="shared" si="668"/>
        <v>DEJAR</v>
      </c>
      <c r="L4604" s="33" t="str">
        <f t="shared" si="669"/>
        <v>DEJAR</v>
      </c>
      <c r="M4604" s="33" t="str">
        <f t="shared" si="670"/>
        <v>DEJAR</v>
      </c>
    </row>
    <row r="4605" spans="1:14" x14ac:dyDescent="0.25">
      <c r="A4605" s="121" t="s">
        <v>1166</v>
      </c>
      <c r="B4605" s="18">
        <v>53</v>
      </c>
      <c r="C4605" s="35" t="s">
        <v>1125</v>
      </c>
      <c r="D4605" s="136">
        <v>27</v>
      </c>
      <c r="E4605" s="111">
        <v>18</v>
      </c>
      <c r="F4605" s="305">
        <f t="shared" si="667"/>
        <v>572.5566</v>
      </c>
      <c r="G4605" s="9">
        <v>0.125</v>
      </c>
      <c r="H4605" s="9" t="s">
        <v>1080</v>
      </c>
      <c r="I4605" s="33">
        <f t="shared" si="682"/>
        <v>343.22204552912302</v>
      </c>
      <c r="J4605" s="33">
        <f t="shared" si="683"/>
        <v>1.372888182116492</v>
      </c>
      <c r="K4605" s="33" t="str">
        <f t="shared" si="668"/>
        <v>DEJAR</v>
      </c>
      <c r="L4605" s="33" t="str">
        <f t="shared" si="669"/>
        <v>DEJAR</v>
      </c>
      <c r="M4605" s="33" t="str">
        <f t="shared" si="670"/>
        <v>DEJAR</v>
      </c>
    </row>
    <row r="4606" spans="1:14" x14ac:dyDescent="0.25">
      <c r="A4606" s="121" t="s">
        <v>1166</v>
      </c>
      <c r="B4606" s="18">
        <v>54</v>
      </c>
      <c r="C4606" s="35" t="s">
        <v>623</v>
      </c>
      <c r="D4606" s="136">
        <v>24.3</v>
      </c>
      <c r="E4606" s="111">
        <v>13</v>
      </c>
      <c r="F4606" s="305">
        <f t="shared" si="667"/>
        <v>463.77084600000001</v>
      </c>
      <c r="G4606" s="9">
        <v>0.125</v>
      </c>
      <c r="H4606" s="9" t="s">
        <v>1147</v>
      </c>
      <c r="I4606" s="32">
        <f t="shared" ref="I4606:I4608" si="684">0.13657*D4606^2.38351</f>
        <v>274.13325232414849</v>
      </c>
      <c r="J4606" s="32">
        <f t="shared" si="683"/>
        <v>1.0965330092965939</v>
      </c>
      <c r="K4606" s="33" t="str">
        <f t="shared" si="668"/>
        <v>DEJAR</v>
      </c>
      <c r="L4606" s="33" t="str">
        <f t="shared" si="669"/>
        <v>DEJAR</v>
      </c>
      <c r="M4606" s="33" t="str">
        <f t="shared" si="670"/>
        <v>DEJAR</v>
      </c>
    </row>
    <row r="4607" spans="1:14" x14ac:dyDescent="0.25">
      <c r="A4607" s="121" t="s">
        <v>1166</v>
      </c>
      <c r="B4607" s="18">
        <v>55</v>
      </c>
      <c r="C4607" s="35" t="s">
        <v>623</v>
      </c>
      <c r="D4607" s="136">
        <v>16</v>
      </c>
      <c r="E4607" s="111">
        <v>16</v>
      </c>
      <c r="F4607" s="305">
        <f t="shared" si="667"/>
        <v>201.0624</v>
      </c>
      <c r="G4607" s="9">
        <v>0.125</v>
      </c>
      <c r="H4607" s="9" t="s">
        <v>1147</v>
      </c>
      <c r="I4607" s="32">
        <f t="shared" si="684"/>
        <v>101.24820425273758</v>
      </c>
      <c r="J4607" s="32">
        <f t="shared" si="683"/>
        <v>0.4049928170109503</v>
      </c>
      <c r="K4607" s="33" t="str">
        <f t="shared" si="668"/>
        <v>DEJAR</v>
      </c>
      <c r="L4607" s="33" t="str">
        <f t="shared" si="669"/>
        <v>DEJAR</v>
      </c>
      <c r="M4607" s="33" t="str">
        <f t="shared" si="670"/>
        <v>DEJAR</v>
      </c>
    </row>
    <row r="4608" spans="1:14" x14ac:dyDescent="0.25">
      <c r="A4608" s="121" t="s">
        <v>1166</v>
      </c>
      <c r="B4608" s="18">
        <v>56</v>
      </c>
      <c r="C4608" s="35" t="s">
        <v>623</v>
      </c>
      <c r="D4608" s="136">
        <v>27.5</v>
      </c>
      <c r="E4608" s="111">
        <v>17</v>
      </c>
      <c r="F4608" s="305">
        <f t="shared" si="667"/>
        <v>593.95875000000001</v>
      </c>
      <c r="G4608" s="9">
        <v>0.125</v>
      </c>
      <c r="H4608" s="9" t="s">
        <v>1147</v>
      </c>
      <c r="I4608" s="32">
        <f t="shared" si="684"/>
        <v>368.14523060732495</v>
      </c>
      <c r="J4608" s="32">
        <f t="shared" si="683"/>
        <v>1.4725809224292998</v>
      </c>
      <c r="K4608" s="33" t="str">
        <f t="shared" si="668"/>
        <v>DEJAR</v>
      </c>
      <c r="L4608" s="33" t="str">
        <f t="shared" si="669"/>
        <v>DEJAR</v>
      </c>
      <c r="M4608" s="33" t="str">
        <f t="shared" si="670"/>
        <v>DEJAR</v>
      </c>
    </row>
    <row r="4609" spans="1:13" x14ac:dyDescent="0.25">
      <c r="A4609" s="121" t="s">
        <v>1166</v>
      </c>
      <c r="B4609" s="18">
        <v>57</v>
      </c>
      <c r="C4609" s="35" t="s">
        <v>1125</v>
      </c>
      <c r="D4609" s="136">
        <v>21</v>
      </c>
      <c r="E4609" s="111">
        <v>18</v>
      </c>
      <c r="F4609" s="305">
        <f t="shared" si="667"/>
        <v>346.3614</v>
      </c>
      <c r="G4609" s="9">
        <v>0.125</v>
      </c>
      <c r="H4609" s="9" t="s">
        <v>1080</v>
      </c>
      <c r="I4609" s="33">
        <f>0.15991*D4609^2.32764</f>
        <v>191.21684246269251</v>
      </c>
      <c r="J4609" s="33">
        <f t="shared" si="683"/>
        <v>0.76486736985077008</v>
      </c>
      <c r="K4609" s="33" t="str">
        <f t="shared" si="668"/>
        <v>DEJAR</v>
      </c>
      <c r="L4609" s="33" t="str">
        <f t="shared" si="669"/>
        <v>DEJAR</v>
      </c>
      <c r="M4609" s="33" t="str">
        <f t="shared" si="670"/>
        <v>DEJAR</v>
      </c>
    </row>
    <row r="4610" spans="1:13" x14ac:dyDescent="0.25">
      <c r="A4610" s="121" t="s">
        <v>1166</v>
      </c>
      <c r="B4610" s="18">
        <v>58</v>
      </c>
      <c r="C4610" s="35" t="s">
        <v>1022</v>
      </c>
      <c r="D4610" s="136">
        <v>13</v>
      </c>
      <c r="E4610" s="111">
        <v>16</v>
      </c>
      <c r="F4610" s="305">
        <f t="shared" si="667"/>
        <v>132.73259999999999</v>
      </c>
      <c r="G4610" s="9">
        <v>0.125</v>
      </c>
      <c r="H4610" s="9" t="s">
        <v>1147</v>
      </c>
      <c r="I4610" s="32">
        <f t="shared" ref="I4610:I4615" si="685">0.13657*D4610^2.38351</f>
        <v>61.723483588461484</v>
      </c>
      <c r="J4610" s="32">
        <f t="shared" si="683"/>
        <v>0.24689393435384593</v>
      </c>
      <c r="K4610" s="33" t="str">
        <f t="shared" si="668"/>
        <v>DEJAR</v>
      </c>
      <c r="L4610" s="33" t="str">
        <f t="shared" si="669"/>
        <v>DEJAR</v>
      </c>
      <c r="M4610" s="33" t="str">
        <f t="shared" si="670"/>
        <v>DEJAR</v>
      </c>
    </row>
    <row r="4611" spans="1:13" x14ac:dyDescent="0.25">
      <c r="A4611" s="121" t="s">
        <v>1166</v>
      </c>
      <c r="B4611" s="18">
        <v>59</v>
      </c>
      <c r="C4611" s="35" t="s">
        <v>623</v>
      </c>
      <c r="D4611" s="136">
        <v>20</v>
      </c>
      <c r="E4611" s="111">
        <v>20</v>
      </c>
      <c r="F4611" s="305">
        <f t="shared" ref="F4611:F4674" si="686">(3.1416/4)*D4611^2</f>
        <v>314.15999999999997</v>
      </c>
      <c r="G4611" s="9">
        <v>0.125</v>
      </c>
      <c r="H4611" s="9" t="s">
        <v>1147</v>
      </c>
      <c r="I4611" s="32">
        <f t="shared" si="685"/>
        <v>172.33493090633354</v>
      </c>
      <c r="J4611" s="32">
        <f t="shared" si="683"/>
        <v>0.68933972362533413</v>
      </c>
      <c r="K4611" s="33" t="str">
        <f t="shared" ref="K4611:K4674" si="687">+IF(D4611&gt;=10,"DEJAR","DEPURAR")</f>
        <v>DEJAR</v>
      </c>
      <c r="L4611" s="33" t="str">
        <f t="shared" ref="L4611:L4674" si="688">+IF(E4611&gt;=5,"DEJAR","DEPURAR")</f>
        <v>DEJAR</v>
      </c>
      <c r="M4611" s="33" t="str">
        <f t="shared" ref="M4611:M4674" si="689">+IF(AND(K4611="DEJAR",L4611="DEJAR"),"DEJAR","DEPURAR")</f>
        <v>DEJAR</v>
      </c>
    </row>
    <row r="4612" spans="1:13" x14ac:dyDescent="0.25">
      <c r="A4612" s="121" t="s">
        <v>1166</v>
      </c>
      <c r="B4612" s="18">
        <v>60</v>
      </c>
      <c r="C4612" s="35" t="s">
        <v>623</v>
      </c>
      <c r="D4612" s="136">
        <v>29.5</v>
      </c>
      <c r="E4612" s="111">
        <v>22</v>
      </c>
      <c r="F4612" s="305">
        <f t="shared" si="686"/>
        <v>683.49434999999994</v>
      </c>
      <c r="G4612" s="9">
        <v>0.125</v>
      </c>
      <c r="H4612" s="9" t="s">
        <v>1147</v>
      </c>
      <c r="I4612" s="32">
        <f t="shared" si="685"/>
        <v>435.20189998017889</v>
      </c>
      <c r="J4612" s="32">
        <f t="shared" si="683"/>
        <v>1.7408075999207155</v>
      </c>
      <c r="K4612" s="33" t="str">
        <f t="shared" si="687"/>
        <v>DEJAR</v>
      </c>
      <c r="L4612" s="33" t="str">
        <f t="shared" si="688"/>
        <v>DEJAR</v>
      </c>
      <c r="M4612" s="33" t="str">
        <f t="shared" si="689"/>
        <v>DEJAR</v>
      </c>
    </row>
    <row r="4613" spans="1:13" x14ac:dyDescent="0.25">
      <c r="A4613" s="121" t="s">
        <v>1166</v>
      </c>
      <c r="B4613" s="18">
        <v>61</v>
      </c>
      <c r="C4613" s="35" t="s">
        <v>623</v>
      </c>
      <c r="D4613" s="136">
        <v>29</v>
      </c>
      <c r="E4613" s="111">
        <v>24</v>
      </c>
      <c r="F4613" s="305">
        <f t="shared" si="686"/>
        <v>660.52139999999997</v>
      </c>
      <c r="G4613" s="9">
        <v>0.125</v>
      </c>
      <c r="H4613" s="9" t="s">
        <v>1147</v>
      </c>
      <c r="I4613" s="32">
        <f t="shared" si="685"/>
        <v>417.82609631752575</v>
      </c>
      <c r="J4613" s="32">
        <f t="shared" si="683"/>
        <v>1.6713043852701031</v>
      </c>
      <c r="K4613" s="33" t="str">
        <f t="shared" si="687"/>
        <v>DEJAR</v>
      </c>
      <c r="L4613" s="33" t="str">
        <f t="shared" si="688"/>
        <v>DEJAR</v>
      </c>
      <c r="M4613" s="33" t="str">
        <f t="shared" si="689"/>
        <v>DEJAR</v>
      </c>
    </row>
    <row r="4614" spans="1:13" x14ac:dyDescent="0.25">
      <c r="A4614" s="121" t="s">
        <v>1166</v>
      </c>
      <c r="B4614" s="18">
        <v>62</v>
      </c>
      <c r="C4614" s="35" t="s">
        <v>623</v>
      </c>
      <c r="D4614" s="136">
        <v>27</v>
      </c>
      <c r="E4614" s="111">
        <v>24</v>
      </c>
      <c r="F4614" s="305">
        <f t="shared" si="686"/>
        <v>572.5566</v>
      </c>
      <c r="G4614" s="9">
        <v>0.125</v>
      </c>
      <c r="H4614" s="9" t="s">
        <v>1147</v>
      </c>
      <c r="I4614" s="32">
        <f t="shared" si="685"/>
        <v>352.39128142743209</v>
      </c>
      <c r="J4614" s="32">
        <f t="shared" si="683"/>
        <v>1.4095651257097284</v>
      </c>
      <c r="K4614" s="33" t="str">
        <f t="shared" si="687"/>
        <v>DEJAR</v>
      </c>
      <c r="L4614" s="33" t="str">
        <f t="shared" si="688"/>
        <v>DEJAR</v>
      </c>
      <c r="M4614" s="33" t="str">
        <f t="shared" si="689"/>
        <v>DEJAR</v>
      </c>
    </row>
    <row r="4615" spans="1:13" x14ac:dyDescent="0.25">
      <c r="A4615" s="121" t="s">
        <v>1166</v>
      </c>
      <c r="B4615" s="18">
        <v>63</v>
      </c>
      <c r="C4615" s="35" t="s">
        <v>623</v>
      </c>
      <c r="D4615" s="136">
        <v>10</v>
      </c>
      <c r="E4615" s="124">
        <v>10</v>
      </c>
      <c r="F4615" s="305">
        <f t="shared" si="686"/>
        <v>78.539999999999992</v>
      </c>
      <c r="G4615" s="9">
        <v>0.125</v>
      </c>
      <c r="H4615" s="9" t="s">
        <v>1147</v>
      </c>
      <c r="I4615" s="32">
        <f t="shared" si="685"/>
        <v>33.026709725455305</v>
      </c>
      <c r="J4615" s="32">
        <f t="shared" si="683"/>
        <v>0.13210683890182123</v>
      </c>
      <c r="K4615" s="33" t="str">
        <f t="shared" si="687"/>
        <v>DEJAR</v>
      </c>
      <c r="L4615" s="33" t="str">
        <f t="shared" si="688"/>
        <v>DEJAR</v>
      </c>
      <c r="M4615" s="33" t="str">
        <f t="shared" si="689"/>
        <v>DEJAR</v>
      </c>
    </row>
    <row r="4616" spans="1:13" x14ac:dyDescent="0.25">
      <c r="A4616" s="121" t="s">
        <v>1166</v>
      </c>
      <c r="B4616" s="18">
        <v>64</v>
      </c>
      <c r="C4616" s="35" t="s">
        <v>1125</v>
      </c>
      <c r="D4616" s="136">
        <v>32.4</v>
      </c>
      <c r="E4616" s="111">
        <v>19</v>
      </c>
      <c r="F4616" s="305">
        <f t="shared" si="686"/>
        <v>824.48150399999997</v>
      </c>
      <c r="G4616" s="9">
        <v>0.125</v>
      </c>
      <c r="H4616" s="9" t="s">
        <v>1080</v>
      </c>
      <c r="I4616" s="33">
        <f>0.15991*D4616^2.32764</f>
        <v>524.66320855922982</v>
      </c>
      <c r="J4616" s="33">
        <f t="shared" si="683"/>
        <v>2.0986528342369191</v>
      </c>
      <c r="K4616" s="33" t="str">
        <f t="shared" si="687"/>
        <v>DEJAR</v>
      </c>
      <c r="L4616" s="33" t="str">
        <f t="shared" si="688"/>
        <v>DEJAR</v>
      </c>
      <c r="M4616" s="33" t="str">
        <f t="shared" si="689"/>
        <v>DEJAR</v>
      </c>
    </row>
    <row r="4617" spans="1:13" x14ac:dyDescent="0.25">
      <c r="A4617" s="121" t="s">
        <v>1166</v>
      </c>
      <c r="B4617" s="18">
        <v>65</v>
      </c>
      <c r="C4617" s="244" t="s">
        <v>623</v>
      </c>
      <c r="D4617" s="136">
        <v>22</v>
      </c>
      <c r="E4617" s="111">
        <v>20</v>
      </c>
      <c r="F4617" s="305">
        <f t="shared" si="686"/>
        <v>380.1336</v>
      </c>
      <c r="G4617" s="9">
        <v>0.125</v>
      </c>
      <c r="H4617" s="9" t="s">
        <v>1147</v>
      </c>
      <c r="I4617" s="32">
        <f t="shared" ref="I4617:I4620" si="690">0.13657*D4617^2.38351</f>
        <v>216.2883827856152</v>
      </c>
      <c r="J4617" s="32">
        <f t="shared" si="683"/>
        <v>0.86515353114246074</v>
      </c>
      <c r="K4617" s="33" t="str">
        <f t="shared" si="687"/>
        <v>DEJAR</v>
      </c>
      <c r="L4617" s="33" t="str">
        <f t="shared" si="688"/>
        <v>DEJAR</v>
      </c>
      <c r="M4617" s="33" t="str">
        <f t="shared" si="689"/>
        <v>DEJAR</v>
      </c>
    </row>
    <row r="4618" spans="1:13" x14ac:dyDescent="0.25">
      <c r="A4618" s="121" t="s">
        <v>1166</v>
      </c>
      <c r="B4618" s="18">
        <v>66</v>
      </c>
      <c r="C4618" s="130" t="s">
        <v>623</v>
      </c>
      <c r="D4618" s="141">
        <v>10</v>
      </c>
      <c r="E4618" s="245">
        <v>21</v>
      </c>
      <c r="F4618" s="305">
        <f t="shared" si="686"/>
        <v>78.539999999999992</v>
      </c>
      <c r="G4618" s="9">
        <v>0.125</v>
      </c>
      <c r="H4618" s="9" t="s">
        <v>1147</v>
      </c>
      <c r="I4618" s="32">
        <f t="shared" si="690"/>
        <v>33.026709725455305</v>
      </c>
      <c r="J4618" s="32">
        <f t="shared" si="683"/>
        <v>0.13210683890182123</v>
      </c>
      <c r="K4618" s="33" t="str">
        <f t="shared" si="687"/>
        <v>DEJAR</v>
      </c>
      <c r="L4618" s="33" t="str">
        <f t="shared" si="688"/>
        <v>DEJAR</v>
      </c>
      <c r="M4618" s="33" t="str">
        <f t="shared" si="689"/>
        <v>DEJAR</v>
      </c>
    </row>
    <row r="4619" spans="1:13" x14ac:dyDescent="0.25">
      <c r="A4619" s="121" t="s">
        <v>1166</v>
      </c>
      <c r="B4619" s="18">
        <v>67</v>
      </c>
      <c r="C4619" s="244" t="s">
        <v>623</v>
      </c>
      <c r="D4619" s="136">
        <v>22</v>
      </c>
      <c r="E4619" s="124">
        <v>20</v>
      </c>
      <c r="F4619" s="305">
        <f t="shared" si="686"/>
        <v>380.1336</v>
      </c>
      <c r="G4619" s="9">
        <v>0.125</v>
      </c>
      <c r="H4619" s="9" t="s">
        <v>1147</v>
      </c>
      <c r="I4619" s="32">
        <f t="shared" si="690"/>
        <v>216.2883827856152</v>
      </c>
      <c r="J4619" s="32">
        <f t="shared" si="683"/>
        <v>0.86515353114246074</v>
      </c>
      <c r="K4619" s="33" t="str">
        <f t="shared" si="687"/>
        <v>DEJAR</v>
      </c>
      <c r="L4619" s="33" t="str">
        <f t="shared" si="688"/>
        <v>DEJAR</v>
      </c>
      <c r="M4619" s="33" t="str">
        <f t="shared" si="689"/>
        <v>DEJAR</v>
      </c>
    </row>
    <row r="4620" spans="1:13" x14ac:dyDescent="0.25">
      <c r="A4620" s="121" t="s">
        <v>1166</v>
      </c>
      <c r="B4620" s="18">
        <v>68</v>
      </c>
      <c r="C4620" s="244" t="s">
        <v>623</v>
      </c>
      <c r="D4620" s="136">
        <v>16</v>
      </c>
      <c r="E4620" s="124">
        <v>16</v>
      </c>
      <c r="F4620" s="305">
        <f t="shared" si="686"/>
        <v>201.0624</v>
      </c>
      <c r="G4620" s="9">
        <v>0.125</v>
      </c>
      <c r="H4620" s="9" t="s">
        <v>1147</v>
      </c>
      <c r="I4620" s="32">
        <f t="shared" si="690"/>
        <v>101.24820425273758</v>
      </c>
      <c r="J4620" s="32">
        <f t="shared" si="683"/>
        <v>0.4049928170109503</v>
      </c>
      <c r="K4620" s="33" t="str">
        <f t="shared" si="687"/>
        <v>DEJAR</v>
      </c>
      <c r="L4620" s="33" t="str">
        <f t="shared" si="688"/>
        <v>DEJAR</v>
      </c>
      <c r="M4620" s="33" t="str">
        <f t="shared" si="689"/>
        <v>DEJAR</v>
      </c>
    </row>
    <row r="4621" spans="1:13" x14ac:dyDescent="0.25">
      <c r="A4621" s="121" t="s">
        <v>1166</v>
      </c>
      <c r="B4621" s="18">
        <v>69</v>
      </c>
      <c r="C4621" s="35" t="s">
        <v>1125</v>
      </c>
      <c r="D4621" s="136">
        <v>27</v>
      </c>
      <c r="E4621" s="124">
        <v>17</v>
      </c>
      <c r="F4621" s="305">
        <f t="shared" si="686"/>
        <v>572.5566</v>
      </c>
      <c r="G4621" s="9">
        <v>0.125</v>
      </c>
      <c r="H4621" s="9" t="s">
        <v>1080</v>
      </c>
      <c r="I4621" s="33">
        <f t="shared" ref="I4621:I4622" si="691">0.15991*D4621^2.32764</f>
        <v>343.22204552912302</v>
      </c>
      <c r="J4621" s="33">
        <f t="shared" si="683"/>
        <v>1.372888182116492</v>
      </c>
      <c r="K4621" s="33" t="str">
        <f t="shared" si="687"/>
        <v>DEJAR</v>
      </c>
      <c r="L4621" s="33" t="str">
        <f t="shared" si="688"/>
        <v>DEJAR</v>
      </c>
      <c r="M4621" s="33" t="str">
        <f t="shared" si="689"/>
        <v>DEJAR</v>
      </c>
    </row>
    <row r="4622" spans="1:13" x14ac:dyDescent="0.25">
      <c r="A4622" s="121" t="s">
        <v>1166</v>
      </c>
      <c r="B4622" s="18">
        <v>70</v>
      </c>
      <c r="C4622" s="35" t="s">
        <v>1125</v>
      </c>
      <c r="D4622" s="136">
        <v>27</v>
      </c>
      <c r="E4622" s="124">
        <v>15</v>
      </c>
      <c r="F4622" s="305">
        <f t="shared" si="686"/>
        <v>572.5566</v>
      </c>
      <c r="G4622" s="9">
        <v>0.125</v>
      </c>
      <c r="H4622" s="9" t="s">
        <v>1080</v>
      </c>
      <c r="I4622" s="33">
        <f t="shared" si="691"/>
        <v>343.22204552912302</v>
      </c>
      <c r="J4622" s="33">
        <f t="shared" si="683"/>
        <v>1.372888182116492</v>
      </c>
      <c r="K4622" s="33" t="str">
        <f t="shared" si="687"/>
        <v>DEJAR</v>
      </c>
      <c r="L4622" s="33" t="str">
        <f t="shared" si="688"/>
        <v>DEJAR</v>
      </c>
      <c r="M4622" s="33" t="str">
        <f t="shared" si="689"/>
        <v>DEJAR</v>
      </c>
    </row>
    <row r="4623" spans="1:13" x14ac:dyDescent="0.25">
      <c r="A4623" s="121" t="s">
        <v>1166</v>
      </c>
      <c r="B4623" s="18">
        <v>71</v>
      </c>
      <c r="C4623" s="35" t="s">
        <v>1022</v>
      </c>
      <c r="D4623" s="136">
        <v>35</v>
      </c>
      <c r="E4623" s="124">
        <v>14</v>
      </c>
      <c r="F4623" s="305">
        <f t="shared" si="686"/>
        <v>962.11500000000001</v>
      </c>
      <c r="G4623" s="9">
        <v>0.125</v>
      </c>
      <c r="H4623" s="9" t="s">
        <v>1147</v>
      </c>
      <c r="I4623" s="32">
        <f t="shared" ref="I4623:I4627" si="692">0.13657*D4623^2.38351</f>
        <v>654.11925553640299</v>
      </c>
      <c r="J4623" s="32">
        <f t="shared" si="683"/>
        <v>2.6164770221456122</v>
      </c>
      <c r="K4623" s="33" t="str">
        <f t="shared" si="687"/>
        <v>DEJAR</v>
      </c>
      <c r="L4623" s="33" t="str">
        <f t="shared" si="688"/>
        <v>DEJAR</v>
      </c>
      <c r="M4623" s="33" t="str">
        <f t="shared" si="689"/>
        <v>DEJAR</v>
      </c>
    </row>
    <row r="4624" spans="1:13" x14ac:dyDescent="0.25">
      <c r="A4624" s="121" t="s">
        <v>1166</v>
      </c>
      <c r="B4624" s="18">
        <v>72</v>
      </c>
      <c r="C4624" s="35" t="s">
        <v>623</v>
      </c>
      <c r="D4624" s="136">
        <v>27</v>
      </c>
      <c r="E4624" s="124">
        <v>13</v>
      </c>
      <c r="F4624" s="305">
        <f t="shared" si="686"/>
        <v>572.5566</v>
      </c>
      <c r="G4624" s="9">
        <v>0.125</v>
      </c>
      <c r="H4624" s="9" t="s">
        <v>1147</v>
      </c>
      <c r="I4624" s="32">
        <f t="shared" si="692"/>
        <v>352.39128142743209</v>
      </c>
      <c r="J4624" s="32">
        <f t="shared" si="683"/>
        <v>1.4095651257097284</v>
      </c>
      <c r="K4624" s="33" t="str">
        <f t="shared" si="687"/>
        <v>DEJAR</v>
      </c>
      <c r="L4624" s="33" t="str">
        <f t="shared" si="688"/>
        <v>DEJAR</v>
      </c>
      <c r="M4624" s="33" t="str">
        <f t="shared" si="689"/>
        <v>DEJAR</v>
      </c>
    </row>
    <row r="4625" spans="1:14" x14ac:dyDescent="0.25">
      <c r="A4625" s="121" t="s">
        <v>1166</v>
      </c>
      <c r="B4625" s="18">
        <v>73</v>
      </c>
      <c r="C4625" s="35" t="s">
        <v>1022</v>
      </c>
      <c r="D4625" s="136">
        <v>10</v>
      </c>
      <c r="E4625" s="124">
        <v>8</v>
      </c>
      <c r="F4625" s="305">
        <f t="shared" si="686"/>
        <v>78.539999999999992</v>
      </c>
      <c r="G4625" s="9">
        <v>0.125</v>
      </c>
      <c r="H4625" s="9" t="s">
        <v>1147</v>
      </c>
      <c r="I4625" s="32">
        <f t="shared" si="692"/>
        <v>33.026709725455305</v>
      </c>
      <c r="J4625" s="32">
        <f t="shared" si="683"/>
        <v>0.13210683890182123</v>
      </c>
      <c r="K4625" s="33" t="str">
        <f t="shared" si="687"/>
        <v>DEJAR</v>
      </c>
      <c r="L4625" s="33" t="str">
        <f t="shared" si="688"/>
        <v>DEJAR</v>
      </c>
      <c r="M4625" s="33" t="str">
        <f t="shared" si="689"/>
        <v>DEJAR</v>
      </c>
    </row>
    <row r="4626" spans="1:14" x14ac:dyDescent="0.25">
      <c r="A4626" s="121" t="s">
        <v>1166</v>
      </c>
      <c r="B4626" s="18">
        <v>74</v>
      </c>
      <c r="C4626" s="35" t="s">
        <v>1022</v>
      </c>
      <c r="D4626" s="136">
        <v>12</v>
      </c>
      <c r="E4626" s="124">
        <v>7</v>
      </c>
      <c r="F4626" s="305">
        <f t="shared" si="686"/>
        <v>113.0976</v>
      </c>
      <c r="G4626" s="9">
        <v>0.125</v>
      </c>
      <c r="H4626" s="9" t="s">
        <v>1147</v>
      </c>
      <c r="I4626" s="32">
        <f t="shared" si="692"/>
        <v>51.002868362482175</v>
      </c>
      <c r="J4626" s="32">
        <f t="shared" si="683"/>
        <v>0.2040114734499287</v>
      </c>
      <c r="K4626" s="33" t="str">
        <f t="shared" si="687"/>
        <v>DEJAR</v>
      </c>
      <c r="L4626" s="33" t="str">
        <f t="shared" si="688"/>
        <v>DEJAR</v>
      </c>
      <c r="M4626" s="33" t="str">
        <f t="shared" si="689"/>
        <v>DEJAR</v>
      </c>
    </row>
    <row r="4627" spans="1:14" x14ac:dyDescent="0.25">
      <c r="A4627" s="121" t="s">
        <v>1166</v>
      </c>
      <c r="B4627" s="18">
        <v>75</v>
      </c>
      <c r="C4627" s="35" t="s">
        <v>623</v>
      </c>
      <c r="D4627" s="136">
        <v>26</v>
      </c>
      <c r="E4627" s="124">
        <v>18</v>
      </c>
      <c r="F4627" s="305">
        <f t="shared" si="686"/>
        <v>530.93039999999996</v>
      </c>
      <c r="G4627" s="9">
        <v>0.125</v>
      </c>
      <c r="H4627" s="9" t="s">
        <v>1147</v>
      </c>
      <c r="I4627" s="32">
        <f t="shared" si="692"/>
        <v>322.0760520178971</v>
      </c>
      <c r="J4627" s="32">
        <f t="shared" si="683"/>
        <v>1.2883042080715883</v>
      </c>
      <c r="K4627" s="33" t="str">
        <f t="shared" si="687"/>
        <v>DEJAR</v>
      </c>
      <c r="L4627" s="33" t="str">
        <f t="shared" si="688"/>
        <v>DEJAR</v>
      </c>
      <c r="M4627" s="33" t="str">
        <f t="shared" si="689"/>
        <v>DEJAR</v>
      </c>
    </row>
    <row r="4628" spans="1:14" x14ac:dyDescent="0.25">
      <c r="A4628" s="121" t="s">
        <v>1166</v>
      </c>
      <c r="B4628" s="18">
        <v>76</v>
      </c>
      <c r="C4628" s="35" t="s">
        <v>1125</v>
      </c>
      <c r="D4628" s="136">
        <v>30.3</v>
      </c>
      <c r="E4628" s="218">
        <v>17.46153846153846</v>
      </c>
      <c r="F4628" s="305">
        <f t="shared" si="686"/>
        <v>721.06788600000004</v>
      </c>
      <c r="G4628" s="9">
        <v>0.1</v>
      </c>
      <c r="H4628" s="9" t="s">
        <v>1080</v>
      </c>
      <c r="I4628" s="33">
        <f t="shared" ref="I4628:I4631" si="693">0.15991*D4628^2.32764</f>
        <v>448.89083973254964</v>
      </c>
      <c r="J4628" s="33">
        <f t="shared" si="683"/>
        <v>2.2444541986627478</v>
      </c>
      <c r="K4628" s="33" t="str">
        <f t="shared" si="687"/>
        <v>DEJAR</v>
      </c>
      <c r="L4628" s="33" t="str">
        <f t="shared" si="688"/>
        <v>DEJAR</v>
      </c>
      <c r="M4628" s="33" t="str">
        <f t="shared" si="689"/>
        <v>DEJAR</v>
      </c>
      <c r="N4628" t="s">
        <v>1357</v>
      </c>
    </row>
    <row r="4629" spans="1:14" x14ac:dyDescent="0.25">
      <c r="A4629" s="121" t="s">
        <v>1166</v>
      </c>
      <c r="B4629" s="18">
        <v>77</v>
      </c>
      <c r="C4629" s="35" t="s">
        <v>1125</v>
      </c>
      <c r="D4629" s="136">
        <v>25</v>
      </c>
      <c r="E4629" s="218">
        <v>17.46153846153846</v>
      </c>
      <c r="F4629" s="305">
        <f t="shared" si="686"/>
        <v>490.875</v>
      </c>
      <c r="G4629" s="9">
        <v>0.1</v>
      </c>
      <c r="H4629" s="9" t="s">
        <v>1080</v>
      </c>
      <c r="I4629" s="33">
        <f t="shared" si="693"/>
        <v>286.93049335184679</v>
      </c>
      <c r="J4629" s="33">
        <f t="shared" si="683"/>
        <v>1.4346524667592337</v>
      </c>
      <c r="K4629" s="33" t="str">
        <f t="shared" si="687"/>
        <v>DEJAR</v>
      </c>
      <c r="L4629" s="33" t="str">
        <f t="shared" si="688"/>
        <v>DEJAR</v>
      </c>
      <c r="M4629" s="33" t="str">
        <f t="shared" si="689"/>
        <v>DEJAR</v>
      </c>
      <c r="N4629" t="s">
        <v>1357</v>
      </c>
    </row>
    <row r="4630" spans="1:14" x14ac:dyDescent="0.25">
      <c r="A4630" s="121" t="s">
        <v>1166</v>
      </c>
      <c r="B4630" s="18">
        <v>78</v>
      </c>
      <c r="C4630" s="35" t="s">
        <v>1125</v>
      </c>
      <c r="D4630" s="136">
        <v>25.5</v>
      </c>
      <c r="E4630" s="218">
        <v>17.46153846153846</v>
      </c>
      <c r="F4630" s="305">
        <f t="shared" si="686"/>
        <v>510.70634999999999</v>
      </c>
      <c r="G4630" s="9">
        <v>0.1</v>
      </c>
      <c r="H4630" s="9" t="s">
        <v>1080</v>
      </c>
      <c r="I4630" s="33">
        <f t="shared" si="693"/>
        <v>300.46563570620935</v>
      </c>
      <c r="J4630" s="33">
        <f t="shared" si="683"/>
        <v>1.5023281785310467</v>
      </c>
      <c r="K4630" s="33" t="str">
        <f t="shared" si="687"/>
        <v>DEJAR</v>
      </c>
      <c r="L4630" s="33" t="str">
        <f t="shared" si="688"/>
        <v>DEJAR</v>
      </c>
      <c r="M4630" s="33" t="str">
        <f t="shared" si="689"/>
        <v>DEJAR</v>
      </c>
      <c r="N4630" t="s">
        <v>1357</v>
      </c>
    </row>
    <row r="4631" spans="1:14" x14ac:dyDescent="0.25">
      <c r="A4631" s="121" t="s">
        <v>1166</v>
      </c>
      <c r="B4631" s="18">
        <v>79</v>
      </c>
      <c r="C4631" s="35" t="s">
        <v>1125</v>
      </c>
      <c r="D4631" s="136">
        <v>20.5</v>
      </c>
      <c r="E4631" s="218">
        <v>17.46153846153846</v>
      </c>
      <c r="F4631" s="305">
        <f t="shared" si="686"/>
        <v>330.06434999999999</v>
      </c>
      <c r="G4631" s="9">
        <v>0.1</v>
      </c>
      <c r="H4631" s="9" t="s">
        <v>1080</v>
      </c>
      <c r="I4631" s="33">
        <f t="shared" si="693"/>
        <v>180.78665962471501</v>
      </c>
      <c r="J4631" s="33">
        <f t="shared" si="683"/>
        <v>0.90393329812357504</v>
      </c>
      <c r="K4631" s="33" t="str">
        <f t="shared" si="687"/>
        <v>DEJAR</v>
      </c>
      <c r="L4631" s="33" t="str">
        <f t="shared" si="688"/>
        <v>DEJAR</v>
      </c>
      <c r="M4631" s="33" t="str">
        <f t="shared" si="689"/>
        <v>DEJAR</v>
      </c>
      <c r="N4631" t="s">
        <v>1357</v>
      </c>
    </row>
    <row r="4632" spans="1:14" x14ac:dyDescent="0.25">
      <c r="A4632" s="13" t="s">
        <v>1168</v>
      </c>
      <c r="B4632" s="18">
        <v>1</v>
      </c>
      <c r="C4632" s="35" t="s">
        <v>1154</v>
      </c>
      <c r="D4632" s="136">
        <v>12.7</v>
      </c>
      <c r="E4632" s="111">
        <v>10</v>
      </c>
      <c r="F4632" s="305">
        <f t="shared" si="686"/>
        <v>126.67716599999999</v>
      </c>
      <c r="G4632" s="9">
        <v>0.125</v>
      </c>
      <c r="H4632" s="9" t="s">
        <v>1147</v>
      </c>
      <c r="I4632" s="32">
        <f t="shared" ref="I4632:I4648" si="694">0.13657*D4632^2.38351</f>
        <v>58.382476924743543</v>
      </c>
      <c r="J4632" s="32">
        <f t="shared" si="683"/>
        <v>0.23352990769897417</v>
      </c>
      <c r="K4632" s="33" t="str">
        <f t="shared" si="687"/>
        <v>DEJAR</v>
      </c>
      <c r="L4632" s="33" t="str">
        <f t="shared" si="688"/>
        <v>DEJAR</v>
      </c>
      <c r="M4632" s="33" t="str">
        <f t="shared" si="689"/>
        <v>DEJAR</v>
      </c>
    </row>
    <row r="4633" spans="1:14" x14ac:dyDescent="0.25">
      <c r="A4633" s="13" t="s">
        <v>1168</v>
      </c>
      <c r="B4633" s="18">
        <v>2</v>
      </c>
      <c r="C4633" s="35" t="s">
        <v>1154</v>
      </c>
      <c r="D4633" s="136">
        <v>13</v>
      </c>
      <c r="E4633" s="111">
        <v>10</v>
      </c>
      <c r="F4633" s="305">
        <f t="shared" si="686"/>
        <v>132.73259999999999</v>
      </c>
      <c r="G4633" s="9">
        <v>0.125</v>
      </c>
      <c r="H4633" s="9" t="s">
        <v>1147</v>
      </c>
      <c r="I4633" s="32">
        <f t="shared" si="694"/>
        <v>61.723483588461484</v>
      </c>
      <c r="J4633" s="32">
        <f t="shared" si="683"/>
        <v>0.24689393435384593</v>
      </c>
      <c r="K4633" s="33" t="str">
        <f t="shared" si="687"/>
        <v>DEJAR</v>
      </c>
      <c r="L4633" s="33" t="str">
        <f t="shared" si="688"/>
        <v>DEJAR</v>
      </c>
      <c r="M4633" s="33" t="str">
        <f t="shared" si="689"/>
        <v>DEJAR</v>
      </c>
    </row>
    <row r="4634" spans="1:14" x14ac:dyDescent="0.25">
      <c r="A4634" s="13" t="s">
        <v>1168</v>
      </c>
      <c r="B4634" s="18">
        <v>3</v>
      </c>
      <c r="C4634" s="35" t="s">
        <v>1154</v>
      </c>
      <c r="D4634" s="136">
        <v>11.3</v>
      </c>
      <c r="E4634" s="111">
        <v>10</v>
      </c>
      <c r="F4634" s="305">
        <f t="shared" si="686"/>
        <v>100.28772600000001</v>
      </c>
      <c r="G4634" s="9">
        <v>0.125</v>
      </c>
      <c r="H4634" s="9" t="s">
        <v>1147</v>
      </c>
      <c r="I4634" s="32">
        <f t="shared" si="694"/>
        <v>44.195526320155821</v>
      </c>
      <c r="J4634" s="32">
        <f t="shared" si="683"/>
        <v>0.1767821052806233</v>
      </c>
      <c r="K4634" s="33" t="str">
        <f t="shared" si="687"/>
        <v>DEJAR</v>
      </c>
      <c r="L4634" s="33" t="str">
        <f t="shared" si="688"/>
        <v>DEJAR</v>
      </c>
      <c r="M4634" s="33" t="str">
        <f t="shared" si="689"/>
        <v>DEJAR</v>
      </c>
    </row>
    <row r="4635" spans="1:14" x14ac:dyDescent="0.25">
      <c r="A4635" s="13" t="s">
        <v>1168</v>
      </c>
      <c r="B4635" s="18">
        <v>4</v>
      </c>
      <c r="C4635" s="35" t="s">
        <v>1154</v>
      </c>
      <c r="D4635" s="136">
        <v>11</v>
      </c>
      <c r="E4635" s="111">
        <v>10</v>
      </c>
      <c r="F4635" s="305">
        <f t="shared" si="686"/>
        <v>95.0334</v>
      </c>
      <c r="G4635" s="9">
        <v>0.125</v>
      </c>
      <c r="H4635" s="9" t="s">
        <v>1147</v>
      </c>
      <c r="I4635" s="32">
        <f t="shared" si="694"/>
        <v>41.450062373780455</v>
      </c>
      <c r="J4635" s="32">
        <f t="shared" si="683"/>
        <v>0.16580024949512182</v>
      </c>
      <c r="K4635" s="33" t="str">
        <f t="shared" si="687"/>
        <v>DEJAR</v>
      </c>
      <c r="L4635" s="33" t="str">
        <f t="shared" si="688"/>
        <v>DEJAR</v>
      </c>
      <c r="M4635" s="33" t="str">
        <f t="shared" si="689"/>
        <v>DEJAR</v>
      </c>
    </row>
    <row r="4636" spans="1:14" x14ac:dyDescent="0.25">
      <c r="A4636" s="13" t="s">
        <v>1168</v>
      </c>
      <c r="B4636" s="18">
        <v>5</v>
      </c>
      <c r="C4636" s="35" t="s">
        <v>1071</v>
      </c>
      <c r="D4636" s="136">
        <v>12.5</v>
      </c>
      <c r="E4636" s="111">
        <v>8</v>
      </c>
      <c r="F4636" s="305">
        <f t="shared" si="686"/>
        <v>122.71875</v>
      </c>
      <c r="G4636" s="9">
        <v>0.125</v>
      </c>
      <c r="H4636" s="9" t="s">
        <v>1147</v>
      </c>
      <c r="I4636" s="32">
        <f t="shared" si="694"/>
        <v>56.214880852526136</v>
      </c>
      <c r="J4636" s="32">
        <f t="shared" si="683"/>
        <v>0.22485952341010454</v>
      </c>
      <c r="K4636" s="33" t="str">
        <f t="shared" si="687"/>
        <v>DEJAR</v>
      </c>
      <c r="L4636" s="33" t="str">
        <f t="shared" si="688"/>
        <v>DEJAR</v>
      </c>
      <c r="M4636" s="33" t="str">
        <f t="shared" si="689"/>
        <v>DEJAR</v>
      </c>
    </row>
    <row r="4637" spans="1:14" x14ac:dyDescent="0.25">
      <c r="A4637" s="13" t="s">
        <v>1168</v>
      </c>
      <c r="B4637" s="18">
        <v>6</v>
      </c>
      <c r="C4637" s="35" t="s">
        <v>623</v>
      </c>
      <c r="D4637" s="136">
        <v>12</v>
      </c>
      <c r="E4637" s="111">
        <v>10</v>
      </c>
      <c r="F4637" s="305">
        <f t="shared" si="686"/>
        <v>113.0976</v>
      </c>
      <c r="G4637" s="9">
        <v>0.125</v>
      </c>
      <c r="H4637" s="9" t="s">
        <v>1147</v>
      </c>
      <c r="I4637" s="32">
        <f t="shared" si="694"/>
        <v>51.002868362482175</v>
      </c>
      <c r="J4637" s="32">
        <f t="shared" si="683"/>
        <v>0.2040114734499287</v>
      </c>
      <c r="K4637" s="33" t="str">
        <f t="shared" si="687"/>
        <v>DEJAR</v>
      </c>
      <c r="L4637" s="33" t="str">
        <f t="shared" si="688"/>
        <v>DEJAR</v>
      </c>
      <c r="M4637" s="33" t="str">
        <f t="shared" si="689"/>
        <v>DEJAR</v>
      </c>
    </row>
    <row r="4638" spans="1:14" x14ac:dyDescent="0.25">
      <c r="A4638" s="13" t="s">
        <v>1168</v>
      </c>
      <c r="B4638" s="18">
        <v>7</v>
      </c>
      <c r="C4638" s="244" t="s">
        <v>623</v>
      </c>
      <c r="D4638" s="136">
        <v>17</v>
      </c>
      <c r="E4638" s="111">
        <v>15</v>
      </c>
      <c r="F4638" s="305">
        <f t="shared" si="686"/>
        <v>226.98060000000001</v>
      </c>
      <c r="G4638" s="9">
        <v>0.125</v>
      </c>
      <c r="H4638" s="9" t="s">
        <v>1147</v>
      </c>
      <c r="I4638" s="32">
        <f t="shared" si="694"/>
        <v>116.98835060940742</v>
      </c>
      <c r="J4638" s="32">
        <f t="shared" si="683"/>
        <v>0.46795340243762967</v>
      </c>
      <c r="K4638" s="33" t="str">
        <f t="shared" si="687"/>
        <v>DEJAR</v>
      </c>
      <c r="L4638" s="33" t="str">
        <f t="shared" si="688"/>
        <v>DEJAR</v>
      </c>
      <c r="M4638" s="33" t="str">
        <f t="shared" si="689"/>
        <v>DEJAR</v>
      </c>
    </row>
    <row r="4639" spans="1:14" x14ac:dyDescent="0.25">
      <c r="A4639" s="13" t="s">
        <v>1168</v>
      </c>
      <c r="B4639" s="18">
        <v>8</v>
      </c>
      <c r="C4639" s="35" t="s">
        <v>1092</v>
      </c>
      <c r="D4639" s="136">
        <v>13.5</v>
      </c>
      <c r="E4639" s="218">
        <v>14.606060606060606</v>
      </c>
      <c r="F4639" s="305">
        <f t="shared" si="686"/>
        <v>143.13915</v>
      </c>
      <c r="G4639" s="9">
        <v>0.1</v>
      </c>
      <c r="H4639" s="9" t="s">
        <v>1147</v>
      </c>
      <c r="I4639" s="32">
        <f t="shared" si="694"/>
        <v>67.533172179763213</v>
      </c>
      <c r="J4639" s="32">
        <f t="shared" si="683"/>
        <v>0.33766586089881601</v>
      </c>
      <c r="K4639" s="33" t="str">
        <f t="shared" si="687"/>
        <v>DEJAR</v>
      </c>
      <c r="L4639" s="33" t="str">
        <f t="shared" si="688"/>
        <v>DEJAR</v>
      </c>
      <c r="M4639" s="33" t="str">
        <f t="shared" si="689"/>
        <v>DEJAR</v>
      </c>
    </row>
    <row r="4640" spans="1:14" x14ac:dyDescent="0.25">
      <c r="A4640" s="13" t="s">
        <v>1168</v>
      </c>
      <c r="B4640" s="18">
        <v>9</v>
      </c>
      <c r="C4640" s="35" t="s">
        <v>1022</v>
      </c>
      <c r="D4640" s="136">
        <v>19.5</v>
      </c>
      <c r="E4640" s="111">
        <v>14</v>
      </c>
      <c r="F4640" s="305">
        <f t="shared" si="686"/>
        <v>298.64834999999999</v>
      </c>
      <c r="G4640" s="9">
        <v>0.125</v>
      </c>
      <c r="H4640" s="9" t="s">
        <v>1147</v>
      </c>
      <c r="I4640" s="32">
        <f t="shared" si="694"/>
        <v>162.24290203480425</v>
      </c>
      <c r="J4640" s="32">
        <f t="shared" si="683"/>
        <v>0.64897160813921695</v>
      </c>
      <c r="K4640" s="33" t="str">
        <f t="shared" si="687"/>
        <v>DEJAR</v>
      </c>
      <c r="L4640" s="33" t="str">
        <f t="shared" si="688"/>
        <v>DEJAR</v>
      </c>
      <c r="M4640" s="33" t="str">
        <f t="shared" si="689"/>
        <v>DEJAR</v>
      </c>
    </row>
    <row r="4641" spans="1:13" x14ac:dyDescent="0.25">
      <c r="A4641" s="13" t="s">
        <v>1168</v>
      </c>
      <c r="B4641" s="18">
        <v>10</v>
      </c>
      <c r="C4641" s="35" t="s">
        <v>623</v>
      </c>
      <c r="D4641" s="136">
        <v>16</v>
      </c>
      <c r="E4641" s="111">
        <v>10</v>
      </c>
      <c r="F4641" s="305">
        <f t="shared" si="686"/>
        <v>201.0624</v>
      </c>
      <c r="G4641" s="9">
        <v>0.125</v>
      </c>
      <c r="H4641" s="9" t="s">
        <v>1147</v>
      </c>
      <c r="I4641" s="32">
        <f t="shared" si="694"/>
        <v>101.24820425273758</v>
      </c>
      <c r="J4641" s="32">
        <f t="shared" si="683"/>
        <v>0.4049928170109503</v>
      </c>
      <c r="K4641" s="33" t="str">
        <f t="shared" si="687"/>
        <v>DEJAR</v>
      </c>
      <c r="L4641" s="33" t="str">
        <f t="shared" si="688"/>
        <v>DEJAR</v>
      </c>
      <c r="M4641" s="33" t="str">
        <f t="shared" si="689"/>
        <v>DEJAR</v>
      </c>
    </row>
    <row r="4642" spans="1:13" x14ac:dyDescent="0.25">
      <c r="A4642" s="13" t="s">
        <v>1168</v>
      </c>
      <c r="B4642" s="18">
        <v>11</v>
      </c>
      <c r="C4642" s="35" t="s">
        <v>1071</v>
      </c>
      <c r="D4642" s="136">
        <v>15.5</v>
      </c>
      <c r="E4642" s="111">
        <v>12</v>
      </c>
      <c r="F4642" s="305">
        <f t="shared" si="686"/>
        <v>188.69235</v>
      </c>
      <c r="G4642" s="9">
        <v>0.125</v>
      </c>
      <c r="H4642" s="9" t="s">
        <v>1147</v>
      </c>
      <c r="I4642" s="32">
        <f t="shared" si="694"/>
        <v>93.869134877908024</v>
      </c>
      <c r="J4642" s="32">
        <f t="shared" si="683"/>
        <v>0.37547653951163212</v>
      </c>
      <c r="K4642" s="33" t="str">
        <f t="shared" si="687"/>
        <v>DEJAR</v>
      </c>
      <c r="L4642" s="33" t="str">
        <f t="shared" si="688"/>
        <v>DEJAR</v>
      </c>
      <c r="M4642" s="33" t="str">
        <f t="shared" si="689"/>
        <v>DEJAR</v>
      </c>
    </row>
    <row r="4643" spans="1:13" x14ac:dyDescent="0.25">
      <c r="A4643" s="13" t="s">
        <v>1168</v>
      </c>
      <c r="B4643" s="18">
        <v>12</v>
      </c>
      <c r="C4643" s="35" t="s">
        <v>623</v>
      </c>
      <c r="D4643" s="136">
        <v>18</v>
      </c>
      <c r="E4643" s="111">
        <v>15</v>
      </c>
      <c r="F4643" s="305">
        <f t="shared" si="686"/>
        <v>254.46959999999999</v>
      </c>
      <c r="G4643" s="9">
        <v>0.125</v>
      </c>
      <c r="H4643" s="9" t="s">
        <v>1147</v>
      </c>
      <c r="I4643" s="32">
        <f t="shared" si="694"/>
        <v>134.06329154071116</v>
      </c>
      <c r="J4643" s="32">
        <f t="shared" si="683"/>
        <v>0.53625316616284469</v>
      </c>
      <c r="K4643" s="33" t="str">
        <f t="shared" si="687"/>
        <v>DEJAR</v>
      </c>
      <c r="L4643" s="33" t="str">
        <f t="shared" si="688"/>
        <v>DEJAR</v>
      </c>
      <c r="M4643" s="33" t="str">
        <f t="shared" si="689"/>
        <v>DEJAR</v>
      </c>
    </row>
    <row r="4644" spans="1:13" x14ac:dyDescent="0.25">
      <c r="A4644" s="13" t="s">
        <v>1168</v>
      </c>
      <c r="B4644" s="18">
        <v>13</v>
      </c>
      <c r="C4644" s="35" t="s">
        <v>1071</v>
      </c>
      <c r="D4644" s="136">
        <v>11</v>
      </c>
      <c r="E4644" s="111">
        <v>10</v>
      </c>
      <c r="F4644" s="305">
        <f t="shared" si="686"/>
        <v>95.0334</v>
      </c>
      <c r="G4644" s="9">
        <v>0.125</v>
      </c>
      <c r="H4644" s="9" t="s">
        <v>1147</v>
      </c>
      <c r="I4644" s="32">
        <f t="shared" si="694"/>
        <v>41.450062373780455</v>
      </c>
      <c r="J4644" s="32">
        <f t="shared" si="683"/>
        <v>0.16580024949512182</v>
      </c>
      <c r="K4644" s="33" t="str">
        <f t="shared" si="687"/>
        <v>DEJAR</v>
      </c>
      <c r="L4644" s="33" t="str">
        <f t="shared" si="688"/>
        <v>DEJAR</v>
      </c>
      <c r="M4644" s="33" t="str">
        <f t="shared" si="689"/>
        <v>DEJAR</v>
      </c>
    </row>
    <row r="4645" spans="1:13" x14ac:dyDescent="0.25">
      <c r="A4645" s="13" t="s">
        <v>1168</v>
      </c>
      <c r="B4645" s="18">
        <v>14</v>
      </c>
      <c r="C4645" s="35" t="s">
        <v>623</v>
      </c>
      <c r="D4645" s="136">
        <v>14</v>
      </c>
      <c r="E4645" s="111">
        <v>15</v>
      </c>
      <c r="F4645" s="305">
        <f t="shared" si="686"/>
        <v>153.9384</v>
      </c>
      <c r="G4645" s="9">
        <v>0.125</v>
      </c>
      <c r="H4645" s="9" t="s">
        <v>1147</v>
      </c>
      <c r="I4645" s="32">
        <f t="shared" si="694"/>
        <v>73.64833681845144</v>
      </c>
      <c r="J4645" s="32">
        <f t="shared" si="683"/>
        <v>0.29459334727380576</v>
      </c>
      <c r="K4645" s="33" t="str">
        <f t="shared" si="687"/>
        <v>DEJAR</v>
      </c>
      <c r="L4645" s="33" t="str">
        <f t="shared" si="688"/>
        <v>DEJAR</v>
      </c>
      <c r="M4645" s="33" t="str">
        <f t="shared" si="689"/>
        <v>DEJAR</v>
      </c>
    </row>
    <row r="4646" spans="1:13" x14ac:dyDescent="0.25">
      <c r="A4646" s="13" t="s">
        <v>1168</v>
      </c>
      <c r="B4646" s="18">
        <v>15</v>
      </c>
      <c r="C4646" s="35" t="s">
        <v>130</v>
      </c>
      <c r="D4646" s="136">
        <v>36</v>
      </c>
      <c r="E4646" s="111">
        <v>20</v>
      </c>
      <c r="F4646" s="305">
        <f t="shared" si="686"/>
        <v>1017.8783999999999</v>
      </c>
      <c r="G4646" s="9">
        <v>0.125</v>
      </c>
      <c r="H4646" s="9" t="s">
        <v>1147</v>
      </c>
      <c r="I4646" s="32">
        <f t="shared" si="694"/>
        <v>699.54858588098784</v>
      </c>
      <c r="J4646" s="32">
        <f t="shared" si="683"/>
        <v>2.7981943435239516</v>
      </c>
      <c r="K4646" s="33" t="str">
        <f t="shared" si="687"/>
        <v>DEJAR</v>
      </c>
      <c r="L4646" s="33" t="str">
        <f t="shared" si="688"/>
        <v>DEJAR</v>
      </c>
      <c r="M4646" s="33" t="str">
        <f t="shared" si="689"/>
        <v>DEJAR</v>
      </c>
    </row>
    <row r="4647" spans="1:13" x14ac:dyDescent="0.25">
      <c r="A4647" s="13" t="s">
        <v>1168</v>
      </c>
      <c r="B4647" s="18">
        <v>16</v>
      </c>
      <c r="C4647" s="35" t="s">
        <v>130</v>
      </c>
      <c r="D4647" s="136">
        <v>36.5</v>
      </c>
      <c r="E4647" s="111">
        <v>20</v>
      </c>
      <c r="F4647" s="305">
        <f t="shared" si="686"/>
        <v>1046.34915</v>
      </c>
      <c r="G4647" s="9">
        <v>0.125</v>
      </c>
      <c r="H4647" s="9" t="s">
        <v>1147</v>
      </c>
      <c r="I4647" s="32">
        <f t="shared" si="694"/>
        <v>722.92954620422427</v>
      </c>
      <c r="J4647" s="32">
        <f t="shared" si="683"/>
        <v>2.8917181848168969</v>
      </c>
      <c r="K4647" s="33" t="str">
        <f t="shared" si="687"/>
        <v>DEJAR</v>
      </c>
      <c r="L4647" s="33" t="str">
        <f t="shared" si="688"/>
        <v>DEJAR</v>
      </c>
      <c r="M4647" s="33" t="str">
        <f t="shared" si="689"/>
        <v>DEJAR</v>
      </c>
    </row>
    <row r="4648" spans="1:13" x14ac:dyDescent="0.25">
      <c r="A4648" s="13" t="s">
        <v>1168</v>
      </c>
      <c r="B4648" s="18">
        <v>17</v>
      </c>
      <c r="C4648" s="35" t="s">
        <v>130</v>
      </c>
      <c r="D4648" s="136">
        <v>11.5</v>
      </c>
      <c r="E4648" s="218">
        <v>14.606060606060606</v>
      </c>
      <c r="F4648" s="305">
        <f t="shared" si="686"/>
        <v>103.86915</v>
      </c>
      <c r="G4648" s="9">
        <v>0.1</v>
      </c>
      <c r="H4648" s="9" t="s">
        <v>1147</v>
      </c>
      <c r="I4648" s="32">
        <f t="shared" si="694"/>
        <v>46.082838181946165</v>
      </c>
      <c r="J4648" s="32">
        <f t="shared" si="683"/>
        <v>0.23041419090973084</v>
      </c>
      <c r="K4648" s="33" t="str">
        <f t="shared" si="687"/>
        <v>DEJAR</v>
      </c>
      <c r="L4648" s="33" t="str">
        <f t="shared" si="688"/>
        <v>DEJAR</v>
      </c>
      <c r="M4648" s="33" t="str">
        <f t="shared" si="689"/>
        <v>DEJAR</v>
      </c>
    </row>
    <row r="4649" spans="1:13" x14ac:dyDescent="0.25">
      <c r="A4649" s="13" t="s">
        <v>1168</v>
      </c>
      <c r="B4649" s="18">
        <v>18</v>
      </c>
      <c r="C4649" s="35" t="s">
        <v>1172</v>
      </c>
      <c r="D4649" s="136">
        <v>12</v>
      </c>
      <c r="E4649" s="111">
        <v>6</v>
      </c>
      <c r="F4649" s="305">
        <f t="shared" si="686"/>
        <v>113.0976</v>
      </c>
      <c r="G4649" s="9">
        <v>0.125</v>
      </c>
      <c r="H4649" s="9" t="s">
        <v>1065</v>
      </c>
      <c r="I4649" s="33">
        <f t="shared" ref="I4649:I4650" si="695">(6.666+(12.826*E4649^0.5)*LN(E4649))</f>
        <v>62.957985757508652</v>
      </c>
      <c r="J4649" s="33">
        <f t="shared" si="683"/>
        <v>0.25183194303003459</v>
      </c>
      <c r="K4649" s="33" t="str">
        <f t="shared" si="687"/>
        <v>DEJAR</v>
      </c>
      <c r="L4649" s="33" t="str">
        <f t="shared" si="688"/>
        <v>DEJAR</v>
      </c>
      <c r="M4649" s="33" t="str">
        <f t="shared" si="689"/>
        <v>DEJAR</v>
      </c>
    </row>
    <row r="4650" spans="1:13" x14ac:dyDescent="0.25">
      <c r="A4650" s="13" t="s">
        <v>1168</v>
      </c>
      <c r="B4650" s="18">
        <v>19</v>
      </c>
      <c r="C4650" s="35" t="s">
        <v>1172</v>
      </c>
      <c r="D4650" s="136">
        <v>10.5</v>
      </c>
      <c r="E4650" s="111">
        <v>7</v>
      </c>
      <c r="F4650" s="305">
        <f t="shared" si="686"/>
        <v>86.590350000000001</v>
      </c>
      <c r="G4650" s="9">
        <v>0.125</v>
      </c>
      <c r="H4650" s="9" t="s">
        <v>1065</v>
      </c>
      <c r="I4650" s="33">
        <f t="shared" si="695"/>
        <v>72.699305651915452</v>
      </c>
      <c r="J4650" s="33">
        <f t="shared" si="683"/>
        <v>0.29079722260766183</v>
      </c>
      <c r="K4650" s="33" t="str">
        <f t="shared" si="687"/>
        <v>DEJAR</v>
      </c>
      <c r="L4650" s="33" t="str">
        <f t="shared" si="688"/>
        <v>DEJAR</v>
      </c>
      <c r="M4650" s="33" t="str">
        <f t="shared" si="689"/>
        <v>DEJAR</v>
      </c>
    </row>
    <row r="4651" spans="1:13" x14ac:dyDescent="0.25">
      <c r="A4651" s="13" t="s">
        <v>1168</v>
      </c>
      <c r="B4651" s="18">
        <v>21</v>
      </c>
      <c r="C4651" s="35" t="s">
        <v>623</v>
      </c>
      <c r="D4651" s="136">
        <v>13</v>
      </c>
      <c r="E4651" s="111">
        <v>15</v>
      </c>
      <c r="F4651" s="305">
        <f t="shared" si="686"/>
        <v>132.73259999999999</v>
      </c>
      <c r="G4651" s="9">
        <v>0.125</v>
      </c>
      <c r="H4651" s="9" t="s">
        <v>1147</v>
      </c>
      <c r="I4651" s="32">
        <f t="shared" ref="I4651:I4655" si="696">0.13657*D4651^2.38351</f>
        <v>61.723483588461484</v>
      </c>
      <c r="J4651" s="32">
        <f t="shared" ref="J4651:J4656" si="697">(I4651/1000)*0.5/G4651</f>
        <v>0.24689393435384593</v>
      </c>
      <c r="K4651" s="33" t="str">
        <f t="shared" si="687"/>
        <v>DEJAR</v>
      </c>
      <c r="L4651" s="33" t="str">
        <f t="shared" si="688"/>
        <v>DEJAR</v>
      </c>
      <c r="M4651" s="33" t="str">
        <f t="shared" si="689"/>
        <v>DEJAR</v>
      </c>
    </row>
    <row r="4652" spans="1:13" x14ac:dyDescent="0.25">
      <c r="A4652" s="13" t="s">
        <v>1168</v>
      </c>
      <c r="B4652" s="18">
        <v>22</v>
      </c>
      <c r="C4652" s="35" t="s">
        <v>1154</v>
      </c>
      <c r="D4652" s="136">
        <v>24</v>
      </c>
      <c r="E4652" s="111">
        <v>16</v>
      </c>
      <c r="F4652" s="305">
        <f t="shared" si="686"/>
        <v>452.3904</v>
      </c>
      <c r="G4652" s="9">
        <v>0.125</v>
      </c>
      <c r="H4652" s="9" t="s">
        <v>1147</v>
      </c>
      <c r="I4652" s="32">
        <f t="shared" si="696"/>
        <v>266.13537552905672</v>
      </c>
      <c r="J4652" s="32">
        <f t="shared" si="697"/>
        <v>1.0645415021162268</v>
      </c>
      <c r="K4652" s="33" t="str">
        <f t="shared" si="687"/>
        <v>DEJAR</v>
      </c>
      <c r="L4652" s="33" t="str">
        <f t="shared" si="688"/>
        <v>DEJAR</v>
      </c>
      <c r="M4652" s="33" t="str">
        <f t="shared" si="689"/>
        <v>DEJAR</v>
      </c>
    </row>
    <row r="4653" spans="1:13" x14ac:dyDescent="0.25">
      <c r="A4653" s="13" t="s">
        <v>1168</v>
      </c>
      <c r="B4653" s="18">
        <v>23</v>
      </c>
      <c r="C4653" s="35" t="s">
        <v>1022</v>
      </c>
      <c r="D4653" s="136">
        <v>11.5</v>
      </c>
      <c r="E4653" s="111">
        <v>8</v>
      </c>
      <c r="F4653" s="305">
        <f t="shared" si="686"/>
        <v>103.86915</v>
      </c>
      <c r="G4653" s="9">
        <v>0.125</v>
      </c>
      <c r="H4653" s="9" t="s">
        <v>1147</v>
      </c>
      <c r="I4653" s="32">
        <f t="shared" si="696"/>
        <v>46.082838181946165</v>
      </c>
      <c r="J4653" s="32">
        <f t="shared" si="697"/>
        <v>0.18433135272778467</v>
      </c>
      <c r="K4653" s="33" t="str">
        <f t="shared" si="687"/>
        <v>DEJAR</v>
      </c>
      <c r="L4653" s="33" t="str">
        <f t="shared" si="688"/>
        <v>DEJAR</v>
      </c>
      <c r="M4653" s="33" t="str">
        <f t="shared" si="689"/>
        <v>DEJAR</v>
      </c>
    </row>
    <row r="4654" spans="1:13" x14ac:dyDescent="0.25">
      <c r="A4654" s="13" t="s">
        <v>1168</v>
      </c>
      <c r="B4654" s="18">
        <v>25</v>
      </c>
      <c r="C4654" s="35" t="s">
        <v>623</v>
      </c>
      <c r="D4654" s="136">
        <v>15</v>
      </c>
      <c r="E4654" s="111">
        <v>15</v>
      </c>
      <c r="F4654" s="305">
        <f t="shared" si="686"/>
        <v>176.715</v>
      </c>
      <c r="G4654" s="9">
        <v>0.125</v>
      </c>
      <c r="H4654" s="9" t="s">
        <v>1147</v>
      </c>
      <c r="I4654" s="32">
        <f t="shared" si="696"/>
        <v>86.812164819560579</v>
      </c>
      <c r="J4654" s="32">
        <f t="shared" si="697"/>
        <v>0.34724865927824233</v>
      </c>
      <c r="K4654" s="33" t="str">
        <f t="shared" si="687"/>
        <v>DEJAR</v>
      </c>
      <c r="L4654" s="33" t="str">
        <f t="shared" si="688"/>
        <v>DEJAR</v>
      </c>
      <c r="M4654" s="33" t="str">
        <f t="shared" si="689"/>
        <v>DEJAR</v>
      </c>
    </row>
    <row r="4655" spans="1:13" x14ac:dyDescent="0.25">
      <c r="A4655" s="13" t="s">
        <v>1168</v>
      </c>
      <c r="B4655" s="18">
        <v>26</v>
      </c>
      <c r="C4655" s="35" t="s">
        <v>161</v>
      </c>
      <c r="D4655" s="136">
        <v>22.5</v>
      </c>
      <c r="E4655" s="111">
        <v>22</v>
      </c>
      <c r="F4655" s="305">
        <f t="shared" si="686"/>
        <v>397.60874999999999</v>
      </c>
      <c r="G4655" s="9">
        <v>0.125</v>
      </c>
      <c r="H4655" s="9" t="s">
        <v>1147</v>
      </c>
      <c r="I4655" s="32">
        <f t="shared" si="696"/>
        <v>228.1896084504572</v>
      </c>
      <c r="J4655" s="32">
        <f t="shared" si="697"/>
        <v>0.91275843380182875</v>
      </c>
      <c r="K4655" s="33" t="str">
        <f t="shared" si="687"/>
        <v>DEJAR</v>
      </c>
      <c r="L4655" s="33" t="str">
        <f t="shared" si="688"/>
        <v>DEJAR</v>
      </c>
      <c r="M4655" s="33" t="str">
        <f t="shared" si="689"/>
        <v>DEJAR</v>
      </c>
    </row>
    <row r="4656" spans="1:13" x14ac:dyDescent="0.25">
      <c r="A4656" s="13" t="s">
        <v>1168</v>
      </c>
      <c r="B4656" s="18">
        <v>27</v>
      </c>
      <c r="C4656" s="35" t="s">
        <v>1172</v>
      </c>
      <c r="D4656" s="136">
        <v>16</v>
      </c>
      <c r="E4656" s="218">
        <v>14.606060606060606</v>
      </c>
      <c r="F4656" s="305">
        <f t="shared" si="686"/>
        <v>201.0624</v>
      </c>
      <c r="G4656" s="9">
        <v>0.1</v>
      </c>
      <c r="H4656" s="9" t="s">
        <v>1065</v>
      </c>
      <c r="I4656" s="33">
        <f>(6.666+(12.826*E4656^0.5)*LN(E4656))</f>
        <v>138.10532194023764</v>
      </c>
      <c r="J4656" s="33">
        <f t="shared" si="697"/>
        <v>0.69052660970118818</v>
      </c>
      <c r="K4656" s="33" t="str">
        <f t="shared" si="687"/>
        <v>DEJAR</v>
      </c>
      <c r="L4656" s="33" t="str">
        <f t="shared" si="688"/>
        <v>DEJAR</v>
      </c>
      <c r="M4656" s="33" t="str">
        <f t="shared" si="689"/>
        <v>DEJAR</v>
      </c>
    </row>
    <row r="4657" spans="1:13" x14ac:dyDescent="0.25">
      <c r="A4657" s="13" t="s">
        <v>1168</v>
      </c>
      <c r="B4657" s="18">
        <v>28</v>
      </c>
      <c r="C4657" s="35" t="s">
        <v>1022</v>
      </c>
      <c r="D4657" s="136">
        <v>18.5</v>
      </c>
      <c r="E4657" s="218">
        <v>14.606060606060606</v>
      </c>
      <c r="F4657" s="305">
        <f t="shared" si="686"/>
        <v>268.80315000000002</v>
      </c>
      <c r="G4657" s="9">
        <v>0.1</v>
      </c>
      <c r="H4657" s="9" t="s">
        <v>1147</v>
      </c>
      <c r="I4657" s="32">
        <f t="shared" ref="I4657:I4672" si="698">0.13657*D4657^2.38351</f>
        <v>143.11059777395243</v>
      </c>
      <c r="J4657" s="32">
        <f t="shared" ref="J4657:J4712" si="699">(I4657/1000)*0.5/G4657</f>
        <v>0.71555298886976215</v>
      </c>
      <c r="K4657" s="33" t="str">
        <f t="shared" si="687"/>
        <v>DEJAR</v>
      </c>
      <c r="L4657" s="33" t="str">
        <f t="shared" si="688"/>
        <v>DEJAR</v>
      </c>
      <c r="M4657" s="33" t="str">
        <f t="shared" si="689"/>
        <v>DEJAR</v>
      </c>
    </row>
    <row r="4658" spans="1:13" x14ac:dyDescent="0.25">
      <c r="A4658" s="13" t="s">
        <v>1168</v>
      </c>
      <c r="B4658" s="18">
        <v>29</v>
      </c>
      <c r="C4658" s="35" t="s">
        <v>623</v>
      </c>
      <c r="D4658" s="136">
        <v>35</v>
      </c>
      <c r="E4658" s="111">
        <v>20</v>
      </c>
      <c r="F4658" s="305">
        <f t="shared" si="686"/>
        <v>962.11500000000001</v>
      </c>
      <c r="G4658" s="9">
        <v>0.125</v>
      </c>
      <c r="H4658" s="9" t="s">
        <v>1147</v>
      </c>
      <c r="I4658" s="32">
        <f t="shared" si="698"/>
        <v>654.11925553640299</v>
      </c>
      <c r="J4658" s="32">
        <f t="shared" si="699"/>
        <v>2.6164770221456122</v>
      </c>
      <c r="K4658" s="33" t="str">
        <f t="shared" si="687"/>
        <v>DEJAR</v>
      </c>
      <c r="L4658" s="33" t="str">
        <f t="shared" si="688"/>
        <v>DEJAR</v>
      </c>
      <c r="M4658" s="33" t="str">
        <f t="shared" si="689"/>
        <v>DEJAR</v>
      </c>
    </row>
    <row r="4659" spans="1:13" x14ac:dyDescent="0.25">
      <c r="A4659" s="13" t="s">
        <v>1168</v>
      </c>
      <c r="B4659" s="18">
        <v>30</v>
      </c>
      <c r="C4659" s="35" t="s">
        <v>161</v>
      </c>
      <c r="D4659" s="136">
        <v>18</v>
      </c>
      <c r="E4659" s="218">
        <v>14.606060606060606</v>
      </c>
      <c r="F4659" s="305">
        <f t="shared" si="686"/>
        <v>254.46959999999999</v>
      </c>
      <c r="G4659" s="9">
        <v>0.1</v>
      </c>
      <c r="H4659" s="9" t="s">
        <v>1147</v>
      </c>
      <c r="I4659" s="32">
        <f t="shared" si="698"/>
        <v>134.06329154071116</v>
      </c>
      <c r="J4659" s="32">
        <f t="shared" si="699"/>
        <v>0.67031645770355586</v>
      </c>
      <c r="K4659" s="33" t="str">
        <f t="shared" si="687"/>
        <v>DEJAR</v>
      </c>
      <c r="L4659" s="33" t="str">
        <f t="shared" si="688"/>
        <v>DEJAR</v>
      </c>
      <c r="M4659" s="33" t="str">
        <f t="shared" si="689"/>
        <v>DEJAR</v>
      </c>
    </row>
    <row r="4660" spans="1:13" x14ac:dyDescent="0.25">
      <c r="A4660" s="13" t="s">
        <v>1168</v>
      </c>
      <c r="B4660" s="18">
        <v>31</v>
      </c>
      <c r="C4660" s="35" t="s">
        <v>623</v>
      </c>
      <c r="D4660" s="136">
        <v>13</v>
      </c>
      <c r="E4660" s="111">
        <v>15</v>
      </c>
      <c r="F4660" s="305">
        <f t="shared" si="686"/>
        <v>132.73259999999999</v>
      </c>
      <c r="G4660" s="9">
        <v>0.125</v>
      </c>
      <c r="H4660" s="9" t="s">
        <v>1147</v>
      </c>
      <c r="I4660" s="32">
        <f t="shared" si="698"/>
        <v>61.723483588461484</v>
      </c>
      <c r="J4660" s="32">
        <f t="shared" si="699"/>
        <v>0.24689393435384593</v>
      </c>
      <c r="K4660" s="33" t="str">
        <f t="shared" si="687"/>
        <v>DEJAR</v>
      </c>
      <c r="L4660" s="33" t="str">
        <f t="shared" si="688"/>
        <v>DEJAR</v>
      </c>
      <c r="M4660" s="33" t="str">
        <f t="shared" si="689"/>
        <v>DEJAR</v>
      </c>
    </row>
    <row r="4661" spans="1:13" x14ac:dyDescent="0.25">
      <c r="A4661" s="13" t="s">
        <v>1168</v>
      </c>
      <c r="B4661" s="18">
        <v>32</v>
      </c>
      <c r="C4661" s="35" t="s">
        <v>1154</v>
      </c>
      <c r="D4661" s="136">
        <v>10.5</v>
      </c>
      <c r="E4661" s="218">
        <v>14.606060606060606</v>
      </c>
      <c r="F4661" s="305">
        <f t="shared" si="686"/>
        <v>86.590350000000001</v>
      </c>
      <c r="G4661" s="9">
        <v>0.1</v>
      </c>
      <c r="H4661" s="9" t="s">
        <v>1147</v>
      </c>
      <c r="I4661" s="32">
        <f t="shared" si="698"/>
        <v>37.099684439743179</v>
      </c>
      <c r="J4661" s="32">
        <f t="shared" si="699"/>
        <v>0.1854984221987159</v>
      </c>
      <c r="K4661" s="33" t="str">
        <f t="shared" si="687"/>
        <v>DEJAR</v>
      </c>
      <c r="L4661" s="33" t="str">
        <f t="shared" si="688"/>
        <v>DEJAR</v>
      </c>
      <c r="M4661" s="33" t="str">
        <f t="shared" si="689"/>
        <v>DEJAR</v>
      </c>
    </row>
    <row r="4662" spans="1:13" x14ac:dyDescent="0.25">
      <c r="A4662" s="13" t="s">
        <v>1168</v>
      </c>
      <c r="B4662" s="18">
        <v>33</v>
      </c>
      <c r="C4662" s="35" t="s">
        <v>623</v>
      </c>
      <c r="D4662" s="136">
        <v>14</v>
      </c>
      <c r="E4662" s="111">
        <v>15</v>
      </c>
      <c r="F4662" s="305">
        <f t="shared" si="686"/>
        <v>153.9384</v>
      </c>
      <c r="G4662" s="9">
        <v>0.125</v>
      </c>
      <c r="H4662" s="9" t="s">
        <v>1147</v>
      </c>
      <c r="I4662" s="32">
        <f t="shared" si="698"/>
        <v>73.64833681845144</v>
      </c>
      <c r="J4662" s="32">
        <f t="shared" si="699"/>
        <v>0.29459334727380576</v>
      </c>
      <c r="K4662" s="33" t="str">
        <f t="shared" si="687"/>
        <v>DEJAR</v>
      </c>
      <c r="L4662" s="33" t="str">
        <f t="shared" si="688"/>
        <v>DEJAR</v>
      </c>
      <c r="M4662" s="33" t="str">
        <f t="shared" si="689"/>
        <v>DEJAR</v>
      </c>
    </row>
    <row r="4663" spans="1:13" x14ac:dyDescent="0.25">
      <c r="A4663" s="13" t="s">
        <v>1168</v>
      </c>
      <c r="B4663" s="18">
        <v>35</v>
      </c>
      <c r="C4663" s="35" t="s">
        <v>623</v>
      </c>
      <c r="D4663" s="136">
        <v>15</v>
      </c>
      <c r="E4663" s="111">
        <v>20</v>
      </c>
      <c r="F4663" s="305">
        <f t="shared" si="686"/>
        <v>176.715</v>
      </c>
      <c r="G4663" s="9">
        <v>0.125</v>
      </c>
      <c r="H4663" s="9" t="s">
        <v>1147</v>
      </c>
      <c r="I4663" s="32">
        <f t="shared" si="698"/>
        <v>86.812164819560579</v>
      </c>
      <c r="J4663" s="32">
        <f t="shared" si="699"/>
        <v>0.34724865927824233</v>
      </c>
      <c r="K4663" s="33" t="str">
        <f t="shared" si="687"/>
        <v>DEJAR</v>
      </c>
      <c r="L4663" s="33" t="str">
        <f t="shared" si="688"/>
        <v>DEJAR</v>
      </c>
      <c r="M4663" s="33" t="str">
        <f t="shared" si="689"/>
        <v>DEJAR</v>
      </c>
    </row>
    <row r="4664" spans="1:13" x14ac:dyDescent="0.25">
      <c r="A4664" s="13" t="s">
        <v>1168</v>
      </c>
      <c r="B4664" s="18">
        <v>36</v>
      </c>
      <c r="C4664" s="35" t="s">
        <v>1066</v>
      </c>
      <c r="D4664" s="136">
        <v>19</v>
      </c>
      <c r="E4664" s="218">
        <v>14.606060606060606</v>
      </c>
      <c r="F4664" s="305">
        <f t="shared" si="686"/>
        <v>283.52940000000001</v>
      </c>
      <c r="G4664" s="9">
        <v>0.1</v>
      </c>
      <c r="H4664" s="9" t="s">
        <v>1147</v>
      </c>
      <c r="I4664" s="32">
        <f t="shared" si="698"/>
        <v>152.50261995629924</v>
      </c>
      <c r="J4664" s="32">
        <f t="shared" si="699"/>
        <v>0.76251309978149617</v>
      </c>
      <c r="K4664" s="33" t="str">
        <f t="shared" si="687"/>
        <v>DEJAR</v>
      </c>
      <c r="L4664" s="33" t="str">
        <f t="shared" si="688"/>
        <v>DEJAR</v>
      </c>
      <c r="M4664" s="33" t="str">
        <f t="shared" si="689"/>
        <v>DEJAR</v>
      </c>
    </row>
    <row r="4665" spans="1:13" x14ac:dyDescent="0.25">
      <c r="A4665" s="13" t="s">
        <v>1168</v>
      </c>
      <c r="B4665" s="18">
        <v>37</v>
      </c>
      <c r="C4665" s="35" t="s">
        <v>1066</v>
      </c>
      <c r="D4665" s="136">
        <v>19.5</v>
      </c>
      <c r="E4665" s="218">
        <v>14.606060606060606</v>
      </c>
      <c r="F4665" s="305">
        <f t="shared" si="686"/>
        <v>298.64834999999999</v>
      </c>
      <c r="G4665" s="9">
        <v>0.1</v>
      </c>
      <c r="H4665" s="9" t="s">
        <v>1147</v>
      </c>
      <c r="I4665" s="32">
        <f t="shared" si="698"/>
        <v>162.24290203480425</v>
      </c>
      <c r="J4665" s="32">
        <f t="shared" si="699"/>
        <v>0.81121451017402113</v>
      </c>
      <c r="K4665" s="33" t="str">
        <f t="shared" si="687"/>
        <v>DEJAR</v>
      </c>
      <c r="L4665" s="33" t="str">
        <f t="shared" si="688"/>
        <v>DEJAR</v>
      </c>
      <c r="M4665" s="33" t="str">
        <f t="shared" si="689"/>
        <v>DEJAR</v>
      </c>
    </row>
    <row r="4666" spans="1:13" x14ac:dyDescent="0.25">
      <c r="A4666" s="13" t="s">
        <v>1168</v>
      </c>
      <c r="B4666" s="18">
        <v>38</v>
      </c>
      <c r="C4666" s="35" t="s">
        <v>623</v>
      </c>
      <c r="D4666" s="136">
        <v>19</v>
      </c>
      <c r="E4666" s="111">
        <v>15</v>
      </c>
      <c r="F4666" s="305">
        <f t="shared" si="686"/>
        <v>283.52940000000001</v>
      </c>
      <c r="G4666" s="9">
        <v>0.125</v>
      </c>
      <c r="H4666" s="9" t="s">
        <v>1147</v>
      </c>
      <c r="I4666" s="32">
        <f t="shared" si="698"/>
        <v>152.50261995629924</v>
      </c>
      <c r="J4666" s="32">
        <f t="shared" si="699"/>
        <v>0.61001047982519696</v>
      </c>
      <c r="K4666" s="33" t="str">
        <f t="shared" si="687"/>
        <v>DEJAR</v>
      </c>
      <c r="L4666" s="33" t="str">
        <f t="shared" si="688"/>
        <v>DEJAR</v>
      </c>
      <c r="M4666" s="33" t="str">
        <f t="shared" si="689"/>
        <v>DEJAR</v>
      </c>
    </row>
    <row r="4667" spans="1:13" x14ac:dyDescent="0.25">
      <c r="A4667" s="13" t="s">
        <v>1168</v>
      </c>
      <c r="B4667" s="18">
        <v>39</v>
      </c>
      <c r="C4667" s="35" t="s">
        <v>1022</v>
      </c>
      <c r="D4667" s="136">
        <v>15.5</v>
      </c>
      <c r="E4667" s="111">
        <v>18</v>
      </c>
      <c r="F4667" s="305">
        <f t="shared" si="686"/>
        <v>188.69235</v>
      </c>
      <c r="G4667" s="9">
        <v>0.125</v>
      </c>
      <c r="H4667" s="9" t="s">
        <v>1147</v>
      </c>
      <c r="I4667" s="32">
        <f t="shared" si="698"/>
        <v>93.869134877908024</v>
      </c>
      <c r="J4667" s="32">
        <f t="shared" si="699"/>
        <v>0.37547653951163212</v>
      </c>
      <c r="K4667" s="33" t="str">
        <f t="shared" si="687"/>
        <v>DEJAR</v>
      </c>
      <c r="L4667" s="33" t="str">
        <f t="shared" si="688"/>
        <v>DEJAR</v>
      </c>
      <c r="M4667" s="33" t="str">
        <f t="shared" si="689"/>
        <v>DEJAR</v>
      </c>
    </row>
    <row r="4668" spans="1:13" x14ac:dyDescent="0.25">
      <c r="A4668" s="13" t="s">
        <v>1168</v>
      </c>
      <c r="B4668" s="18">
        <v>40</v>
      </c>
      <c r="C4668" s="35" t="s">
        <v>1173</v>
      </c>
      <c r="D4668" s="136">
        <v>10</v>
      </c>
      <c r="E4668" s="218">
        <v>14.606060606060606</v>
      </c>
      <c r="F4668" s="305">
        <f t="shared" si="686"/>
        <v>78.539999999999992</v>
      </c>
      <c r="G4668" s="9">
        <v>0.1</v>
      </c>
      <c r="H4668" s="9" t="s">
        <v>1147</v>
      </c>
      <c r="I4668" s="32">
        <f t="shared" si="698"/>
        <v>33.026709725455305</v>
      </c>
      <c r="J4668" s="32">
        <f t="shared" si="699"/>
        <v>0.16513354862727653</v>
      </c>
      <c r="K4668" s="33" t="str">
        <f t="shared" si="687"/>
        <v>DEJAR</v>
      </c>
      <c r="L4668" s="33" t="str">
        <f t="shared" si="688"/>
        <v>DEJAR</v>
      </c>
      <c r="M4668" s="33" t="str">
        <f t="shared" si="689"/>
        <v>DEJAR</v>
      </c>
    </row>
    <row r="4669" spans="1:13" x14ac:dyDescent="0.25">
      <c r="A4669" s="13" t="s">
        <v>1168</v>
      </c>
      <c r="B4669" s="18">
        <v>41</v>
      </c>
      <c r="C4669" s="35" t="s">
        <v>990</v>
      </c>
      <c r="D4669" s="136">
        <v>13.5</v>
      </c>
      <c r="E4669" s="111">
        <v>6</v>
      </c>
      <c r="F4669" s="305">
        <f t="shared" si="686"/>
        <v>143.13915</v>
      </c>
      <c r="G4669" s="9">
        <v>0.125</v>
      </c>
      <c r="H4669" s="9" t="s">
        <v>1147</v>
      </c>
      <c r="I4669" s="32">
        <f t="shared" si="698"/>
        <v>67.533172179763213</v>
      </c>
      <c r="J4669" s="32">
        <f t="shared" si="699"/>
        <v>0.27013268871905283</v>
      </c>
      <c r="K4669" s="33" t="str">
        <f t="shared" si="687"/>
        <v>DEJAR</v>
      </c>
      <c r="L4669" s="33" t="str">
        <f t="shared" si="688"/>
        <v>DEJAR</v>
      </c>
      <c r="M4669" s="33" t="str">
        <f t="shared" si="689"/>
        <v>DEJAR</v>
      </c>
    </row>
    <row r="4670" spans="1:13" x14ac:dyDescent="0.25">
      <c r="A4670" s="13" t="s">
        <v>1168</v>
      </c>
      <c r="B4670" s="18">
        <v>42</v>
      </c>
      <c r="C4670" s="35" t="s">
        <v>161</v>
      </c>
      <c r="D4670" s="136">
        <v>19.5</v>
      </c>
      <c r="E4670" s="111">
        <v>18</v>
      </c>
      <c r="F4670" s="305">
        <f t="shared" si="686"/>
        <v>298.64834999999999</v>
      </c>
      <c r="G4670" s="9">
        <v>0.125</v>
      </c>
      <c r="H4670" s="9" t="s">
        <v>1147</v>
      </c>
      <c r="I4670" s="32">
        <f t="shared" si="698"/>
        <v>162.24290203480425</v>
      </c>
      <c r="J4670" s="32">
        <f t="shared" si="699"/>
        <v>0.64897160813921695</v>
      </c>
      <c r="K4670" s="33" t="str">
        <f t="shared" si="687"/>
        <v>DEJAR</v>
      </c>
      <c r="L4670" s="33" t="str">
        <f t="shared" si="688"/>
        <v>DEJAR</v>
      </c>
      <c r="M4670" s="33" t="str">
        <f t="shared" si="689"/>
        <v>DEJAR</v>
      </c>
    </row>
    <row r="4671" spans="1:13" x14ac:dyDescent="0.25">
      <c r="A4671" s="13" t="s">
        <v>1168</v>
      </c>
      <c r="B4671" s="18">
        <v>43</v>
      </c>
      <c r="C4671" s="35" t="s">
        <v>623</v>
      </c>
      <c r="D4671" s="136">
        <v>13</v>
      </c>
      <c r="E4671" s="111">
        <v>20</v>
      </c>
      <c r="F4671" s="305">
        <f t="shared" si="686"/>
        <v>132.73259999999999</v>
      </c>
      <c r="G4671" s="9">
        <v>0.125</v>
      </c>
      <c r="H4671" s="9" t="s">
        <v>1147</v>
      </c>
      <c r="I4671" s="32">
        <f t="shared" si="698"/>
        <v>61.723483588461484</v>
      </c>
      <c r="J4671" s="32">
        <f t="shared" si="699"/>
        <v>0.24689393435384593</v>
      </c>
      <c r="K4671" s="33" t="str">
        <f t="shared" si="687"/>
        <v>DEJAR</v>
      </c>
      <c r="L4671" s="33" t="str">
        <f t="shared" si="688"/>
        <v>DEJAR</v>
      </c>
      <c r="M4671" s="33" t="str">
        <f t="shared" si="689"/>
        <v>DEJAR</v>
      </c>
    </row>
    <row r="4672" spans="1:13" x14ac:dyDescent="0.25">
      <c r="A4672" s="13" t="s">
        <v>1168</v>
      </c>
      <c r="B4672" s="18">
        <v>44</v>
      </c>
      <c r="C4672" s="35" t="s">
        <v>161</v>
      </c>
      <c r="D4672" s="136">
        <v>18.5</v>
      </c>
      <c r="E4672" s="111">
        <v>24</v>
      </c>
      <c r="F4672" s="305">
        <f t="shared" si="686"/>
        <v>268.80315000000002</v>
      </c>
      <c r="G4672" s="9">
        <v>0.125</v>
      </c>
      <c r="H4672" s="9" t="s">
        <v>1147</v>
      </c>
      <c r="I4672" s="32">
        <f t="shared" si="698"/>
        <v>143.11059777395243</v>
      </c>
      <c r="J4672" s="32">
        <f t="shared" si="699"/>
        <v>0.57244239109580974</v>
      </c>
      <c r="K4672" s="33" t="str">
        <f t="shared" si="687"/>
        <v>DEJAR</v>
      </c>
      <c r="L4672" s="33" t="str">
        <f t="shared" si="688"/>
        <v>DEJAR</v>
      </c>
      <c r="M4672" s="33" t="str">
        <f t="shared" si="689"/>
        <v>DEJAR</v>
      </c>
    </row>
    <row r="4673" spans="1:13" x14ac:dyDescent="0.25">
      <c r="A4673" s="13" t="s">
        <v>1168</v>
      </c>
      <c r="B4673" s="18">
        <v>45</v>
      </c>
      <c r="C4673" s="35" t="s">
        <v>1125</v>
      </c>
      <c r="D4673" s="136">
        <v>13</v>
      </c>
      <c r="E4673" s="111">
        <v>8</v>
      </c>
      <c r="F4673" s="305">
        <f t="shared" si="686"/>
        <v>132.73259999999999</v>
      </c>
      <c r="G4673" s="9">
        <v>0.125</v>
      </c>
      <c r="H4673" s="9" t="s">
        <v>1080</v>
      </c>
      <c r="I4673" s="33">
        <f t="shared" ref="I4673:I4674" si="700">0.15991*D4673^2.32764</f>
        <v>62.623123844849545</v>
      </c>
      <c r="J4673" s="33">
        <f t="shared" si="699"/>
        <v>0.25049249537939816</v>
      </c>
      <c r="K4673" s="33" t="str">
        <f t="shared" si="687"/>
        <v>DEJAR</v>
      </c>
      <c r="L4673" s="33" t="str">
        <f t="shared" si="688"/>
        <v>DEJAR</v>
      </c>
      <c r="M4673" s="33" t="str">
        <f t="shared" si="689"/>
        <v>DEJAR</v>
      </c>
    </row>
    <row r="4674" spans="1:13" x14ac:dyDescent="0.25">
      <c r="A4674" s="13" t="s">
        <v>1168</v>
      </c>
      <c r="B4674" s="18">
        <v>46</v>
      </c>
      <c r="C4674" s="35" t="s">
        <v>1125</v>
      </c>
      <c r="D4674" s="136">
        <v>11.5</v>
      </c>
      <c r="E4674" s="111">
        <v>8</v>
      </c>
      <c r="F4674" s="305">
        <f t="shared" si="686"/>
        <v>103.86915</v>
      </c>
      <c r="G4674" s="9">
        <v>0.125</v>
      </c>
      <c r="H4674" s="9" t="s">
        <v>1080</v>
      </c>
      <c r="I4674" s="33">
        <f t="shared" si="700"/>
        <v>47.075868864362505</v>
      </c>
      <c r="J4674" s="33">
        <f t="shared" si="699"/>
        <v>0.18830347545745002</v>
      </c>
      <c r="K4674" s="33" t="str">
        <f t="shared" si="687"/>
        <v>DEJAR</v>
      </c>
      <c r="L4674" s="33" t="str">
        <f t="shared" si="688"/>
        <v>DEJAR</v>
      </c>
      <c r="M4674" s="33" t="str">
        <f t="shared" si="689"/>
        <v>DEJAR</v>
      </c>
    </row>
    <row r="4675" spans="1:13" x14ac:dyDescent="0.25">
      <c r="A4675" s="13" t="s">
        <v>1168</v>
      </c>
      <c r="B4675" s="18">
        <v>47</v>
      </c>
      <c r="C4675" s="35" t="s">
        <v>623</v>
      </c>
      <c r="D4675" s="136">
        <v>22</v>
      </c>
      <c r="E4675" s="124">
        <v>20</v>
      </c>
      <c r="F4675" s="305">
        <f t="shared" ref="F4675:F4738" si="701">(3.1416/4)*D4675^2</f>
        <v>380.1336</v>
      </c>
      <c r="G4675" s="9">
        <v>0.125</v>
      </c>
      <c r="H4675" s="9" t="s">
        <v>1147</v>
      </c>
      <c r="I4675" s="32">
        <f t="shared" ref="I4675:I4676" si="702">0.13657*D4675^2.38351</f>
        <v>216.2883827856152</v>
      </c>
      <c r="J4675" s="32">
        <f t="shared" si="699"/>
        <v>0.86515353114246074</v>
      </c>
      <c r="K4675" s="33" t="str">
        <f t="shared" ref="K4675:K4738" si="703">+IF(D4675&gt;=10,"DEJAR","DEPURAR")</f>
        <v>DEJAR</v>
      </c>
      <c r="L4675" s="33" t="str">
        <f t="shared" ref="L4675:L4738" si="704">+IF(E4675&gt;=5,"DEJAR","DEPURAR")</f>
        <v>DEJAR</v>
      </c>
      <c r="M4675" s="33" t="str">
        <f t="shared" ref="M4675:M4738" si="705">+IF(AND(K4675="DEJAR",L4675="DEJAR"),"DEJAR","DEPURAR")</f>
        <v>DEJAR</v>
      </c>
    </row>
    <row r="4676" spans="1:13" x14ac:dyDescent="0.25">
      <c r="A4676" s="13" t="s">
        <v>1168</v>
      </c>
      <c r="B4676" s="18">
        <v>48</v>
      </c>
      <c r="C4676" s="35" t="s">
        <v>1071</v>
      </c>
      <c r="D4676" s="136">
        <v>10</v>
      </c>
      <c r="E4676" s="111">
        <v>8</v>
      </c>
      <c r="F4676" s="305">
        <f t="shared" si="701"/>
        <v>78.539999999999992</v>
      </c>
      <c r="G4676" s="9">
        <v>0.125</v>
      </c>
      <c r="H4676" s="9" t="s">
        <v>1147</v>
      </c>
      <c r="I4676" s="32">
        <f t="shared" si="702"/>
        <v>33.026709725455305</v>
      </c>
      <c r="J4676" s="32">
        <f t="shared" si="699"/>
        <v>0.13210683890182123</v>
      </c>
      <c r="K4676" s="33" t="str">
        <f t="shared" si="703"/>
        <v>DEJAR</v>
      </c>
      <c r="L4676" s="33" t="str">
        <f t="shared" si="704"/>
        <v>DEJAR</v>
      </c>
      <c r="M4676" s="33" t="str">
        <f t="shared" si="705"/>
        <v>DEJAR</v>
      </c>
    </row>
    <row r="4677" spans="1:13" x14ac:dyDescent="0.25">
      <c r="A4677" s="13" t="s">
        <v>1168</v>
      </c>
      <c r="B4677" s="18">
        <v>49</v>
      </c>
      <c r="C4677" s="35" t="s">
        <v>1125</v>
      </c>
      <c r="D4677" s="136">
        <v>13.5</v>
      </c>
      <c r="E4677" s="111">
        <v>12</v>
      </c>
      <c r="F4677" s="305">
        <f t="shared" si="701"/>
        <v>143.13915</v>
      </c>
      <c r="G4677" s="9">
        <v>0.125</v>
      </c>
      <c r="H4677" s="9" t="s">
        <v>1080</v>
      </c>
      <c r="I4677" s="33">
        <f t="shared" ref="I4677:I4678" si="706">0.15991*D4677^2.32764</f>
        <v>68.373170082129207</v>
      </c>
      <c r="J4677" s="33">
        <f t="shared" si="699"/>
        <v>0.27349268032851681</v>
      </c>
      <c r="K4677" s="33" t="str">
        <f t="shared" si="703"/>
        <v>DEJAR</v>
      </c>
      <c r="L4677" s="33" t="str">
        <f t="shared" si="704"/>
        <v>DEJAR</v>
      </c>
      <c r="M4677" s="33" t="str">
        <f t="shared" si="705"/>
        <v>DEJAR</v>
      </c>
    </row>
    <row r="4678" spans="1:13" x14ac:dyDescent="0.25">
      <c r="A4678" s="13" t="s">
        <v>1168</v>
      </c>
      <c r="B4678" s="18">
        <v>50</v>
      </c>
      <c r="C4678" s="35" t="s">
        <v>1125</v>
      </c>
      <c r="D4678" s="136">
        <v>19</v>
      </c>
      <c r="E4678" s="111">
        <v>8</v>
      </c>
      <c r="F4678" s="305">
        <f t="shared" si="701"/>
        <v>283.52940000000001</v>
      </c>
      <c r="G4678" s="9">
        <v>0.125</v>
      </c>
      <c r="H4678" s="9" t="s">
        <v>1080</v>
      </c>
      <c r="I4678" s="33">
        <f t="shared" si="706"/>
        <v>151.47942747069629</v>
      </c>
      <c r="J4678" s="33">
        <f t="shared" si="699"/>
        <v>0.60591770988278515</v>
      </c>
      <c r="K4678" s="33" t="str">
        <f t="shared" si="703"/>
        <v>DEJAR</v>
      </c>
      <c r="L4678" s="33" t="str">
        <f t="shared" si="704"/>
        <v>DEJAR</v>
      </c>
      <c r="M4678" s="33" t="str">
        <f t="shared" si="705"/>
        <v>DEJAR</v>
      </c>
    </row>
    <row r="4679" spans="1:13" x14ac:dyDescent="0.25">
      <c r="A4679" s="13" t="s">
        <v>1168</v>
      </c>
      <c r="B4679" s="18">
        <v>51</v>
      </c>
      <c r="C4679" s="35" t="s">
        <v>623</v>
      </c>
      <c r="D4679" s="136">
        <v>10</v>
      </c>
      <c r="E4679" s="111">
        <v>6</v>
      </c>
      <c r="F4679" s="305">
        <f t="shared" si="701"/>
        <v>78.539999999999992</v>
      </c>
      <c r="G4679" s="9">
        <v>0.125</v>
      </c>
      <c r="H4679" s="9" t="s">
        <v>1147</v>
      </c>
      <c r="I4679" s="32">
        <f t="shared" ref="I4679:I4705" si="707">0.13657*D4679^2.38351</f>
        <v>33.026709725455305</v>
      </c>
      <c r="J4679" s="32">
        <f t="shared" si="699"/>
        <v>0.13210683890182123</v>
      </c>
      <c r="K4679" s="33" t="str">
        <f t="shared" si="703"/>
        <v>DEJAR</v>
      </c>
      <c r="L4679" s="33" t="str">
        <f t="shared" si="704"/>
        <v>DEJAR</v>
      </c>
      <c r="M4679" s="33" t="str">
        <f t="shared" si="705"/>
        <v>DEJAR</v>
      </c>
    </row>
    <row r="4680" spans="1:13" x14ac:dyDescent="0.25">
      <c r="A4680" s="13" t="s">
        <v>1168</v>
      </c>
      <c r="B4680" s="18">
        <v>52</v>
      </c>
      <c r="C4680" s="35" t="s">
        <v>623</v>
      </c>
      <c r="D4680" s="136">
        <v>14</v>
      </c>
      <c r="E4680" s="111">
        <v>20</v>
      </c>
      <c r="F4680" s="305">
        <f t="shared" si="701"/>
        <v>153.9384</v>
      </c>
      <c r="G4680" s="9">
        <v>0.125</v>
      </c>
      <c r="H4680" s="9" t="s">
        <v>1147</v>
      </c>
      <c r="I4680" s="32">
        <f t="shared" si="707"/>
        <v>73.64833681845144</v>
      </c>
      <c r="J4680" s="32">
        <f t="shared" si="699"/>
        <v>0.29459334727380576</v>
      </c>
      <c r="K4680" s="33" t="str">
        <f t="shared" si="703"/>
        <v>DEJAR</v>
      </c>
      <c r="L4680" s="33" t="str">
        <f t="shared" si="704"/>
        <v>DEJAR</v>
      </c>
      <c r="M4680" s="33" t="str">
        <f t="shared" si="705"/>
        <v>DEJAR</v>
      </c>
    </row>
    <row r="4681" spans="1:13" x14ac:dyDescent="0.25">
      <c r="A4681" s="13" t="s">
        <v>1168</v>
      </c>
      <c r="B4681" s="18">
        <v>53</v>
      </c>
      <c r="C4681" s="35" t="s">
        <v>1071</v>
      </c>
      <c r="D4681" s="136">
        <v>12.5</v>
      </c>
      <c r="E4681" s="111">
        <v>14</v>
      </c>
      <c r="F4681" s="305">
        <f t="shared" si="701"/>
        <v>122.71875</v>
      </c>
      <c r="G4681" s="9">
        <v>0.125</v>
      </c>
      <c r="H4681" s="9" t="s">
        <v>1147</v>
      </c>
      <c r="I4681" s="32">
        <f t="shared" si="707"/>
        <v>56.214880852526136</v>
      </c>
      <c r="J4681" s="32">
        <f t="shared" si="699"/>
        <v>0.22485952341010454</v>
      </c>
      <c r="K4681" s="33" t="str">
        <f t="shared" si="703"/>
        <v>DEJAR</v>
      </c>
      <c r="L4681" s="33" t="str">
        <f t="shared" si="704"/>
        <v>DEJAR</v>
      </c>
      <c r="M4681" s="33" t="str">
        <f t="shared" si="705"/>
        <v>DEJAR</v>
      </c>
    </row>
    <row r="4682" spans="1:13" x14ac:dyDescent="0.25">
      <c r="A4682" s="13" t="s">
        <v>1168</v>
      </c>
      <c r="B4682" s="18">
        <v>54</v>
      </c>
      <c r="C4682" s="35" t="s">
        <v>1154</v>
      </c>
      <c r="D4682" s="136">
        <v>14</v>
      </c>
      <c r="E4682" s="111">
        <v>14</v>
      </c>
      <c r="F4682" s="305">
        <f t="shared" si="701"/>
        <v>153.9384</v>
      </c>
      <c r="G4682" s="9">
        <v>0.125</v>
      </c>
      <c r="H4682" s="9" t="s">
        <v>1147</v>
      </c>
      <c r="I4682" s="32">
        <f t="shared" si="707"/>
        <v>73.64833681845144</v>
      </c>
      <c r="J4682" s="32">
        <f t="shared" si="699"/>
        <v>0.29459334727380576</v>
      </c>
      <c r="K4682" s="33" t="str">
        <f t="shared" si="703"/>
        <v>DEJAR</v>
      </c>
      <c r="L4682" s="33" t="str">
        <f t="shared" si="704"/>
        <v>DEJAR</v>
      </c>
      <c r="M4682" s="33" t="str">
        <f t="shared" si="705"/>
        <v>DEJAR</v>
      </c>
    </row>
    <row r="4683" spans="1:13" x14ac:dyDescent="0.25">
      <c r="A4683" s="13" t="s">
        <v>1168</v>
      </c>
      <c r="B4683" s="18">
        <v>55</v>
      </c>
      <c r="C4683" s="35" t="s">
        <v>623</v>
      </c>
      <c r="D4683" s="136">
        <v>14</v>
      </c>
      <c r="E4683" s="111">
        <v>15</v>
      </c>
      <c r="F4683" s="305">
        <f t="shared" si="701"/>
        <v>153.9384</v>
      </c>
      <c r="G4683" s="9">
        <v>0.125</v>
      </c>
      <c r="H4683" s="9" t="s">
        <v>1147</v>
      </c>
      <c r="I4683" s="32">
        <f t="shared" si="707"/>
        <v>73.64833681845144</v>
      </c>
      <c r="J4683" s="32">
        <f t="shared" si="699"/>
        <v>0.29459334727380576</v>
      </c>
      <c r="K4683" s="33" t="str">
        <f t="shared" si="703"/>
        <v>DEJAR</v>
      </c>
      <c r="L4683" s="33" t="str">
        <f t="shared" si="704"/>
        <v>DEJAR</v>
      </c>
      <c r="M4683" s="33" t="str">
        <f t="shared" si="705"/>
        <v>DEJAR</v>
      </c>
    </row>
    <row r="4684" spans="1:13" x14ac:dyDescent="0.25">
      <c r="A4684" s="13" t="s">
        <v>1168</v>
      </c>
      <c r="B4684" s="18">
        <v>56</v>
      </c>
      <c r="C4684" s="35" t="s">
        <v>1022</v>
      </c>
      <c r="D4684" s="136">
        <v>14</v>
      </c>
      <c r="E4684" s="218">
        <v>14.606060606060606</v>
      </c>
      <c r="F4684" s="305">
        <f t="shared" si="701"/>
        <v>153.9384</v>
      </c>
      <c r="G4684" s="9">
        <v>0.1</v>
      </c>
      <c r="H4684" s="9" t="s">
        <v>1147</v>
      </c>
      <c r="I4684" s="32">
        <f t="shared" si="707"/>
        <v>73.64833681845144</v>
      </c>
      <c r="J4684" s="32">
        <f t="shared" si="699"/>
        <v>0.36824168409225716</v>
      </c>
      <c r="K4684" s="33" t="str">
        <f t="shared" si="703"/>
        <v>DEJAR</v>
      </c>
      <c r="L4684" s="33" t="str">
        <f t="shared" si="704"/>
        <v>DEJAR</v>
      </c>
      <c r="M4684" s="33" t="str">
        <f t="shared" si="705"/>
        <v>DEJAR</v>
      </c>
    </row>
    <row r="4685" spans="1:13" x14ac:dyDescent="0.25">
      <c r="A4685" s="13" t="s">
        <v>1168</v>
      </c>
      <c r="B4685" s="18">
        <v>57</v>
      </c>
      <c r="C4685" s="35" t="s">
        <v>623</v>
      </c>
      <c r="D4685" s="136">
        <v>12</v>
      </c>
      <c r="E4685" s="111">
        <v>20</v>
      </c>
      <c r="F4685" s="305">
        <f t="shared" si="701"/>
        <v>113.0976</v>
      </c>
      <c r="G4685" s="9">
        <v>0.125</v>
      </c>
      <c r="H4685" s="9" t="s">
        <v>1147</v>
      </c>
      <c r="I4685" s="32">
        <f t="shared" si="707"/>
        <v>51.002868362482175</v>
      </c>
      <c r="J4685" s="32">
        <f t="shared" si="699"/>
        <v>0.2040114734499287</v>
      </c>
      <c r="K4685" s="33" t="str">
        <f t="shared" si="703"/>
        <v>DEJAR</v>
      </c>
      <c r="L4685" s="33" t="str">
        <f t="shared" si="704"/>
        <v>DEJAR</v>
      </c>
      <c r="M4685" s="33" t="str">
        <f t="shared" si="705"/>
        <v>DEJAR</v>
      </c>
    </row>
    <row r="4686" spans="1:13" x14ac:dyDescent="0.25">
      <c r="A4686" s="13" t="s">
        <v>1168</v>
      </c>
      <c r="B4686" s="18">
        <v>58</v>
      </c>
      <c r="C4686" s="35" t="s">
        <v>1071</v>
      </c>
      <c r="D4686" s="197">
        <v>17</v>
      </c>
      <c r="E4686" s="111">
        <v>8</v>
      </c>
      <c r="F4686" s="305">
        <f t="shared" si="701"/>
        <v>226.98060000000001</v>
      </c>
      <c r="G4686" s="9">
        <v>0.125</v>
      </c>
      <c r="H4686" s="9" t="s">
        <v>1147</v>
      </c>
      <c r="I4686" s="32">
        <f t="shared" si="707"/>
        <v>116.98835060940742</v>
      </c>
      <c r="J4686" s="32">
        <f t="shared" si="699"/>
        <v>0.46795340243762967</v>
      </c>
      <c r="K4686" s="33" t="str">
        <f t="shared" si="703"/>
        <v>DEJAR</v>
      </c>
      <c r="L4686" s="33" t="str">
        <f t="shared" si="704"/>
        <v>DEJAR</v>
      </c>
      <c r="M4686" s="33" t="str">
        <f t="shared" si="705"/>
        <v>DEJAR</v>
      </c>
    </row>
    <row r="4687" spans="1:13" x14ac:dyDescent="0.25">
      <c r="A4687" s="13" t="s">
        <v>1168</v>
      </c>
      <c r="B4687" s="18">
        <v>59</v>
      </c>
      <c r="C4687" s="35" t="s">
        <v>1174</v>
      </c>
      <c r="D4687" s="136">
        <v>20</v>
      </c>
      <c r="E4687" s="111">
        <v>15</v>
      </c>
      <c r="F4687" s="305">
        <f t="shared" si="701"/>
        <v>314.15999999999997</v>
      </c>
      <c r="G4687" s="9">
        <v>0.125</v>
      </c>
      <c r="H4687" s="9" t="s">
        <v>1147</v>
      </c>
      <c r="I4687" s="32">
        <f t="shared" si="707"/>
        <v>172.33493090633354</v>
      </c>
      <c r="J4687" s="32">
        <f t="shared" si="699"/>
        <v>0.68933972362533413</v>
      </c>
      <c r="K4687" s="33" t="str">
        <f t="shared" si="703"/>
        <v>DEJAR</v>
      </c>
      <c r="L4687" s="33" t="str">
        <f t="shared" si="704"/>
        <v>DEJAR</v>
      </c>
      <c r="M4687" s="33" t="str">
        <f t="shared" si="705"/>
        <v>DEJAR</v>
      </c>
    </row>
    <row r="4688" spans="1:13" x14ac:dyDescent="0.25">
      <c r="A4688" s="13" t="s">
        <v>1168</v>
      </c>
      <c r="B4688" s="18">
        <v>60</v>
      </c>
      <c r="C4688" s="35" t="s">
        <v>623</v>
      </c>
      <c r="D4688" s="136">
        <v>10</v>
      </c>
      <c r="E4688" s="111">
        <v>5</v>
      </c>
      <c r="F4688" s="305">
        <f t="shared" si="701"/>
        <v>78.539999999999992</v>
      </c>
      <c r="G4688" s="9">
        <v>0.125</v>
      </c>
      <c r="H4688" s="9" t="s">
        <v>1147</v>
      </c>
      <c r="I4688" s="32">
        <f t="shared" si="707"/>
        <v>33.026709725455305</v>
      </c>
      <c r="J4688" s="32">
        <f t="shared" si="699"/>
        <v>0.13210683890182123</v>
      </c>
      <c r="K4688" s="33" t="str">
        <f t="shared" si="703"/>
        <v>DEJAR</v>
      </c>
      <c r="L4688" s="33" t="str">
        <f t="shared" si="704"/>
        <v>DEJAR</v>
      </c>
      <c r="M4688" s="33" t="str">
        <f t="shared" si="705"/>
        <v>DEJAR</v>
      </c>
    </row>
    <row r="4689" spans="1:13" x14ac:dyDescent="0.25">
      <c r="A4689" s="13" t="s">
        <v>1168</v>
      </c>
      <c r="B4689" s="18">
        <v>61</v>
      </c>
      <c r="C4689" s="35" t="s">
        <v>623</v>
      </c>
      <c r="D4689" s="136">
        <v>18</v>
      </c>
      <c r="E4689" s="111">
        <v>20</v>
      </c>
      <c r="F4689" s="305">
        <f t="shared" si="701"/>
        <v>254.46959999999999</v>
      </c>
      <c r="G4689" s="9">
        <v>0.125</v>
      </c>
      <c r="H4689" s="9" t="s">
        <v>1147</v>
      </c>
      <c r="I4689" s="32">
        <f t="shared" si="707"/>
        <v>134.06329154071116</v>
      </c>
      <c r="J4689" s="32">
        <f t="shared" si="699"/>
        <v>0.53625316616284469</v>
      </c>
      <c r="K4689" s="33" t="str">
        <f t="shared" si="703"/>
        <v>DEJAR</v>
      </c>
      <c r="L4689" s="33" t="str">
        <f t="shared" si="704"/>
        <v>DEJAR</v>
      </c>
      <c r="M4689" s="33" t="str">
        <f t="shared" si="705"/>
        <v>DEJAR</v>
      </c>
    </row>
    <row r="4690" spans="1:13" x14ac:dyDescent="0.25">
      <c r="A4690" s="13" t="s">
        <v>1168</v>
      </c>
      <c r="B4690" s="18">
        <v>62</v>
      </c>
      <c r="C4690" s="35" t="s">
        <v>1071</v>
      </c>
      <c r="D4690" s="136">
        <v>16</v>
      </c>
      <c r="E4690" s="111">
        <v>18</v>
      </c>
      <c r="F4690" s="305">
        <f t="shared" si="701"/>
        <v>201.0624</v>
      </c>
      <c r="G4690" s="9">
        <v>0.125</v>
      </c>
      <c r="H4690" s="9" t="s">
        <v>1147</v>
      </c>
      <c r="I4690" s="32">
        <f t="shared" si="707"/>
        <v>101.24820425273758</v>
      </c>
      <c r="J4690" s="32">
        <f t="shared" si="699"/>
        <v>0.4049928170109503</v>
      </c>
      <c r="K4690" s="33" t="str">
        <f t="shared" si="703"/>
        <v>DEJAR</v>
      </c>
      <c r="L4690" s="33" t="str">
        <f t="shared" si="704"/>
        <v>DEJAR</v>
      </c>
      <c r="M4690" s="33" t="str">
        <f t="shared" si="705"/>
        <v>DEJAR</v>
      </c>
    </row>
    <row r="4691" spans="1:13" x14ac:dyDescent="0.25">
      <c r="A4691" s="13" t="s">
        <v>1168</v>
      </c>
      <c r="B4691" s="18">
        <v>63</v>
      </c>
      <c r="C4691" s="35" t="s">
        <v>1154</v>
      </c>
      <c r="D4691" s="136">
        <v>17</v>
      </c>
      <c r="E4691" s="111">
        <v>12</v>
      </c>
      <c r="F4691" s="305">
        <f t="shared" si="701"/>
        <v>226.98060000000001</v>
      </c>
      <c r="G4691" s="9">
        <v>0.125</v>
      </c>
      <c r="H4691" s="9" t="s">
        <v>1147</v>
      </c>
      <c r="I4691" s="32">
        <f t="shared" si="707"/>
        <v>116.98835060940742</v>
      </c>
      <c r="J4691" s="32">
        <f t="shared" si="699"/>
        <v>0.46795340243762967</v>
      </c>
      <c r="K4691" s="33" t="str">
        <f t="shared" si="703"/>
        <v>DEJAR</v>
      </c>
      <c r="L4691" s="33" t="str">
        <f t="shared" si="704"/>
        <v>DEJAR</v>
      </c>
      <c r="M4691" s="33" t="str">
        <f t="shared" si="705"/>
        <v>DEJAR</v>
      </c>
    </row>
    <row r="4692" spans="1:13" x14ac:dyDescent="0.25">
      <c r="A4692" s="13" t="s">
        <v>1168</v>
      </c>
      <c r="B4692" s="18">
        <v>64</v>
      </c>
      <c r="C4692" s="35" t="s">
        <v>1022</v>
      </c>
      <c r="D4692" s="136">
        <v>11.5</v>
      </c>
      <c r="E4692" s="111">
        <v>11</v>
      </c>
      <c r="F4692" s="305">
        <f t="shared" si="701"/>
        <v>103.86915</v>
      </c>
      <c r="G4692" s="9">
        <v>0.125</v>
      </c>
      <c r="H4692" s="9" t="s">
        <v>1147</v>
      </c>
      <c r="I4692" s="32">
        <f t="shared" si="707"/>
        <v>46.082838181946165</v>
      </c>
      <c r="J4692" s="32">
        <f t="shared" si="699"/>
        <v>0.18433135272778467</v>
      </c>
      <c r="K4692" s="33" t="str">
        <f t="shared" si="703"/>
        <v>DEJAR</v>
      </c>
      <c r="L4692" s="33" t="str">
        <f t="shared" si="704"/>
        <v>DEJAR</v>
      </c>
      <c r="M4692" s="33" t="str">
        <f t="shared" si="705"/>
        <v>DEJAR</v>
      </c>
    </row>
    <row r="4693" spans="1:13" x14ac:dyDescent="0.25">
      <c r="A4693" s="13" t="s">
        <v>1168</v>
      </c>
      <c r="B4693" s="18">
        <v>65</v>
      </c>
      <c r="C4693" s="35" t="s">
        <v>1071</v>
      </c>
      <c r="D4693" s="136">
        <v>13.5</v>
      </c>
      <c r="E4693" s="111">
        <v>6</v>
      </c>
      <c r="F4693" s="305">
        <f t="shared" si="701"/>
        <v>143.13915</v>
      </c>
      <c r="G4693" s="9">
        <v>0.125</v>
      </c>
      <c r="H4693" s="9" t="s">
        <v>1147</v>
      </c>
      <c r="I4693" s="32">
        <f t="shared" si="707"/>
        <v>67.533172179763213</v>
      </c>
      <c r="J4693" s="32">
        <f t="shared" si="699"/>
        <v>0.27013268871905283</v>
      </c>
      <c r="K4693" s="33" t="str">
        <f t="shared" si="703"/>
        <v>DEJAR</v>
      </c>
      <c r="L4693" s="33" t="str">
        <f t="shared" si="704"/>
        <v>DEJAR</v>
      </c>
      <c r="M4693" s="33" t="str">
        <f t="shared" si="705"/>
        <v>DEJAR</v>
      </c>
    </row>
    <row r="4694" spans="1:13" x14ac:dyDescent="0.25">
      <c r="A4694" s="13" t="s">
        <v>1168</v>
      </c>
      <c r="B4694" s="18">
        <v>66</v>
      </c>
      <c r="C4694" s="35" t="s">
        <v>1154</v>
      </c>
      <c r="D4694" s="136">
        <v>11</v>
      </c>
      <c r="E4694" s="111">
        <v>6</v>
      </c>
      <c r="F4694" s="305">
        <f t="shared" si="701"/>
        <v>95.0334</v>
      </c>
      <c r="G4694" s="9">
        <v>0.125</v>
      </c>
      <c r="H4694" s="9" t="s">
        <v>1147</v>
      </c>
      <c r="I4694" s="32">
        <f t="shared" si="707"/>
        <v>41.450062373780455</v>
      </c>
      <c r="J4694" s="32">
        <f t="shared" si="699"/>
        <v>0.16580024949512182</v>
      </c>
      <c r="K4694" s="33" t="str">
        <f t="shared" si="703"/>
        <v>DEJAR</v>
      </c>
      <c r="L4694" s="33" t="str">
        <f t="shared" si="704"/>
        <v>DEJAR</v>
      </c>
      <c r="M4694" s="33" t="str">
        <f t="shared" si="705"/>
        <v>DEJAR</v>
      </c>
    </row>
    <row r="4695" spans="1:13" x14ac:dyDescent="0.25">
      <c r="A4695" s="13" t="s">
        <v>1168</v>
      </c>
      <c r="B4695" s="18">
        <v>67</v>
      </c>
      <c r="C4695" s="35" t="s">
        <v>1154</v>
      </c>
      <c r="D4695" s="136">
        <v>10</v>
      </c>
      <c r="E4695" s="111">
        <v>18</v>
      </c>
      <c r="F4695" s="305">
        <f t="shared" si="701"/>
        <v>78.539999999999992</v>
      </c>
      <c r="G4695" s="9">
        <v>0.125</v>
      </c>
      <c r="H4695" s="9" t="s">
        <v>1147</v>
      </c>
      <c r="I4695" s="32">
        <f t="shared" si="707"/>
        <v>33.026709725455305</v>
      </c>
      <c r="J4695" s="32">
        <f t="shared" si="699"/>
        <v>0.13210683890182123</v>
      </c>
      <c r="K4695" s="33" t="str">
        <f t="shared" si="703"/>
        <v>DEJAR</v>
      </c>
      <c r="L4695" s="33" t="str">
        <f t="shared" si="704"/>
        <v>DEJAR</v>
      </c>
      <c r="M4695" s="33" t="str">
        <f t="shared" si="705"/>
        <v>DEJAR</v>
      </c>
    </row>
    <row r="4696" spans="1:13" x14ac:dyDescent="0.25">
      <c r="A4696" s="13" t="s">
        <v>1168</v>
      </c>
      <c r="B4696" s="18">
        <v>68</v>
      </c>
      <c r="C4696" s="35" t="s">
        <v>623</v>
      </c>
      <c r="D4696" s="136">
        <v>19</v>
      </c>
      <c r="E4696" s="111">
        <v>20</v>
      </c>
      <c r="F4696" s="305">
        <f t="shared" si="701"/>
        <v>283.52940000000001</v>
      </c>
      <c r="G4696" s="9">
        <v>0.125</v>
      </c>
      <c r="H4696" s="9" t="s">
        <v>1147</v>
      </c>
      <c r="I4696" s="32">
        <f t="shared" si="707"/>
        <v>152.50261995629924</v>
      </c>
      <c r="J4696" s="32">
        <f t="shared" si="699"/>
        <v>0.61001047982519696</v>
      </c>
      <c r="K4696" s="33" t="str">
        <f t="shared" si="703"/>
        <v>DEJAR</v>
      </c>
      <c r="L4696" s="33" t="str">
        <f t="shared" si="704"/>
        <v>DEJAR</v>
      </c>
      <c r="M4696" s="33" t="str">
        <f t="shared" si="705"/>
        <v>DEJAR</v>
      </c>
    </row>
    <row r="4697" spans="1:13" x14ac:dyDescent="0.25">
      <c r="A4697" s="13" t="s">
        <v>1168</v>
      </c>
      <c r="B4697" s="18">
        <v>69</v>
      </c>
      <c r="C4697" s="35" t="s">
        <v>623</v>
      </c>
      <c r="D4697" s="136">
        <v>22</v>
      </c>
      <c r="E4697" s="111">
        <v>20</v>
      </c>
      <c r="F4697" s="305">
        <f t="shared" si="701"/>
        <v>380.1336</v>
      </c>
      <c r="G4697" s="9">
        <v>0.125</v>
      </c>
      <c r="H4697" s="9" t="s">
        <v>1147</v>
      </c>
      <c r="I4697" s="32">
        <f t="shared" si="707"/>
        <v>216.2883827856152</v>
      </c>
      <c r="J4697" s="32">
        <f t="shared" si="699"/>
        <v>0.86515353114246074</v>
      </c>
      <c r="K4697" s="33" t="str">
        <f t="shared" si="703"/>
        <v>DEJAR</v>
      </c>
      <c r="L4697" s="33" t="str">
        <f t="shared" si="704"/>
        <v>DEJAR</v>
      </c>
      <c r="M4697" s="33" t="str">
        <f t="shared" si="705"/>
        <v>DEJAR</v>
      </c>
    </row>
    <row r="4698" spans="1:13" x14ac:dyDescent="0.25">
      <c r="A4698" s="13" t="s">
        <v>1168</v>
      </c>
      <c r="B4698" s="18">
        <v>70</v>
      </c>
      <c r="C4698" s="35" t="s">
        <v>1022</v>
      </c>
      <c r="D4698" s="136">
        <v>20</v>
      </c>
      <c r="E4698" s="111">
        <v>25</v>
      </c>
      <c r="F4698" s="305">
        <f t="shared" si="701"/>
        <v>314.15999999999997</v>
      </c>
      <c r="G4698" s="9">
        <v>0.125</v>
      </c>
      <c r="H4698" s="9" t="s">
        <v>1147</v>
      </c>
      <c r="I4698" s="32">
        <f t="shared" si="707"/>
        <v>172.33493090633354</v>
      </c>
      <c r="J4698" s="32">
        <f t="shared" si="699"/>
        <v>0.68933972362533413</v>
      </c>
      <c r="K4698" s="33" t="str">
        <f t="shared" si="703"/>
        <v>DEJAR</v>
      </c>
      <c r="L4698" s="33" t="str">
        <f t="shared" si="704"/>
        <v>DEJAR</v>
      </c>
      <c r="M4698" s="33" t="str">
        <f t="shared" si="705"/>
        <v>DEJAR</v>
      </c>
    </row>
    <row r="4699" spans="1:13" x14ac:dyDescent="0.25">
      <c r="A4699" s="13" t="s">
        <v>1168</v>
      </c>
      <c r="B4699" s="18">
        <v>71</v>
      </c>
      <c r="C4699" s="35" t="s">
        <v>623</v>
      </c>
      <c r="D4699" s="136">
        <v>22</v>
      </c>
      <c r="E4699" s="111">
        <v>20</v>
      </c>
      <c r="F4699" s="305">
        <f t="shared" si="701"/>
        <v>380.1336</v>
      </c>
      <c r="G4699" s="9">
        <v>0.125</v>
      </c>
      <c r="H4699" s="9" t="s">
        <v>1147</v>
      </c>
      <c r="I4699" s="32">
        <f t="shared" si="707"/>
        <v>216.2883827856152</v>
      </c>
      <c r="J4699" s="32">
        <f t="shared" si="699"/>
        <v>0.86515353114246074</v>
      </c>
      <c r="K4699" s="33" t="str">
        <f t="shared" si="703"/>
        <v>DEJAR</v>
      </c>
      <c r="L4699" s="33" t="str">
        <f t="shared" si="704"/>
        <v>DEJAR</v>
      </c>
      <c r="M4699" s="33" t="str">
        <f t="shared" si="705"/>
        <v>DEJAR</v>
      </c>
    </row>
    <row r="4700" spans="1:13" x14ac:dyDescent="0.25">
      <c r="A4700" s="13" t="s">
        <v>1168</v>
      </c>
      <c r="B4700" s="18">
        <v>72</v>
      </c>
      <c r="C4700" s="35" t="s">
        <v>161</v>
      </c>
      <c r="D4700" s="136">
        <v>21.5</v>
      </c>
      <c r="E4700" s="111">
        <v>25</v>
      </c>
      <c r="F4700" s="305">
        <f t="shared" si="701"/>
        <v>363.05115000000001</v>
      </c>
      <c r="G4700" s="9">
        <v>0.125</v>
      </c>
      <c r="H4700" s="9" t="s">
        <v>1147</v>
      </c>
      <c r="I4700" s="32">
        <f t="shared" si="707"/>
        <v>204.75555973317921</v>
      </c>
      <c r="J4700" s="32">
        <f t="shared" si="699"/>
        <v>0.81902223893271686</v>
      </c>
      <c r="K4700" s="33" t="str">
        <f t="shared" si="703"/>
        <v>DEJAR</v>
      </c>
      <c r="L4700" s="33" t="str">
        <f t="shared" si="704"/>
        <v>DEJAR</v>
      </c>
      <c r="M4700" s="33" t="str">
        <f t="shared" si="705"/>
        <v>DEJAR</v>
      </c>
    </row>
    <row r="4701" spans="1:13" x14ac:dyDescent="0.25">
      <c r="A4701" s="13" t="s">
        <v>1168</v>
      </c>
      <c r="B4701" s="18">
        <v>73</v>
      </c>
      <c r="C4701" s="35" t="s">
        <v>161</v>
      </c>
      <c r="D4701" s="136">
        <v>23.5</v>
      </c>
      <c r="E4701" s="124">
        <v>25</v>
      </c>
      <c r="F4701" s="305">
        <f t="shared" si="701"/>
        <v>433.73714999999999</v>
      </c>
      <c r="G4701" s="9">
        <v>0.125</v>
      </c>
      <c r="H4701" s="9" t="s">
        <v>1147</v>
      </c>
      <c r="I4701" s="32">
        <f t="shared" si="707"/>
        <v>253.10998017593391</v>
      </c>
      <c r="J4701" s="32">
        <f t="shared" si="699"/>
        <v>1.0124399207037356</v>
      </c>
      <c r="K4701" s="33" t="str">
        <f t="shared" si="703"/>
        <v>DEJAR</v>
      </c>
      <c r="L4701" s="33" t="str">
        <f t="shared" si="704"/>
        <v>DEJAR</v>
      </c>
      <c r="M4701" s="33" t="str">
        <f t="shared" si="705"/>
        <v>DEJAR</v>
      </c>
    </row>
    <row r="4702" spans="1:13" x14ac:dyDescent="0.25">
      <c r="A4702" s="13" t="s">
        <v>1168</v>
      </c>
      <c r="B4702" s="18">
        <v>74</v>
      </c>
      <c r="C4702" s="35" t="s">
        <v>623</v>
      </c>
      <c r="D4702" s="136">
        <v>17</v>
      </c>
      <c r="E4702" s="111">
        <v>25</v>
      </c>
      <c r="F4702" s="305">
        <f t="shared" si="701"/>
        <v>226.98060000000001</v>
      </c>
      <c r="G4702" s="9">
        <v>0.125</v>
      </c>
      <c r="H4702" s="9" t="s">
        <v>1147</v>
      </c>
      <c r="I4702" s="32">
        <f t="shared" si="707"/>
        <v>116.98835060940742</v>
      </c>
      <c r="J4702" s="32">
        <f t="shared" si="699"/>
        <v>0.46795340243762967</v>
      </c>
      <c r="K4702" s="33" t="str">
        <f t="shared" si="703"/>
        <v>DEJAR</v>
      </c>
      <c r="L4702" s="33" t="str">
        <f t="shared" si="704"/>
        <v>DEJAR</v>
      </c>
      <c r="M4702" s="33" t="str">
        <f t="shared" si="705"/>
        <v>DEJAR</v>
      </c>
    </row>
    <row r="4703" spans="1:13" x14ac:dyDescent="0.25">
      <c r="A4703" s="13" t="s">
        <v>1168</v>
      </c>
      <c r="B4703" s="18">
        <v>75</v>
      </c>
      <c r="C4703" s="35" t="s">
        <v>161</v>
      </c>
      <c r="D4703" s="136">
        <v>28</v>
      </c>
      <c r="E4703" s="111">
        <v>20</v>
      </c>
      <c r="F4703" s="305">
        <f t="shared" si="701"/>
        <v>615.75360000000001</v>
      </c>
      <c r="G4703" s="9">
        <v>0.125</v>
      </c>
      <c r="H4703" s="9" t="s">
        <v>1147</v>
      </c>
      <c r="I4703" s="32">
        <f t="shared" si="707"/>
        <v>384.30049927715726</v>
      </c>
      <c r="J4703" s="32">
        <f t="shared" si="699"/>
        <v>1.537201997108629</v>
      </c>
      <c r="K4703" s="33" t="str">
        <f t="shared" si="703"/>
        <v>DEJAR</v>
      </c>
      <c r="L4703" s="33" t="str">
        <f t="shared" si="704"/>
        <v>DEJAR</v>
      </c>
      <c r="M4703" s="33" t="str">
        <f t="shared" si="705"/>
        <v>DEJAR</v>
      </c>
    </row>
    <row r="4704" spans="1:13" x14ac:dyDescent="0.25">
      <c r="A4704" s="13" t="s">
        <v>1168</v>
      </c>
      <c r="B4704" s="18">
        <v>76</v>
      </c>
      <c r="C4704" s="35" t="s">
        <v>1022</v>
      </c>
      <c r="D4704" s="136">
        <v>12</v>
      </c>
      <c r="E4704" s="111">
        <v>18</v>
      </c>
      <c r="F4704" s="305">
        <f t="shared" si="701"/>
        <v>113.0976</v>
      </c>
      <c r="G4704" s="9">
        <v>0.125</v>
      </c>
      <c r="H4704" s="9" t="s">
        <v>1147</v>
      </c>
      <c r="I4704" s="32">
        <f t="shared" si="707"/>
        <v>51.002868362482175</v>
      </c>
      <c r="J4704" s="32">
        <f t="shared" si="699"/>
        <v>0.2040114734499287</v>
      </c>
      <c r="K4704" s="33" t="str">
        <f t="shared" si="703"/>
        <v>DEJAR</v>
      </c>
      <c r="L4704" s="33" t="str">
        <f t="shared" si="704"/>
        <v>DEJAR</v>
      </c>
      <c r="M4704" s="33" t="str">
        <f t="shared" si="705"/>
        <v>DEJAR</v>
      </c>
    </row>
    <row r="4705" spans="1:13" x14ac:dyDescent="0.25">
      <c r="A4705" s="13" t="s">
        <v>1168</v>
      </c>
      <c r="B4705" s="18">
        <v>77</v>
      </c>
      <c r="C4705" s="35" t="s">
        <v>1022</v>
      </c>
      <c r="D4705" s="136">
        <v>11</v>
      </c>
      <c r="E4705" s="111">
        <v>20</v>
      </c>
      <c r="F4705" s="305">
        <f t="shared" si="701"/>
        <v>95.0334</v>
      </c>
      <c r="G4705" s="9">
        <v>0.125</v>
      </c>
      <c r="H4705" s="9" t="s">
        <v>1147</v>
      </c>
      <c r="I4705" s="32">
        <f t="shared" si="707"/>
        <v>41.450062373780455</v>
      </c>
      <c r="J4705" s="32">
        <f t="shared" si="699"/>
        <v>0.16580024949512182</v>
      </c>
      <c r="K4705" s="33" t="str">
        <f t="shared" si="703"/>
        <v>DEJAR</v>
      </c>
      <c r="L4705" s="33" t="str">
        <f t="shared" si="704"/>
        <v>DEJAR</v>
      </c>
      <c r="M4705" s="33" t="str">
        <f t="shared" si="705"/>
        <v>DEJAR</v>
      </c>
    </row>
    <row r="4706" spans="1:13" x14ac:dyDescent="0.25">
      <c r="A4706" s="13" t="s">
        <v>1168</v>
      </c>
      <c r="B4706" s="18">
        <v>78</v>
      </c>
      <c r="C4706" s="35" t="s">
        <v>1172</v>
      </c>
      <c r="D4706" s="136">
        <v>11</v>
      </c>
      <c r="E4706" s="111">
        <v>4</v>
      </c>
      <c r="F4706" s="305">
        <f t="shared" si="701"/>
        <v>95.0334</v>
      </c>
      <c r="G4706" s="9">
        <v>0.125</v>
      </c>
      <c r="H4706" s="9" t="s">
        <v>1065</v>
      </c>
      <c r="I4706" s="33">
        <f>(6.666+(12.826*E4706^0.5)*LN(E4706))</f>
        <v>42.22722295144743</v>
      </c>
      <c r="J4706" s="33">
        <f t="shared" si="699"/>
        <v>0.16890889180578972</v>
      </c>
      <c r="K4706" s="33" t="str">
        <f t="shared" si="703"/>
        <v>DEJAR</v>
      </c>
      <c r="L4706" s="33" t="str">
        <f t="shared" si="704"/>
        <v>DEPURAR</v>
      </c>
      <c r="M4706" s="33" t="str">
        <f t="shared" si="705"/>
        <v>DEPURAR</v>
      </c>
    </row>
    <row r="4707" spans="1:13" x14ac:dyDescent="0.25">
      <c r="A4707" s="13" t="s">
        <v>1168</v>
      </c>
      <c r="B4707" s="18">
        <v>79</v>
      </c>
      <c r="C4707" s="35" t="s">
        <v>1022</v>
      </c>
      <c r="D4707" s="136">
        <v>16</v>
      </c>
      <c r="E4707" s="111">
        <v>18</v>
      </c>
      <c r="F4707" s="305">
        <f t="shared" si="701"/>
        <v>201.0624</v>
      </c>
      <c r="G4707" s="9">
        <v>0.125</v>
      </c>
      <c r="H4707" s="9" t="s">
        <v>1147</v>
      </c>
      <c r="I4707" s="32">
        <f t="shared" ref="I4707:I4710" si="708">0.13657*D4707^2.38351</f>
        <v>101.24820425273758</v>
      </c>
      <c r="J4707" s="32">
        <f t="shared" si="699"/>
        <v>0.4049928170109503</v>
      </c>
      <c r="K4707" s="33" t="str">
        <f t="shared" si="703"/>
        <v>DEJAR</v>
      </c>
      <c r="L4707" s="33" t="str">
        <f t="shared" si="704"/>
        <v>DEJAR</v>
      </c>
      <c r="M4707" s="33" t="str">
        <f t="shared" si="705"/>
        <v>DEJAR</v>
      </c>
    </row>
    <row r="4708" spans="1:13" x14ac:dyDescent="0.25">
      <c r="A4708" s="13" t="s">
        <v>1168</v>
      </c>
      <c r="B4708" s="18">
        <v>80</v>
      </c>
      <c r="C4708" s="35" t="s">
        <v>1022</v>
      </c>
      <c r="D4708" s="136">
        <v>12</v>
      </c>
      <c r="E4708" s="111">
        <v>20</v>
      </c>
      <c r="F4708" s="305">
        <f t="shared" si="701"/>
        <v>113.0976</v>
      </c>
      <c r="G4708" s="9">
        <v>0.125</v>
      </c>
      <c r="H4708" s="9" t="s">
        <v>1147</v>
      </c>
      <c r="I4708" s="32">
        <f t="shared" si="708"/>
        <v>51.002868362482175</v>
      </c>
      <c r="J4708" s="32">
        <f t="shared" si="699"/>
        <v>0.2040114734499287</v>
      </c>
      <c r="K4708" s="33" t="str">
        <f t="shared" si="703"/>
        <v>DEJAR</v>
      </c>
      <c r="L4708" s="33" t="str">
        <f t="shared" si="704"/>
        <v>DEJAR</v>
      </c>
      <c r="M4708" s="33" t="str">
        <f t="shared" si="705"/>
        <v>DEJAR</v>
      </c>
    </row>
    <row r="4709" spans="1:13" x14ac:dyDescent="0.25">
      <c r="A4709" s="13" t="s">
        <v>1168</v>
      </c>
      <c r="B4709" s="18">
        <v>81</v>
      </c>
      <c r="C4709" s="35" t="s">
        <v>1022</v>
      </c>
      <c r="D4709" s="136">
        <v>15</v>
      </c>
      <c r="E4709" s="111">
        <v>22</v>
      </c>
      <c r="F4709" s="305">
        <f t="shared" si="701"/>
        <v>176.715</v>
      </c>
      <c r="G4709" s="9">
        <v>0.125</v>
      </c>
      <c r="H4709" s="9" t="s">
        <v>1147</v>
      </c>
      <c r="I4709" s="32">
        <f t="shared" si="708"/>
        <v>86.812164819560579</v>
      </c>
      <c r="J4709" s="32">
        <f t="shared" si="699"/>
        <v>0.34724865927824233</v>
      </c>
      <c r="K4709" s="33" t="str">
        <f t="shared" si="703"/>
        <v>DEJAR</v>
      </c>
      <c r="L4709" s="33" t="str">
        <f t="shared" si="704"/>
        <v>DEJAR</v>
      </c>
      <c r="M4709" s="33" t="str">
        <f t="shared" si="705"/>
        <v>DEJAR</v>
      </c>
    </row>
    <row r="4710" spans="1:13" x14ac:dyDescent="0.25">
      <c r="A4710" s="13" t="s">
        <v>1168</v>
      </c>
      <c r="B4710" s="18">
        <v>82</v>
      </c>
      <c r="C4710" s="35" t="s">
        <v>1175</v>
      </c>
      <c r="D4710" s="136">
        <v>12</v>
      </c>
      <c r="E4710" s="111">
        <v>7</v>
      </c>
      <c r="F4710" s="305">
        <f t="shared" si="701"/>
        <v>113.0976</v>
      </c>
      <c r="G4710" s="9">
        <v>0.125</v>
      </c>
      <c r="H4710" s="9" t="s">
        <v>1147</v>
      </c>
      <c r="I4710" s="32">
        <f t="shared" si="708"/>
        <v>51.002868362482175</v>
      </c>
      <c r="J4710" s="32">
        <f t="shared" si="699"/>
        <v>0.2040114734499287</v>
      </c>
      <c r="K4710" s="33" t="str">
        <f t="shared" si="703"/>
        <v>DEJAR</v>
      </c>
      <c r="L4710" s="33" t="str">
        <f t="shared" si="704"/>
        <v>DEJAR</v>
      </c>
      <c r="M4710" s="33" t="str">
        <f t="shared" si="705"/>
        <v>DEJAR</v>
      </c>
    </row>
    <row r="4711" spans="1:13" x14ac:dyDescent="0.25">
      <c r="A4711" s="13" t="s">
        <v>1168</v>
      </c>
      <c r="B4711" s="18">
        <v>83</v>
      </c>
      <c r="C4711" s="35" t="s">
        <v>1172</v>
      </c>
      <c r="D4711" s="136">
        <v>12.5</v>
      </c>
      <c r="E4711" s="111">
        <v>4</v>
      </c>
      <c r="F4711" s="305">
        <f t="shared" si="701"/>
        <v>122.71875</v>
      </c>
      <c r="G4711" s="9">
        <v>0.125</v>
      </c>
      <c r="H4711" s="9" t="s">
        <v>1065</v>
      </c>
      <c r="I4711" s="33">
        <f t="shared" ref="I4711:I4712" si="709">(6.666+(12.826*E4711^0.5)*LN(E4711))</f>
        <v>42.22722295144743</v>
      </c>
      <c r="J4711" s="33">
        <f t="shared" si="699"/>
        <v>0.16890889180578972</v>
      </c>
      <c r="K4711" s="33" t="str">
        <f t="shared" si="703"/>
        <v>DEJAR</v>
      </c>
      <c r="L4711" s="33" t="str">
        <f t="shared" si="704"/>
        <v>DEPURAR</v>
      </c>
      <c r="M4711" s="33" t="str">
        <f t="shared" si="705"/>
        <v>DEPURAR</v>
      </c>
    </row>
    <row r="4712" spans="1:13" x14ac:dyDescent="0.25">
      <c r="A4712" s="13" t="s">
        <v>1168</v>
      </c>
      <c r="B4712" s="18">
        <v>84</v>
      </c>
      <c r="C4712" s="35" t="s">
        <v>1172</v>
      </c>
      <c r="D4712" s="136">
        <v>23</v>
      </c>
      <c r="E4712" s="111">
        <v>4</v>
      </c>
      <c r="F4712" s="305">
        <f t="shared" si="701"/>
        <v>415.47660000000002</v>
      </c>
      <c r="G4712" s="9">
        <v>0.125</v>
      </c>
      <c r="H4712" s="9" t="s">
        <v>1065</v>
      </c>
      <c r="I4712" s="33">
        <f t="shared" si="709"/>
        <v>42.22722295144743</v>
      </c>
      <c r="J4712" s="33">
        <f t="shared" si="699"/>
        <v>0.16890889180578972</v>
      </c>
      <c r="K4712" s="33" t="str">
        <f t="shared" si="703"/>
        <v>DEJAR</v>
      </c>
      <c r="L4712" s="33" t="str">
        <f t="shared" si="704"/>
        <v>DEPURAR</v>
      </c>
      <c r="M4712" s="33" t="str">
        <f t="shared" si="705"/>
        <v>DEPURAR</v>
      </c>
    </row>
    <row r="4713" spans="1:13" x14ac:dyDescent="0.25">
      <c r="A4713" s="13" t="s">
        <v>1168</v>
      </c>
      <c r="B4713" s="18">
        <v>85</v>
      </c>
      <c r="C4713" s="35" t="s">
        <v>1175</v>
      </c>
      <c r="D4713" s="136">
        <v>34</v>
      </c>
      <c r="E4713" s="111">
        <v>18</v>
      </c>
      <c r="F4713" s="305">
        <f t="shared" si="701"/>
        <v>907.92240000000004</v>
      </c>
      <c r="G4713" s="9">
        <v>0.125</v>
      </c>
      <c r="H4713" s="9" t="s">
        <v>1147</v>
      </c>
      <c r="I4713" s="32">
        <f t="shared" ref="I4713:I4722" si="710">0.13657*D4713^2.38351</f>
        <v>610.45073780325674</v>
      </c>
      <c r="J4713" s="32">
        <f t="shared" ref="J4713:J4723" si="711">(I4713/1000)*0.5/G4713</f>
        <v>2.441802951213027</v>
      </c>
      <c r="K4713" s="33" t="str">
        <f t="shared" si="703"/>
        <v>DEJAR</v>
      </c>
      <c r="L4713" s="33" t="str">
        <f t="shared" si="704"/>
        <v>DEJAR</v>
      </c>
      <c r="M4713" s="33" t="str">
        <f t="shared" si="705"/>
        <v>DEJAR</v>
      </c>
    </row>
    <row r="4714" spans="1:13" x14ac:dyDescent="0.25">
      <c r="A4714" s="13" t="s">
        <v>1168</v>
      </c>
      <c r="B4714" s="18">
        <v>86</v>
      </c>
      <c r="C4714" s="35" t="s">
        <v>623</v>
      </c>
      <c r="D4714" s="136">
        <v>18</v>
      </c>
      <c r="E4714" s="111">
        <v>10</v>
      </c>
      <c r="F4714" s="305">
        <f t="shared" si="701"/>
        <v>254.46959999999999</v>
      </c>
      <c r="G4714" s="9">
        <v>0.125</v>
      </c>
      <c r="H4714" s="9" t="s">
        <v>1147</v>
      </c>
      <c r="I4714" s="32">
        <f t="shared" si="710"/>
        <v>134.06329154071116</v>
      </c>
      <c r="J4714" s="32">
        <f t="shared" si="711"/>
        <v>0.53625316616284469</v>
      </c>
      <c r="K4714" s="33" t="str">
        <f t="shared" si="703"/>
        <v>DEJAR</v>
      </c>
      <c r="L4714" s="33" t="str">
        <f t="shared" si="704"/>
        <v>DEJAR</v>
      </c>
      <c r="M4714" s="33" t="str">
        <f t="shared" si="705"/>
        <v>DEJAR</v>
      </c>
    </row>
    <row r="4715" spans="1:13" x14ac:dyDescent="0.25">
      <c r="A4715" s="13" t="s">
        <v>1168</v>
      </c>
      <c r="B4715" s="18">
        <v>87</v>
      </c>
      <c r="C4715" s="35" t="s">
        <v>1176</v>
      </c>
      <c r="D4715" s="136">
        <v>12.5</v>
      </c>
      <c r="E4715" s="111">
        <v>15</v>
      </c>
      <c r="F4715" s="305">
        <f t="shared" si="701"/>
        <v>122.71875</v>
      </c>
      <c r="G4715" s="9">
        <v>0.125</v>
      </c>
      <c r="H4715" s="9" t="s">
        <v>1147</v>
      </c>
      <c r="I4715" s="32">
        <f t="shared" si="710"/>
        <v>56.214880852526136</v>
      </c>
      <c r="J4715" s="32">
        <f t="shared" si="711"/>
        <v>0.22485952341010454</v>
      </c>
      <c r="K4715" s="33" t="str">
        <f t="shared" si="703"/>
        <v>DEJAR</v>
      </c>
      <c r="L4715" s="33" t="str">
        <f t="shared" si="704"/>
        <v>DEJAR</v>
      </c>
      <c r="M4715" s="33" t="str">
        <f t="shared" si="705"/>
        <v>DEJAR</v>
      </c>
    </row>
    <row r="4716" spans="1:13" x14ac:dyDescent="0.25">
      <c r="A4716" s="13" t="s">
        <v>1168</v>
      </c>
      <c r="B4716" s="18">
        <v>88</v>
      </c>
      <c r="C4716" s="35" t="s">
        <v>1084</v>
      </c>
      <c r="D4716" s="136">
        <v>27.5</v>
      </c>
      <c r="E4716" s="111">
        <v>22</v>
      </c>
      <c r="F4716" s="305">
        <f t="shared" si="701"/>
        <v>593.95875000000001</v>
      </c>
      <c r="G4716" s="9">
        <v>0.125</v>
      </c>
      <c r="H4716" s="9" t="s">
        <v>1147</v>
      </c>
      <c r="I4716" s="32">
        <f t="shared" si="710"/>
        <v>368.14523060732495</v>
      </c>
      <c r="J4716" s="32">
        <f t="shared" si="711"/>
        <v>1.4725809224292998</v>
      </c>
      <c r="K4716" s="33" t="str">
        <f t="shared" si="703"/>
        <v>DEJAR</v>
      </c>
      <c r="L4716" s="33" t="str">
        <f t="shared" si="704"/>
        <v>DEJAR</v>
      </c>
      <c r="M4716" s="33" t="str">
        <f t="shared" si="705"/>
        <v>DEJAR</v>
      </c>
    </row>
    <row r="4717" spans="1:13" x14ac:dyDescent="0.25">
      <c r="A4717" s="13" t="s">
        <v>1168</v>
      </c>
      <c r="B4717" s="18">
        <v>89</v>
      </c>
      <c r="C4717" s="35" t="s">
        <v>1022</v>
      </c>
      <c r="D4717" s="136">
        <v>21</v>
      </c>
      <c r="E4717" s="111">
        <v>25</v>
      </c>
      <c r="F4717" s="305">
        <f t="shared" si="701"/>
        <v>346.3614</v>
      </c>
      <c r="G4717" s="9">
        <v>0.125</v>
      </c>
      <c r="H4717" s="9" t="s">
        <v>1147</v>
      </c>
      <c r="I4717" s="32">
        <f t="shared" si="710"/>
        <v>193.587905296</v>
      </c>
      <c r="J4717" s="32">
        <f t="shared" si="711"/>
        <v>0.77435162118400003</v>
      </c>
      <c r="K4717" s="33" t="str">
        <f t="shared" si="703"/>
        <v>DEJAR</v>
      </c>
      <c r="L4717" s="33" t="str">
        <f t="shared" si="704"/>
        <v>DEJAR</v>
      </c>
      <c r="M4717" s="33" t="str">
        <f t="shared" si="705"/>
        <v>DEJAR</v>
      </c>
    </row>
    <row r="4718" spans="1:13" x14ac:dyDescent="0.25">
      <c r="A4718" s="13" t="s">
        <v>1168</v>
      </c>
      <c r="B4718" s="18">
        <v>90</v>
      </c>
      <c r="C4718" s="35" t="s">
        <v>623</v>
      </c>
      <c r="D4718" s="120">
        <v>16</v>
      </c>
      <c r="E4718" s="111">
        <v>20</v>
      </c>
      <c r="F4718" s="305">
        <f t="shared" si="701"/>
        <v>201.0624</v>
      </c>
      <c r="G4718" s="9">
        <v>0.125</v>
      </c>
      <c r="H4718" s="9" t="s">
        <v>1147</v>
      </c>
      <c r="I4718" s="32">
        <f t="shared" si="710"/>
        <v>101.24820425273758</v>
      </c>
      <c r="J4718" s="32">
        <f t="shared" si="711"/>
        <v>0.4049928170109503</v>
      </c>
      <c r="K4718" s="33" t="str">
        <f t="shared" si="703"/>
        <v>DEJAR</v>
      </c>
      <c r="L4718" s="33" t="str">
        <f t="shared" si="704"/>
        <v>DEJAR</v>
      </c>
      <c r="M4718" s="33" t="str">
        <f t="shared" si="705"/>
        <v>DEJAR</v>
      </c>
    </row>
    <row r="4719" spans="1:13" x14ac:dyDescent="0.25">
      <c r="A4719" s="13" t="s">
        <v>1168</v>
      </c>
      <c r="B4719" s="18">
        <v>91</v>
      </c>
      <c r="C4719" s="35" t="s">
        <v>1092</v>
      </c>
      <c r="D4719" s="136">
        <v>17</v>
      </c>
      <c r="E4719" s="111">
        <v>8</v>
      </c>
      <c r="F4719" s="305">
        <f t="shared" si="701"/>
        <v>226.98060000000001</v>
      </c>
      <c r="G4719" s="9">
        <v>0.125</v>
      </c>
      <c r="H4719" s="9" t="s">
        <v>1147</v>
      </c>
      <c r="I4719" s="32">
        <f t="shared" si="710"/>
        <v>116.98835060940742</v>
      </c>
      <c r="J4719" s="32">
        <f t="shared" si="711"/>
        <v>0.46795340243762967</v>
      </c>
      <c r="K4719" s="33" t="str">
        <f t="shared" si="703"/>
        <v>DEJAR</v>
      </c>
      <c r="L4719" s="33" t="str">
        <f t="shared" si="704"/>
        <v>DEJAR</v>
      </c>
      <c r="M4719" s="33" t="str">
        <f t="shared" si="705"/>
        <v>DEJAR</v>
      </c>
    </row>
    <row r="4720" spans="1:13" x14ac:dyDescent="0.25">
      <c r="A4720" s="13" t="s">
        <v>1168</v>
      </c>
      <c r="B4720" s="18">
        <v>92</v>
      </c>
      <c r="C4720" s="35" t="s">
        <v>623</v>
      </c>
      <c r="D4720" s="136">
        <v>11</v>
      </c>
      <c r="E4720" s="111">
        <v>15</v>
      </c>
      <c r="F4720" s="305">
        <f t="shared" si="701"/>
        <v>95.0334</v>
      </c>
      <c r="G4720" s="9">
        <v>0.125</v>
      </c>
      <c r="H4720" s="9" t="s">
        <v>1147</v>
      </c>
      <c r="I4720" s="32">
        <f t="shared" si="710"/>
        <v>41.450062373780455</v>
      </c>
      <c r="J4720" s="32">
        <f t="shared" si="711"/>
        <v>0.16580024949512182</v>
      </c>
      <c r="K4720" s="33" t="str">
        <f t="shared" si="703"/>
        <v>DEJAR</v>
      </c>
      <c r="L4720" s="33" t="str">
        <f t="shared" si="704"/>
        <v>DEJAR</v>
      </c>
      <c r="M4720" s="33" t="str">
        <f t="shared" si="705"/>
        <v>DEJAR</v>
      </c>
    </row>
    <row r="4721" spans="1:13" x14ac:dyDescent="0.25">
      <c r="A4721" s="13" t="s">
        <v>1168</v>
      </c>
      <c r="B4721" s="18">
        <v>93</v>
      </c>
      <c r="C4721" s="35" t="s">
        <v>1066</v>
      </c>
      <c r="D4721" s="136">
        <v>15</v>
      </c>
      <c r="E4721" s="218">
        <v>14.606060606060606</v>
      </c>
      <c r="F4721" s="305">
        <f t="shared" si="701"/>
        <v>176.715</v>
      </c>
      <c r="G4721" s="9">
        <v>0.1</v>
      </c>
      <c r="H4721" s="9" t="s">
        <v>1147</v>
      </c>
      <c r="I4721" s="32">
        <f t="shared" si="710"/>
        <v>86.812164819560579</v>
      </c>
      <c r="J4721" s="32">
        <f t="shared" si="711"/>
        <v>0.43406082409780289</v>
      </c>
      <c r="K4721" s="33" t="str">
        <f t="shared" si="703"/>
        <v>DEJAR</v>
      </c>
      <c r="L4721" s="33" t="str">
        <f t="shared" si="704"/>
        <v>DEJAR</v>
      </c>
      <c r="M4721" s="33" t="str">
        <f t="shared" si="705"/>
        <v>DEJAR</v>
      </c>
    </row>
    <row r="4722" spans="1:13" x14ac:dyDescent="0.25">
      <c r="A4722" s="13" t="s">
        <v>1168</v>
      </c>
      <c r="B4722" s="18">
        <v>94</v>
      </c>
      <c r="C4722" s="35" t="s">
        <v>1176</v>
      </c>
      <c r="D4722" s="136">
        <v>23</v>
      </c>
      <c r="E4722" s="111">
        <v>18</v>
      </c>
      <c r="F4722" s="305">
        <f t="shared" si="701"/>
        <v>415.47660000000002</v>
      </c>
      <c r="G4722" s="9">
        <v>0.125</v>
      </c>
      <c r="H4722" s="9" t="s">
        <v>1147</v>
      </c>
      <c r="I4722" s="32">
        <f t="shared" si="710"/>
        <v>240.46242571758225</v>
      </c>
      <c r="J4722" s="32">
        <f t="shared" si="711"/>
        <v>0.961849702870329</v>
      </c>
      <c r="K4722" s="33" t="str">
        <f t="shared" si="703"/>
        <v>DEJAR</v>
      </c>
      <c r="L4722" s="33" t="str">
        <f t="shared" si="704"/>
        <v>DEJAR</v>
      </c>
      <c r="M4722" s="33" t="str">
        <f t="shared" si="705"/>
        <v>DEJAR</v>
      </c>
    </row>
    <row r="4723" spans="1:13" x14ac:dyDescent="0.25">
      <c r="A4723" s="13" t="s">
        <v>1168</v>
      </c>
      <c r="B4723" s="18">
        <v>95</v>
      </c>
      <c r="C4723" s="35" t="s">
        <v>1172</v>
      </c>
      <c r="D4723" s="136">
        <v>16.5</v>
      </c>
      <c r="E4723" s="111">
        <v>4</v>
      </c>
      <c r="F4723" s="305">
        <f t="shared" si="701"/>
        <v>213.82515000000001</v>
      </c>
      <c r="G4723" s="9">
        <v>0.125</v>
      </c>
      <c r="H4723" s="9" t="s">
        <v>1065</v>
      </c>
      <c r="I4723" s="33">
        <f>(6.666+(12.826*E4723^0.5)*LN(E4723))</f>
        <v>42.22722295144743</v>
      </c>
      <c r="J4723" s="33">
        <f t="shared" si="711"/>
        <v>0.16890889180578972</v>
      </c>
      <c r="K4723" s="33" t="str">
        <f t="shared" si="703"/>
        <v>DEJAR</v>
      </c>
      <c r="L4723" s="33" t="str">
        <f t="shared" si="704"/>
        <v>DEPURAR</v>
      </c>
      <c r="M4723" s="33" t="str">
        <f t="shared" si="705"/>
        <v>DEPURAR</v>
      </c>
    </row>
    <row r="4724" spans="1:13" x14ac:dyDescent="0.25">
      <c r="A4724" s="13" t="s">
        <v>1168</v>
      </c>
      <c r="B4724" s="18">
        <v>96</v>
      </c>
      <c r="C4724" s="35" t="s">
        <v>623</v>
      </c>
      <c r="D4724" s="136">
        <v>18</v>
      </c>
      <c r="E4724" s="111">
        <v>15</v>
      </c>
      <c r="F4724" s="305">
        <f t="shared" si="701"/>
        <v>254.46959999999999</v>
      </c>
      <c r="G4724" s="9">
        <v>0.125</v>
      </c>
      <c r="H4724" s="9" t="s">
        <v>1147</v>
      </c>
      <c r="I4724" s="32">
        <f t="shared" ref="I4724:I4731" si="712">0.13657*D4724^2.38351</f>
        <v>134.06329154071116</v>
      </c>
      <c r="J4724" s="32">
        <f t="shared" ref="J4724:J4752" si="713">(I4724/1000)*0.5/G4724</f>
        <v>0.53625316616284469</v>
      </c>
      <c r="K4724" s="33" t="str">
        <f t="shared" si="703"/>
        <v>DEJAR</v>
      </c>
      <c r="L4724" s="33" t="str">
        <f t="shared" si="704"/>
        <v>DEJAR</v>
      </c>
      <c r="M4724" s="33" t="str">
        <f t="shared" si="705"/>
        <v>DEJAR</v>
      </c>
    </row>
    <row r="4725" spans="1:13" x14ac:dyDescent="0.25">
      <c r="A4725" s="13" t="s">
        <v>1168</v>
      </c>
      <c r="B4725" s="18">
        <v>97</v>
      </c>
      <c r="C4725" s="35" t="s">
        <v>623</v>
      </c>
      <c r="D4725" s="136">
        <v>15</v>
      </c>
      <c r="E4725" s="111">
        <v>10</v>
      </c>
      <c r="F4725" s="305">
        <f t="shared" si="701"/>
        <v>176.715</v>
      </c>
      <c r="G4725" s="9">
        <v>0.125</v>
      </c>
      <c r="H4725" s="9" t="s">
        <v>1147</v>
      </c>
      <c r="I4725" s="32">
        <f t="shared" si="712"/>
        <v>86.812164819560579</v>
      </c>
      <c r="J4725" s="32">
        <f t="shared" si="713"/>
        <v>0.34724865927824233</v>
      </c>
      <c r="K4725" s="33" t="str">
        <f t="shared" si="703"/>
        <v>DEJAR</v>
      </c>
      <c r="L4725" s="33" t="str">
        <f t="shared" si="704"/>
        <v>DEJAR</v>
      </c>
      <c r="M4725" s="33" t="str">
        <f t="shared" si="705"/>
        <v>DEJAR</v>
      </c>
    </row>
    <row r="4726" spans="1:13" x14ac:dyDescent="0.25">
      <c r="A4726" s="13" t="s">
        <v>1168</v>
      </c>
      <c r="B4726" s="18">
        <v>98</v>
      </c>
      <c r="C4726" s="35" t="s">
        <v>1176</v>
      </c>
      <c r="D4726" s="136">
        <v>12</v>
      </c>
      <c r="E4726" s="111">
        <v>6</v>
      </c>
      <c r="F4726" s="305">
        <f t="shared" si="701"/>
        <v>113.0976</v>
      </c>
      <c r="G4726" s="9">
        <v>0.125</v>
      </c>
      <c r="H4726" s="9" t="s">
        <v>1147</v>
      </c>
      <c r="I4726" s="32">
        <f t="shared" si="712"/>
        <v>51.002868362482175</v>
      </c>
      <c r="J4726" s="32">
        <f t="shared" si="713"/>
        <v>0.2040114734499287</v>
      </c>
      <c r="K4726" s="33" t="str">
        <f t="shared" si="703"/>
        <v>DEJAR</v>
      </c>
      <c r="L4726" s="33" t="str">
        <f t="shared" si="704"/>
        <v>DEJAR</v>
      </c>
      <c r="M4726" s="33" t="str">
        <f t="shared" si="705"/>
        <v>DEJAR</v>
      </c>
    </row>
    <row r="4727" spans="1:13" x14ac:dyDescent="0.25">
      <c r="A4727" s="13" t="s">
        <v>1168</v>
      </c>
      <c r="B4727" s="18">
        <v>99</v>
      </c>
      <c r="C4727" s="35" t="s">
        <v>1022</v>
      </c>
      <c r="D4727" s="136">
        <v>17</v>
      </c>
      <c r="E4727" s="111">
        <v>22</v>
      </c>
      <c r="F4727" s="305">
        <f t="shared" si="701"/>
        <v>226.98060000000001</v>
      </c>
      <c r="G4727" s="9">
        <v>0.125</v>
      </c>
      <c r="H4727" s="9" t="s">
        <v>1147</v>
      </c>
      <c r="I4727" s="32">
        <f t="shared" si="712"/>
        <v>116.98835060940742</v>
      </c>
      <c r="J4727" s="32">
        <f t="shared" si="713"/>
        <v>0.46795340243762967</v>
      </c>
      <c r="K4727" s="33" t="str">
        <f t="shared" si="703"/>
        <v>DEJAR</v>
      </c>
      <c r="L4727" s="33" t="str">
        <f t="shared" si="704"/>
        <v>DEJAR</v>
      </c>
      <c r="M4727" s="33" t="str">
        <f t="shared" si="705"/>
        <v>DEJAR</v>
      </c>
    </row>
    <row r="4728" spans="1:13" x14ac:dyDescent="0.25">
      <c r="A4728" s="13" t="s">
        <v>1168</v>
      </c>
      <c r="B4728" s="18">
        <v>100</v>
      </c>
      <c r="C4728" s="35" t="s">
        <v>1176</v>
      </c>
      <c r="D4728" s="136">
        <v>12</v>
      </c>
      <c r="E4728" s="218">
        <v>14.606060606060606</v>
      </c>
      <c r="F4728" s="305">
        <f t="shared" si="701"/>
        <v>113.0976</v>
      </c>
      <c r="G4728" s="9">
        <v>0.1</v>
      </c>
      <c r="H4728" s="9" t="s">
        <v>1147</v>
      </c>
      <c r="I4728" s="32">
        <f t="shared" si="712"/>
        <v>51.002868362482175</v>
      </c>
      <c r="J4728" s="32">
        <f t="shared" si="713"/>
        <v>0.25501434181241084</v>
      </c>
      <c r="K4728" s="33" t="str">
        <f t="shared" si="703"/>
        <v>DEJAR</v>
      </c>
      <c r="L4728" s="33" t="str">
        <f t="shared" si="704"/>
        <v>DEJAR</v>
      </c>
      <c r="M4728" s="33" t="str">
        <f t="shared" si="705"/>
        <v>DEJAR</v>
      </c>
    </row>
    <row r="4729" spans="1:13" x14ac:dyDescent="0.25">
      <c r="A4729" s="13" t="s">
        <v>1168</v>
      </c>
      <c r="B4729" s="18">
        <v>101</v>
      </c>
      <c r="C4729" s="35" t="s">
        <v>1177</v>
      </c>
      <c r="D4729" s="136">
        <v>15.5</v>
      </c>
      <c r="E4729" s="111">
        <v>20</v>
      </c>
      <c r="F4729" s="305">
        <f t="shared" si="701"/>
        <v>188.69235</v>
      </c>
      <c r="G4729" s="9">
        <v>0.125</v>
      </c>
      <c r="H4729" s="9" t="s">
        <v>1147</v>
      </c>
      <c r="I4729" s="32">
        <f t="shared" si="712"/>
        <v>93.869134877908024</v>
      </c>
      <c r="J4729" s="32">
        <f t="shared" si="713"/>
        <v>0.37547653951163212</v>
      </c>
      <c r="K4729" s="33" t="str">
        <f t="shared" si="703"/>
        <v>DEJAR</v>
      </c>
      <c r="L4729" s="33" t="str">
        <f t="shared" si="704"/>
        <v>DEJAR</v>
      </c>
      <c r="M4729" s="33" t="str">
        <f t="shared" si="705"/>
        <v>DEJAR</v>
      </c>
    </row>
    <row r="4730" spans="1:13" x14ac:dyDescent="0.25">
      <c r="A4730" s="13" t="s">
        <v>1168</v>
      </c>
      <c r="B4730" s="18">
        <v>102</v>
      </c>
      <c r="C4730" s="35" t="s">
        <v>1176</v>
      </c>
      <c r="D4730" s="136">
        <v>17</v>
      </c>
      <c r="E4730" s="111">
        <v>22</v>
      </c>
      <c r="F4730" s="305">
        <f t="shared" si="701"/>
        <v>226.98060000000001</v>
      </c>
      <c r="G4730" s="9">
        <v>0.125</v>
      </c>
      <c r="H4730" s="9" t="s">
        <v>1147</v>
      </c>
      <c r="I4730" s="32">
        <f t="shared" si="712"/>
        <v>116.98835060940742</v>
      </c>
      <c r="J4730" s="32">
        <f t="shared" si="713"/>
        <v>0.46795340243762967</v>
      </c>
      <c r="K4730" s="33" t="str">
        <f t="shared" si="703"/>
        <v>DEJAR</v>
      </c>
      <c r="L4730" s="33" t="str">
        <f t="shared" si="704"/>
        <v>DEJAR</v>
      </c>
      <c r="M4730" s="33" t="str">
        <f t="shared" si="705"/>
        <v>DEJAR</v>
      </c>
    </row>
    <row r="4731" spans="1:13" x14ac:dyDescent="0.25">
      <c r="A4731" s="13" t="s">
        <v>1168</v>
      </c>
      <c r="B4731" s="18">
        <v>103</v>
      </c>
      <c r="C4731" s="35" t="s">
        <v>1176</v>
      </c>
      <c r="D4731" s="136">
        <v>39</v>
      </c>
      <c r="E4731" s="111">
        <v>22</v>
      </c>
      <c r="F4731" s="305">
        <f t="shared" si="701"/>
        <v>1194.5934</v>
      </c>
      <c r="G4731" s="9">
        <v>0.125</v>
      </c>
      <c r="H4731" s="9" t="s">
        <v>1147</v>
      </c>
      <c r="I4731" s="32">
        <f t="shared" si="712"/>
        <v>846.59112411251863</v>
      </c>
      <c r="J4731" s="32">
        <f t="shared" si="713"/>
        <v>3.3863644964500743</v>
      </c>
      <c r="K4731" s="33" t="str">
        <f t="shared" si="703"/>
        <v>DEJAR</v>
      </c>
      <c r="L4731" s="33" t="str">
        <f t="shared" si="704"/>
        <v>DEJAR</v>
      </c>
      <c r="M4731" s="33" t="str">
        <f t="shared" si="705"/>
        <v>DEJAR</v>
      </c>
    </row>
    <row r="4732" spans="1:13" x14ac:dyDescent="0.25">
      <c r="A4732" s="13" t="s">
        <v>1168</v>
      </c>
      <c r="B4732" s="18">
        <v>104</v>
      </c>
      <c r="C4732" s="35" t="s">
        <v>1125</v>
      </c>
      <c r="D4732" s="136">
        <v>55</v>
      </c>
      <c r="E4732" s="111">
        <v>25</v>
      </c>
      <c r="F4732" s="305">
        <f t="shared" si="701"/>
        <v>2375.835</v>
      </c>
      <c r="G4732" s="9">
        <v>0.125</v>
      </c>
      <c r="H4732" s="9" t="s">
        <v>1080</v>
      </c>
      <c r="I4732" s="33">
        <f>0.15991*D4732^2.32764</f>
        <v>1798.0983141492186</v>
      </c>
      <c r="J4732" s="33">
        <f t="shared" si="713"/>
        <v>7.1923932565968745</v>
      </c>
      <c r="K4732" s="33" t="str">
        <f t="shared" si="703"/>
        <v>DEJAR</v>
      </c>
      <c r="L4732" s="33" t="str">
        <f t="shared" si="704"/>
        <v>DEJAR</v>
      </c>
      <c r="M4732" s="33" t="str">
        <f t="shared" si="705"/>
        <v>DEJAR</v>
      </c>
    </row>
    <row r="4733" spans="1:13" x14ac:dyDescent="0.25">
      <c r="A4733" s="13" t="s">
        <v>1168</v>
      </c>
      <c r="B4733" s="18">
        <v>105</v>
      </c>
      <c r="C4733" s="35" t="s">
        <v>623</v>
      </c>
      <c r="D4733" s="136">
        <v>14</v>
      </c>
      <c r="E4733" s="111">
        <v>5</v>
      </c>
      <c r="F4733" s="305">
        <f t="shared" si="701"/>
        <v>153.9384</v>
      </c>
      <c r="G4733" s="9">
        <v>0.125</v>
      </c>
      <c r="H4733" s="9" t="s">
        <v>1147</v>
      </c>
      <c r="I4733" s="32">
        <f t="shared" ref="I4733:I4735" si="714">0.13657*D4733^2.38351</f>
        <v>73.64833681845144</v>
      </c>
      <c r="J4733" s="32">
        <f t="shared" si="713"/>
        <v>0.29459334727380576</v>
      </c>
      <c r="K4733" s="33" t="str">
        <f t="shared" si="703"/>
        <v>DEJAR</v>
      </c>
      <c r="L4733" s="33" t="str">
        <f t="shared" si="704"/>
        <v>DEJAR</v>
      </c>
      <c r="M4733" s="33" t="str">
        <f t="shared" si="705"/>
        <v>DEJAR</v>
      </c>
    </row>
    <row r="4734" spans="1:13" x14ac:dyDescent="0.25">
      <c r="A4734" s="13" t="s">
        <v>1168</v>
      </c>
      <c r="B4734" s="18">
        <v>106</v>
      </c>
      <c r="C4734" s="35" t="s">
        <v>130</v>
      </c>
      <c r="D4734" s="136">
        <v>22.5</v>
      </c>
      <c r="E4734" s="111">
        <v>24</v>
      </c>
      <c r="F4734" s="305">
        <f t="shared" si="701"/>
        <v>397.60874999999999</v>
      </c>
      <c r="G4734" s="9">
        <v>0.125</v>
      </c>
      <c r="H4734" s="9" t="s">
        <v>1147</v>
      </c>
      <c r="I4734" s="32">
        <f t="shared" si="714"/>
        <v>228.1896084504572</v>
      </c>
      <c r="J4734" s="32">
        <f t="shared" si="713"/>
        <v>0.91275843380182875</v>
      </c>
      <c r="K4734" s="33" t="str">
        <f t="shared" si="703"/>
        <v>DEJAR</v>
      </c>
      <c r="L4734" s="33" t="str">
        <f t="shared" si="704"/>
        <v>DEJAR</v>
      </c>
      <c r="M4734" s="33" t="str">
        <f t="shared" si="705"/>
        <v>DEJAR</v>
      </c>
    </row>
    <row r="4735" spans="1:13" x14ac:dyDescent="0.25">
      <c r="A4735" s="13" t="s">
        <v>1168</v>
      </c>
      <c r="B4735" s="18">
        <v>107</v>
      </c>
      <c r="C4735" s="35" t="s">
        <v>1022</v>
      </c>
      <c r="D4735" s="136">
        <v>19</v>
      </c>
      <c r="E4735" s="111">
        <v>20</v>
      </c>
      <c r="F4735" s="305">
        <f t="shared" si="701"/>
        <v>283.52940000000001</v>
      </c>
      <c r="G4735" s="9">
        <v>0.125</v>
      </c>
      <c r="H4735" s="9" t="s">
        <v>1147</v>
      </c>
      <c r="I4735" s="32">
        <f t="shared" si="714"/>
        <v>152.50261995629924</v>
      </c>
      <c r="J4735" s="32">
        <f t="shared" si="713"/>
        <v>0.61001047982519696</v>
      </c>
      <c r="K4735" s="33" t="str">
        <f t="shared" si="703"/>
        <v>DEJAR</v>
      </c>
      <c r="L4735" s="33" t="str">
        <f t="shared" si="704"/>
        <v>DEJAR</v>
      </c>
      <c r="M4735" s="33" t="str">
        <f t="shared" si="705"/>
        <v>DEJAR</v>
      </c>
    </row>
    <row r="4736" spans="1:13" x14ac:dyDescent="0.25">
      <c r="A4736" s="13" t="s">
        <v>1168</v>
      </c>
      <c r="B4736" s="18">
        <v>108</v>
      </c>
      <c r="C4736" s="35" t="s">
        <v>1172</v>
      </c>
      <c r="D4736" s="136">
        <v>16</v>
      </c>
      <c r="E4736" s="111">
        <v>4</v>
      </c>
      <c r="F4736" s="305">
        <f t="shared" si="701"/>
        <v>201.0624</v>
      </c>
      <c r="G4736" s="9">
        <v>0.125</v>
      </c>
      <c r="H4736" s="9" t="s">
        <v>1065</v>
      </c>
      <c r="I4736" s="33">
        <f>(6.666+(12.826*E4736^0.5)*LN(E4736))</f>
        <v>42.22722295144743</v>
      </c>
      <c r="J4736" s="33">
        <f t="shared" si="713"/>
        <v>0.16890889180578972</v>
      </c>
      <c r="K4736" s="33" t="str">
        <f t="shared" si="703"/>
        <v>DEJAR</v>
      </c>
      <c r="L4736" s="33" t="str">
        <f t="shared" si="704"/>
        <v>DEPURAR</v>
      </c>
      <c r="M4736" s="33" t="str">
        <f t="shared" si="705"/>
        <v>DEPURAR</v>
      </c>
    </row>
    <row r="4737" spans="1:13" x14ac:dyDescent="0.25">
      <c r="A4737" s="13" t="s">
        <v>1168</v>
      </c>
      <c r="B4737" s="18">
        <v>109</v>
      </c>
      <c r="C4737" s="35" t="s">
        <v>1176</v>
      </c>
      <c r="D4737" s="136">
        <v>23</v>
      </c>
      <c r="E4737" s="111">
        <v>20</v>
      </c>
      <c r="F4737" s="305">
        <f t="shared" si="701"/>
        <v>415.47660000000002</v>
      </c>
      <c r="G4737" s="9">
        <v>0.125</v>
      </c>
      <c r="H4737" s="9" t="s">
        <v>1147</v>
      </c>
      <c r="I4737" s="32">
        <f t="shared" ref="I4737:I4740" si="715">0.13657*D4737^2.38351</f>
        <v>240.46242571758225</v>
      </c>
      <c r="J4737" s="32">
        <f t="shared" si="713"/>
        <v>0.961849702870329</v>
      </c>
      <c r="K4737" s="33" t="str">
        <f t="shared" si="703"/>
        <v>DEJAR</v>
      </c>
      <c r="L4737" s="33" t="str">
        <f t="shared" si="704"/>
        <v>DEJAR</v>
      </c>
      <c r="M4737" s="33" t="str">
        <f t="shared" si="705"/>
        <v>DEJAR</v>
      </c>
    </row>
    <row r="4738" spans="1:13" x14ac:dyDescent="0.25">
      <c r="A4738" s="13" t="s">
        <v>1168</v>
      </c>
      <c r="B4738" s="18">
        <v>110</v>
      </c>
      <c r="C4738" s="35" t="s">
        <v>1176</v>
      </c>
      <c r="D4738" s="136">
        <v>20.5</v>
      </c>
      <c r="E4738" s="111">
        <v>20</v>
      </c>
      <c r="F4738" s="305">
        <f t="shared" si="701"/>
        <v>330.06434999999999</v>
      </c>
      <c r="G4738" s="9">
        <v>0.125</v>
      </c>
      <c r="H4738" s="9" t="s">
        <v>1147</v>
      </c>
      <c r="I4738" s="32">
        <f t="shared" si="715"/>
        <v>182.78213876481104</v>
      </c>
      <c r="J4738" s="32">
        <f t="shared" si="713"/>
        <v>0.73112855505924412</v>
      </c>
      <c r="K4738" s="33" t="str">
        <f t="shared" si="703"/>
        <v>DEJAR</v>
      </c>
      <c r="L4738" s="33" t="str">
        <f t="shared" si="704"/>
        <v>DEJAR</v>
      </c>
      <c r="M4738" s="33" t="str">
        <f t="shared" si="705"/>
        <v>DEJAR</v>
      </c>
    </row>
    <row r="4739" spans="1:13" x14ac:dyDescent="0.25">
      <c r="A4739" s="13" t="s">
        <v>1168</v>
      </c>
      <c r="B4739" s="18">
        <v>111</v>
      </c>
      <c r="C4739" s="35" t="s">
        <v>1176</v>
      </c>
      <c r="D4739" s="136">
        <v>13.5</v>
      </c>
      <c r="E4739" s="111">
        <v>14</v>
      </c>
      <c r="F4739" s="305">
        <f t="shared" ref="F4739:F4802" si="716">(3.1416/4)*D4739^2</f>
        <v>143.13915</v>
      </c>
      <c r="G4739" s="9">
        <v>0.125</v>
      </c>
      <c r="H4739" s="9" t="s">
        <v>1147</v>
      </c>
      <c r="I4739" s="32">
        <f t="shared" si="715"/>
        <v>67.533172179763213</v>
      </c>
      <c r="J4739" s="32">
        <f t="shared" si="713"/>
        <v>0.27013268871905283</v>
      </c>
      <c r="K4739" s="33" t="str">
        <f t="shared" ref="K4739:K4802" si="717">+IF(D4739&gt;=10,"DEJAR","DEPURAR")</f>
        <v>DEJAR</v>
      </c>
      <c r="L4739" s="33" t="str">
        <f t="shared" ref="L4739:L4802" si="718">+IF(E4739&gt;=5,"DEJAR","DEPURAR")</f>
        <v>DEJAR</v>
      </c>
      <c r="M4739" s="33" t="str">
        <f t="shared" ref="M4739:M4802" si="719">+IF(AND(K4739="DEJAR",L4739="DEJAR"),"DEJAR","DEPURAR")</f>
        <v>DEJAR</v>
      </c>
    </row>
    <row r="4740" spans="1:13" x14ac:dyDescent="0.25">
      <c r="A4740" s="13" t="s">
        <v>1168</v>
      </c>
      <c r="B4740" s="18">
        <v>112</v>
      </c>
      <c r="C4740" s="35" t="s">
        <v>1092</v>
      </c>
      <c r="D4740" s="136">
        <v>13</v>
      </c>
      <c r="E4740" s="111">
        <v>12</v>
      </c>
      <c r="F4740" s="305">
        <f t="shared" si="716"/>
        <v>132.73259999999999</v>
      </c>
      <c r="G4740" s="9">
        <v>0.125</v>
      </c>
      <c r="H4740" s="9" t="s">
        <v>1147</v>
      </c>
      <c r="I4740" s="32">
        <f t="shared" si="715"/>
        <v>61.723483588461484</v>
      </c>
      <c r="J4740" s="32">
        <f t="shared" si="713"/>
        <v>0.24689393435384593</v>
      </c>
      <c r="K4740" s="33" t="str">
        <f t="shared" si="717"/>
        <v>DEJAR</v>
      </c>
      <c r="L4740" s="33" t="str">
        <f t="shared" si="718"/>
        <v>DEJAR</v>
      </c>
      <c r="M4740" s="33" t="str">
        <f t="shared" si="719"/>
        <v>DEJAR</v>
      </c>
    </row>
    <row r="4741" spans="1:13" x14ac:dyDescent="0.25">
      <c r="A4741" s="14" t="s">
        <v>1183</v>
      </c>
      <c r="B4741" s="18">
        <v>1</v>
      </c>
      <c r="C4741" s="28" t="s">
        <v>1115</v>
      </c>
      <c r="D4741" s="12">
        <v>15.5</v>
      </c>
      <c r="E4741" s="29">
        <v>20</v>
      </c>
      <c r="F4741" s="305">
        <f t="shared" si="716"/>
        <v>188.69235</v>
      </c>
      <c r="G4741" s="9">
        <v>0.1</v>
      </c>
      <c r="H4741" s="9" t="s">
        <v>1116</v>
      </c>
      <c r="I4741" s="33">
        <f>0.15991*D4741^2.32764</f>
        <v>94.305994053056963</v>
      </c>
      <c r="J4741" s="33">
        <f t="shared" si="713"/>
        <v>0.47152997026528481</v>
      </c>
      <c r="K4741" s="33" t="str">
        <f t="shared" si="717"/>
        <v>DEJAR</v>
      </c>
      <c r="L4741" s="33" t="str">
        <f t="shared" si="718"/>
        <v>DEJAR</v>
      </c>
      <c r="M4741" s="33" t="str">
        <f t="shared" si="719"/>
        <v>DEJAR</v>
      </c>
    </row>
    <row r="4742" spans="1:13" x14ac:dyDescent="0.25">
      <c r="A4742" s="14" t="s">
        <v>1183</v>
      </c>
      <c r="B4742" s="18">
        <v>2</v>
      </c>
      <c r="C4742" s="28" t="s">
        <v>1076</v>
      </c>
      <c r="D4742" s="12">
        <v>12</v>
      </c>
      <c r="E4742" s="29">
        <v>15</v>
      </c>
      <c r="F4742" s="305">
        <f t="shared" si="716"/>
        <v>113.0976</v>
      </c>
      <c r="G4742" s="9">
        <v>0.1</v>
      </c>
      <c r="H4742" s="9" t="s">
        <v>1147</v>
      </c>
      <c r="I4742" s="32">
        <f t="shared" ref="I4742:I4744" si="720">0.13657*D4742^2.38351</f>
        <v>51.002868362482175</v>
      </c>
      <c r="J4742" s="32">
        <f t="shared" si="713"/>
        <v>0.25501434181241084</v>
      </c>
      <c r="K4742" s="33" t="str">
        <f t="shared" si="717"/>
        <v>DEJAR</v>
      </c>
      <c r="L4742" s="33" t="str">
        <f t="shared" si="718"/>
        <v>DEJAR</v>
      </c>
      <c r="M4742" s="33" t="str">
        <f t="shared" si="719"/>
        <v>DEJAR</v>
      </c>
    </row>
    <row r="4743" spans="1:13" x14ac:dyDescent="0.25">
      <c r="A4743" s="14" t="s">
        <v>1183</v>
      </c>
      <c r="B4743" s="18">
        <v>3</v>
      </c>
      <c r="C4743" s="28" t="s">
        <v>1076</v>
      </c>
      <c r="D4743" s="12">
        <v>13.5</v>
      </c>
      <c r="E4743" s="29">
        <v>20</v>
      </c>
      <c r="F4743" s="305">
        <f t="shared" si="716"/>
        <v>143.13915</v>
      </c>
      <c r="G4743" s="9">
        <v>0.1</v>
      </c>
      <c r="H4743" s="9" t="s">
        <v>1147</v>
      </c>
      <c r="I4743" s="32">
        <f t="shared" si="720"/>
        <v>67.533172179763213</v>
      </c>
      <c r="J4743" s="32">
        <f t="shared" si="713"/>
        <v>0.33766586089881601</v>
      </c>
      <c r="K4743" s="33" t="str">
        <f t="shared" si="717"/>
        <v>DEJAR</v>
      </c>
      <c r="L4743" s="33" t="str">
        <f t="shared" si="718"/>
        <v>DEJAR</v>
      </c>
      <c r="M4743" s="33" t="str">
        <f t="shared" si="719"/>
        <v>DEJAR</v>
      </c>
    </row>
    <row r="4744" spans="1:13" x14ac:dyDescent="0.25">
      <c r="A4744" s="14" t="s">
        <v>1183</v>
      </c>
      <c r="B4744" s="18">
        <v>4</v>
      </c>
      <c r="C4744" s="28" t="s">
        <v>1076</v>
      </c>
      <c r="D4744" s="12">
        <v>12.5</v>
      </c>
      <c r="E4744" s="29">
        <v>20</v>
      </c>
      <c r="F4744" s="305">
        <f t="shared" si="716"/>
        <v>122.71875</v>
      </c>
      <c r="G4744" s="9">
        <v>0.1</v>
      </c>
      <c r="H4744" s="9" t="s">
        <v>1147</v>
      </c>
      <c r="I4744" s="32">
        <f t="shared" si="720"/>
        <v>56.214880852526136</v>
      </c>
      <c r="J4744" s="32">
        <f t="shared" si="713"/>
        <v>0.28107440426263064</v>
      </c>
      <c r="K4744" s="33" t="str">
        <f t="shared" si="717"/>
        <v>DEJAR</v>
      </c>
      <c r="L4744" s="33" t="str">
        <f t="shared" si="718"/>
        <v>DEJAR</v>
      </c>
      <c r="M4744" s="33" t="str">
        <f t="shared" si="719"/>
        <v>DEJAR</v>
      </c>
    </row>
    <row r="4745" spans="1:13" x14ac:dyDescent="0.25">
      <c r="A4745" s="14" t="s">
        <v>1183</v>
      </c>
      <c r="B4745" s="18">
        <v>5</v>
      </c>
      <c r="C4745" s="28" t="s">
        <v>1115</v>
      </c>
      <c r="D4745" s="12">
        <v>41</v>
      </c>
      <c r="E4745" s="29">
        <v>15</v>
      </c>
      <c r="F4745" s="305">
        <f t="shared" si="716"/>
        <v>1320.2574</v>
      </c>
      <c r="G4745" s="9">
        <v>0.1</v>
      </c>
      <c r="H4745" s="9" t="s">
        <v>1116</v>
      </c>
      <c r="I4745" s="33">
        <f t="shared" ref="I4745:I4746" si="721">0.15991*D4745^2.32764</f>
        <v>907.5192366572752</v>
      </c>
      <c r="J4745" s="33">
        <f t="shared" si="713"/>
        <v>4.537596183286376</v>
      </c>
      <c r="K4745" s="33" t="str">
        <f t="shared" si="717"/>
        <v>DEJAR</v>
      </c>
      <c r="L4745" s="33" t="str">
        <f t="shared" si="718"/>
        <v>DEJAR</v>
      </c>
      <c r="M4745" s="33" t="str">
        <f t="shared" si="719"/>
        <v>DEJAR</v>
      </c>
    </row>
    <row r="4746" spans="1:13" x14ac:dyDescent="0.25">
      <c r="A4746" s="14" t="s">
        <v>1183</v>
      </c>
      <c r="B4746" s="18">
        <v>6</v>
      </c>
      <c r="C4746" s="28" t="s">
        <v>1115</v>
      </c>
      <c r="D4746" s="12">
        <v>44</v>
      </c>
      <c r="E4746" s="29">
        <v>30</v>
      </c>
      <c r="F4746" s="305">
        <f t="shared" si="716"/>
        <v>1520.5344</v>
      </c>
      <c r="G4746" s="9">
        <v>0.1</v>
      </c>
      <c r="H4746" s="9" t="s">
        <v>1116</v>
      </c>
      <c r="I4746" s="33">
        <f t="shared" si="721"/>
        <v>1069.6502848909329</v>
      </c>
      <c r="J4746" s="33">
        <f t="shared" si="713"/>
        <v>5.3482514244546637</v>
      </c>
      <c r="K4746" s="33" t="str">
        <f t="shared" si="717"/>
        <v>DEJAR</v>
      </c>
      <c r="L4746" s="33" t="str">
        <f t="shared" si="718"/>
        <v>DEJAR</v>
      </c>
      <c r="M4746" s="33" t="str">
        <f t="shared" si="719"/>
        <v>DEJAR</v>
      </c>
    </row>
    <row r="4747" spans="1:13" x14ac:dyDescent="0.25">
      <c r="A4747" s="14" t="s">
        <v>1183</v>
      </c>
      <c r="B4747" s="18">
        <v>7</v>
      </c>
      <c r="C4747" s="28" t="s">
        <v>1076</v>
      </c>
      <c r="D4747" s="12">
        <v>16.5</v>
      </c>
      <c r="E4747" s="29">
        <v>20</v>
      </c>
      <c r="F4747" s="305">
        <f t="shared" si="716"/>
        <v>213.82515000000001</v>
      </c>
      <c r="G4747" s="9">
        <v>0.1</v>
      </c>
      <c r="H4747" s="9" t="s">
        <v>1147</v>
      </c>
      <c r="I4747" s="32">
        <f t="shared" ref="I4747:I4752" si="722">0.13657*D4747^2.38351</f>
        <v>108.95331919183752</v>
      </c>
      <c r="J4747" s="32">
        <f t="shared" si="713"/>
        <v>0.54476659595918764</v>
      </c>
      <c r="K4747" s="33" t="str">
        <f t="shared" si="717"/>
        <v>DEJAR</v>
      </c>
      <c r="L4747" s="33" t="str">
        <f t="shared" si="718"/>
        <v>DEJAR</v>
      </c>
      <c r="M4747" s="33" t="str">
        <f t="shared" si="719"/>
        <v>DEJAR</v>
      </c>
    </row>
    <row r="4748" spans="1:13" x14ac:dyDescent="0.25">
      <c r="A4748" s="14" t="s">
        <v>1183</v>
      </c>
      <c r="B4748" s="18">
        <v>8</v>
      </c>
      <c r="C4748" s="28" t="s">
        <v>1076</v>
      </c>
      <c r="D4748" s="12">
        <v>15</v>
      </c>
      <c r="E4748" s="29">
        <v>15</v>
      </c>
      <c r="F4748" s="305">
        <f t="shared" si="716"/>
        <v>176.715</v>
      </c>
      <c r="G4748" s="9">
        <v>0.1</v>
      </c>
      <c r="H4748" s="9" t="s">
        <v>1147</v>
      </c>
      <c r="I4748" s="32">
        <f t="shared" si="722"/>
        <v>86.812164819560579</v>
      </c>
      <c r="J4748" s="32">
        <f t="shared" si="713"/>
        <v>0.43406082409780289</v>
      </c>
      <c r="K4748" s="33" t="str">
        <f t="shared" si="717"/>
        <v>DEJAR</v>
      </c>
      <c r="L4748" s="33" t="str">
        <f t="shared" si="718"/>
        <v>DEJAR</v>
      </c>
      <c r="M4748" s="33" t="str">
        <f t="shared" si="719"/>
        <v>DEJAR</v>
      </c>
    </row>
    <row r="4749" spans="1:13" x14ac:dyDescent="0.25">
      <c r="A4749" s="14" t="s">
        <v>1183</v>
      </c>
      <c r="B4749" s="18">
        <v>9</v>
      </c>
      <c r="C4749" s="28" t="s">
        <v>1076</v>
      </c>
      <c r="D4749" s="12">
        <v>11.5</v>
      </c>
      <c r="E4749" s="29">
        <v>20</v>
      </c>
      <c r="F4749" s="305">
        <f t="shared" si="716"/>
        <v>103.86915</v>
      </c>
      <c r="G4749" s="9">
        <v>0.1</v>
      </c>
      <c r="H4749" s="9" t="s">
        <v>1147</v>
      </c>
      <c r="I4749" s="32">
        <f t="shared" si="722"/>
        <v>46.082838181946165</v>
      </c>
      <c r="J4749" s="32">
        <f t="shared" si="713"/>
        <v>0.23041419090973084</v>
      </c>
      <c r="K4749" s="33" t="str">
        <f t="shared" si="717"/>
        <v>DEJAR</v>
      </c>
      <c r="L4749" s="33" t="str">
        <f t="shared" si="718"/>
        <v>DEJAR</v>
      </c>
      <c r="M4749" s="33" t="str">
        <f t="shared" si="719"/>
        <v>DEJAR</v>
      </c>
    </row>
    <row r="4750" spans="1:13" x14ac:dyDescent="0.25">
      <c r="A4750" s="14" t="s">
        <v>1183</v>
      </c>
      <c r="B4750" s="18">
        <v>10</v>
      </c>
      <c r="C4750" s="28" t="s">
        <v>1076</v>
      </c>
      <c r="D4750" s="12">
        <v>14.5</v>
      </c>
      <c r="E4750" s="29">
        <v>25</v>
      </c>
      <c r="F4750" s="305">
        <f t="shared" si="716"/>
        <v>165.13034999999999</v>
      </c>
      <c r="G4750" s="9">
        <v>0.1</v>
      </c>
      <c r="H4750" s="9" t="s">
        <v>1147</v>
      </c>
      <c r="I4750" s="32">
        <f t="shared" si="722"/>
        <v>80.073268525573738</v>
      </c>
      <c r="J4750" s="32">
        <f t="shared" si="713"/>
        <v>0.40036634262786869</v>
      </c>
      <c r="K4750" s="33" t="str">
        <f t="shared" si="717"/>
        <v>DEJAR</v>
      </c>
      <c r="L4750" s="33" t="str">
        <f t="shared" si="718"/>
        <v>DEJAR</v>
      </c>
      <c r="M4750" s="33" t="str">
        <f t="shared" si="719"/>
        <v>DEJAR</v>
      </c>
    </row>
    <row r="4751" spans="1:13" x14ac:dyDescent="0.25">
      <c r="A4751" s="14" t="s">
        <v>1183</v>
      </c>
      <c r="B4751" s="18">
        <v>11</v>
      </c>
      <c r="C4751" s="28" t="s">
        <v>1076</v>
      </c>
      <c r="D4751" s="12">
        <v>12.5</v>
      </c>
      <c r="E4751" s="29">
        <v>20</v>
      </c>
      <c r="F4751" s="305">
        <f t="shared" si="716"/>
        <v>122.71875</v>
      </c>
      <c r="G4751" s="9">
        <v>0.1</v>
      </c>
      <c r="H4751" s="9" t="s">
        <v>1147</v>
      </c>
      <c r="I4751" s="32">
        <f t="shared" si="722"/>
        <v>56.214880852526136</v>
      </c>
      <c r="J4751" s="32">
        <f t="shared" si="713"/>
        <v>0.28107440426263064</v>
      </c>
      <c r="K4751" s="33" t="str">
        <f t="shared" si="717"/>
        <v>DEJAR</v>
      </c>
      <c r="L4751" s="33" t="str">
        <f t="shared" si="718"/>
        <v>DEJAR</v>
      </c>
      <c r="M4751" s="33" t="str">
        <f t="shared" si="719"/>
        <v>DEJAR</v>
      </c>
    </row>
    <row r="4752" spans="1:13" x14ac:dyDescent="0.25">
      <c r="A4752" s="14" t="s">
        <v>1183</v>
      </c>
      <c r="B4752" s="18">
        <v>12</v>
      </c>
      <c r="C4752" s="28" t="s">
        <v>1076</v>
      </c>
      <c r="D4752" s="12">
        <v>12.5</v>
      </c>
      <c r="E4752" s="29">
        <v>20</v>
      </c>
      <c r="F4752" s="305">
        <f t="shared" si="716"/>
        <v>122.71875</v>
      </c>
      <c r="G4752" s="9">
        <v>0.1</v>
      </c>
      <c r="H4752" s="9" t="s">
        <v>1147</v>
      </c>
      <c r="I4752" s="32">
        <f t="shared" si="722"/>
        <v>56.214880852526136</v>
      </c>
      <c r="J4752" s="32">
        <f t="shared" si="713"/>
        <v>0.28107440426263064</v>
      </c>
      <c r="K4752" s="33" t="str">
        <f t="shared" si="717"/>
        <v>DEJAR</v>
      </c>
      <c r="L4752" s="33" t="str">
        <f t="shared" si="718"/>
        <v>DEJAR</v>
      </c>
      <c r="M4752" s="33" t="str">
        <f t="shared" si="719"/>
        <v>DEJAR</v>
      </c>
    </row>
    <row r="4753" spans="1:13" x14ac:dyDescent="0.25">
      <c r="A4753" s="14" t="s">
        <v>1183</v>
      </c>
      <c r="B4753" s="18">
        <v>13</v>
      </c>
      <c r="C4753" s="28" t="s">
        <v>1115</v>
      </c>
      <c r="D4753" s="12">
        <v>16</v>
      </c>
      <c r="E4753" s="29">
        <v>25</v>
      </c>
      <c r="F4753" s="305">
        <f t="shared" si="716"/>
        <v>201.0624</v>
      </c>
      <c r="G4753" s="9">
        <v>0.1</v>
      </c>
      <c r="H4753" s="9" t="s">
        <v>1116</v>
      </c>
      <c r="I4753" s="33">
        <f t="shared" ref="I4753:I4756" si="723">0.15991*D4753^2.32764</f>
        <v>101.53913507623321</v>
      </c>
      <c r="J4753" s="33">
        <f t="shared" ref="J4753:J4802" si="724">(I4753/1000)*0.5/G4753</f>
        <v>0.507695675381166</v>
      </c>
      <c r="K4753" s="33" t="str">
        <f t="shared" si="717"/>
        <v>DEJAR</v>
      </c>
      <c r="L4753" s="33" t="str">
        <f t="shared" si="718"/>
        <v>DEJAR</v>
      </c>
      <c r="M4753" s="33" t="str">
        <f t="shared" si="719"/>
        <v>DEJAR</v>
      </c>
    </row>
    <row r="4754" spans="1:13" x14ac:dyDescent="0.25">
      <c r="A4754" s="14" t="s">
        <v>1183</v>
      </c>
      <c r="B4754" s="18">
        <v>14</v>
      </c>
      <c r="C4754" s="28" t="s">
        <v>1115</v>
      </c>
      <c r="D4754" s="12">
        <v>26</v>
      </c>
      <c r="E4754" s="29">
        <v>25</v>
      </c>
      <c r="F4754" s="305">
        <f t="shared" si="716"/>
        <v>530.93039999999996</v>
      </c>
      <c r="G4754" s="9">
        <v>0.1</v>
      </c>
      <c r="H4754" s="9" t="s">
        <v>1116</v>
      </c>
      <c r="I4754" s="33">
        <f t="shared" si="723"/>
        <v>314.35776105795452</v>
      </c>
      <c r="J4754" s="33">
        <f t="shared" si="724"/>
        <v>1.5717888052897726</v>
      </c>
      <c r="K4754" s="33" t="str">
        <f t="shared" si="717"/>
        <v>DEJAR</v>
      </c>
      <c r="L4754" s="33" t="str">
        <f t="shared" si="718"/>
        <v>DEJAR</v>
      </c>
      <c r="M4754" s="33" t="str">
        <f t="shared" si="719"/>
        <v>DEJAR</v>
      </c>
    </row>
    <row r="4755" spans="1:13" x14ac:dyDescent="0.25">
      <c r="A4755" s="14" t="s">
        <v>1183</v>
      </c>
      <c r="B4755" s="18">
        <v>15</v>
      </c>
      <c r="C4755" s="28" t="s">
        <v>1115</v>
      </c>
      <c r="D4755" s="12">
        <v>27</v>
      </c>
      <c r="E4755" s="29">
        <v>25</v>
      </c>
      <c r="F4755" s="305">
        <f t="shared" si="716"/>
        <v>572.5566</v>
      </c>
      <c r="G4755" s="9">
        <v>0.1</v>
      </c>
      <c r="H4755" s="9" t="s">
        <v>1116</v>
      </c>
      <c r="I4755" s="33">
        <f t="shared" si="723"/>
        <v>343.22204552912302</v>
      </c>
      <c r="J4755" s="33">
        <f t="shared" si="724"/>
        <v>1.7161102276456148</v>
      </c>
      <c r="K4755" s="33" t="str">
        <f t="shared" si="717"/>
        <v>DEJAR</v>
      </c>
      <c r="L4755" s="33" t="str">
        <f t="shared" si="718"/>
        <v>DEJAR</v>
      </c>
      <c r="M4755" s="33" t="str">
        <f t="shared" si="719"/>
        <v>DEJAR</v>
      </c>
    </row>
    <row r="4756" spans="1:13" x14ac:dyDescent="0.25">
      <c r="A4756" s="14" t="s">
        <v>1183</v>
      </c>
      <c r="B4756" s="18">
        <v>16</v>
      </c>
      <c r="C4756" s="28" t="s">
        <v>1115</v>
      </c>
      <c r="D4756" s="12">
        <v>38</v>
      </c>
      <c r="E4756" s="29">
        <v>25</v>
      </c>
      <c r="F4756" s="305">
        <f t="shared" si="716"/>
        <v>1134.1176</v>
      </c>
      <c r="G4756" s="9">
        <v>0.1</v>
      </c>
      <c r="H4756" s="9" t="s">
        <v>1116</v>
      </c>
      <c r="I4756" s="33">
        <f t="shared" si="723"/>
        <v>760.40176124087304</v>
      </c>
      <c r="J4756" s="33">
        <f t="shared" si="724"/>
        <v>3.8020088062043649</v>
      </c>
      <c r="K4756" s="33" t="str">
        <f t="shared" si="717"/>
        <v>DEJAR</v>
      </c>
      <c r="L4756" s="33" t="str">
        <f t="shared" si="718"/>
        <v>DEJAR</v>
      </c>
      <c r="M4756" s="33" t="str">
        <f t="shared" si="719"/>
        <v>DEJAR</v>
      </c>
    </row>
    <row r="4757" spans="1:13" x14ac:dyDescent="0.25">
      <c r="A4757" s="14" t="s">
        <v>1183</v>
      </c>
      <c r="B4757" s="18">
        <v>17</v>
      </c>
      <c r="C4757" s="28" t="s">
        <v>1076</v>
      </c>
      <c r="D4757" s="12">
        <v>11</v>
      </c>
      <c r="E4757" s="29">
        <v>5</v>
      </c>
      <c r="F4757" s="305">
        <f t="shared" si="716"/>
        <v>95.0334</v>
      </c>
      <c r="G4757" s="9">
        <v>0.1</v>
      </c>
      <c r="H4757" s="9" t="s">
        <v>1147</v>
      </c>
      <c r="I4757" s="32">
        <f t="shared" ref="I4757:I4761" si="725">0.13657*D4757^2.38351</f>
        <v>41.450062373780455</v>
      </c>
      <c r="J4757" s="32">
        <f t="shared" si="724"/>
        <v>0.20725031186890225</v>
      </c>
      <c r="K4757" s="33" t="str">
        <f t="shared" si="717"/>
        <v>DEJAR</v>
      </c>
      <c r="L4757" s="33" t="str">
        <f t="shared" si="718"/>
        <v>DEJAR</v>
      </c>
      <c r="M4757" s="33" t="str">
        <f t="shared" si="719"/>
        <v>DEJAR</v>
      </c>
    </row>
    <row r="4758" spans="1:13" x14ac:dyDescent="0.25">
      <c r="A4758" s="14" t="s">
        <v>1183</v>
      </c>
      <c r="B4758" s="18">
        <v>18</v>
      </c>
      <c r="C4758" s="28" t="s">
        <v>377</v>
      </c>
      <c r="D4758" s="12">
        <v>13.3</v>
      </c>
      <c r="E4758" s="218">
        <v>19.559322033898304</v>
      </c>
      <c r="F4758" s="305">
        <f t="shared" si="716"/>
        <v>138.929406</v>
      </c>
      <c r="G4758" s="9">
        <v>0.1</v>
      </c>
      <c r="H4758" s="9" t="s">
        <v>1147</v>
      </c>
      <c r="I4758" s="32">
        <f t="shared" si="725"/>
        <v>65.172883182587881</v>
      </c>
      <c r="J4758" s="32">
        <f t="shared" si="724"/>
        <v>0.32586441591293935</v>
      </c>
      <c r="K4758" s="33" t="str">
        <f t="shared" si="717"/>
        <v>DEJAR</v>
      </c>
      <c r="L4758" s="33" t="str">
        <f t="shared" si="718"/>
        <v>DEJAR</v>
      </c>
      <c r="M4758" s="33" t="str">
        <f t="shared" si="719"/>
        <v>DEJAR</v>
      </c>
    </row>
    <row r="4759" spans="1:13" x14ac:dyDescent="0.25">
      <c r="A4759" s="14" t="s">
        <v>1183</v>
      </c>
      <c r="B4759" s="18">
        <v>19</v>
      </c>
      <c r="C4759" s="28" t="s">
        <v>377</v>
      </c>
      <c r="D4759" s="12">
        <v>12.5</v>
      </c>
      <c r="E4759" s="218">
        <v>19.559322033898304</v>
      </c>
      <c r="F4759" s="305">
        <f t="shared" si="716"/>
        <v>122.71875</v>
      </c>
      <c r="G4759" s="9">
        <v>0.1</v>
      </c>
      <c r="H4759" s="9" t="s">
        <v>1147</v>
      </c>
      <c r="I4759" s="32">
        <f t="shared" si="725"/>
        <v>56.214880852526136</v>
      </c>
      <c r="J4759" s="32">
        <f t="shared" si="724"/>
        <v>0.28107440426263064</v>
      </c>
      <c r="K4759" s="33" t="str">
        <f t="shared" si="717"/>
        <v>DEJAR</v>
      </c>
      <c r="L4759" s="33" t="str">
        <f t="shared" si="718"/>
        <v>DEJAR</v>
      </c>
      <c r="M4759" s="33" t="str">
        <f t="shared" si="719"/>
        <v>DEJAR</v>
      </c>
    </row>
    <row r="4760" spans="1:13" x14ac:dyDescent="0.25">
      <c r="A4760" s="14" t="s">
        <v>1183</v>
      </c>
      <c r="B4760" s="18">
        <v>20</v>
      </c>
      <c r="C4760" s="28" t="s">
        <v>377</v>
      </c>
      <c r="D4760" s="12">
        <v>12.2</v>
      </c>
      <c r="E4760" s="218">
        <v>19.559322033898304</v>
      </c>
      <c r="F4760" s="305">
        <f t="shared" si="716"/>
        <v>116.89893599999998</v>
      </c>
      <c r="G4760" s="9">
        <v>0.1</v>
      </c>
      <c r="H4760" s="9" t="s">
        <v>1147</v>
      </c>
      <c r="I4760" s="32">
        <f t="shared" si="725"/>
        <v>53.052374835244144</v>
      </c>
      <c r="J4760" s="32">
        <f t="shared" si="724"/>
        <v>0.26526187417622071</v>
      </c>
      <c r="K4760" s="33" t="str">
        <f t="shared" si="717"/>
        <v>DEJAR</v>
      </c>
      <c r="L4760" s="33" t="str">
        <f t="shared" si="718"/>
        <v>DEJAR</v>
      </c>
      <c r="M4760" s="33" t="str">
        <f t="shared" si="719"/>
        <v>DEJAR</v>
      </c>
    </row>
    <row r="4761" spans="1:13" x14ac:dyDescent="0.25">
      <c r="A4761" s="14" t="s">
        <v>1183</v>
      </c>
      <c r="B4761" s="18">
        <v>21</v>
      </c>
      <c r="C4761" s="28" t="s">
        <v>377</v>
      </c>
      <c r="D4761" s="12">
        <v>25</v>
      </c>
      <c r="E4761" s="29">
        <v>25</v>
      </c>
      <c r="F4761" s="305">
        <f t="shared" si="716"/>
        <v>490.875</v>
      </c>
      <c r="G4761" s="9">
        <v>0.1</v>
      </c>
      <c r="H4761" s="9" t="s">
        <v>1147</v>
      </c>
      <c r="I4761" s="32">
        <f t="shared" si="725"/>
        <v>293.3319028192812</v>
      </c>
      <c r="J4761" s="32">
        <f t="shared" si="724"/>
        <v>1.4666595140964058</v>
      </c>
      <c r="K4761" s="33" t="str">
        <f t="shared" si="717"/>
        <v>DEJAR</v>
      </c>
      <c r="L4761" s="33" t="str">
        <f t="shared" si="718"/>
        <v>DEJAR</v>
      </c>
      <c r="M4761" s="33" t="str">
        <f t="shared" si="719"/>
        <v>DEJAR</v>
      </c>
    </row>
    <row r="4762" spans="1:13" x14ac:dyDescent="0.25">
      <c r="A4762" s="14" t="s">
        <v>1183</v>
      </c>
      <c r="B4762" s="18">
        <v>22</v>
      </c>
      <c r="C4762" s="28" t="s">
        <v>1115</v>
      </c>
      <c r="D4762" s="12">
        <v>12.8</v>
      </c>
      <c r="E4762" s="218">
        <v>19.559322033898304</v>
      </c>
      <c r="F4762" s="305">
        <f t="shared" si="716"/>
        <v>128.67993600000003</v>
      </c>
      <c r="G4762" s="9">
        <v>0.1</v>
      </c>
      <c r="H4762" s="9" t="s">
        <v>1116</v>
      </c>
      <c r="I4762" s="33">
        <f>0.15991*D4762^2.32764</f>
        <v>60.403462873642709</v>
      </c>
      <c r="J4762" s="33">
        <f t="shared" si="724"/>
        <v>0.30201731436821355</v>
      </c>
      <c r="K4762" s="33" t="str">
        <f t="shared" si="717"/>
        <v>DEJAR</v>
      </c>
      <c r="L4762" s="33" t="str">
        <f t="shared" si="718"/>
        <v>DEJAR</v>
      </c>
      <c r="M4762" s="33" t="str">
        <f t="shared" si="719"/>
        <v>DEJAR</v>
      </c>
    </row>
    <row r="4763" spans="1:13" x14ac:dyDescent="0.25">
      <c r="A4763" s="14" t="s">
        <v>1183</v>
      </c>
      <c r="B4763" s="18">
        <v>23</v>
      </c>
      <c r="C4763" s="28" t="s">
        <v>1076</v>
      </c>
      <c r="D4763" s="12">
        <v>34.5</v>
      </c>
      <c r="E4763" s="218">
        <v>19.559322033898304</v>
      </c>
      <c r="F4763" s="305">
        <f t="shared" si="716"/>
        <v>934.82235000000003</v>
      </c>
      <c r="G4763" s="9">
        <v>0.1</v>
      </c>
      <c r="H4763" s="9" t="s">
        <v>1147</v>
      </c>
      <c r="I4763" s="32">
        <f t="shared" ref="I4763:I4764" si="726">0.13657*D4763^2.38351</f>
        <v>632.06610370323085</v>
      </c>
      <c r="J4763" s="32">
        <f t="shared" si="724"/>
        <v>3.1603305185161537</v>
      </c>
      <c r="K4763" s="33" t="str">
        <f t="shared" si="717"/>
        <v>DEJAR</v>
      </c>
      <c r="L4763" s="33" t="str">
        <f t="shared" si="718"/>
        <v>DEJAR</v>
      </c>
      <c r="M4763" s="33" t="str">
        <f t="shared" si="719"/>
        <v>DEJAR</v>
      </c>
    </row>
    <row r="4764" spans="1:13" x14ac:dyDescent="0.25">
      <c r="A4764" s="14" t="s">
        <v>1183</v>
      </c>
      <c r="B4764" s="18">
        <v>24</v>
      </c>
      <c r="C4764" s="28" t="s">
        <v>377</v>
      </c>
      <c r="D4764" s="12">
        <v>14</v>
      </c>
      <c r="E4764" s="218">
        <v>19.559322033898304</v>
      </c>
      <c r="F4764" s="305">
        <f t="shared" si="716"/>
        <v>153.9384</v>
      </c>
      <c r="G4764" s="9">
        <v>0.1</v>
      </c>
      <c r="H4764" s="9" t="s">
        <v>1147</v>
      </c>
      <c r="I4764" s="32">
        <f t="shared" si="726"/>
        <v>73.64833681845144</v>
      </c>
      <c r="J4764" s="32">
        <f t="shared" si="724"/>
        <v>0.36824168409225716</v>
      </c>
      <c r="K4764" s="33" t="str">
        <f t="shared" si="717"/>
        <v>DEJAR</v>
      </c>
      <c r="L4764" s="33" t="str">
        <f t="shared" si="718"/>
        <v>DEJAR</v>
      </c>
      <c r="M4764" s="33" t="str">
        <f t="shared" si="719"/>
        <v>DEJAR</v>
      </c>
    </row>
    <row r="4765" spans="1:13" x14ac:dyDescent="0.25">
      <c r="A4765" s="14" t="s">
        <v>1183</v>
      </c>
      <c r="B4765" s="18">
        <v>25</v>
      </c>
      <c r="C4765" s="28" t="s">
        <v>1115</v>
      </c>
      <c r="D4765" s="12">
        <v>38</v>
      </c>
      <c r="E4765" s="218">
        <v>19.559322033898304</v>
      </c>
      <c r="F4765" s="305">
        <f t="shared" si="716"/>
        <v>1134.1176</v>
      </c>
      <c r="G4765" s="9">
        <v>0.1</v>
      </c>
      <c r="H4765" s="9" t="s">
        <v>1116</v>
      </c>
      <c r="I4765" s="33">
        <f t="shared" ref="I4765:I4771" si="727">0.15991*D4765^2.32764</f>
        <v>760.40176124087304</v>
      </c>
      <c r="J4765" s="33">
        <f t="shared" si="724"/>
        <v>3.8020088062043649</v>
      </c>
      <c r="K4765" s="33" t="str">
        <f t="shared" si="717"/>
        <v>DEJAR</v>
      </c>
      <c r="L4765" s="33" t="str">
        <f t="shared" si="718"/>
        <v>DEJAR</v>
      </c>
      <c r="M4765" s="33" t="str">
        <f t="shared" si="719"/>
        <v>DEJAR</v>
      </c>
    </row>
    <row r="4766" spans="1:13" x14ac:dyDescent="0.25">
      <c r="A4766" s="14" t="s">
        <v>1183</v>
      </c>
      <c r="B4766" s="18">
        <v>26</v>
      </c>
      <c r="C4766" s="28" t="s">
        <v>1115</v>
      </c>
      <c r="D4766" s="12">
        <v>34.5</v>
      </c>
      <c r="E4766" s="218">
        <v>19.559322033898304</v>
      </c>
      <c r="F4766" s="305">
        <f t="shared" si="716"/>
        <v>934.82235000000003</v>
      </c>
      <c r="G4766" s="9">
        <v>0.1</v>
      </c>
      <c r="H4766" s="9" t="s">
        <v>1116</v>
      </c>
      <c r="I4766" s="33">
        <f t="shared" si="727"/>
        <v>607.2462782424343</v>
      </c>
      <c r="J4766" s="33">
        <f t="shared" si="724"/>
        <v>3.036231391212171</v>
      </c>
      <c r="K4766" s="33" t="str">
        <f t="shared" si="717"/>
        <v>DEJAR</v>
      </c>
      <c r="L4766" s="33" t="str">
        <f t="shared" si="718"/>
        <v>DEJAR</v>
      </c>
      <c r="M4766" s="33" t="str">
        <f t="shared" si="719"/>
        <v>DEJAR</v>
      </c>
    </row>
    <row r="4767" spans="1:13" x14ac:dyDescent="0.25">
      <c r="A4767" s="14" t="s">
        <v>1183</v>
      </c>
      <c r="B4767" s="18">
        <v>27</v>
      </c>
      <c r="C4767" s="28" t="s">
        <v>1115</v>
      </c>
      <c r="D4767" s="12">
        <v>35</v>
      </c>
      <c r="E4767" s="29">
        <v>30</v>
      </c>
      <c r="F4767" s="305">
        <f t="shared" si="716"/>
        <v>962.11500000000001</v>
      </c>
      <c r="G4767" s="9">
        <v>0.1</v>
      </c>
      <c r="H4767" s="9" t="s">
        <v>1116</v>
      </c>
      <c r="I4767" s="33">
        <f t="shared" si="727"/>
        <v>627.92845814933332</v>
      </c>
      <c r="J4767" s="33">
        <f t="shared" si="724"/>
        <v>3.1396422907466661</v>
      </c>
      <c r="K4767" s="33" t="str">
        <f t="shared" si="717"/>
        <v>DEJAR</v>
      </c>
      <c r="L4767" s="33" t="str">
        <f t="shared" si="718"/>
        <v>DEJAR</v>
      </c>
      <c r="M4767" s="33" t="str">
        <f t="shared" si="719"/>
        <v>DEJAR</v>
      </c>
    </row>
    <row r="4768" spans="1:13" x14ac:dyDescent="0.25">
      <c r="A4768" s="14" t="s">
        <v>1183</v>
      </c>
      <c r="B4768" s="18">
        <v>28</v>
      </c>
      <c r="C4768" s="28" t="s">
        <v>1115</v>
      </c>
      <c r="D4768" s="12">
        <v>39</v>
      </c>
      <c r="E4768" s="29">
        <v>35</v>
      </c>
      <c r="F4768" s="305">
        <f t="shared" si="716"/>
        <v>1194.5934</v>
      </c>
      <c r="G4768" s="9">
        <v>0.1</v>
      </c>
      <c r="H4768" s="9" t="s">
        <v>1116</v>
      </c>
      <c r="I4768" s="33">
        <f t="shared" si="727"/>
        <v>807.79515713809144</v>
      </c>
      <c r="J4768" s="33">
        <f t="shared" si="724"/>
        <v>4.0389757856904573</v>
      </c>
      <c r="K4768" s="33" t="str">
        <f t="shared" si="717"/>
        <v>DEJAR</v>
      </c>
      <c r="L4768" s="33" t="str">
        <f t="shared" si="718"/>
        <v>DEJAR</v>
      </c>
      <c r="M4768" s="33" t="str">
        <f t="shared" si="719"/>
        <v>DEJAR</v>
      </c>
    </row>
    <row r="4769" spans="1:13" x14ac:dyDescent="0.25">
      <c r="A4769" s="14" t="s">
        <v>1183</v>
      </c>
      <c r="B4769" s="18">
        <v>29</v>
      </c>
      <c r="C4769" s="28" t="s">
        <v>1115</v>
      </c>
      <c r="D4769" s="12">
        <v>35</v>
      </c>
      <c r="E4769" s="218">
        <v>19.559322033898304</v>
      </c>
      <c r="F4769" s="305">
        <f t="shared" si="716"/>
        <v>962.11500000000001</v>
      </c>
      <c r="G4769" s="9">
        <v>0.1</v>
      </c>
      <c r="H4769" s="9" t="s">
        <v>1116</v>
      </c>
      <c r="I4769" s="33">
        <f t="shared" si="727"/>
        <v>627.92845814933332</v>
      </c>
      <c r="J4769" s="33">
        <f t="shared" si="724"/>
        <v>3.1396422907466661</v>
      </c>
      <c r="K4769" s="33" t="str">
        <f t="shared" si="717"/>
        <v>DEJAR</v>
      </c>
      <c r="L4769" s="33" t="str">
        <f t="shared" si="718"/>
        <v>DEJAR</v>
      </c>
      <c r="M4769" s="33" t="str">
        <f t="shared" si="719"/>
        <v>DEJAR</v>
      </c>
    </row>
    <row r="4770" spans="1:13" x14ac:dyDescent="0.25">
      <c r="A4770" s="14" t="s">
        <v>1183</v>
      </c>
      <c r="B4770" s="18">
        <v>30</v>
      </c>
      <c r="C4770" s="28" t="s">
        <v>1115</v>
      </c>
      <c r="D4770" s="12">
        <v>12</v>
      </c>
      <c r="E4770" s="218">
        <v>19.559322033898304</v>
      </c>
      <c r="F4770" s="305">
        <f t="shared" si="716"/>
        <v>113.0976</v>
      </c>
      <c r="G4770" s="9">
        <v>0.1</v>
      </c>
      <c r="H4770" s="9" t="s">
        <v>1116</v>
      </c>
      <c r="I4770" s="33">
        <f t="shared" si="727"/>
        <v>51.978178813240163</v>
      </c>
      <c r="J4770" s="33">
        <f t="shared" si="724"/>
        <v>0.25989089406620081</v>
      </c>
      <c r="K4770" s="33" t="str">
        <f t="shared" si="717"/>
        <v>DEJAR</v>
      </c>
      <c r="L4770" s="33" t="str">
        <f t="shared" si="718"/>
        <v>DEJAR</v>
      </c>
      <c r="M4770" s="33" t="str">
        <f t="shared" si="719"/>
        <v>DEJAR</v>
      </c>
    </row>
    <row r="4771" spans="1:13" x14ac:dyDescent="0.25">
      <c r="A4771" s="14" t="s">
        <v>1183</v>
      </c>
      <c r="B4771" s="18">
        <v>31</v>
      </c>
      <c r="C4771" s="28" t="s">
        <v>1115</v>
      </c>
      <c r="D4771" s="12">
        <v>13</v>
      </c>
      <c r="E4771" s="218">
        <v>19.559322033898304</v>
      </c>
      <c r="F4771" s="305">
        <f t="shared" si="716"/>
        <v>132.73259999999999</v>
      </c>
      <c r="G4771" s="9">
        <v>0.1</v>
      </c>
      <c r="H4771" s="9" t="s">
        <v>1116</v>
      </c>
      <c r="I4771" s="33">
        <f t="shared" si="727"/>
        <v>62.623123844849545</v>
      </c>
      <c r="J4771" s="33">
        <f t="shared" si="724"/>
        <v>0.31311561922424769</v>
      </c>
      <c r="K4771" s="33" t="str">
        <f t="shared" si="717"/>
        <v>DEJAR</v>
      </c>
      <c r="L4771" s="33" t="str">
        <f t="shared" si="718"/>
        <v>DEJAR</v>
      </c>
      <c r="M4771" s="33" t="str">
        <f t="shared" si="719"/>
        <v>DEJAR</v>
      </c>
    </row>
    <row r="4772" spans="1:13" x14ac:dyDescent="0.25">
      <c r="A4772" s="14" t="s">
        <v>1183</v>
      </c>
      <c r="B4772" s="18">
        <v>32</v>
      </c>
      <c r="C4772" s="28" t="s">
        <v>1076</v>
      </c>
      <c r="D4772" s="136">
        <v>34.1</v>
      </c>
      <c r="E4772" s="218">
        <v>19.559322033898304</v>
      </c>
      <c r="F4772" s="305">
        <f t="shared" si="716"/>
        <v>913.27097400000014</v>
      </c>
      <c r="G4772" s="9">
        <v>0.1</v>
      </c>
      <c r="H4772" s="9" t="s">
        <v>1147</v>
      </c>
      <c r="I4772" s="32">
        <f t="shared" ref="I4772:I4781" si="728">0.13657*D4772^2.38351</f>
        <v>614.73890511652041</v>
      </c>
      <c r="J4772" s="32">
        <f t="shared" si="724"/>
        <v>3.073694525582602</v>
      </c>
      <c r="K4772" s="33" t="str">
        <f t="shared" si="717"/>
        <v>DEJAR</v>
      </c>
      <c r="L4772" s="33" t="str">
        <f t="shared" si="718"/>
        <v>DEJAR</v>
      </c>
      <c r="M4772" s="33" t="str">
        <f t="shared" si="719"/>
        <v>DEJAR</v>
      </c>
    </row>
    <row r="4773" spans="1:13" x14ac:dyDescent="0.25">
      <c r="A4773" s="14" t="s">
        <v>1183</v>
      </c>
      <c r="B4773" s="18">
        <v>33</v>
      </c>
      <c r="C4773" s="28" t="s">
        <v>1076</v>
      </c>
      <c r="D4773" s="136">
        <v>12</v>
      </c>
      <c r="E4773" s="111">
        <v>20</v>
      </c>
      <c r="F4773" s="305">
        <f t="shared" si="716"/>
        <v>113.0976</v>
      </c>
      <c r="G4773" s="9">
        <v>0.1</v>
      </c>
      <c r="H4773" s="9" t="s">
        <v>1147</v>
      </c>
      <c r="I4773" s="32">
        <f t="shared" si="728"/>
        <v>51.002868362482175</v>
      </c>
      <c r="J4773" s="32">
        <f t="shared" si="724"/>
        <v>0.25501434181241084</v>
      </c>
      <c r="K4773" s="33" t="str">
        <f t="shared" si="717"/>
        <v>DEJAR</v>
      </c>
      <c r="L4773" s="33" t="str">
        <f t="shared" si="718"/>
        <v>DEJAR</v>
      </c>
      <c r="M4773" s="33" t="str">
        <f t="shared" si="719"/>
        <v>DEJAR</v>
      </c>
    </row>
    <row r="4774" spans="1:13" x14ac:dyDescent="0.25">
      <c r="A4774" s="14" t="s">
        <v>1183</v>
      </c>
      <c r="B4774" s="18">
        <v>34</v>
      </c>
      <c r="C4774" s="28" t="s">
        <v>1076</v>
      </c>
      <c r="D4774" s="136">
        <v>11</v>
      </c>
      <c r="E4774" s="111">
        <v>25</v>
      </c>
      <c r="F4774" s="305">
        <f t="shared" si="716"/>
        <v>95.0334</v>
      </c>
      <c r="G4774" s="9">
        <v>0.1</v>
      </c>
      <c r="H4774" s="9" t="s">
        <v>1147</v>
      </c>
      <c r="I4774" s="32">
        <f t="shared" si="728"/>
        <v>41.450062373780455</v>
      </c>
      <c r="J4774" s="32">
        <f t="shared" si="724"/>
        <v>0.20725031186890225</v>
      </c>
      <c r="K4774" s="33" t="str">
        <f t="shared" si="717"/>
        <v>DEJAR</v>
      </c>
      <c r="L4774" s="33" t="str">
        <f t="shared" si="718"/>
        <v>DEJAR</v>
      </c>
      <c r="M4774" s="33" t="str">
        <f t="shared" si="719"/>
        <v>DEJAR</v>
      </c>
    </row>
    <row r="4775" spans="1:13" x14ac:dyDescent="0.25">
      <c r="A4775" s="14" t="s">
        <v>1183</v>
      </c>
      <c r="B4775" s="18">
        <v>35</v>
      </c>
      <c r="C4775" s="28" t="s">
        <v>1076</v>
      </c>
      <c r="D4775" s="136">
        <v>15</v>
      </c>
      <c r="E4775" s="111">
        <v>20</v>
      </c>
      <c r="F4775" s="305">
        <f t="shared" si="716"/>
        <v>176.715</v>
      </c>
      <c r="G4775" s="9">
        <v>0.1</v>
      </c>
      <c r="H4775" s="9" t="s">
        <v>1147</v>
      </c>
      <c r="I4775" s="32">
        <f t="shared" si="728"/>
        <v>86.812164819560579</v>
      </c>
      <c r="J4775" s="32">
        <f t="shared" si="724"/>
        <v>0.43406082409780289</v>
      </c>
      <c r="K4775" s="33" t="str">
        <f t="shared" si="717"/>
        <v>DEJAR</v>
      </c>
      <c r="L4775" s="33" t="str">
        <f t="shared" si="718"/>
        <v>DEJAR</v>
      </c>
      <c r="M4775" s="33" t="str">
        <f t="shared" si="719"/>
        <v>DEJAR</v>
      </c>
    </row>
    <row r="4776" spans="1:13" x14ac:dyDescent="0.25">
      <c r="A4776" s="14" t="s">
        <v>1183</v>
      </c>
      <c r="B4776" s="18">
        <v>36</v>
      </c>
      <c r="C4776" s="28" t="s">
        <v>1076</v>
      </c>
      <c r="D4776" s="136">
        <v>14.5</v>
      </c>
      <c r="E4776" s="111">
        <v>13</v>
      </c>
      <c r="F4776" s="305">
        <f t="shared" si="716"/>
        <v>165.13034999999999</v>
      </c>
      <c r="G4776" s="9">
        <v>0.1</v>
      </c>
      <c r="H4776" s="9" t="s">
        <v>1147</v>
      </c>
      <c r="I4776" s="32">
        <f t="shared" si="728"/>
        <v>80.073268525573738</v>
      </c>
      <c r="J4776" s="32">
        <f t="shared" si="724"/>
        <v>0.40036634262786869</v>
      </c>
      <c r="K4776" s="33" t="str">
        <f t="shared" si="717"/>
        <v>DEJAR</v>
      </c>
      <c r="L4776" s="33" t="str">
        <f t="shared" si="718"/>
        <v>DEJAR</v>
      </c>
      <c r="M4776" s="33" t="str">
        <f t="shared" si="719"/>
        <v>DEJAR</v>
      </c>
    </row>
    <row r="4777" spans="1:13" x14ac:dyDescent="0.25">
      <c r="A4777" s="14" t="s">
        <v>1183</v>
      </c>
      <c r="B4777" s="18">
        <v>37</v>
      </c>
      <c r="C4777" s="28" t="s">
        <v>1076</v>
      </c>
      <c r="D4777" s="136">
        <v>14</v>
      </c>
      <c r="E4777" s="111">
        <v>20</v>
      </c>
      <c r="F4777" s="305">
        <f t="shared" si="716"/>
        <v>153.9384</v>
      </c>
      <c r="G4777" s="9">
        <v>0.1</v>
      </c>
      <c r="H4777" s="9" t="s">
        <v>1147</v>
      </c>
      <c r="I4777" s="32">
        <f t="shared" si="728"/>
        <v>73.64833681845144</v>
      </c>
      <c r="J4777" s="32">
        <f t="shared" si="724"/>
        <v>0.36824168409225716</v>
      </c>
      <c r="K4777" s="33" t="str">
        <f t="shared" si="717"/>
        <v>DEJAR</v>
      </c>
      <c r="L4777" s="33" t="str">
        <f t="shared" si="718"/>
        <v>DEJAR</v>
      </c>
      <c r="M4777" s="33" t="str">
        <f t="shared" si="719"/>
        <v>DEJAR</v>
      </c>
    </row>
    <row r="4778" spans="1:13" x14ac:dyDescent="0.25">
      <c r="A4778" s="14" t="s">
        <v>1183</v>
      </c>
      <c r="B4778" s="18">
        <v>38</v>
      </c>
      <c r="C4778" s="28" t="s">
        <v>1076</v>
      </c>
      <c r="D4778" s="136">
        <v>13</v>
      </c>
      <c r="E4778" s="111">
        <v>25</v>
      </c>
      <c r="F4778" s="305">
        <f t="shared" si="716"/>
        <v>132.73259999999999</v>
      </c>
      <c r="G4778" s="9">
        <v>0.1</v>
      </c>
      <c r="H4778" s="9" t="s">
        <v>1147</v>
      </c>
      <c r="I4778" s="32">
        <f t="shared" si="728"/>
        <v>61.723483588461484</v>
      </c>
      <c r="J4778" s="32">
        <f t="shared" si="724"/>
        <v>0.3086174179423074</v>
      </c>
      <c r="K4778" s="33" t="str">
        <f t="shared" si="717"/>
        <v>DEJAR</v>
      </c>
      <c r="L4778" s="33" t="str">
        <f t="shared" si="718"/>
        <v>DEJAR</v>
      </c>
      <c r="M4778" s="33" t="str">
        <f t="shared" si="719"/>
        <v>DEJAR</v>
      </c>
    </row>
    <row r="4779" spans="1:13" x14ac:dyDescent="0.25">
      <c r="A4779" s="14" t="s">
        <v>1183</v>
      </c>
      <c r="B4779" s="18">
        <v>39</v>
      </c>
      <c r="C4779" s="28" t="s">
        <v>1076</v>
      </c>
      <c r="D4779" s="136">
        <v>15</v>
      </c>
      <c r="E4779" s="111">
        <v>20</v>
      </c>
      <c r="F4779" s="305">
        <f t="shared" si="716"/>
        <v>176.715</v>
      </c>
      <c r="G4779" s="9">
        <v>0.1</v>
      </c>
      <c r="H4779" s="9" t="s">
        <v>1147</v>
      </c>
      <c r="I4779" s="32">
        <f t="shared" si="728"/>
        <v>86.812164819560579</v>
      </c>
      <c r="J4779" s="32">
        <f t="shared" si="724"/>
        <v>0.43406082409780289</v>
      </c>
      <c r="K4779" s="33" t="str">
        <f t="shared" si="717"/>
        <v>DEJAR</v>
      </c>
      <c r="L4779" s="33" t="str">
        <f t="shared" si="718"/>
        <v>DEJAR</v>
      </c>
      <c r="M4779" s="33" t="str">
        <f t="shared" si="719"/>
        <v>DEJAR</v>
      </c>
    </row>
    <row r="4780" spans="1:13" x14ac:dyDescent="0.25">
      <c r="A4780" s="14" t="s">
        <v>1183</v>
      </c>
      <c r="B4780" s="18">
        <v>40</v>
      </c>
      <c r="C4780" s="28" t="s">
        <v>1076</v>
      </c>
      <c r="D4780" s="136">
        <v>13.5</v>
      </c>
      <c r="E4780" s="111">
        <v>10</v>
      </c>
      <c r="F4780" s="305">
        <f t="shared" si="716"/>
        <v>143.13915</v>
      </c>
      <c r="G4780" s="9">
        <v>0.1</v>
      </c>
      <c r="H4780" s="9" t="s">
        <v>1147</v>
      </c>
      <c r="I4780" s="32">
        <f t="shared" si="728"/>
        <v>67.533172179763213</v>
      </c>
      <c r="J4780" s="32">
        <f t="shared" si="724"/>
        <v>0.33766586089881601</v>
      </c>
      <c r="K4780" s="33" t="str">
        <f t="shared" si="717"/>
        <v>DEJAR</v>
      </c>
      <c r="L4780" s="33" t="str">
        <f t="shared" si="718"/>
        <v>DEJAR</v>
      </c>
      <c r="M4780" s="33" t="str">
        <f t="shared" si="719"/>
        <v>DEJAR</v>
      </c>
    </row>
    <row r="4781" spans="1:13" x14ac:dyDescent="0.25">
      <c r="A4781" s="14" t="s">
        <v>1183</v>
      </c>
      <c r="B4781" s="18">
        <v>42</v>
      </c>
      <c r="C4781" s="28" t="s">
        <v>1076</v>
      </c>
      <c r="D4781" s="136">
        <v>12</v>
      </c>
      <c r="E4781" s="111">
        <v>10</v>
      </c>
      <c r="F4781" s="305">
        <f t="shared" si="716"/>
        <v>113.0976</v>
      </c>
      <c r="G4781" s="9">
        <v>0.1</v>
      </c>
      <c r="H4781" s="9" t="s">
        <v>1147</v>
      </c>
      <c r="I4781" s="32">
        <f t="shared" si="728"/>
        <v>51.002868362482175</v>
      </c>
      <c r="J4781" s="32">
        <f t="shared" si="724"/>
        <v>0.25501434181241084</v>
      </c>
      <c r="K4781" s="33" t="str">
        <f t="shared" si="717"/>
        <v>DEJAR</v>
      </c>
      <c r="L4781" s="33" t="str">
        <f t="shared" si="718"/>
        <v>DEJAR</v>
      </c>
      <c r="M4781" s="33" t="str">
        <f t="shared" si="719"/>
        <v>DEJAR</v>
      </c>
    </row>
    <row r="4782" spans="1:13" x14ac:dyDescent="0.25">
      <c r="A4782" s="14" t="s">
        <v>1183</v>
      </c>
      <c r="B4782" s="18">
        <v>43</v>
      </c>
      <c r="C4782" s="28" t="s">
        <v>1115</v>
      </c>
      <c r="D4782" s="136">
        <v>37</v>
      </c>
      <c r="E4782" s="111">
        <v>25</v>
      </c>
      <c r="F4782" s="305">
        <f t="shared" si="716"/>
        <v>1075.2126000000001</v>
      </c>
      <c r="G4782" s="9">
        <v>0.1</v>
      </c>
      <c r="H4782" s="9" t="s">
        <v>1116</v>
      </c>
      <c r="I4782" s="33">
        <f>0.15991*D4782^2.32764</f>
        <v>714.63566127853471</v>
      </c>
      <c r="J4782" s="33">
        <f t="shared" si="724"/>
        <v>3.5731783063926734</v>
      </c>
      <c r="K4782" s="33" t="str">
        <f t="shared" si="717"/>
        <v>DEJAR</v>
      </c>
      <c r="L4782" s="33" t="str">
        <f t="shared" si="718"/>
        <v>DEJAR</v>
      </c>
      <c r="M4782" s="33" t="str">
        <f t="shared" si="719"/>
        <v>DEJAR</v>
      </c>
    </row>
    <row r="4783" spans="1:13" x14ac:dyDescent="0.25">
      <c r="A4783" s="14" t="s">
        <v>1183</v>
      </c>
      <c r="B4783" s="18">
        <v>44</v>
      </c>
      <c r="C4783" s="28" t="s">
        <v>1076</v>
      </c>
      <c r="D4783" s="136">
        <v>13</v>
      </c>
      <c r="E4783" s="111">
        <v>7</v>
      </c>
      <c r="F4783" s="305">
        <f t="shared" si="716"/>
        <v>132.73259999999999</v>
      </c>
      <c r="G4783" s="9">
        <v>0.1</v>
      </c>
      <c r="H4783" s="9" t="s">
        <v>1147</v>
      </c>
      <c r="I4783" s="32">
        <f t="shared" ref="I4783:I4787" si="729">0.13657*D4783^2.38351</f>
        <v>61.723483588461484</v>
      </c>
      <c r="J4783" s="32">
        <f t="shared" si="724"/>
        <v>0.3086174179423074</v>
      </c>
      <c r="K4783" s="33" t="str">
        <f t="shared" si="717"/>
        <v>DEJAR</v>
      </c>
      <c r="L4783" s="33" t="str">
        <f t="shared" si="718"/>
        <v>DEJAR</v>
      </c>
      <c r="M4783" s="33" t="str">
        <f t="shared" si="719"/>
        <v>DEJAR</v>
      </c>
    </row>
    <row r="4784" spans="1:13" x14ac:dyDescent="0.25">
      <c r="A4784" s="14" t="s">
        <v>1183</v>
      </c>
      <c r="B4784" s="18">
        <v>45</v>
      </c>
      <c r="C4784" s="28" t="s">
        <v>1076</v>
      </c>
      <c r="D4784" s="136">
        <v>50</v>
      </c>
      <c r="E4784" s="111">
        <v>15</v>
      </c>
      <c r="F4784" s="305">
        <f t="shared" si="716"/>
        <v>1963.5</v>
      </c>
      <c r="G4784" s="9">
        <v>0.1</v>
      </c>
      <c r="H4784" s="9" t="s">
        <v>1147</v>
      </c>
      <c r="I4784" s="32">
        <f t="shared" si="729"/>
        <v>1530.6197203780737</v>
      </c>
      <c r="J4784" s="32">
        <f t="shared" si="724"/>
        <v>7.6530986018903677</v>
      </c>
      <c r="K4784" s="33" t="str">
        <f t="shared" si="717"/>
        <v>DEJAR</v>
      </c>
      <c r="L4784" s="33" t="str">
        <f t="shared" si="718"/>
        <v>DEJAR</v>
      </c>
      <c r="M4784" s="33" t="str">
        <f t="shared" si="719"/>
        <v>DEJAR</v>
      </c>
    </row>
    <row r="4785" spans="1:13" x14ac:dyDescent="0.25">
      <c r="A4785" s="14" t="s">
        <v>1183</v>
      </c>
      <c r="B4785" s="18">
        <v>46</v>
      </c>
      <c r="C4785" s="35" t="s">
        <v>1076</v>
      </c>
      <c r="D4785" s="136">
        <v>14.3</v>
      </c>
      <c r="E4785" s="111">
        <v>5</v>
      </c>
      <c r="F4785" s="305">
        <f t="shared" si="716"/>
        <v>160.60644600000001</v>
      </c>
      <c r="G4785" s="9">
        <v>0.1</v>
      </c>
      <c r="H4785" s="9" t="s">
        <v>1147</v>
      </c>
      <c r="I4785" s="32">
        <f t="shared" si="729"/>
        <v>77.46585312120348</v>
      </c>
      <c r="J4785" s="32">
        <f t="shared" si="724"/>
        <v>0.38732926560601738</v>
      </c>
      <c r="K4785" s="33" t="str">
        <f t="shared" si="717"/>
        <v>DEJAR</v>
      </c>
      <c r="L4785" s="33" t="str">
        <f t="shared" si="718"/>
        <v>DEJAR</v>
      </c>
      <c r="M4785" s="33" t="str">
        <f t="shared" si="719"/>
        <v>DEJAR</v>
      </c>
    </row>
    <row r="4786" spans="1:13" x14ac:dyDescent="0.25">
      <c r="A4786" s="14" t="s">
        <v>1183</v>
      </c>
      <c r="B4786" s="18">
        <v>47</v>
      </c>
      <c r="C4786" s="28" t="s">
        <v>1076</v>
      </c>
      <c r="D4786" s="136">
        <v>13</v>
      </c>
      <c r="E4786" s="111">
        <v>9</v>
      </c>
      <c r="F4786" s="305">
        <f t="shared" si="716"/>
        <v>132.73259999999999</v>
      </c>
      <c r="G4786" s="9">
        <v>0.1</v>
      </c>
      <c r="H4786" s="9" t="s">
        <v>1147</v>
      </c>
      <c r="I4786" s="32">
        <f t="shared" si="729"/>
        <v>61.723483588461484</v>
      </c>
      <c r="J4786" s="32">
        <f t="shared" si="724"/>
        <v>0.3086174179423074</v>
      </c>
      <c r="K4786" s="33" t="str">
        <f t="shared" si="717"/>
        <v>DEJAR</v>
      </c>
      <c r="L4786" s="33" t="str">
        <f t="shared" si="718"/>
        <v>DEJAR</v>
      </c>
      <c r="M4786" s="33" t="str">
        <f t="shared" si="719"/>
        <v>DEJAR</v>
      </c>
    </row>
    <row r="4787" spans="1:13" x14ac:dyDescent="0.25">
      <c r="A4787" s="14" t="s">
        <v>1183</v>
      </c>
      <c r="B4787" s="18">
        <v>48</v>
      </c>
      <c r="C4787" s="28" t="s">
        <v>1076</v>
      </c>
      <c r="D4787" s="136">
        <v>16.2</v>
      </c>
      <c r="E4787" s="111">
        <v>13</v>
      </c>
      <c r="F4787" s="305">
        <f t="shared" si="716"/>
        <v>206.12037599999999</v>
      </c>
      <c r="G4787" s="9">
        <v>0.1</v>
      </c>
      <c r="H4787" s="9" t="s">
        <v>1147</v>
      </c>
      <c r="I4787" s="32">
        <f t="shared" si="729"/>
        <v>104.29090634270933</v>
      </c>
      <c r="J4787" s="32">
        <f t="shared" si="724"/>
        <v>0.52145453171354661</v>
      </c>
      <c r="K4787" s="33" t="str">
        <f t="shared" si="717"/>
        <v>DEJAR</v>
      </c>
      <c r="L4787" s="33" t="str">
        <f t="shared" si="718"/>
        <v>DEJAR</v>
      </c>
      <c r="M4787" s="33" t="str">
        <f t="shared" si="719"/>
        <v>DEJAR</v>
      </c>
    </row>
    <row r="4788" spans="1:13" x14ac:dyDescent="0.25">
      <c r="A4788" s="14" t="s">
        <v>1183</v>
      </c>
      <c r="B4788" s="18">
        <v>49</v>
      </c>
      <c r="C4788" s="28" t="s">
        <v>1115</v>
      </c>
      <c r="D4788" s="136">
        <v>24</v>
      </c>
      <c r="E4788" s="111">
        <v>20</v>
      </c>
      <c r="F4788" s="305">
        <f t="shared" si="716"/>
        <v>452.3904</v>
      </c>
      <c r="G4788" s="9">
        <v>0.1</v>
      </c>
      <c r="H4788" s="9" t="s">
        <v>1116</v>
      </c>
      <c r="I4788" s="33">
        <f t="shared" ref="I4788:I4789" si="730">0.15991*D4788^2.32764</f>
        <v>260.92189134611579</v>
      </c>
      <c r="J4788" s="33">
        <f t="shared" si="724"/>
        <v>1.3046094567305788</v>
      </c>
      <c r="K4788" s="33" t="str">
        <f t="shared" si="717"/>
        <v>DEJAR</v>
      </c>
      <c r="L4788" s="33" t="str">
        <f t="shared" si="718"/>
        <v>DEJAR</v>
      </c>
      <c r="M4788" s="33" t="str">
        <f t="shared" si="719"/>
        <v>DEJAR</v>
      </c>
    </row>
    <row r="4789" spans="1:13" x14ac:dyDescent="0.25">
      <c r="A4789" s="14" t="s">
        <v>1183</v>
      </c>
      <c r="B4789" s="18">
        <v>50</v>
      </c>
      <c r="C4789" s="28" t="s">
        <v>1115</v>
      </c>
      <c r="D4789" s="136">
        <v>12</v>
      </c>
      <c r="E4789" s="111">
        <v>25</v>
      </c>
      <c r="F4789" s="305">
        <f t="shared" si="716"/>
        <v>113.0976</v>
      </c>
      <c r="G4789" s="9">
        <v>0.1</v>
      </c>
      <c r="H4789" s="9" t="s">
        <v>1116</v>
      </c>
      <c r="I4789" s="33">
        <f t="shared" si="730"/>
        <v>51.978178813240163</v>
      </c>
      <c r="J4789" s="33">
        <f t="shared" si="724"/>
        <v>0.25989089406620081</v>
      </c>
      <c r="K4789" s="33" t="str">
        <f t="shared" si="717"/>
        <v>DEJAR</v>
      </c>
      <c r="L4789" s="33" t="str">
        <f t="shared" si="718"/>
        <v>DEJAR</v>
      </c>
      <c r="M4789" s="33" t="str">
        <f t="shared" si="719"/>
        <v>DEJAR</v>
      </c>
    </row>
    <row r="4790" spans="1:13" x14ac:dyDescent="0.25">
      <c r="A4790" s="14" t="s">
        <v>1183</v>
      </c>
      <c r="B4790" s="18">
        <v>51</v>
      </c>
      <c r="C4790" s="28" t="s">
        <v>1076</v>
      </c>
      <c r="D4790" s="136">
        <v>16</v>
      </c>
      <c r="E4790" s="218">
        <v>19.559322033898304</v>
      </c>
      <c r="F4790" s="305">
        <f t="shared" si="716"/>
        <v>201.0624</v>
      </c>
      <c r="G4790" s="9">
        <v>0.1</v>
      </c>
      <c r="H4790" s="9" t="s">
        <v>1147</v>
      </c>
      <c r="I4790" s="32">
        <f t="shared" ref="I4790:I4792" si="731">0.13657*D4790^2.38351</f>
        <v>101.24820425273758</v>
      </c>
      <c r="J4790" s="32">
        <f t="shared" si="724"/>
        <v>0.50624102126368786</v>
      </c>
      <c r="K4790" s="33" t="str">
        <f t="shared" si="717"/>
        <v>DEJAR</v>
      </c>
      <c r="L4790" s="33" t="str">
        <f t="shared" si="718"/>
        <v>DEJAR</v>
      </c>
      <c r="M4790" s="33" t="str">
        <f t="shared" si="719"/>
        <v>DEJAR</v>
      </c>
    </row>
    <row r="4791" spans="1:13" x14ac:dyDescent="0.25">
      <c r="A4791" s="14" t="s">
        <v>1183</v>
      </c>
      <c r="B4791" s="18">
        <v>52</v>
      </c>
      <c r="C4791" s="28" t="s">
        <v>1076</v>
      </c>
      <c r="D4791" s="136">
        <v>45</v>
      </c>
      <c r="E4791" s="111">
        <v>20</v>
      </c>
      <c r="F4791" s="305">
        <f t="shared" si="716"/>
        <v>1590.4349999999999</v>
      </c>
      <c r="G4791" s="9">
        <v>0.1</v>
      </c>
      <c r="H4791" s="9" t="s">
        <v>1147</v>
      </c>
      <c r="I4791" s="32">
        <f t="shared" si="731"/>
        <v>1190.7041522680991</v>
      </c>
      <c r="J4791" s="32">
        <f t="shared" si="724"/>
        <v>5.9535207613404948</v>
      </c>
      <c r="K4791" s="33" t="str">
        <f t="shared" si="717"/>
        <v>DEJAR</v>
      </c>
      <c r="L4791" s="33" t="str">
        <f t="shared" si="718"/>
        <v>DEJAR</v>
      </c>
      <c r="M4791" s="33" t="str">
        <f t="shared" si="719"/>
        <v>DEJAR</v>
      </c>
    </row>
    <row r="4792" spans="1:13" x14ac:dyDescent="0.25">
      <c r="A4792" s="14" t="s">
        <v>1183</v>
      </c>
      <c r="B4792" s="18">
        <v>53</v>
      </c>
      <c r="C4792" s="28" t="s">
        <v>1076</v>
      </c>
      <c r="D4792" s="136">
        <v>136</v>
      </c>
      <c r="E4792" s="111">
        <v>26</v>
      </c>
      <c r="F4792" s="305">
        <f t="shared" si="716"/>
        <v>14526.758400000001</v>
      </c>
      <c r="G4792" s="9">
        <v>0.1</v>
      </c>
      <c r="H4792" s="9" t="s">
        <v>1147</v>
      </c>
      <c r="I4792" s="32">
        <f t="shared" si="731"/>
        <v>16621.362945733661</v>
      </c>
      <c r="J4792" s="32">
        <f t="shared" si="724"/>
        <v>83.106814728668297</v>
      </c>
      <c r="K4792" s="33" t="str">
        <f t="shared" si="717"/>
        <v>DEJAR</v>
      </c>
      <c r="L4792" s="33" t="str">
        <f t="shared" si="718"/>
        <v>DEJAR</v>
      </c>
      <c r="M4792" s="33" t="str">
        <f t="shared" si="719"/>
        <v>DEJAR</v>
      </c>
    </row>
    <row r="4793" spans="1:13" x14ac:dyDescent="0.25">
      <c r="A4793" s="14" t="s">
        <v>1183</v>
      </c>
      <c r="B4793" s="18">
        <v>54</v>
      </c>
      <c r="C4793" s="28" t="s">
        <v>1115</v>
      </c>
      <c r="D4793" s="136">
        <v>32.5</v>
      </c>
      <c r="E4793" s="111">
        <v>25</v>
      </c>
      <c r="F4793" s="305">
        <f t="shared" si="716"/>
        <v>829.57875000000001</v>
      </c>
      <c r="G4793" s="9">
        <v>0.1</v>
      </c>
      <c r="H4793" s="9" t="s">
        <v>1116</v>
      </c>
      <c r="I4793" s="33">
        <f t="shared" ref="I4793:I4797" si="732">0.15991*D4793^2.32764</f>
        <v>528.44015299417731</v>
      </c>
      <c r="J4793" s="33">
        <f t="shared" si="724"/>
        <v>2.6422007649708865</v>
      </c>
      <c r="K4793" s="33" t="str">
        <f t="shared" si="717"/>
        <v>DEJAR</v>
      </c>
      <c r="L4793" s="33" t="str">
        <f t="shared" si="718"/>
        <v>DEJAR</v>
      </c>
      <c r="M4793" s="33" t="str">
        <f t="shared" si="719"/>
        <v>DEJAR</v>
      </c>
    </row>
    <row r="4794" spans="1:13" x14ac:dyDescent="0.25">
      <c r="A4794" s="14" t="s">
        <v>1183</v>
      </c>
      <c r="B4794" s="18">
        <v>55</v>
      </c>
      <c r="C4794" s="28" t="s">
        <v>1115</v>
      </c>
      <c r="D4794" s="136">
        <v>20</v>
      </c>
      <c r="E4794" s="218">
        <v>19.559322033898304</v>
      </c>
      <c r="F4794" s="305">
        <f t="shared" si="716"/>
        <v>314.15999999999997</v>
      </c>
      <c r="G4794" s="9">
        <v>0.1</v>
      </c>
      <c r="H4794" s="9" t="s">
        <v>1116</v>
      </c>
      <c r="I4794" s="33">
        <f t="shared" si="732"/>
        <v>170.68882248683826</v>
      </c>
      <c r="J4794" s="33">
        <f t="shared" si="724"/>
        <v>0.85344411243419127</v>
      </c>
      <c r="K4794" s="33" t="str">
        <f t="shared" si="717"/>
        <v>DEJAR</v>
      </c>
      <c r="L4794" s="33" t="str">
        <f t="shared" si="718"/>
        <v>DEJAR</v>
      </c>
      <c r="M4794" s="33" t="str">
        <f t="shared" si="719"/>
        <v>DEJAR</v>
      </c>
    </row>
    <row r="4795" spans="1:13" x14ac:dyDescent="0.25">
      <c r="A4795" s="14" t="s">
        <v>1183</v>
      </c>
      <c r="B4795" s="18">
        <v>56</v>
      </c>
      <c r="C4795" s="28" t="s">
        <v>1115</v>
      </c>
      <c r="D4795" s="136">
        <v>41</v>
      </c>
      <c r="E4795" s="111">
        <v>35</v>
      </c>
      <c r="F4795" s="305">
        <f t="shared" si="716"/>
        <v>1320.2574</v>
      </c>
      <c r="G4795" s="9">
        <v>0.1</v>
      </c>
      <c r="H4795" s="9" t="s">
        <v>1116</v>
      </c>
      <c r="I4795" s="33">
        <f t="shared" si="732"/>
        <v>907.5192366572752</v>
      </c>
      <c r="J4795" s="33">
        <f t="shared" si="724"/>
        <v>4.537596183286376</v>
      </c>
      <c r="K4795" s="33" t="str">
        <f t="shared" si="717"/>
        <v>DEJAR</v>
      </c>
      <c r="L4795" s="33" t="str">
        <f t="shared" si="718"/>
        <v>DEJAR</v>
      </c>
      <c r="M4795" s="33" t="str">
        <f t="shared" si="719"/>
        <v>DEJAR</v>
      </c>
    </row>
    <row r="4796" spans="1:13" x14ac:dyDescent="0.25">
      <c r="A4796" s="14" t="s">
        <v>1183</v>
      </c>
      <c r="B4796" s="18">
        <v>57</v>
      </c>
      <c r="C4796" s="28" t="s">
        <v>1115</v>
      </c>
      <c r="D4796" s="136">
        <v>24.5</v>
      </c>
      <c r="E4796" s="111">
        <v>20</v>
      </c>
      <c r="F4796" s="305">
        <f t="shared" si="716"/>
        <v>471.43635</v>
      </c>
      <c r="G4796" s="9">
        <v>0.1</v>
      </c>
      <c r="H4796" s="9" t="s">
        <v>1116</v>
      </c>
      <c r="I4796" s="33">
        <f t="shared" si="732"/>
        <v>273.75002523815579</v>
      </c>
      <c r="J4796" s="33">
        <f t="shared" si="724"/>
        <v>1.3687501261907788</v>
      </c>
      <c r="K4796" s="33" t="str">
        <f t="shared" si="717"/>
        <v>DEJAR</v>
      </c>
      <c r="L4796" s="33" t="str">
        <f t="shared" si="718"/>
        <v>DEJAR</v>
      </c>
      <c r="M4796" s="33" t="str">
        <f t="shared" si="719"/>
        <v>DEJAR</v>
      </c>
    </row>
    <row r="4797" spans="1:13" x14ac:dyDescent="0.25">
      <c r="A4797" s="14" t="s">
        <v>1183</v>
      </c>
      <c r="B4797" s="18">
        <v>58</v>
      </c>
      <c r="C4797" s="28" t="s">
        <v>1115</v>
      </c>
      <c r="D4797" s="136">
        <v>37</v>
      </c>
      <c r="E4797" s="111">
        <v>20</v>
      </c>
      <c r="F4797" s="305">
        <f t="shared" si="716"/>
        <v>1075.2126000000001</v>
      </c>
      <c r="G4797" s="9">
        <v>0.1</v>
      </c>
      <c r="H4797" s="9" t="s">
        <v>1116</v>
      </c>
      <c r="I4797" s="33">
        <f t="shared" si="732"/>
        <v>714.63566127853471</v>
      </c>
      <c r="J4797" s="33">
        <f t="shared" si="724"/>
        <v>3.5731783063926734</v>
      </c>
      <c r="K4797" s="33" t="str">
        <f t="shared" si="717"/>
        <v>DEJAR</v>
      </c>
      <c r="L4797" s="33" t="str">
        <f t="shared" si="718"/>
        <v>DEJAR</v>
      </c>
      <c r="M4797" s="33" t="str">
        <f t="shared" si="719"/>
        <v>DEJAR</v>
      </c>
    </row>
    <row r="4798" spans="1:13" x14ac:dyDescent="0.25">
      <c r="A4798" s="14" t="s">
        <v>1183</v>
      </c>
      <c r="B4798" s="18">
        <v>59</v>
      </c>
      <c r="C4798" s="28" t="s">
        <v>1076</v>
      </c>
      <c r="D4798" s="136">
        <v>18</v>
      </c>
      <c r="E4798" s="111">
        <v>30</v>
      </c>
      <c r="F4798" s="305">
        <f t="shared" si="716"/>
        <v>254.46959999999999</v>
      </c>
      <c r="G4798" s="9">
        <v>0.1</v>
      </c>
      <c r="H4798" s="9" t="s">
        <v>1147</v>
      </c>
      <c r="I4798" s="32">
        <f t="shared" ref="I4798:I4801" si="733">0.13657*D4798^2.38351</f>
        <v>134.06329154071116</v>
      </c>
      <c r="J4798" s="32">
        <f t="shared" si="724"/>
        <v>0.67031645770355586</v>
      </c>
      <c r="K4798" s="33" t="str">
        <f t="shared" si="717"/>
        <v>DEJAR</v>
      </c>
      <c r="L4798" s="33" t="str">
        <f t="shared" si="718"/>
        <v>DEJAR</v>
      </c>
      <c r="M4798" s="33" t="str">
        <f t="shared" si="719"/>
        <v>DEJAR</v>
      </c>
    </row>
    <row r="4799" spans="1:13" x14ac:dyDescent="0.25">
      <c r="A4799" s="14" t="s">
        <v>1183</v>
      </c>
      <c r="B4799" s="18">
        <v>60</v>
      </c>
      <c r="C4799" s="28" t="s">
        <v>1076</v>
      </c>
      <c r="D4799" s="136">
        <v>10</v>
      </c>
      <c r="E4799" s="111">
        <v>7</v>
      </c>
      <c r="F4799" s="305">
        <f t="shared" si="716"/>
        <v>78.539999999999992</v>
      </c>
      <c r="G4799" s="9">
        <v>0.1</v>
      </c>
      <c r="H4799" s="9" t="s">
        <v>1147</v>
      </c>
      <c r="I4799" s="32">
        <f t="shared" si="733"/>
        <v>33.026709725455305</v>
      </c>
      <c r="J4799" s="32">
        <f t="shared" si="724"/>
        <v>0.16513354862727653</v>
      </c>
      <c r="K4799" s="33" t="str">
        <f t="shared" si="717"/>
        <v>DEJAR</v>
      </c>
      <c r="L4799" s="33" t="str">
        <f t="shared" si="718"/>
        <v>DEJAR</v>
      </c>
      <c r="M4799" s="33" t="str">
        <f t="shared" si="719"/>
        <v>DEJAR</v>
      </c>
    </row>
    <row r="4800" spans="1:13" x14ac:dyDescent="0.25">
      <c r="A4800" s="14" t="s">
        <v>1183</v>
      </c>
      <c r="B4800" s="18">
        <v>61</v>
      </c>
      <c r="C4800" s="28" t="s">
        <v>1076</v>
      </c>
      <c r="D4800" s="136">
        <v>14.3</v>
      </c>
      <c r="E4800" s="111">
        <v>10</v>
      </c>
      <c r="F4800" s="305">
        <f t="shared" si="716"/>
        <v>160.60644600000001</v>
      </c>
      <c r="G4800" s="9">
        <v>0.1</v>
      </c>
      <c r="H4800" s="9" t="s">
        <v>1147</v>
      </c>
      <c r="I4800" s="32">
        <f t="shared" si="733"/>
        <v>77.46585312120348</v>
      </c>
      <c r="J4800" s="32">
        <f t="shared" si="724"/>
        <v>0.38732926560601738</v>
      </c>
      <c r="K4800" s="33" t="str">
        <f t="shared" si="717"/>
        <v>DEJAR</v>
      </c>
      <c r="L4800" s="33" t="str">
        <f t="shared" si="718"/>
        <v>DEJAR</v>
      </c>
      <c r="M4800" s="33" t="str">
        <f t="shared" si="719"/>
        <v>DEJAR</v>
      </c>
    </row>
    <row r="4801" spans="1:13" x14ac:dyDescent="0.25">
      <c r="A4801" s="14" t="s">
        <v>1183</v>
      </c>
      <c r="B4801" s="18">
        <v>62</v>
      </c>
      <c r="C4801" s="35" t="s">
        <v>1076</v>
      </c>
      <c r="D4801" s="136">
        <v>16</v>
      </c>
      <c r="E4801" s="111">
        <v>8</v>
      </c>
      <c r="F4801" s="305">
        <f t="shared" si="716"/>
        <v>201.0624</v>
      </c>
      <c r="G4801" s="9">
        <v>0.1</v>
      </c>
      <c r="H4801" s="9" t="s">
        <v>1147</v>
      </c>
      <c r="I4801" s="32">
        <f t="shared" si="733"/>
        <v>101.24820425273758</v>
      </c>
      <c r="J4801" s="32">
        <f t="shared" si="724"/>
        <v>0.50624102126368786</v>
      </c>
      <c r="K4801" s="33" t="str">
        <f t="shared" si="717"/>
        <v>DEJAR</v>
      </c>
      <c r="L4801" s="33" t="str">
        <f t="shared" si="718"/>
        <v>DEJAR</v>
      </c>
      <c r="M4801" s="33" t="str">
        <f t="shared" si="719"/>
        <v>DEJAR</v>
      </c>
    </row>
    <row r="4802" spans="1:13" x14ac:dyDescent="0.25">
      <c r="A4802" s="14" t="s">
        <v>1183</v>
      </c>
      <c r="B4802" s="18">
        <v>63</v>
      </c>
      <c r="C4802" s="35" t="s">
        <v>1115</v>
      </c>
      <c r="D4802" s="136">
        <v>10</v>
      </c>
      <c r="E4802" s="111">
        <v>9</v>
      </c>
      <c r="F4802" s="305">
        <f t="shared" si="716"/>
        <v>78.539999999999992</v>
      </c>
      <c r="G4802" s="9">
        <v>0.1</v>
      </c>
      <c r="H4802" s="9" t="s">
        <v>1116</v>
      </c>
      <c r="I4802" s="33">
        <f>0.15991*D4802^2.32764</f>
        <v>34.002873775253192</v>
      </c>
      <c r="J4802" s="33">
        <f t="shared" si="724"/>
        <v>0.17001436887626595</v>
      </c>
      <c r="K4802" s="33" t="str">
        <f t="shared" si="717"/>
        <v>DEJAR</v>
      </c>
      <c r="L4802" s="33" t="str">
        <f t="shared" si="718"/>
        <v>DEJAR</v>
      </c>
      <c r="M4802" s="33" t="str">
        <f t="shared" si="719"/>
        <v>DEJAR</v>
      </c>
    </row>
    <row r="4803" spans="1:13" x14ac:dyDescent="0.25">
      <c r="A4803" s="14" t="s">
        <v>1183</v>
      </c>
      <c r="B4803" s="18">
        <v>64</v>
      </c>
      <c r="C4803" s="35" t="s">
        <v>1076</v>
      </c>
      <c r="D4803" s="136">
        <v>12</v>
      </c>
      <c r="E4803" s="111">
        <v>6</v>
      </c>
      <c r="F4803" s="305">
        <f t="shared" ref="F4803:F4866" si="734">(3.1416/4)*D4803^2</f>
        <v>113.0976</v>
      </c>
      <c r="G4803" s="9">
        <v>0.1</v>
      </c>
      <c r="H4803" s="9" t="s">
        <v>1147</v>
      </c>
      <c r="I4803" s="32">
        <f>0.13657*D4803^2.38351</f>
        <v>51.002868362482175</v>
      </c>
      <c r="J4803" s="32">
        <f>(I4803/1000)*0.5/G4803</f>
        <v>0.25501434181241084</v>
      </c>
      <c r="K4803" s="33" t="str">
        <f t="shared" ref="K4803:K4866" si="735">+IF(D4803&gt;=10,"DEJAR","DEPURAR")</f>
        <v>DEJAR</v>
      </c>
      <c r="L4803" s="33" t="str">
        <f t="shared" ref="L4803:L4866" si="736">+IF(E4803&gt;=5,"DEJAR","DEPURAR")</f>
        <v>DEJAR</v>
      </c>
      <c r="M4803" s="33" t="str">
        <f t="shared" ref="M4803:M4866" si="737">+IF(AND(K4803="DEJAR",L4803="DEJAR"),"DEJAR","DEPURAR")</f>
        <v>DEJAR</v>
      </c>
    </row>
    <row r="4804" spans="1:13" x14ac:dyDescent="0.25">
      <c r="A4804" s="14" t="s">
        <v>1183</v>
      </c>
      <c r="B4804" s="18">
        <v>65</v>
      </c>
      <c r="C4804" s="35" t="s">
        <v>1115</v>
      </c>
      <c r="D4804" s="136">
        <v>36.5</v>
      </c>
      <c r="E4804" s="111">
        <v>28</v>
      </c>
      <c r="F4804" s="305">
        <f t="shared" si="734"/>
        <v>1046.34915</v>
      </c>
      <c r="G4804" s="9">
        <v>0.1</v>
      </c>
      <c r="H4804" s="9" t="s">
        <v>1116</v>
      </c>
      <c r="I4804" s="33">
        <f t="shared" ref="I4804:I4811" si="738">0.15991*D4804^2.32764</f>
        <v>692.35843296061068</v>
      </c>
      <c r="J4804" s="33">
        <f t="shared" ref="J4804:J4811" si="739">(I4804/1000)*0.5/G4804</f>
        <v>3.4617921648030534</v>
      </c>
      <c r="K4804" s="33" t="str">
        <f t="shared" si="735"/>
        <v>DEJAR</v>
      </c>
      <c r="L4804" s="33" t="str">
        <f t="shared" si="736"/>
        <v>DEJAR</v>
      </c>
      <c r="M4804" s="33" t="str">
        <f t="shared" si="737"/>
        <v>DEJAR</v>
      </c>
    </row>
    <row r="4805" spans="1:13" x14ac:dyDescent="0.25">
      <c r="A4805" s="14" t="s">
        <v>1183</v>
      </c>
      <c r="B4805" s="18">
        <v>66</v>
      </c>
      <c r="C4805" s="35" t="s">
        <v>1115</v>
      </c>
      <c r="D4805" s="136">
        <v>51</v>
      </c>
      <c r="E4805" s="111">
        <v>30</v>
      </c>
      <c r="F4805" s="305">
        <f t="shared" si="734"/>
        <v>2042.8253999999999</v>
      </c>
      <c r="G4805" s="9">
        <v>0.1</v>
      </c>
      <c r="H4805" s="9" t="s">
        <v>1116</v>
      </c>
      <c r="I4805" s="33">
        <f t="shared" si="738"/>
        <v>1508.287972817684</v>
      </c>
      <c r="J4805" s="33">
        <f t="shared" si="739"/>
        <v>7.5414398640884199</v>
      </c>
      <c r="K4805" s="33" t="str">
        <f t="shared" si="735"/>
        <v>DEJAR</v>
      </c>
      <c r="L4805" s="33" t="str">
        <f t="shared" si="736"/>
        <v>DEJAR</v>
      </c>
      <c r="M4805" s="33" t="str">
        <f t="shared" si="737"/>
        <v>DEJAR</v>
      </c>
    </row>
    <row r="4806" spans="1:13" x14ac:dyDescent="0.25">
      <c r="A4806" s="14" t="s">
        <v>1183</v>
      </c>
      <c r="B4806" s="18">
        <v>67</v>
      </c>
      <c r="C4806" s="35" t="s">
        <v>1115</v>
      </c>
      <c r="D4806" s="136">
        <v>42</v>
      </c>
      <c r="E4806" s="111">
        <v>35</v>
      </c>
      <c r="F4806" s="305">
        <f t="shared" si="734"/>
        <v>1385.4456</v>
      </c>
      <c r="G4806" s="9">
        <v>0.1</v>
      </c>
      <c r="H4806" s="9" t="s">
        <v>1116</v>
      </c>
      <c r="I4806" s="33">
        <f t="shared" si="738"/>
        <v>959.87703555110068</v>
      </c>
      <c r="J4806" s="33">
        <f t="shared" si="739"/>
        <v>4.7993851777555037</v>
      </c>
      <c r="K4806" s="33" t="str">
        <f t="shared" si="735"/>
        <v>DEJAR</v>
      </c>
      <c r="L4806" s="33" t="str">
        <f t="shared" si="736"/>
        <v>DEJAR</v>
      </c>
      <c r="M4806" s="33" t="str">
        <f t="shared" si="737"/>
        <v>DEJAR</v>
      </c>
    </row>
    <row r="4807" spans="1:13" x14ac:dyDescent="0.25">
      <c r="A4807" s="14" t="s">
        <v>1183</v>
      </c>
      <c r="B4807" s="18">
        <v>68</v>
      </c>
      <c r="C4807" s="35" t="s">
        <v>1115</v>
      </c>
      <c r="D4807" s="136">
        <v>50</v>
      </c>
      <c r="E4807" s="111">
        <v>35</v>
      </c>
      <c r="F4807" s="305">
        <f t="shared" si="734"/>
        <v>1963.5</v>
      </c>
      <c r="G4807" s="9">
        <v>0.1</v>
      </c>
      <c r="H4807" s="9" t="s">
        <v>1116</v>
      </c>
      <c r="I4807" s="33">
        <f t="shared" si="738"/>
        <v>1440.3437888664064</v>
      </c>
      <c r="J4807" s="33">
        <f t="shared" si="739"/>
        <v>7.2017189443320317</v>
      </c>
      <c r="K4807" s="33" t="str">
        <f t="shared" si="735"/>
        <v>DEJAR</v>
      </c>
      <c r="L4807" s="33" t="str">
        <f t="shared" si="736"/>
        <v>DEJAR</v>
      </c>
      <c r="M4807" s="33" t="str">
        <f t="shared" si="737"/>
        <v>DEJAR</v>
      </c>
    </row>
    <row r="4808" spans="1:13" x14ac:dyDescent="0.25">
      <c r="A4808" s="14" t="s">
        <v>1183</v>
      </c>
      <c r="B4808" s="18">
        <v>69</v>
      </c>
      <c r="C4808" s="35" t="s">
        <v>1115</v>
      </c>
      <c r="D4808" s="136">
        <v>19</v>
      </c>
      <c r="E4808" s="111">
        <v>13</v>
      </c>
      <c r="F4808" s="305">
        <f t="shared" si="734"/>
        <v>283.52940000000001</v>
      </c>
      <c r="G4808" s="9">
        <v>0.1</v>
      </c>
      <c r="H4808" s="9" t="s">
        <v>1116</v>
      </c>
      <c r="I4808" s="33">
        <f t="shared" si="738"/>
        <v>151.47942747069629</v>
      </c>
      <c r="J4808" s="33">
        <f t="shared" si="739"/>
        <v>0.75739713735348135</v>
      </c>
      <c r="K4808" s="33" t="str">
        <f t="shared" si="735"/>
        <v>DEJAR</v>
      </c>
      <c r="L4808" s="33" t="str">
        <f t="shared" si="736"/>
        <v>DEJAR</v>
      </c>
      <c r="M4808" s="33" t="str">
        <f t="shared" si="737"/>
        <v>DEJAR</v>
      </c>
    </row>
    <row r="4809" spans="1:13" x14ac:dyDescent="0.25">
      <c r="A4809" s="14" t="s">
        <v>1183</v>
      </c>
      <c r="B4809" s="18">
        <v>70</v>
      </c>
      <c r="C4809" s="35" t="s">
        <v>1115</v>
      </c>
      <c r="D4809" s="136">
        <v>22</v>
      </c>
      <c r="E4809" s="111">
        <v>13</v>
      </c>
      <c r="F4809" s="305">
        <f t="shared" si="734"/>
        <v>380.1336</v>
      </c>
      <c r="G4809" s="9">
        <v>0.1</v>
      </c>
      <c r="H4809" s="9" t="s">
        <v>1116</v>
      </c>
      <c r="I4809" s="33">
        <f t="shared" si="738"/>
        <v>213.08474152497325</v>
      </c>
      <c r="J4809" s="33">
        <f t="shared" si="739"/>
        <v>1.0654237076248663</v>
      </c>
      <c r="K4809" s="33" t="str">
        <f t="shared" si="735"/>
        <v>DEJAR</v>
      </c>
      <c r="L4809" s="33" t="str">
        <f t="shared" si="736"/>
        <v>DEJAR</v>
      </c>
      <c r="M4809" s="33" t="str">
        <f t="shared" si="737"/>
        <v>DEJAR</v>
      </c>
    </row>
    <row r="4810" spans="1:13" x14ac:dyDescent="0.25">
      <c r="A4810" s="14" t="s">
        <v>1183</v>
      </c>
      <c r="B4810" s="18">
        <v>71</v>
      </c>
      <c r="C4810" s="35" t="s">
        <v>1115</v>
      </c>
      <c r="D4810" s="136">
        <v>43</v>
      </c>
      <c r="E4810" s="111">
        <v>25</v>
      </c>
      <c r="F4810" s="305">
        <f t="shared" si="734"/>
        <v>1452.2046</v>
      </c>
      <c r="G4810" s="9">
        <v>0.1</v>
      </c>
      <c r="H4810" s="9" t="s">
        <v>1116</v>
      </c>
      <c r="I4810" s="33">
        <f t="shared" si="738"/>
        <v>1013.9163800149536</v>
      </c>
      <c r="J4810" s="33">
        <f t="shared" si="739"/>
        <v>5.0695819000747671</v>
      </c>
      <c r="K4810" s="33" t="str">
        <f t="shared" si="735"/>
        <v>DEJAR</v>
      </c>
      <c r="L4810" s="33" t="str">
        <f t="shared" si="736"/>
        <v>DEJAR</v>
      </c>
      <c r="M4810" s="33" t="str">
        <f t="shared" si="737"/>
        <v>DEJAR</v>
      </c>
    </row>
    <row r="4811" spans="1:13" x14ac:dyDescent="0.25">
      <c r="A4811" s="14" t="s">
        <v>1183</v>
      </c>
      <c r="B4811" s="18">
        <v>72</v>
      </c>
      <c r="C4811" s="35" t="s">
        <v>1115</v>
      </c>
      <c r="D4811" s="136">
        <v>44</v>
      </c>
      <c r="E4811" s="111">
        <v>30</v>
      </c>
      <c r="F4811" s="305">
        <f t="shared" si="734"/>
        <v>1520.5344</v>
      </c>
      <c r="G4811" s="9">
        <v>0.1</v>
      </c>
      <c r="H4811" s="9" t="s">
        <v>1116</v>
      </c>
      <c r="I4811" s="33">
        <f t="shared" si="738"/>
        <v>1069.6502848909329</v>
      </c>
      <c r="J4811" s="33">
        <f t="shared" si="739"/>
        <v>5.3482514244546637</v>
      </c>
      <c r="K4811" s="33" t="str">
        <f t="shared" si="735"/>
        <v>DEJAR</v>
      </c>
      <c r="L4811" s="33" t="str">
        <f t="shared" si="736"/>
        <v>DEJAR</v>
      </c>
      <c r="M4811" s="33" t="str">
        <f t="shared" si="737"/>
        <v>DEJAR</v>
      </c>
    </row>
    <row r="4812" spans="1:13" x14ac:dyDescent="0.25">
      <c r="A4812" s="14" t="s">
        <v>1183</v>
      </c>
      <c r="B4812" s="18">
        <v>73</v>
      </c>
      <c r="C4812" s="35" t="s">
        <v>1076</v>
      </c>
      <c r="D4812" s="136">
        <v>12</v>
      </c>
      <c r="E4812" s="111">
        <v>7</v>
      </c>
      <c r="F4812" s="305">
        <f t="shared" si="734"/>
        <v>113.0976</v>
      </c>
      <c r="G4812" s="9">
        <v>0.1</v>
      </c>
      <c r="H4812" s="9" t="s">
        <v>1147</v>
      </c>
      <c r="I4812" s="32">
        <f>0.13657*D4812^2.38351</f>
        <v>51.002868362482175</v>
      </c>
      <c r="J4812" s="32">
        <f>(I4812/1000)*0.5/G4812</f>
        <v>0.25501434181241084</v>
      </c>
      <c r="K4812" s="33" t="str">
        <f t="shared" si="735"/>
        <v>DEJAR</v>
      </c>
      <c r="L4812" s="33" t="str">
        <f t="shared" si="736"/>
        <v>DEJAR</v>
      </c>
      <c r="M4812" s="33" t="str">
        <f t="shared" si="737"/>
        <v>DEJAR</v>
      </c>
    </row>
    <row r="4813" spans="1:13" x14ac:dyDescent="0.25">
      <c r="A4813" s="13" t="s">
        <v>1185</v>
      </c>
      <c r="B4813" s="18">
        <v>1</v>
      </c>
      <c r="C4813" s="35" t="s">
        <v>1115</v>
      </c>
      <c r="D4813" s="136">
        <v>14.3</v>
      </c>
      <c r="E4813" s="218">
        <v>17</v>
      </c>
      <c r="F4813" s="305">
        <f t="shared" si="734"/>
        <v>160.60644600000001</v>
      </c>
      <c r="G4813" s="9">
        <v>0.1</v>
      </c>
      <c r="H4813" s="9" t="s">
        <v>1116</v>
      </c>
      <c r="I4813" s="33">
        <f t="shared" ref="I4813:I4818" si="740">0.15991*D4813^2.32764</f>
        <v>78.177539475351963</v>
      </c>
      <c r="J4813" s="33">
        <f t="shared" ref="J4813:J4818" si="741">(I4813/1000)*0.5/G4813</f>
        <v>0.39088769737675982</v>
      </c>
      <c r="K4813" s="33" t="str">
        <f t="shared" si="735"/>
        <v>DEJAR</v>
      </c>
      <c r="L4813" s="33" t="str">
        <f t="shared" si="736"/>
        <v>DEJAR</v>
      </c>
      <c r="M4813" s="33" t="str">
        <f t="shared" si="737"/>
        <v>DEJAR</v>
      </c>
    </row>
    <row r="4814" spans="1:13" x14ac:dyDescent="0.25">
      <c r="A4814" s="13" t="s">
        <v>1185</v>
      </c>
      <c r="B4814" s="18">
        <v>2</v>
      </c>
      <c r="C4814" s="35" t="s">
        <v>1115</v>
      </c>
      <c r="D4814" s="136">
        <v>66</v>
      </c>
      <c r="E4814" s="111">
        <v>25</v>
      </c>
      <c r="F4814" s="305">
        <f t="shared" si="734"/>
        <v>3421.2024000000001</v>
      </c>
      <c r="G4814" s="9">
        <v>0.1</v>
      </c>
      <c r="H4814" s="9" t="s">
        <v>1116</v>
      </c>
      <c r="I4814" s="33">
        <f t="shared" si="740"/>
        <v>2748.6463736677997</v>
      </c>
      <c r="J4814" s="33">
        <f t="shared" si="741"/>
        <v>13.743231868338999</v>
      </c>
      <c r="K4814" s="33" t="str">
        <f t="shared" si="735"/>
        <v>DEJAR</v>
      </c>
      <c r="L4814" s="33" t="str">
        <f t="shared" si="736"/>
        <v>DEJAR</v>
      </c>
      <c r="M4814" s="33" t="str">
        <f t="shared" si="737"/>
        <v>DEJAR</v>
      </c>
    </row>
    <row r="4815" spans="1:13" x14ac:dyDescent="0.25">
      <c r="A4815" s="13" t="s">
        <v>1185</v>
      </c>
      <c r="B4815" s="18">
        <v>3</v>
      </c>
      <c r="C4815" s="35" t="s">
        <v>1115</v>
      </c>
      <c r="D4815" s="136">
        <v>13</v>
      </c>
      <c r="E4815" s="111">
        <v>10</v>
      </c>
      <c r="F4815" s="305">
        <f t="shared" si="734"/>
        <v>132.73259999999999</v>
      </c>
      <c r="G4815" s="9">
        <v>0.1</v>
      </c>
      <c r="H4815" s="9" t="s">
        <v>1116</v>
      </c>
      <c r="I4815" s="33">
        <f t="shared" si="740"/>
        <v>62.623123844849545</v>
      </c>
      <c r="J4815" s="33">
        <f t="shared" si="741"/>
        <v>0.31311561922424769</v>
      </c>
      <c r="K4815" s="33" t="str">
        <f t="shared" si="735"/>
        <v>DEJAR</v>
      </c>
      <c r="L4815" s="33" t="str">
        <f t="shared" si="736"/>
        <v>DEJAR</v>
      </c>
      <c r="M4815" s="33" t="str">
        <f t="shared" si="737"/>
        <v>DEJAR</v>
      </c>
    </row>
    <row r="4816" spans="1:13" x14ac:dyDescent="0.25">
      <c r="A4816" s="13" t="s">
        <v>1185</v>
      </c>
      <c r="B4816" s="18">
        <v>4</v>
      </c>
      <c r="C4816" s="35" t="s">
        <v>1115</v>
      </c>
      <c r="D4816" s="136">
        <v>20</v>
      </c>
      <c r="E4816" s="218">
        <v>17</v>
      </c>
      <c r="F4816" s="305">
        <f t="shared" si="734"/>
        <v>314.15999999999997</v>
      </c>
      <c r="G4816" s="9">
        <v>0.1</v>
      </c>
      <c r="H4816" s="9" t="s">
        <v>1116</v>
      </c>
      <c r="I4816" s="33">
        <f t="shared" si="740"/>
        <v>170.68882248683826</v>
      </c>
      <c r="J4816" s="33">
        <f t="shared" si="741"/>
        <v>0.85344411243419127</v>
      </c>
      <c r="K4816" s="33" t="str">
        <f t="shared" si="735"/>
        <v>DEJAR</v>
      </c>
      <c r="L4816" s="33" t="str">
        <f t="shared" si="736"/>
        <v>DEJAR</v>
      </c>
      <c r="M4816" s="33" t="str">
        <f t="shared" si="737"/>
        <v>DEJAR</v>
      </c>
    </row>
    <row r="4817" spans="1:13" x14ac:dyDescent="0.25">
      <c r="A4817" s="13" t="s">
        <v>1185</v>
      </c>
      <c r="B4817" s="18">
        <v>5</v>
      </c>
      <c r="C4817" s="35" t="s">
        <v>1115</v>
      </c>
      <c r="D4817" s="136">
        <v>42</v>
      </c>
      <c r="E4817" s="218">
        <v>17</v>
      </c>
      <c r="F4817" s="305">
        <f t="shared" si="734"/>
        <v>1385.4456</v>
      </c>
      <c r="G4817" s="9">
        <v>0.1</v>
      </c>
      <c r="H4817" s="9" t="s">
        <v>1116</v>
      </c>
      <c r="I4817" s="33">
        <f t="shared" si="740"/>
        <v>959.87703555110068</v>
      </c>
      <c r="J4817" s="33">
        <f t="shared" si="741"/>
        <v>4.7993851777555037</v>
      </c>
      <c r="K4817" s="33" t="str">
        <f t="shared" si="735"/>
        <v>DEJAR</v>
      </c>
      <c r="L4817" s="33" t="str">
        <f t="shared" si="736"/>
        <v>DEJAR</v>
      </c>
      <c r="M4817" s="33" t="str">
        <f t="shared" si="737"/>
        <v>DEJAR</v>
      </c>
    </row>
    <row r="4818" spans="1:13" x14ac:dyDescent="0.25">
      <c r="A4818" s="13" t="s">
        <v>1185</v>
      </c>
      <c r="B4818" s="18">
        <v>6</v>
      </c>
      <c r="C4818" s="35" t="s">
        <v>1115</v>
      </c>
      <c r="D4818" s="136">
        <v>47.7</v>
      </c>
      <c r="E4818" s="111">
        <v>25</v>
      </c>
      <c r="F4818" s="305">
        <f t="shared" si="734"/>
        <v>1787.0127660000003</v>
      </c>
      <c r="G4818" s="9">
        <v>0.1</v>
      </c>
      <c r="H4818" s="9" t="s">
        <v>1116</v>
      </c>
      <c r="I4818" s="33">
        <f t="shared" si="740"/>
        <v>1290.8094703840363</v>
      </c>
      <c r="J4818" s="33">
        <f t="shared" si="741"/>
        <v>6.4540473519201811</v>
      </c>
      <c r="K4818" s="33" t="str">
        <f t="shared" si="735"/>
        <v>DEJAR</v>
      </c>
      <c r="L4818" s="33" t="str">
        <f t="shared" si="736"/>
        <v>DEJAR</v>
      </c>
      <c r="M4818" s="33" t="str">
        <f t="shared" si="737"/>
        <v>DEJAR</v>
      </c>
    </row>
    <row r="4819" spans="1:13" x14ac:dyDescent="0.25">
      <c r="A4819" s="13" t="s">
        <v>1185</v>
      </c>
      <c r="B4819" s="18">
        <v>7</v>
      </c>
      <c r="C4819" s="35" t="s">
        <v>1076</v>
      </c>
      <c r="D4819" s="136">
        <v>38</v>
      </c>
      <c r="E4819" s="218">
        <v>17</v>
      </c>
      <c r="F4819" s="305">
        <f t="shared" si="734"/>
        <v>1134.1176</v>
      </c>
      <c r="G4819" s="9">
        <v>0.1</v>
      </c>
      <c r="H4819" s="9" t="s">
        <v>1147</v>
      </c>
      <c r="I4819" s="32">
        <f>0.13657*D4819^2.38351</f>
        <v>795.76587227964853</v>
      </c>
      <c r="J4819" s="32">
        <f>(I4819/1000)*0.5/G4819</f>
        <v>3.9788293613982426</v>
      </c>
      <c r="K4819" s="33" t="str">
        <f t="shared" si="735"/>
        <v>DEJAR</v>
      </c>
      <c r="L4819" s="33" t="str">
        <f t="shared" si="736"/>
        <v>DEJAR</v>
      </c>
      <c r="M4819" s="33" t="str">
        <f t="shared" si="737"/>
        <v>DEJAR</v>
      </c>
    </row>
    <row r="4820" spans="1:13" x14ac:dyDescent="0.25">
      <c r="A4820" s="13" t="s">
        <v>1185</v>
      </c>
      <c r="B4820" s="18">
        <v>8</v>
      </c>
      <c r="C4820" s="35" t="s">
        <v>1115</v>
      </c>
      <c r="D4820" s="136">
        <v>47.3</v>
      </c>
      <c r="E4820" s="111">
        <v>30</v>
      </c>
      <c r="F4820" s="305">
        <f t="shared" si="734"/>
        <v>1757.1675659999996</v>
      </c>
      <c r="G4820" s="9">
        <v>0.1</v>
      </c>
      <c r="H4820" s="9" t="s">
        <v>1116</v>
      </c>
      <c r="I4820" s="33">
        <f t="shared" ref="I4820:I4830" si="742">0.15991*D4820^2.32764</f>
        <v>1265.7542926109429</v>
      </c>
      <c r="J4820" s="33">
        <f t="shared" ref="J4820:J4830" si="743">(I4820/1000)*0.5/G4820</f>
        <v>6.3287714630547143</v>
      </c>
      <c r="K4820" s="33" t="str">
        <f t="shared" si="735"/>
        <v>DEJAR</v>
      </c>
      <c r="L4820" s="33" t="str">
        <f t="shared" si="736"/>
        <v>DEJAR</v>
      </c>
      <c r="M4820" s="33" t="str">
        <f t="shared" si="737"/>
        <v>DEJAR</v>
      </c>
    </row>
    <row r="4821" spans="1:13" x14ac:dyDescent="0.25">
      <c r="A4821" s="13" t="s">
        <v>1185</v>
      </c>
      <c r="B4821" s="18">
        <v>9</v>
      </c>
      <c r="C4821" s="35" t="s">
        <v>1115</v>
      </c>
      <c r="D4821" s="136">
        <v>48</v>
      </c>
      <c r="E4821" s="111">
        <v>27</v>
      </c>
      <c r="F4821" s="305">
        <f t="shared" si="734"/>
        <v>1809.5616</v>
      </c>
      <c r="G4821" s="9">
        <v>0.1</v>
      </c>
      <c r="H4821" s="9" t="s">
        <v>1116</v>
      </c>
      <c r="I4821" s="33">
        <f t="shared" si="742"/>
        <v>1309.7848931615965</v>
      </c>
      <c r="J4821" s="33">
        <f t="shared" si="743"/>
        <v>6.5489244658079819</v>
      </c>
      <c r="K4821" s="33" t="str">
        <f t="shared" si="735"/>
        <v>DEJAR</v>
      </c>
      <c r="L4821" s="33" t="str">
        <f t="shared" si="736"/>
        <v>DEJAR</v>
      </c>
      <c r="M4821" s="33" t="str">
        <f t="shared" si="737"/>
        <v>DEJAR</v>
      </c>
    </row>
    <row r="4822" spans="1:13" x14ac:dyDescent="0.25">
      <c r="A4822" s="13" t="s">
        <v>1185</v>
      </c>
      <c r="B4822" s="18">
        <v>10</v>
      </c>
      <c r="C4822" s="35" t="s">
        <v>1115</v>
      </c>
      <c r="D4822" s="136">
        <v>39</v>
      </c>
      <c r="E4822" s="111">
        <v>29</v>
      </c>
      <c r="F4822" s="305">
        <f t="shared" si="734"/>
        <v>1194.5934</v>
      </c>
      <c r="G4822" s="9">
        <v>0.1</v>
      </c>
      <c r="H4822" s="9" t="s">
        <v>1116</v>
      </c>
      <c r="I4822" s="33">
        <f t="shared" si="742"/>
        <v>807.79515713809144</v>
      </c>
      <c r="J4822" s="33">
        <f t="shared" si="743"/>
        <v>4.0389757856904573</v>
      </c>
      <c r="K4822" s="33" t="str">
        <f t="shared" si="735"/>
        <v>DEJAR</v>
      </c>
      <c r="L4822" s="33" t="str">
        <f t="shared" si="736"/>
        <v>DEJAR</v>
      </c>
      <c r="M4822" s="33" t="str">
        <f t="shared" si="737"/>
        <v>DEJAR</v>
      </c>
    </row>
    <row r="4823" spans="1:13" x14ac:dyDescent="0.25">
      <c r="A4823" s="13" t="s">
        <v>1185</v>
      </c>
      <c r="B4823" s="18">
        <v>11</v>
      </c>
      <c r="C4823" s="35" t="s">
        <v>1115</v>
      </c>
      <c r="D4823" s="136">
        <v>29</v>
      </c>
      <c r="E4823" s="111">
        <v>38</v>
      </c>
      <c r="F4823" s="305">
        <f t="shared" si="734"/>
        <v>660.52139999999997</v>
      </c>
      <c r="G4823" s="9">
        <v>0.1</v>
      </c>
      <c r="H4823" s="9" t="s">
        <v>1116</v>
      </c>
      <c r="I4823" s="33">
        <f t="shared" si="742"/>
        <v>405.3327536426039</v>
      </c>
      <c r="J4823" s="33">
        <f t="shared" si="743"/>
        <v>2.0266637682130195</v>
      </c>
      <c r="K4823" s="33" t="str">
        <f t="shared" si="735"/>
        <v>DEJAR</v>
      </c>
      <c r="L4823" s="33" t="str">
        <f t="shared" si="736"/>
        <v>DEJAR</v>
      </c>
      <c r="M4823" s="33" t="str">
        <f t="shared" si="737"/>
        <v>DEJAR</v>
      </c>
    </row>
    <row r="4824" spans="1:13" x14ac:dyDescent="0.25">
      <c r="A4824" s="13" t="s">
        <v>1185</v>
      </c>
      <c r="B4824" s="18">
        <v>12</v>
      </c>
      <c r="C4824" s="35" t="s">
        <v>1115</v>
      </c>
      <c r="D4824" s="136">
        <v>38.299999999999997</v>
      </c>
      <c r="E4824" s="111">
        <v>28</v>
      </c>
      <c r="F4824" s="305">
        <f t="shared" si="734"/>
        <v>1152.0954059999999</v>
      </c>
      <c r="G4824" s="9">
        <v>0.1</v>
      </c>
      <c r="H4824" s="9" t="s">
        <v>1116</v>
      </c>
      <c r="I4824" s="33">
        <f t="shared" si="742"/>
        <v>774.4482763513214</v>
      </c>
      <c r="J4824" s="33">
        <f t="shared" si="743"/>
        <v>3.872241381756607</v>
      </c>
      <c r="K4824" s="33" t="str">
        <f t="shared" si="735"/>
        <v>DEJAR</v>
      </c>
      <c r="L4824" s="33" t="str">
        <f t="shared" si="736"/>
        <v>DEJAR</v>
      </c>
      <c r="M4824" s="33" t="str">
        <f t="shared" si="737"/>
        <v>DEJAR</v>
      </c>
    </row>
    <row r="4825" spans="1:13" x14ac:dyDescent="0.25">
      <c r="A4825" s="13" t="s">
        <v>1185</v>
      </c>
      <c r="B4825" s="18">
        <v>13</v>
      </c>
      <c r="C4825" s="35" t="s">
        <v>1115</v>
      </c>
      <c r="D4825" s="136">
        <v>27.1</v>
      </c>
      <c r="E4825" s="111">
        <v>16</v>
      </c>
      <c r="F4825" s="305">
        <f t="shared" si="734"/>
        <v>576.80561400000011</v>
      </c>
      <c r="G4825" s="9">
        <v>0.1</v>
      </c>
      <c r="H4825" s="9" t="s">
        <v>1116</v>
      </c>
      <c r="I4825" s="33">
        <f t="shared" si="742"/>
        <v>346.18820226686296</v>
      </c>
      <c r="J4825" s="33">
        <f t="shared" si="743"/>
        <v>1.7309410113343149</v>
      </c>
      <c r="K4825" s="33" t="str">
        <f t="shared" si="735"/>
        <v>DEJAR</v>
      </c>
      <c r="L4825" s="33" t="str">
        <f t="shared" si="736"/>
        <v>DEJAR</v>
      </c>
      <c r="M4825" s="33" t="str">
        <f t="shared" si="737"/>
        <v>DEJAR</v>
      </c>
    </row>
    <row r="4826" spans="1:13" x14ac:dyDescent="0.25">
      <c r="A4826" s="13" t="s">
        <v>1185</v>
      </c>
      <c r="B4826" s="18">
        <v>14</v>
      </c>
      <c r="C4826" s="35" t="s">
        <v>1115</v>
      </c>
      <c r="D4826" s="136">
        <v>33</v>
      </c>
      <c r="E4826" s="111">
        <v>20</v>
      </c>
      <c r="F4826" s="305">
        <f t="shared" si="734"/>
        <v>855.30060000000003</v>
      </c>
      <c r="G4826" s="9">
        <v>0.1</v>
      </c>
      <c r="H4826" s="9" t="s">
        <v>1116</v>
      </c>
      <c r="I4826" s="33">
        <f t="shared" si="742"/>
        <v>547.55709445380046</v>
      </c>
      <c r="J4826" s="33">
        <f t="shared" si="743"/>
        <v>2.7377854722690018</v>
      </c>
      <c r="K4826" s="33" t="str">
        <f t="shared" si="735"/>
        <v>DEJAR</v>
      </c>
      <c r="L4826" s="33" t="str">
        <f t="shared" si="736"/>
        <v>DEJAR</v>
      </c>
      <c r="M4826" s="33" t="str">
        <f t="shared" si="737"/>
        <v>DEJAR</v>
      </c>
    </row>
    <row r="4827" spans="1:13" x14ac:dyDescent="0.25">
      <c r="A4827" s="13" t="s">
        <v>1185</v>
      </c>
      <c r="B4827" s="18">
        <v>15</v>
      </c>
      <c r="C4827" s="35" t="s">
        <v>1115</v>
      </c>
      <c r="D4827" s="136">
        <v>15</v>
      </c>
      <c r="E4827" s="111">
        <v>8</v>
      </c>
      <c r="F4827" s="305">
        <f t="shared" si="734"/>
        <v>176.715</v>
      </c>
      <c r="G4827" s="9">
        <v>0.1</v>
      </c>
      <c r="H4827" s="9" t="s">
        <v>1116</v>
      </c>
      <c r="I4827" s="33">
        <f t="shared" si="742"/>
        <v>87.376105084816146</v>
      </c>
      <c r="J4827" s="33">
        <f t="shared" si="743"/>
        <v>0.43688052542408073</v>
      </c>
      <c r="K4827" s="33" t="str">
        <f t="shared" si="735"/>
        <v>DEJAR</v>
      </c>
      <c r="L4827" s="33" t="str">
        <f t="shared" si="736"/>
        <v>DEJAR</v>
      </c>
      <c r="M4827" s="33" t="str">
        <f t="shared" si="737"/>
        <v>DEJAR</v>
      </c>
    </row>
    <row r="4828" spans="1:13" x14ac:dyDescent="0.25">
      <c r="A4828" s="13" t="s">
        <v>1185</v>
      </c>
      <c r="B4828" s="18">
        <v>16</v>
      </c>
      <c r="C4828" s="35" t="s">
        <v>1115</v>
      </c>
      <c r="D4828" s="136">
        <v>33</v>
      </c>
      <c r="E4828" s="111">
        <v>17</v>
      </c>
      <c r="F4828" s="305">
        <f t="shared" si="734"/>
        <v>855.30060000000003</v>
      </c>
      <c r="G4828" s="9">
        <v>0.1</v>
      </c>
      <c r="H4828" s="9" t="s">
        <v>1116</v>
      </c>
      <c r="I4828" s="33">
        <f t="shared" si="742"/>
        <v>547.55709445380046</v>
      </c>
      <c r="J4828" s="33">
        <f t="shared" si="743"/>
        <v>2.7377854722690018</v>
      </c>
      <c r="K4828" s="33" t="str">
        <f t="shared" si="735"/>
        <v>DEJAR</v>
      </c>
      <c r="L4828" s="33" t="str">
        <f t="shared" si="736"/>
        <v>DEJAR</v>
      </c>
      <c r="M4828" s="33" t="str">
        <f t="shared" si="737"/>
        <v>DEJAR</v>
      </c>
    </row>
    <row r="4829" spans="1:13" x14ac:dyDescent="0.25">
      <c r="A4829" s="13" t="s">
        <v>1185</v>
      </c>
      <c r="B4829" s="18">
        <v>17</v>
      </c>
      <c r="C4829" s="35" t="s">
        <v>1115</v>
      </c>
      <c r="D4829" s="136">
        <v>50.3</v>
      </c>
      <c r="E4829" s="111">
        <v>33</v>
      </c>
      <c r="F4829" s="305">
        <f t="shared" si="734"/>
        <v>1987.1326859999997</v>
      </c>
      <c r="G4829" s="9">
        <v>0.1</v>
      </c>
      <c r="H4829" s="9" t="s">
        <v>1116</v>
      </c>
      <c r="I4829" s="33">
        <f t="shared" si="742"/>
        <v>1460.5395710831256</v>
      </c>
      <c r="J4829" s="33">
        <f t="shared" si="743"/>
        <v>7.3026978554156274</v>
      </c>
      <c r="K4829" s="33" t="str">
        <f t="shared" si="735"/>
        <v>DEJAR</v>
      </c>
      <c r="L4829" s="33" t="str">
        <f t="shared" si="736"/>
        <v>DEJAR</v>
      </c>
      <c r="M4829" s="33" t="str">
        <f t="shared" si="737"/>
        <v>DEJAR</v>
      </c>
    </row>
    <row r="4830" spans="1:13" x14ac:dyDescent="0.25">
      <c r="A4830" s="13" t="s">
        <v>1185</v>
      </c>
      <c r="B4830" s="18">
        <v>18</v>
      </c>
      <c r="C4830" s="35" t="s">
        <v>1115</v>
      </c>
      <c r="D4830" s="136">
        <v>27</v>
      </c>
      <c r="E4830" s="111">
        <v>15</v>
      </c>
      <c r="F4830" s="305">
        <f t="shared" si="734"/>
        <v>572.5566</v>
      </c>
      <c r="G4830" s="9">
        <v>0.1</v>
      </c>
      <c r="H4830" s="9" t="s">
        <v>1116</v>
      </c>
      <c r="I4830" s="33">
        <f t="shared" si="742"/>
        <v>343.22204552912302</v>
      </c>
      <c r="J4830" s="33">
        <f t="shared" si="743"/>
        <v>1.7161102276456148</v>
      </c>
      <c r="K4830" s="33" t="str">
        <f t="shared" si="735"/>
        <v>DEJAR</v>
      </c>
      <c r="L4830" s="33" t="str">
        <f t="shared" si="736"/>
        <v>DEJAR</v>
      </c>
      <c r="M4830" s="33" t="str">
        <f t="shared" si="737"/>
        <v>DEJAR</v>
      </c>
    </row>
    <row r="4831" spans="1:13" x14ac:dyDescent="0.25">
      <c r="A4831" s="13" t="s">
        <v>1185</v>
      </c>
      <c r="B4831" s="18">
        <v>19</v>
      </c>
      <c r="C4831" s="35" t="s">
        <v>1076</v>
      </c>
      <c r="D4831" s="136">
        <v>15.5</v>
      </c>
      <c r="E4831" s="218">
        <v>17</v>
      </c>
      <c r="F4831" s="305">
        <f t="shared" si="734"/>
        <v>188.69235</v>
      </c>
      <c r="G4831" s="9">
        <v>0.1</v>
      </c>
      <c r="H4831" s="9" t="s">
        <v>1147</v>
      </c>
      <c r="I4831" s="32">
        <f>0.13657*D4831^2.38351</f>
        <v>93.869134877908024</v>
      </c>
      <c r="J4831" s="32">
        <f>(I4831/1000)*0.5/G4831</f>
        <v>0.46934567438954011</v>
      </c>
      <c r="K4831" s="33" t="str">
        <f t="shared" si="735"/>
        <v>DEJAR</v>
      </c>
      <c r="L4831" s="33" t="str">
        <f t="shared" si="736"/>
        <v>DEJAR</v>
      </c>
      <c r="M4831" s="33" t="str">
        <f t="shared" si="737"/>
        <v>DEJAR</v>
      </c>
    </row>
    <row r="4832" spans="1:13" x14ac:dyDescent="0.25">
      <c r="A4832" s="13" t="s">
        <v>1185</v>
      </c>
      <c r="B4832" s="18">
        <v>20</v>
      </c>
      <c r="C4832" s="35" t="s">
        <v>1115</v>
      </c>
      <c r="D4832" s="136">
        <v>23</v>
      </c>
      <c r="E4832" s="218">
        <v>17</v>
      </c>
      <c r="F4832" s="305">
        <f t="shared" si="734"/>
        <v>415.47660000000002</v>
      </c>
      <c r="G4832" s="9">
        <v>0.1</v>
      </c>
      <c r="H4832" s="9" t="s">
        <v>1116</v>
      </c>
      <c r="I4832" s="33">
        <f t="shared" ref="I4832:I4833" si="744">0.15991*D4832^2.32764</f>
        <v>236.31310333101464</v>
      </c>
      <c r="J4832" s="33">
        <f t="shared" ref="J4832:J4835" si="745">(I4832/1000)*0.5/G4832</f>
        <v>1.1815655166550731</v>
      </c>
      <c r="K4832" s="33" t="str">
        <f t="shared" si="735"/>
        <v>DEJAR</v>
      </c>
      <c r="L4832" s="33" t="str">
        <f t="shared" si="736"/>
        <v>DEJAR</v>
      </c>
      <c r="M4832" s="33" t="str">
        <f t="shared" si="737"/>
        <v>DEJAR</v>
      </c>
    </row>
    <row r="4833" spans="1:13" x14ac:dyDescent="0.25">
      <c r="A4833" s="13" t="s">
        <v>1185</v>
      </c>
      <c r="B4833" s="18">
        <v>21</v>
      </c>
      <c r="C4833" s="35" t="s">
        <v>1115</v>
      </c>
      <c r="D4833" s="136">
        <v>45.8</v>
      </c>
      <c r="E4833" s="111">
        <v>30</v>
      </c>
      <c r="F4833" s="305">
        <f t="shared" si="734"/>
        <v>1647.4864559999999</v>
      </c>
      <c r="G4833" s="9">
        <v>0.1</v>
      </c>
      <c r="H4833" s="9" t="s">
        <v>1116</v>
      </c>
      <c r="I4833" s="33">
        <f t="shared" si="744"/>
        <v>1174.2823803162021</v>
      </c>
      <c r="J4833" s="33">
        <f t="shared" si="745"/>
        <v>5.87141190158101</v>
      </c>
      <c r="K4833" s="33" t="str">
        <f t="shared" si="735"/>
        <v>DEJAR</v>
      </c>
      <c r="L4833" s="33" t="str">
        <f t="shared" si="736"/>
        <v>DEJAR</v>
      </c>
      <c r="M4833" s="33" t="str">
        <f t="shared" si="737"/>
        <v>DEJAR</v>
      </c>
    </row>
    <row r="4834" spans="1:13" x14ac:dyDescent="0.25">
      <c r="A4834" s="13" t="s">
        <v>1185</v>
      </c>
      <c r="B4834" s="18">
        <v>22</v>
      </c>
      <c r="C4834" s="35" t="s">
        <v>138</v>
      </c>
      <c r="D4834" s="136">
        <v>110.3</v>
      </c>
      <c r="E4834" s="111">
        <v>8</v>
      </c>
      <c r="F4834" s="305">
        <f t="shared" si="734"/>
        <v>9555.2470859999994</v>
      </c>
      <c r="G4834" s="9">
        <v>0.1</v>
      </c>
      <c r="H4834" s="9" t="s">
        <v>1147</v>
      </c>
      <c r="I4834" s="32">
        <f t="shared" ref="I4834:I4835" si="746">0.13657*D4834^2.38351</f>
        <v>10089.147447559859</v>
      </c>
      <c r="J4834" s="32">
        <f t="shared" si="745"/>
        <v>50.445737237799285</v>
      </c>
      <c r="K4834" s="33" t="str">
        <f t="shared" si="735"/>
        <v>DEJAR</v>
      </c>
      <c r="L4834" s="33" t="str">
        <f t="shared" si="736"/>
        <v>DEJAR</v>
      </c>
      <c r="M4834" s="33" t="str">
        <f t="shared" si="737"/>
        <v>DEJAR</v>
      </c>
    </row>
    <row r="4835" spans="1:13" x14ac:dyDescent="0.25">
      <c r="A4835" s="13" t="s">
        <v>1185</v>
      </c>
      <c r="B4835" s="18">
        <v>23</v>
      </c>
      <c r="C4835" s="35" t="s">
        <v>1187</v>
      </c>
      <c r="D4835" s="136">
        <v>13.3</v>
      </c>
      <c r="E4835" s="111">
        <v>5</v>
      </c>
      <c r="F4835" s="305">
        <f t="shared" si="734"/>
        <v>138.929406</v>
      </c>
      <c r="G4835" s="9">
        <v>0.1</v>
      </c>
      <c r="H4835" s="9" t="s">
        <v>1147</v>
      </c>
      <c r="I4835" s="32">
        <f t="shared" si="746"/>
        <v>65.172883182587881</v>
      </c>
      <c r="J4835" s="32">
        <f t="shared" si="745"/>
        <v>0.32586441591293935</v>
      </c>
      <c r="K4835" s="33" t="str">
        <f t="shared" si="735"/>
        <v>DEJAR</v>
      </c>
      <c r="L4835" s="33" t="str">
        <f t="shared" si="736"/>
        <v>DEJAR</v>
      </c>
      <c r="M4835" s="33" t="str">
        <f t="shared" si="737"/>
        <v>DEJAR</v>
      </c>
    </row>
    <row r="4836" spans="1:13" x14ac:dyDescent="0.25">
      <c r="A4836" s="13" t="s">
        <v>1185</v>
      </c>
      <c r="B4836" s="18">
        <v>24</v>
      </c>
      <c r="C4836" s="35" t="s">
        <v>1115</v>
      </c>
      <c r="D4836" s="136">
        <v>10.8</v>
      </c>
      <c r="E4836" s="111">
        <v>8</v>
      </c>
      <c r="F4836" s="305">
        <f t="shared" si="734"/>
        <v>91.60905600000001</v>
      </c>
      <c r="G4836" s="9">
        <v>0.1</v>
      </c>
      <c r="H4836" s="9" t="s">
        <v>1116</v>
      </c>
      <c r="I4836" s="33">
        <f t="shared" ref="I4836:I4837" si="747">0.15991*D4836^2.32764</f>
        <v>40.673738628051773</v>
      </c>
      <c r="J4836" s="33">
        <f t="shared" ref="J4836:J4895" si="748">(I4836/1000)*0.5/G4836</f>
        <v>0.20336869314025885</v>
      </c>
      <c r="K4836" s="33" t="str">
        <f t="shared" si="735"/>
        <v>DEJAR</v>
      </c>
      <c r="L4836" s="33" t="str">
        <f t="shared" si="736"/>
        <v>DEJAR</v>
      </c>
      <c r="M4836" s="33" t="str">
        <f t="shared" si="737"/>
        <v>DEJAR</v>
      </c>
    </row>
    <row r="4837" spans="1:13" x14ac:dyDescent="0.25">
      <c r="A4837" s="13" t="s">
        <v>1185</v>
      </c>
      <c r="B4837" s="18">
        <v>25</v>
      </c>
      <c r="C4837" s="35" t="s">
        <v>1115</v>
      </c>
      <c r="D4837" s="136">
        <v>25</v>
      </c>
      <c r="E4837" s="111">
        <v>26</v>
      </c>
      <c r="F4837" s="305">
        <f t="shared" si="734"/>
        <v>490.875</v>
      </c>
      <c r="G4837" s="9">
        <v>0.1</v>
      </c>
      <c r="H4837" s="9" t="s">
        <v>1116</v>
      </c>
      <c r="I4837" s="33">
        <f t="shared" si="747"/>
        <v>286.93049335184679</v>
      </c>
      <c r="J4837" s="33">
        <f t="shared" si="748"/>
        <v>1.4346524667592337</v>
      </c>
      <c r="K4837" s="33" t="str">
        <f t="shared" si="735"/>
        <v>DEJAR</v>
      </c>
      <c r="L4837" s="33" t="str">
        <f t="shared" si="736"/>
        <v>DEJAR</v>
      </c>
      <c r="M4837" s="33" t="str">
        <f t="shared" si="737"/>
        <v>DEJAR</v>
      </c>
    </row>
    <row r="4838" spans="1:13" x14ac:dyDescent="0.25">
      <c r="A4838" s="13" t="s">
        <v>1185</v>
      </c>
      <c r="B4838" s="18">
        <v>26</v>
      </c>
      <c r="C4838" s="35" t="s">
        <v>1187</v>
      </c>
      <c r="D4838" s="136">
        <v>26.2</v>
      </c>
      <c r="E4838" s="111">
        <v>22</v>
      </c>
      <c r="F4838" s="305">
        <f t="shared" si="734"/>
        <v>539.12997599999994</v>
      </c>
      <c r="G4838" s="9">
        <v>0.1</v>
      </c>
      <c r="H4838" s="9" t="s">
        <v>1147</v>
      </c>
      <c r="I4838" s="32">
        <f t="shared" ref="I4838:I4899" si="749">0.13657*D4838^2.38351</f>
        <v>328.01267071463769</v>
      </c>
      <c r="J4838" s="32">
        <f t="shared" si="748"/>
        <v>1.6400633535731883</v>
      </c>
      <c r="K4838" s="33" t="str">
        <f t="shared" si="735"/>
        <v>DEJAR</v>
      </c>
      <c r="L4838" s="33" t="str">
        <f t="shared" si="736"/>
        <v>DEJAR</v>
      </c>
      <c r="M4838" s="33" t="str">
        <f t="shared" si="737"/>
        <v>DEJAR</v>
      </c>
    </row>
    <row r="4839" spans="1:13" x14ac:dyDescent="0.25">
      <c r="A4839" s="13" t="s">
        <v>1185</v>
      </c>
      <c r="B4839" s="18">
        <v>27</v>
      </c>
      <c r="C4839" s="35" t="s">
        <v>1187</v>
      </c>
      <c r="D4839" s="136">
        <v>15.3</v>
      </c>
      <c r="E4839" s="111">
        <v>12</v>
      </c>
      <c r="F4839" s="305">
        <f t="shared" si="734"/>
        <v>183.85428600000003</v>
      </c>
      <c r="G4839" s="9">
        <v>0.1</v>
      </c>
      <c r="H4839" s="9" t="s">
        <v>1147</v>
      </c>
      <c r="I4839" s="32">
        <f t="shared" si="749"/>
        <v>91.007918546358496</v>
      </c>
      <c r="J4839" s="32">
        <f t="shared" si="748"/>
        <v>0.45503959273179245</v>
      </c>
      <c r="K4839" s="33" t="str">
        <f t="shared" si="735"/>
        <v>DEJAR</v>
      </c>
      <c r="L4839" s="33" t="str">
        <f t="shared" si="736"/>
        <v>DEJAR</v>
      </c>
      <c r="M4839" s="33" t="str">
        <f t="shared" si="737"/>
        <v>DEJAR</v>
      </c>
    </row>
    <row r="4840" spans="1:13" x14ac:dyDescent="0.25">
      <c r="A4840" s="13" t="s">
        <v>1185</v>
      </c>
      <c r="B4840" s="18">
        <v>28</v>
      </c>
      <c r="C4840" s="35" t="s">
        <v>1187</v>
      </c>
      <c r="D4840" s="136">
        <v>15</v>
      </c>
      <c r="E4840" s="218">
        <v>17</v>
      </c>
      <c r="F4840" s="305">
        <f t="shared" si="734"/>
        <v>176.715</v>
      </c>
      <c r="G4840" s="9">
        <v>0.1</v>
      </c>
      <c r="H4840" s="9" t="s">
        <v>1147</v>
      </c>
      <c r="I4840" s="32">
        <f t="shared" si="749"/>
        <v>86.812164819560579</v>
      </c>
      <c r="J4840" s="32">
        <f t="shared" si="748"/>
        <v>0.43406082409780289</v>
      </c>
      <c r="K4840" s="33" t="str">
        <f t="shared" si="735"/>
        <v>DEJAR</v>
      </c>
      <c r="L4840" s="33" t="str">
        <f t="shared" si="736"/>
        <v>DEJAR</v>
      </c>
      <c r="M4840" s="33" t="str">
        <f t="shared" si="737"/>
        <v>DEJAR</v>
      </c>
    </row>
    <row r="4841" spans="1:13" x14ac:dyDescent="0.25">
      <c r="A4841" s="13" t="s">
        <v>1185</v>
      </c>
      <c r="B4841" s="18">
        <v>29</v>
      </c>
      <c r="C4841" s="35" t="s">
        <v>1187</v>
      </c>
      <c r="D4841" s="136">
        <v>12</v>
      </c>
      <c r="E4841" s="111">
        <v>15</v>
      </c>
      <c r="F4841" s="305">
        <f t="shared" si="734"/>
        <v>113.0976</v>
      </c>
      <c r="G4841" s="9">
        <v>0.1</v>
      </c>
      <c r="H4841" s="9" t="s">
        <v>1147</v>
      </c>
      <c r="I4841" s="32">
        <f t="shared" si="749"/>
        <v>51.002868362482175</v>
      </c>
      <c r="J4841" s="32">
        <f t="shared" si="748"/>
        <v>0.25501434181241084</v>
      </c>
      <c r="K4841" s="33" t="str">
        <f t="shared" si="735"/>
        <v>DEJAR</v>
      </c>
      <c r="L4841" s="33" t="str">
        <f t="shared" si="736"/>
        <v>DEJAR</v>
      </c>
      <c r="M4841" s="33" t="str">
        <f t="shared" si="737"/>
        <v>DEJAR</v>
      </c>
    </row>
    <row r="4842" spans="1:13" x14ac:dyDescent="0.25">
      <c r="A4842" s="13" t="s">
        <v>1185</v>
      </c>
      <c r="B4842" s="18">
        <v>30</v>
      </c>
      <c r="C4842" s="35" t="s">
        <v>1076</v>
      </c>
      <c r="D4842" s="136">
        <v>13</v>
      </c>
      <c r="E4842" s="111">
        <v>12</v>
      </c>
      <c r="F4842" s="305">
        <f t="shared" si="734"/>
        <v>132.73259999999999</v>
      </c>
      <c r="G4842" s="9">
        <v>0.1</v>
      </c>
      <c r="H4842" s="9" t="s">
        <v>1147</v>
      </c>
      <c r="I4842" s="32">
        <f t="shared" si="749"/>
        <v>61.723483588461484</v>
      </c>
      <c r="J4842" s="32">
        <f t="shared" si="748"/>
        <v>0.3086174179423074</v>
      </c>
      <c r="K4842" s="33" t="str">
        <f t="shared" si="735"/>
        <v>DEJAR</v>
      </c>
      <c r="L4842" s="33" t="str">
        <f t="shared" si="736"/>
        <v>DEJAR</v>
      </c>
      <c r="M4842" s="33" t="str">
        <f t="shared" si="737"/>
        <v>DEJAR</v>
      </c>
    </row>
    <row r="4843" spans="1:13" x14ac:dyDescent="0.25">
      <c r="A4843" s="13" t="s">
        <v>1185</v>
      </c>
      <c r="B4843" s="18">
        <v>32</v>
      </c>
      <c r="C4843" s="35" t="s">
        <v>377</v>
      </c>
      <c r="D4843" s="136">
        <v>14</v>
      </c>
      <c r="E4843" s="218">
        <v>17</v>
      </c>
      <c r="F4843" s="305">
        <f t="shared" si="734"/>
        <v>153.9384</v>
      </c>
      <c r="G4843" s="9">
        <v>0.1</v>
      </c>
      <c r="H4843" s="9" t="s">
        <v>1147</v>
      </c>
      <c r="I4843" s="32">
        <f t="shared" si="749"/>
        <v>73.64833681845144</v>
      </c>
      <c r="J4843" s="32">
        <f t="shared" si="748"/>
        <v>0.36824168409225716</v>
      </c>
      <c r="K4843" s="33" t="str">
        <f t="shared" si="735"/>
        <v>DEJAR</v>
      </c>
      <c r="L4843" s="33" t="str">
        <f t="shared" si="736"/>
        <v>DEJAR</v>
      </c>
      <c r="M4843" s="33" t="str">
        <f t="shared" si="737"/>
        <v>DEJAR</v>
      </c>
    </row>
    <row r="4844" spans="1:13" x14ac:dyDescent="0.25">
      <c r="A4844" s="13" t="s">
        <v>1185</v>
      </c>
      <c r="B4844" s="18">
        <v>33</v>
      </c>
      <c r="C4844" s="35" t="s">
        <v>1187</v>
      </c>
      <c r="D4844" s="136">
        <v>29</v>
      </c>
      <c r="E4844" s="111">
        <v>25</v>
      </c>
      <c r="F4844" s="305">
        <f t="shared" si="734"/>
        <v>660.52139999999997</v>
      </c>
      <c r="G4844" s="9">
        <v>0.1</v>
      </c>
      <c r="H4844" s="9" t="s">
        <v>1147</v>
      </c>
      <c r="I4844" s="32">
        <f t="shared" si="749"/>
        <v>417.82609631752575</v>
      </c>
      <c r="J4844" s="32">
        <f t="shared" si="748"/>
        <v>2.0891304815876288</v>
      </c>
      <c r="K4844" s="33" t="str">
        <f t="shared" si="735"/>
        <v>DEJAR</v>
      </c>
      <c r="L4844" s="33" t="str">
        <f t="shared" si="736"/>
        <v>DEJAR</v>
      </c>
      <c r="M4844" s="33" t="str">
        <f t="shared" si="737"/>
        <v>DEJAR</v>
      </c>
    </row>
    <row r="4845" spans="1:13" x14ac:dyDescent="0.25">
      <c r="A4845" s="13" t="s">
        <v>1185</v>
      </c>
      <c r="B4845" s="18">
        <v>34</v>
      </c>
      <c r="C4845" s="35" t="s">
        <v>1187</v>
      </c>
      <c r="D4845" s="136">
        <v>15.5</v>
      </c>
      <c r="E4845" s="111">
        <v>10</v>
      </c>
      <c r="F4845" s="305">
        <f t="shared" si="734"/>
        <v>188.69235</v>
      </c>
      <c r="G4845" s="9">
        <v>0.1</v>
      </c>
      <c r="H4845" s="9" t="s">
        <v>1147</v>
      </c>
      <c r="I4845" s="32">
        <f t="shared" si="749"/>
        <v>93.869134877908024</v>
      </c>
      <c r="J4845" s="32">
        <f t="shared" si="748"/>
        <v>0.46934567438954011</v>
      </c>
      <c r="K4845" s="33" t="str">
        <f t="shared" si="735"/>
        <v>DEJAR</v>
      </c>
      <c r="L4845" s="33" t="str">
        <f t="shared" si="736"/>
        <v>DEJAR</v>
      </c>
      <c r="M4845" s="33" t="str">
        <f t="shared" si="737"/>
        <v>DEJAR</v>
      </c>
    </row>
    <row r="4846" spans="1:13" x14ac:dyDescent="0.25">
      <c r="A4846" s="13" t="s">
        <v>1185</v>
      </c>
      <c r="B4846" s="18">
        <v>35</v>
      </c>
      <c r="C4846" s="35" t="s">
        <v>1187</v>
      </c>
      <c r="D4846" s="136">
        <v>45.3</v>
      </c>
      <c r="E4846" s="111">
        <v>28</v>
      </c>
      <c r="F4846" s="305">
        <f t="shared" si="734"/>
        <v>1611.7114859999997</v>
      </c>
      <c r="G4846" s="9">
        <v>0.1</v>
      </c>
      <c r="H4846" s="9" t="s">
        <v>1147</v>
      </c>
      <c r="I4846" s="32">
        <f t="shared" si="749"/>
        <v>1209.7118499770827</v>
      </c>
      <c r="J4846" s="32">
        <f t="shared" si="748"/>
        <v>6.0485592498854128</v>
      </c>
      <c r="K4846" s="33" t="str">
        <f t="shared" si="735"/>
        <v>DEJAR</v>
      </c>
      <c r="L4846" s="33" t="str">
        <f t="shared" si="736"/>
        <v>DEJAR</v>
      </c>
      <c r="M4846" s="33" t="str">
        <f t="shared" si="737"/>
        <v>DEJAR</v>
      </c>
    </row>
    <row r="4847" spans="1:13" x14ac:dyDescent="0.25">
      <c r="A4847" s="13" t="s">
        <v>1185</v>
      </c>
      <c r="B4847" s="18">
        <v>36</v>
      </c>
      <c r="C4847" s="35" t="s">
        <v>1187</v>
      </c>
      <c r="D4847" s="136">
        <v>22.5</v>
      </c>
      <c r="E4847" s="111">
        <v>8</v>
      </c>
      <c r="F4847" s="305">
        <f t="shared" si="734"/>
        <v>397.60874999999999</v>
      </c>
      <c r="G4847" s="9">
        <v>0.1</v>
      </c>
      <c r="H4847" s="9" t="s">
        <v>1147</v>
      </c>
      <c r="I4847" s="32">
        <f t="shared" si="749"/>
        <v>228.1896084504572</v>
      </c>
      <c r="J4847" s="32">
        <f t="shared" si="748"/>
        <v>1.140948042252286</v>
      </c>
      <c r="K4847" s="33" t="str">
        <f t="shared" si="735"/>
        <v>DEJAR</v>
      </c>
      <c r="L4847" s="33" t="str">
        <f t="shared" si="736"/>
        <v>DEJAR</v>
      </c>
      <c r="M4847" s="33" t="str">
        <f t="shared" si="737"/>
        <v>DEJAR</v>
      </c>
    </row>
    <row r="4848" spans="1:13" x14ac:dyDescent="0.25">
      <c r="A4848" s="13" t="s">
        <v>1185</v>
      </c>
      <c r="B4848" s="18">
        <v>37</v>
      </c>
      <c r="C4848" s="35" t="s">
        <v>1187</v>
      </c>
      <c r="D4848" s="136">
        <v>22.5</v>
      </c>
      <c r="E4848" s="111">
        <v>12</v>
      </c>
      <c r="F4848" s="305">
        <f t="shared" si="734"/>
        <v>397.60874999999999</v>
      </c>
      <c r="G4848" s="9">
        <v>0.1</v>
      </c>
      <c r="H4848" s="9" t="s">
        <v>1147</v>
      </c>
      <c r="I4848" s="32">
        <f t="shared" si="749"/>
        <v>228.1896084504572</v>
      </c>
      <c r="J4848" s="32">
        <f t="shared" si="748"/>
        <v>1.140948042252286</v>
      </c>
      <c r="K4848" s="33" t="str">
        <f t="shared" si="735"/>
        <v>DEJAR</v>
      </c>
      <c r="L4848" s="33" t="str">
        <f t="shared" si="736"/>
        <v>DEJAR</v>
      </c>
      <c r="M4848" s="33" t="str">
        <f t="shared" si="737"/>
        <v>DEJAR</v>
      </c>
    </row>
    <row r="4849" spans="1:13" x14ac:dyDescent="0.25">
      <c r="A4849" s="13" t="s">
        <v>1185</v>
      </c>
      <c r="B4849" s="18">
        <v>38</v>
      </c>
      <c r="C4849" s="35" t="s">
        <v>1187</v>
      </c>
      <c r="D4849" s="136">
        <v>21</v>
      </c>
      <c r="E4849" s="111">
        <v>5</v>
      </c>
      <c r="F4849" s="305">
        <f t="shared" si="734"/>
        <v>346.3614</v>
      </c>
      <c r="G4849" s="9">
        <v>0.1</v>
      </c>
      <c r="H4849" s="9" t="s">
        <v>1147</v>
      </c>
      <c r="I4849" s="32">
        <f t="shared" si="749"/>
        <v>193.587905296</v>
      </c>
      <c r="J4849" s="32">
        <f t="shared" si="748"/>
        <v>0.96793952648000003</v>
      </c>
      <c r="K4849" s="33" t="str">
        <f t="shared" si="735"/>
        <v>DEJAR</v>
      </c>
      <c r="L4849" s="33" t="str">
        <f t="shared" si="736"/>
        <v>DEJAR</v>
      </c>
      <c r="M4849" s="33" t="str">
        <f t="shared" si="737"/>
        <v>DEJAR</v>
      </c>
    </row>
    <row r="4850" spans="1:13" x14ac:dyDescent="0.25">
      <c r="A4850" s="13" t="s">
        <v>1185</v>
      </c>
      <c r="B4850" s="18">
        <v>39</v>
      </c>
      <c r="C4850" s="35" t="s">
        <v>377</v>
      </c>
      <c r="D4850" s="136">
        <v>13</v>
      </c>
      <c r="E4850" s="111">
        <v>5</v>
      </c>
      <c r="F4850" s="305">
        <f t="shared" si="734"/>
        <v>132.73259999999999</v>
      </c>
      <c r="G4850" s="9">
        <v>0.1</v>
      </c>
      <c r="H4850" s="9" t="s">
        <v>1147</v>
      </c>
      <c r="I4850" s="32">
        <f t="shared" si="749"/>
        <v>61.723483588461484</v>
      </c>
      <c r="J4850" s="32">
        <f t="shared" si="748"/>
        <v>0.3086174179423074</v>
      </c>
      <c r="K4850" s="33" t="str">
        <f t="shared" si="735"/>
        <v>DEJAR</v>
      </c>
      <c r="L4850" s="33" t="str">
        <f t="shared" si="736"/>
        <v>DEJAR</v>
      </c>
      <c r="M4850" s="33" t="str">
        <f t="shared" si="737"/>
        <v>DEJAR</v>
      </c>
    </row>
    <row r="4851" spans="1:13" x14ac:dyDescent="0.25">
      <c r="A4851" s="13" t="s">
        <v>1185</v>
      </c>
      <c r="B4851" s="18">
        <v>40</v>
      </c>
      <c r="C4851" s="35" t="s">
        <v>1187</v>
      </c>
      <c r="D4851" s="136">
        <v>22</v>
      </c>
      <c r="E4851" s="111">
        <v>5</v>
      </c>
      <c r="F4851" s="305">
        <f t="shared" si="734"/>
        <v>380.1336</v>
      </c>
      <c r="G4851" s="9">
        <v>0.1</v>
      </c>
      <c r="H4851" s="9" t="s">
        <v>1147</v>
      </c>
      <c r="I4851" s="32">
        <f t="shared" si="749"/>
        <v>216.2883827856152</v>
      </c>
      <c r="J4851" s="32">
        <f t="shared" si="748"/>
        <v>1.0814419139280758</v>
      </c>
      <c r="K4851" s="33" t="str">
        <f t="shared" si="735"/>
        <v>DEJAR</v>
      </c>
      <c r="L4851" s="33" t="str">
        <f t="shared" si="736"/>
        <v>DEJAR</v>
      </c>
      <c r="M4851" s="33" t="str">
        <f t="shared" si="737"/>
        <v>DEJAR</v>
      </c>
    </row>
    <row r="4852" spans="1:13" x14ac:dyDescent="0.25">
      <c r="A4852" s="13" t="s">
        <v>1185</v>
      </c>
      <c r="B4852" s="18">
        <v>41</v>
      </c>
      <c r="C4852" s="35" t="s">
        <v>1187</v>
      </c>
      <c r="D4852" s="136">
        <v>12</v>
      </c>
      <c r="E4852" s="124">
        <v>8</v>
      </c>
      <c r="F4852" s="305">
        <f t="shared" si="734"/>
        <v>113.0976</v>
      </c>
      <c r="G4852" s="9">
        <v>0.1</v>
      </c>
      <c r="H4852" s="9" t="s">
        <v>1147</v>
      </c>
      <c r="I4852" s="32">
        <f t="shared" si="749"/>
        <v>51.002868362482175</v>
      </c>
      <c r="J4852" s="32">
        <f t="shared" si="748"/>
        <v>0.25501434181241084</v>
      </c>
      <c r="K4852" s="33" t="str">
        <f t="shared" si="735"/>
        <v>DEJAR</v>
      </c>
      <c r="L4852" s="33" t="str">
        <f t="shared" si="736"/>
        <v>DEJAR</v>
      </c>
      <c r="M4852" s="33" t="str">
        <f t="shared" si="737"/>
        <v>DEJAR</v>
      </c>
    </row>
    <row r="4853" spans="1:13" x14ac:dyDescent="0.25">
      <c r="A4853" s="13" t="s">
        <v>1185</v>
      </c>
      <c r="B4853" s="18">
        <v>42</v>
      </c>
      <c r="C4853" s="35" t="s">
        <v>1076</v>
      </c>
      <c r="D4853" s="136">
        <v>10.5</v>
      </c>
      <c r="E4853" s="111">
        <v>10</v>
      </c>
      <c r="F4853" s="305">
        <f t="shared" si="734"/>
        <v>86.590350000000001</v>
      </c>
      <c r="G4853" s="9">
        <v>0.1</v>
      </c>
      <c r="H4853" s="9" t="s">
        <v>1147</v>
      </c>
      <c r="I4853" s="32">
        <f t="shared" si="749"/>
        <v>37.099684439743179</v>
      </c>
      <c r="J4853" s="32">
        <f t="shared" si="748"/>
        <v>0.1854984221987159</v>
      </c>
      <c r="K4853" s="33" t="str">
        <f t="shared" si="735"/>
        <v>DEJAR</v>
      </c>
      <c r="L4853" s="33" t="str">
        <f t="shared" si="736"/>
        <v>DEJAR</v>
      </c>
      <c r="M4853" s="33" t="str">
        <f t="shared" si="737"/>
        <v>DEJAR</v>
      </c>
    </row>
    <row r="4854" spans="1:13" x14ac:dyDescent="0.25">
      <c r="A4854" s="13" t="s">
        <v>1185</v>
      </c>
      <c r="B4854" s="18">
        <v>43</v>
      </c>
      <c r="C4854" s="35" t="s">
        <v>1187</v>
      </c>
      <c r="D4854" s="136">
        <v>30</v>
      </c>
      <c r="E4854" s="111">
        <v>10</v>
      </c>
      <c r="F4854" s="305">
        <f t="shared" si="734"/>
        <v>706.86</v>
      </c>
      <c r="G4854" s="9">
        <v>0.1</v>
      </c>
      <c r="H4854" s="9" t="s">
        <v>1147</v>
      </c>
      <c r="I4854" s="32">
        <f t="shared" si="749"/>
        <v>452.98997539791907</v>
      </c>
      <c r="J4854" s="32">
        <f t="shared" si="748"/>
        <v>2.2649498769895953</v>
      </c>
      <c r="K4854" s="33" t="str">
        <f t="shared" si="735"/>
        <v>DEJAR</v>
      </c>
      <c r="L4854" s="33" t="str">
        <f t="shared" si="736"/>
        <v>DEJAR</v>
      </c>
      <c r="M4854" s="33" t="str">
        <f t="shared" si="737"/>
        <v>DEJAR</v>
      </c>
    </row>
    <row r="4855" spans="1:13" x14ac:dyDescent="0.25">
      <c r="A4855" s="14" t="s">
        <v>1193</v>
      </c>
      <c r="B4855" s="18">
        <v>1</v>
      </c>
      <c r="C4855" s="28" t="s">
        <v>43</v>
      </c>
      <c r="D4855" s="12">
        <v>80</v>
      </c>
      <c r="E4855" s="12">
        <v>29</v>
      </c>
      <c r="F4855" s="305">
        <f t="shared" si="734"/>
        <v>5026.5599999999995</v>
      </c>
      <c r="G4855" s="9">
        <v>0.1</v>
      </c>
      <c r="H4855" s="9" t="s">
        <v>1147</v>
      </c>
      <c r="I4855" s="32">
        <f t="shared" si="749"/>
        <v>4692.3383942985474</v>
      </c>
      <c r="J4855" s="32">
        <f t="shared" si="748"/>
        <v>23.461691971492733</v>
      </c>
      <c r="K4855" s="33" t="str">
        <f t="shared" si="735"/>
        <v>DEJAR</v>
      </c>
      <c r="L4855" s="33" t="str">
        <f t="shared" si="736"/>
        <v>DEJAR</v>
      </c>
      <c r="M4855" s="33" t="str">
        <f t="shared" si="737"/>
        <v>DEJAR</v>
      </c>
    </row>
    <row r="4856" spans="1:13" x14ac:dyDescent="0.25">
      <c r="A4856" s="14" t="s">
        <v>1193</v>
      </c>
      <c r="B4856" s="18">
        <v>2</v>
      </c>
      <c r="C4856" s="28" t="s">
        <v>43</v>
      </c>
      <c r="D4856" s="12">
        <v>45</v>
      </c>
      <c r="E4856" s="12">
        <v>30</v>
      </c>
      <c r="F4856" s="305">
        <f t="shared" si="734"/>
        <v>1590.4349999999999</v>
      </c>
      <c r="G4856" s="9">
        <v>0.1</v>
      </c>
      <c r="H4856" s="9" t="s">
        <v>1147</v>
      </c>
      <c r="I4856" s="32">
        <f t="shared" si="749"/>
        <v>1190.7041522680991</v>
      </c>
      <c r="J4856" s="32">
        <f t="shared" si="748"/>
        <v>5.9535207613404948</v>
      </c>
      <c r="K4856" s="33" t="str">
        <f t="shared" si="735"/>
        <v>DEJAR</v>
      </c>
      <c r="L4856" s="33" t="str">
        <f t="shared" si="736"/>
        <v>DEJAR</v>
      </c>
      <c r="M4856" s="33" t="str">
        <f t="shared" si="737"/>
        <v>DEJAR</v>
      </c>
    </row>
    <row r="4857" spans="1:13" x14ac:dyDescent="0.25">
      <c r="A4857" s="14" t="s">
        <v>1193</v>
      </c>
      <c r="B4857" s="18">
        <v>3</v>
      </c>
      <c r="C4857" s="28" t="s">
        <v>165</v>
      </c>
      <c r="D4857" s="12">
        <v>50</v>
      </c>
      <c r="E4857" s="12">
        <v>15</v>
      </c>
      <c r="F4857" s="305">
        <f t="shared" si="734"/>
        <v>1963.5</v>
      </c>
      <c r="G4857" s="9">
        <v>0.1</v>
      </c>
      <c r="H4857" s="9" t="s">
        <v>1147</v>
      </c>
      <c r="I4857" s="32">
        <f t="shared" si="749"/>
        <v>1530.6197203780737</v>
      </c>
      <c r="J4857" s="32">
        <f t="shared" si="748"/>
        <v>7.6530986018903677</v>
      </c>
      <c r="K4857" s="33" t="str">
        <f t="shared" si="735"/>
        <v>DEJAR</v>
      </c>
      <c r="L4857" s="33" t="str">
        <f t="shared" si="736"/>
        <v>DEJAR</v>
      </c>
      <c r="M4857" s="33" t="str">
        <f t="shared" si="737"/>
        <v>DEJAR</v>
      </c>
    </row>
    <row r="4858" spans="1:13" x14ac:dyDescent="0.25">
      <c r="A4858" s="14" t="s">
        <v>1193</v>
      </c>
      <c r="B4858" s="18">
        <v>4</v>
      </c>
      <c r="C4858" s="28" t="s">
        <v>43</v>
      </c>
      <c r="D4858" s="12">
        <v>86</v>
      </c>
      <c r="E4858" s="12">
        <v>35</v>
      </c>
      <c r="F4858" s="305">
        <f t="shared" si="734"/>
        <v>5808.8184000000001</v>
      </c>
      <c r="G4858" s="9">
        <v>0.1</v>
      </c>
      <c r="H4858" s="9" t="s">
        <v>1147</v>
      </c>
      <c r="I4858" s="32">
        <f t="shared" si="749"/>
        <v>5575.0878207290734</v>
      </c>
      <c r="J4858" s="32">
        <f t="shared" si="748"/>
        <v>27.875439103645363</v>
      </c>
      <c r="K4858" s="33" t="str">
        <f t="shared" si="735"/>
        <v>DEJAR</v>
      </c>
      <c r="L4858" s="33" t="str">
        <f t="shared" si="736"/>
        <v>DEJAR</v>
      </c>
      <c r="M4858" s="33" t="str">
        <f t="shared" si="737"/>
        <v>DEJAR</v>
      </c>
    </row>
    <row r="4859" spans="1:13" x14ac:dyDescent="0.25">
      <c r="A4859" s="14" t="s">
        <v>1193</v>
      </c>
      <c r="B4859" s="18">
        <v>5</v>
      </c>
      <c r="C4859" s="28" t="s">
        <v>43</v>
      </c>
      <c r="D4859" s="12">
        <v>89</v>
      </c>
      <c r="E4859" s="12">
        <v>35</v>
      </c>
      <c r="F4859" s="305">
        <f t="shared" si="734"/>
        <v>6221.1534000000001</v>
      </c>
      <c r="G4859" s="9">
        <v>0.1</v>
      </c>
      <c r="H4859" s="9" t="s">
        <v>1147</v>
      </c>
      <c r="I4859" s="32">
        <f t="shared" si="749"/>
        <v>6049.8677926310929</v>
      </c>
      <c r="J4859" s="32">
        <f t="shared" si="748"/>
        <v>30.249338963155463</v>
      </c>
      <c r="K4859" s="33" t="str">
        <f t="shared" si="735"/>
        <v>DEJAR</v>
      </c>
      <c r="L4859" s="33" t="str">
        <f t="shared" si="736"/>
        <v>DEJAR</v>
      </c>
      <c r="M4859" s="33" t="str">
        <f t="shared" si="737"/>
        <v>DEJAR</v>
      </c>
    </row>
    <row r="4860" spans="1:13" x14ac:dyDescent="0.25">
      <c r="A4860" s="14" t="s">
        <v>1193</v>
      </c>
      <c r="B4860" s="18">
        <v>6</v>
      </c>
      <c r="C4860" s="28" t="s">
        <v>43</v>
      </c>
      <c r="D4860" s="12">
        <v>41</v>
      </c>
      <c r="E4860" s="12">
        <v>30</v>
      </c>
      <c r="F4860" s="305">
        <f t="shared" si="734"/>
        <v>1320.2574</v>
      </c>
      <c r="G4860" s="9">
        <v>0.1</v>
      </c>
      <c r="H4860" s="9" t="s">
        <v>1147</v>
      </c>
      <c r="I4860" s="32">
        <f t="shared" si="749"/>
        <v>953.76583125588297</v>
      </c>
      <c r="J4860" s="32">
        <f t="shared" si="748"/>
        <v>4.7688291562794145</v>
      </c>
      <c r="K4860" s="33" t="str">
        <f t="shared" si="735"/>
        <v>DEJAR</v>
      </c>
      <c r="L4860" s="33" t="str">
        <f t="shared" si="736"/>
        <v>DEJAR</v>
      </c>
      <c r="M4860" s="33" t="str">
        <f t="shared" si="737"/>
        <v>DEJAR</v>
      </c>
    </row>
    <row r="4861" spans="1:13" x14ac:dyDescent="0.25">
      <c r="A4861" s="14" t="s">
        <v>1193</v>
      </c>
      <c r="B4861" s="18">
        <v>7</v>
      </c>
      <c r="C4861" s="28" t="s">
        <v>43</v>
      </c>
      <c r="D4861" s="12">
        <v>57</v>
      </c>
      <c r="E4861" s="12">
        <v>29</v>
      </c>
      <c r="F4861" s="305">
        <f t="shared" si="734"/>
        <v>2551.7646</v>
      </c>
      <c r="G4861" s="9">
        <v>0.1</v>
      </c>
      <c r="H4861" s="9" t="s">
        <v>1147</v>
      </c>
      <c r="I4861" s="32">
        <f t="shared" si="749"/>
        <v>2091.7057326142717</v>
      </c>
      <c r="J4861" s="32">
        <f t="shared" si="748"/>
        <v>10.458528663071357</v>
      </c>
      <c r="K4861" s="33" t="str">
        <f t="shared" si="735"/>
        <v>DEJAR</v>
      </c>
      <c r="L4861" s="33" t="str">
        <f t="shared" si="736"/>
        <v>DEJAR</v>
      </c>
      <c r="M4861" s="33" t="str">
        <f t="shared" si="737"/>
        <v>DEJAR</v>
      </c>
    </row>
    <row r="4862" spans="1:13" x14ac:dyDescent="0.25">
      <c r="A4862" s="14" t="s">
        <v>1193</v>
      </c>
      <c r="B4862" s="18">
        <v>8</v>
      </c>
      <c r="C4862" s="28" t="s">
        <v>43</v>
      </c>
      <c r="D4862" s="12">
        <v>99</v>
      </c>
      <c r="E4862" s="12">
        <v>35</v>
      </c>
      <c r="F4862" s="305">
        <f t="shared" si="734"/>
        <v>7697.7053999999998</v>
      </c>
      <c r="G4862" s="9">
        <v>0.1</v>
      </c>
      <c r="H4862" s="9" t="s">
        <v>1147</v>
      </c>
      <c r="I4862" s="32">
        <f t="shared" si="749"/>
        <v>7797.7938950330581</v>
      </c>
      <c r="J4862" s="32">
        <f t="shared" si="748"/>
        <v>38.988969475165284</v>
      </c>
      <c r="K4862" s="33" t="str">
        <f t="shared" si="735"/>
        <v>DEJAR</v>
      </c>
      <c r="L4862" s="33" t="str">
        <f t="shared" si="736"/>
        <v>DEJAR</v>
      </c>
      <c r="M4862" s="33" t="str">
        <f t="shared" si="737"/>
        <v>DEJAR</v>
      </c>
    </row>
    <row r="4863" spans="1:13" x14ac:dyDescent="0.25">
      <c r="A4863" s="14" t="s">
        <v>1193</v>
      </c>
      <c r="B4863" s="18">
        <v>9</v>
      </c>
      <c r="C4863" s="28" t="s">
        <v>43</v>
      </c>
      <c r="D4863" s="12">
        <v>77</v>
      </c>
      <c r="E4863" s="12">
        <v>35</v>
      </c>
      <c r="F4863" s="305">
        <f t="shared" si="734"/>
        <v>4656.6365999999998</v>
      </c>
      <c r="G4863" s="9">
        <v>0.1</v>
      </c>
      <c r="H4863" s="9" t="s">
        <v>1147</v>
      </c>
      <c r="I4863" s="32">
        <f t="shared" si="749"/>
        <v>4283.756907817401</v>
      </c>
      <c r="J4863" s="32">
        <f t="shared" si="748"/>
        <v>21.418784539087003</v>
      </c>
      <c r="K4863" s="33" t="str">
        <f t="shared" si="735"/>
        <v>DEJAR</v>
      </c>
      <c r="L4863" s="33" t="str">
        <f t="shared" si="736"/>
        <v>DEJAR</v>
      </c>
      <c r="M4863" s="33" t="str">
        <f t="shared" si="737"/>
        <v>DEJAR</v>
      </c>
    </row>
    <row r="4864" spans="1:13" x14ac:dyDescent="0.25">
      <c r="A4864" s="14" t="s">
        <v>1193</v>
      </c>
      <c r="B4864" s="18">
        <v>10</v>
      </c>
      <c r="C4864" s="28" t="s">
        <v>43</v>
      </c>
      <c r="D4864" s="12">
        <v>75</v>
      </c>
      <c r="E4864" s="12">
        <v>29</v>
      </c>
      <c r="F4864" s="305">
        <f t="shared" si="734"/>
        <v>4417.875</v>
      </c>
      <c r="G4864" s="9">
        <v>0.1</v>
      </c>
      <c r="H4864" s="9" t="s">
        <v>1147</v>
      </c>
      <c r="I4864" s="32">
        <f t="shared" si="749"/>
        <v>4023.3015200759378</v>
      </c>
      <c r="J4864" s="32">
        <f t="shared" si="748"/>
        <v>20.116507600379688</v>
      </c>
      <c r="K4864" s="33" t="str">
        <f t="shared" si="735"/>
        <v>DEJAR</v>
      </c>
      <c r="L4864" s="33" t="str">
        <f t="shared" si="736"/>
        <v>DEJAR</v>
      </c>
      <c r="M4864" s="33" t="str">
        <f t="shared" si="737"/>
        <v>DEJAR</v>
      </c>
    </row>
    <row r="4865" spans="1:13" x14ac:dyDescent="0.25">
      <c r="A4865" s="14" t="s">
        <v>1193</v>
      </c>
      <c r="B4865" s="18">
        <v>11</v>
      </c>
      <c r="C4865" s="28" t="s">
        <v>43</v>
      </c>
      <c r="D4865" s="12">
        <v>107</v>
      </c>
      <c r="E4865" s="12">
        <v>35</v>
      </c>
      <c r="F4865" s="305">
        <f t="shared" si="734"/>
        <v>8992.0445999999993</v>
      </c>
      <c r="G4865" s="9">
        <v>0.1</v>
      </c>
      <c r="H4865" s="9" t="s">
        <v>1147</v>
      </c>
      <c r="I4865" s="32">
        <f t="shared" si="749"/>
        <v>9384.5150981728802</v>
      </c>
      <c r="J4865" s="32">
        <f t="shared" si="748"/>
        <v>46.922575490864396</v>
      </c>
      <c r="K4865" s="33" t="str">
        <f t="shared" si="735"/>
        <v>DEJAR</v>
      </c>
      <c r="L4865" s="33" t="str">
        <f t="shared" si="736"/>
        <v>DEJAR</v>
      </c>
      <c r="M4865" s="33" t="str">
        <f t="shared" si="737"/>
        <v>DEJAR</v>
      </c>
    </row>
    <row r="4866" spans="1:13" x14ac:dyDescent="0.25">
      <c r="A4866" s="14" t="s">
        <v>1193</v>
      </c>
      <c r="B4866" s="18">
        <v>12</v>
      </c>
      <c r="C4866" s="28" t="s">
        <v>43</v>
      </c>
      <c r="D4866" s="12">
        <v>65</v>
      </c>
      <c r="E4866" s="12">
        <v>29</v>
      </c>
      <c r="F4866" s="305">
        <f t="shared" si="734"/>
        <v>3318.3150000000001</v>
      </c>
      <c r="G4866" s="9">
        <v>0.1</v>
      </c>
      <c r="H4866" s="9" t="s">
        <v>1147</v>
      </c>
      <c r="I4866" s="32">
        <f t="shared" si="749"/>
        <v>2860.5689751200016</v>
      </c>
      <c r="J4866" s="32">
        <f t="shared" si="748"/>
        <v>14.302844875600007</v>
      </c>
      <c r="K4866" s="33" t="str">
        <f t="shared" si="735"/>
        <v>DEJAR</v>
      </c>
      <c r="L4866" s="33" t="str">
        <f t="shared" si="736"/>
        <v>DEJAR</v>
      </c>
      <c r="M4866" s="33" t="str">
        <f t="shared" si="737"/>
        <v>DEJAR</v>
      </c>
    </row>
    <row r="4867" spans="1:13" x14ac:dyDescent="0.25">
      <c r="A4867" s="14" t="s">
        <v>1193</v>
      </c>
      <c r="B4867" s="18">
        <v>13</v>
      </c>
      <c r="C4867" s="28" t="s">
        <v>43</v>
      </c>
      <c r="D4867" s="12">
        <v>86</v>
      </c>
      <c r="E4867" s="12">
        <v>35</v>
      </c>
      <c r="F4867" s="305">
        <f t="shared" ref="F4867:F4930" si="750">(3.1416/4)*D4867^2</f>
        <v>5808.8184000000001</v>
      </c>
      <c r="G4867" s="9">
        <v>0.1</v>
      </c>
      <c r="H4867" s="9" t="s">
        <v>1147</v>
      </c>
      <c r="I4867" s="32">
        <f t="shared" si="749"/>
        <v>5575.0878207290734</v>
      </c>
      <c r="J4867" s="32">
        <f t="shared" si="748"/>
        <v>27.875439103645363</v>
      </c>
      <c r="K4867" s="33" t="str">
        <f t="shared" ref="K4867:K4930" si="751">+IF(D4867&gt;=10,"DEJAR","DEPURAR")</f>
        <v>DEJAR</v>
      </c>
      <c r="L4867" s="33" t="str">
        <f t="shared" ref="L4867:L4930" si="752">+IF(E4867&gt;=5,"DEJAR","DEPURAR")</f>
        <v>DEJAR</v>
      </c>
      <c r="M4867" s="33" t="str">
        <f t="shared" ref="M4867:M4930" si="753">+IF(AND(K4867="DEJAR",L4867="DEJAR"),"DEJAR","DEPURAR")</f>
        <v>DEJAR</v>
      </c>
    </row>
    <row r="4868" spans="1:13" x14ac:dyDescent="0.25">
      <c r="A4868" s="14" t="s">
        <v>1193</v>
      </c>
      <c r="B4868" s="18">
        <v>14</v>
      </c>
      <c r="C4868" s="28" t="s">
        <v>43</v>
      </c>
      <c r="D4868" s="12">
        <v>75</v>
      </c>
      <c r="E4868" s="12">
        <v>28</v>
      </c>
      <c r="F4868" s="305">
        <f t="shared" si="750"/>
        <v>4417.875</v>
      </c>
      <c r="G4868" s="9">
        <v>0.1</v>
      </c>
      <c r="H4868" s="9" t="s">
        <v>1147</v>
      </c>
      <c r="I4868" s="32">
        <f t="shared" si="749"/>
        <v>4023.3015200759378</v>
      </c>
      <c r="J4868" s="32">
        <f t="shared" si="748"/>
        <v>20.116507600379688</v>
      </c>
      <c r="K4868" s="33" t="str">
        <f t="shared" si="751"/>
        <v>DEJAR</v>
      </c>
      <c r="L4868" s="33" t="str">
        <f t="shared" si="752"/>
        <v>DEJAR</v>
      </c>
      <c r="M4868" s="33" t="str">
        <f t="shared" si="753"/>
        <v>DEJAR</v>
      </c>
    </row>
    <row r="4869" spans="1:13" x14ac:dyDescent="0.25">
      <c r="A4869" s="14" t="s">
        <v>1193</v>
      </c>
      <c r="B4869" s="18">
        <v>15</v>
      </c>
      <c r="C4869" s="28" t="s">
        <v>43</v>
      </c>
      <c r="D4869" s="12">
        <v>101</v>
      </c>
      <c r="E4869" s="12">
        <v>30</v>
      </c>
      <c r="F4869" s="305">
        <f t="shared" si="750"/>
        <v>8011.8653999999997</v>
      </c>
      <c r="G4869" s="9">
        <v>0.1</v>
      </c>
      <c r="H4869" s="9" t="s">
        <v>1147</v>
      </c>
      <c r="I4869" s="32">
        <f t="shared" si="749"/>
        <v>8178.5318071146703</v>
      </c>
      <c r="J4869" s="32">
        <f t="shared" si="748"/>
        <v>40.892659035573345</v>
      </c>
      <c r="K4869" s="33" t="str">
        <f t="shared" si="751"/>
        <v>DEJAR</v>
      </c>
      <c r="L4869" s="33" t="str">
        <f t="shared" si="752"/>
        <v>DEJAR</v>
      </c>
      <c r="M4869" s="33" t="str">
        <f t="shared" si="753"/>
        <v>DEJAR</v>
      </c>
    </row>
    <row r="4870" spans="1:13" x14ac:dyDescent="0.25">
      <c r="A4870" s="14" t="s">
        <v>1193</v>
      </c>
      <c r="B4870" s="18">
        <v>16</v>
      </c>
      <c r="C4870" s="28" t="s">
        <v>43</v>
      </c>
      <c r="D4870" s="12">
        <v>97</v>
      </c>
      <c r="E4870" s="12">
        <v>37</v>
      </c>
      <c r="F4870" s="305">
        <f t="shared" si="750"/>
        <v>7389.8285999999998</v>
      </c>
      <c r="G4870" s="9">
        <v>0.1</v>
      </c>
      <c r="H4870" s="9" t="s">
        <v>1147</v>
      </c>
      <c r="I4870" s="32">
        <f t="shared" si="749"/>
        <v>7427.5503715745845</v>
      </c>
      <c r="J4870" s="32">
        <f t="shared" si="748"/>
        <v>37.137751857872921</v>
      </c>
      <c r="K4870" s="33" t="str">
        <f t="shared" si="751"/>
        <v>DEJAR</v>
      </c>
      <c r="L4870" s="33" t="str">
        <f t="shared" si="752"/>
        <v>DEJAR</v>
      </c>
      <c r="M4870" s="33" t="str">
        <f t="shared" si="753"/>
        <v>DEJAR</v>
      </c>
    </row>
    <row r="4871" spans="1:13" x14ac:dyDescent="0.25">
      <c r="A4871" s="14" t="s">
        <v>1193</v>
      </c>
      <c r="B4871" s="18">
        <v>17</v>
      </c>
      <c r="C4871" s="28" t="s">
        <v>43</v>
      </c>
      <c r="D4871" s="12">
        <v>57</v>
      </c>
      <c r="E4871" s="12">
        <v>20</v>
      </c>
      <c r="F4871" s="305">
        <f t="shared" si="750"/>
        <v>2551.7646</v>
      </c>
      <c r="G4871" s="9">
        <v>0.1</v>
      </c>
      <c r="H4871" s="9" t="s">
        <v>1147</v>
      </c>
      <c r="I4871" s="32">
        <f t="shared" si="749"/>
        <v>2091.7057326142717</v>
      </c>
      <c r="J4871" s="32">
        <f t="shared" si="748"/>
        <v>10.458528663071357</v>
      </c>
      <c r="K4871" s="33" t="str">
        <f t="shared" si="751"/>
        <v>DEJAR</v>
      </c>
      <c r="L4871" s="33" t="str">
        <f t="shared" si="752"/>
        <v>DEJAR</v>
      </c>
      <c r="M4871" s="33" t="str">
        <f t="shared" si="753"/>
        <v>DEJAR</v>
      </c>
    </row>
    <row r="4872" spans="1:13" x14ac:dyDescent="0.25">
      <c r="A4872" s="14" t="s">
        <v>1193</v>
      </c>
      <c r="B4872" s="18">
        <v>18</v>
      </c>
      <c r="C4872" s="28" t="s">
        <v>43</v>
      </c>
      <c r="D4872" s="12">
        <v>52</v>
      </c>
      <c r="E4872" s="12">
        <v>28</v>
      </c>
      <c r="F4872" s="305">
        <f t="shared" si="750"/>
        <v>2123.7215999999999</v>
      </c>
      <c r="G4872" s="9">
        <v>0.1</v>
      </c>
      <c r="H4872" s="9" t="s">
        <v>1147</v>
      </c>
      <c r="I4872" s="32">
        <f t="shared" si="749"/>
        <v>1680.6080482279649</v>
      </c>
      <c r="J4872" s="32">
        <f t="shared" si="748"/>
        <v>8.4030402411398235</v>
      </c>
      <c r="K4872" s="33" t="str">
        <f t="shared" si="751"/>
        <v>DEJAR</v>
      </c>
      <c r="L4872" s="33" t="str">
        <f t="shared" si="752"/>
        <v>DEJAR</v>
      </c>
      <c r="M4872" s="33" t="str">
        <f t="shared" si="753"/>
        <v>DEJAR</v>
      </c>
    </row>
    <row r="4873" spans="1:13" x14ac:dyDescent="0.25">
      <c r="A4873" s="14" t="s">
        <v>1193</v>
      </c>
      <c r="B4873" s="18">
        <v>19</v>
      </c>
      <c r="C4873" s="28" t="s">
        <v>43</v>
      </c>
      <c r="D4873" s="12">
        <v>80</v>
      </c>
      <c r="E4873" s="12">
        <v>25</v>
      </c>
      <c r="F4873" s="305">
        <f t="shared" si="750"/>
        <v>5026.5599999999995</v>
      </c>
      <c r="G4873" s="9">
        <v>0.1</v>
      </c>
      <c r="H4873" s="9" t="s">
        <v>1147</v>
      </c>
      <c r="I4873" s="32">
        <f t="shared" si="749"/>
        <v>4692.3383942985474</v>
      </c>
      <c r="J4873" s="32">
        <f t="shared" si="748"/>
        <v>23.461691971492733</v>
      </c>
      <c r="K4873" s="33" t="str">
        <f t="shared" si="751"/>
        <v>DEJAR</v>
      </c>
      <c r="L4873" s="33" t="str">
        <f t="shared" si="752"/>
        <v>DEJAR</v>
      </c>
      <c r="M4873" s="33" t="str">
        <f t="shared" si="753"/>
        <v>DEJAR</v>
      </c>
    </row>
    <row r="4874" spans="1:13" x14ac:dyDescent="0.25">
      <c r="A4874" s="14" t="s">
        <v>1193</v>
      </c>
      <c r="B4874" s="18">
        <v>20</v>
      </c>
      <c r="C4874" s="28" t="s">
        <v>43</v>
      </c>
      <c r="D4874" s="12">
        <v>95</v>
      </c>
      <c r="E4874" s="12">
        <v>25</v>
      </c>
      <c r="F4874" s="305">
        <f t="shared" si="750"/>
        <v>7088.2349999999997</v>
      </c>
      <c r="G4874" s="9">
        <v>0.1</v>
      </c>
      <c r="H4874" s="9" t="s">
        <v>1147</v>
      </c>
      <c r="I4874" s="32">
        <f t="shared" si="749"/>
        <v>7067.7194142207773</v>
      </c>
      <c r="J4874" s="32">
        <f t="shared" si="748"/>
        <v>35.338597071103884</v>
      </c>
      <c r="K4874" s="33" t="str">
        <f t="shared" si="751"/>
        <v>DEJAR</v>
      </c>
      <c r="L4874" s="33" t="str">
        <f t="shared" si="752"/>
        <v>DEJAR</v>
      </c>
      <c r="M4874" s="33" t="str">
        <f t="shared" si="753"/>
        <v>DEJAR</v>
      </c>
    </row>
    <row r="4875" spans="1:13" x14ac:dyDescent="0.25">
      <c r="A4875" s="14" t="s">
        <v>1193</v>
      </c>
      <c r="B4875" s="18">
        <v>21</v>
      </c>
      <c r="C4875" s="28" t="s">
        <v>43</v>
      </c>
      <c r="D4875" s="12">
        <v>42</v>
      </c>
      <c r="E4875" s="12">
        <v>15</v>
      </c>
      <c r="F4875" s="305">
        <f t="shared" si="750"/>
        <v>1385.4456</v>
      </c>
      <c r="G4875" s="9">
        <v>0.1</v>
      </c>
      <c r="H4875" s="9" t="s">
        <v>1147</v>
      </c>
      <c r="I4875" s="32">
        <f t="shared" si="749"/>
        <v>1010.1508312762483</v>
      </c>
      <c r="J4875" s="32">
        <f t="shared" si="748"/>
        <v>5.0507541563812408</v>
      </c>
      <c r="K4875" s="33" t="str">
        <f t="shared" si="751"/>
        <v>DEJAR</v>
      </c>
      <c r="L4875" s="33" t="str">
        <f t="shared" si="752"/>
        <v>DEJAR</v>
      </c>
      <c r="M4875" s="33" t="str">
        <f t="shared" si="753"/>
        <v>DEJAR</v>
      </c>
    </row>
    <row r="4876" spans="1:13" x14ac:dyDescent="0.25">
      <c r="A4876" s="14" t="s">
        <v>1193</v>
      </c>
      <c r="B4876" s="18">
        <v>22</v>
      </c>
      <c r="C4876" s="28" t="s">
        <v>43</v>
      </c>
      <c r="D4876" s="12">
        <v>34</v>
      </c>
      <c r="E4876" s="12">
        <v>20</v>
      </c>
      <c r="F4876" s="305">
        <f t="shared" si="750"/>
        <v>907.92240000000004</v>
      </c>
      <c r="G4876" s="9">
        <v>0.1</v>
      </c>
      <c r="H4876" s="9" t="s">
        <v>1147</v>
      </c>
      <c r="I4876" s="32">
        <f t="shared" si="749"/>
        <v>610.45073780325674</v>
      </c>
      <c r="J4876" s="32">
        <f t="shared" si="748"/>
        <v>3.0522536890162835</v>
      </c>
      <c r="K4876" s="33" t="str">
        <f t="shared" si="751"/>
        <v>DEJAR</v>
      </c>
      <c r="L4876" s="33" t="str">
        <f t="shared" si="752"/>
        <v>DEJAR</v>
      </c>
      <c r="M4876" s="33" t="str">
        <f t="shared" si="753"/>
        <v>DEJAR</v>
      </c>
    </row>
    <row r="4877" spans="1:13" x14ac:dyDescent="0.25">
      <c r="A4877" s="14" t="s">
        <v>1193</v>
      </c>
      <c r="B4877" s="18">
        <v>23</v>
      </c>
      <c r="C4877" s="28" t="s">
        <v>43</v>
      </c>
      <c r="D4877" s="12">
        <v>154</v>
      </c>
      <c r="E4877" s="12">
        <v>45</v>
      </c>
      <c r="F4877" s="305">
        <f t="shared" si="750"/>
        <v>18626.546399999999</v>
      </c>
      <c r="G4877" s="9">
        <v>0.1</v>
      </c>
      <c r="H4877" s="9" t="s">
        <v>1147</v>
      </c>
      <c r="I4877" s="32">
        <f t="shared" si="749"/>
        <v>22352.845828878988</v>
      </c>
      <c r="J4877" s="32">
        <f t="shared" si="748"/>
        <v>111.76422914439493</v>
      </c>
      <c r="K4877" s="33" t="str">
        <f t="shared" si="751"/>
        <v>DEJAR</v>
      </c>
      <c r="L4877" s="33" t="str">
        <f t="shared" si="752"/>
        <v>DEJAR</v>
      </c>
      <c r="M4877" s="33" t="str">
        <f t="shared" si="753"/>
        <v>DEJAR</v>
      </c>
    </row>
    <row r="4878" spans="1:13" x14ac:dyDescent="0.25">
      <c r="A4878" s="14" t="s">
        <v>1193</v>
      </c>
      <c r="B4878" s="18">
        <v>24</v>
      </c>
      <c r="C4878" s="28" t="s">
        <v>43</v>
      </c>
      <c r="D4878" s="12">
        <v>36</v>
      </c>
      <c r="E4878" s="12">
        <v>28</v>
      </c>
      <c r="F4878" s="305">
        <f t="shared" si="750"/>
        <v>1017.8783999999999</v>
      </c>
      <c r="G4878" s="9">
        <v>0.1</v>
      </c>
      <c r="H4878" s="9" t="s">
        <v>1147</v>
      </c>
      <c r="I4878" s="32">
        <f t="shared" si="749"/>
        <v>699.54858588098784</v>
      </c>
      <c r="J4878" s="32">
        <f t="shared" si="748"/>
        <v>3.4977429294049394</v>
      </c>
      <c r="K4878" s="33" t="str">
        <f t="shared" si="751"/>
        <v>DEJAR</v>
      </c>
      <c r="L4878" s="33" t="str">
        <f t="shared" si="752"/>
        <v>DEJAR</v>
      </c>
      <c r="M4878" s="33" t="str">
        <f t="shared" si="753"/>
        <v>DEJAR</v>
      </c>
    </row>
    <row r="4879" spans="1:13" x14ac:dyDescent="0.25">
      <c r="A4879" s="14" t="s">
        <v>1193</v>
      </c>
      <c r="B4879" s="18">
        <v>25</v>
      </c>
      <c r="C4879" s="28" t="s">
        <v>43</v>
      </c>
      <c r="D4879" s="12">
        <v>48</v>
      </c>
      <c r="E4879" s="12">
        <v>28</v>
      </c>
      <c r="F4879" s="305">
        <f t="shared" si="750"/>
        <v>1809.5616</v>
      </c>
      <c r="G4879" s="9">
        <v>0.1</v>
      </c>
      <c r="H4879" s="9" t="s">
        <v>1147</v>
      </c>
      <c r="I4879" s="32">
        <f t="shared" si="749"/>
        <v>1388.7069567266387</v>
      </c>
      <c r="J4879" s="32">
        <f t="shared" si="748"/>
        <v>6.9435347836331935</v>
      </c>
      <c r="K4879" s="33" t="str">
        <f t="shared" si="751"/>
        <v>DEJAR</v>
      </c>
      <c r="L4879" s="33" t="str">
        <f t="shared" si="752"/>
        <v>DEJAR</v>
      </c>
      <c r="M4879" s="33" t="str">
        <f t="shared" si="753"/>
        <v>DEJAR</v>
      </c>
    </row>
    <row r="4880" spans="1:13" x14ac:dyDescent="0.25">
      <c r="A4880" s="14" t="s">
        <v>1193</v>
      </c>
      <c r="B4880" s="18">
        <v>26</v>
      </c>
      <c r="C4880" s="28" t="s">
        <v>43</v>
      </c>
      <c r="D4880" s="12">
        <v>43</v>
      </c>
      <c r="E4880" s="12">
        <v>30</v>
      </c>
      <c r="F4880" s="305">
        <f t="shared" si="750"/>
        <v>1452.2046</v>
      </c>
      <c r="G4880" s="9">
        <v>0.1</v>
      </c>
      <c r="H4880" s="9" t="s">
        <v>1147</v>
      </c>
      <c r="I4880" s="32">
        <f t="shared" si="749"/>
        <v>1068.4241794788302</v>
      </c>
      <c r="J4880" s="32">
        <f t="shared" si="748"/>
        <v>5.3421208973941514</v>
      </c>
      <c r="K4880" s="33" t="str">
        <f t="shared" si="751"/>
        <v>DEJAR</v>
      </c>
      <c r="L4880" s="33" t="str">
        <f t="shared" si="752"/>
        <v>DEJAR</v>
      </c>
      <c r="M4880" s="33" t="str">
        <f t="shared" si="753"/>
        <v>DEJAR</v>
      </c>
    </row>
    <row r="4881" spans="1:13" x14ac:dyDescent="0.25">
      <c r="A4881" s="14" t="s">
        <v>1193</v>
      </c>
      <c r="B4881" s="18">
        <v>27</v>
      </c>
      <c r="C4881" s="28" t="s">
        <v>43</v>
      </c>
      <c r="D4881" s="12">
        <v>52</v>
      </c>
      <c r="E4881" s="12">
        <v>30</v>
      </c>
      <c r="F4881" s="305">
        <f t="shared" si="750"/>
        <v>2123.7215999999999</v>
      </c>
      <c r="G4881" s="9">
        <v>0.1</v>
      </c>
      <c r="H4881" s="9" t="s">
        <v>1147</v>
      </c>
      <c r="I4881" s="32">
        <f t="shared" si="749"/>
        <v>1680.6080482279649</v>
      </c>
      <c r="J4881" s="32">
        <f t="shared" si="748"/>
        <v>8.4030402411398235</v>
      </c>
      <c r="K4881" s="33" t="str">
        <f t="shared" si="751"/>
        <v>DEJAR</v>
      </c>
      <c r="L4881" s="33" t="str">
        <f t="shared" si="752"/>
        <v>DEJAR</v>
      </c>
      <c r="M4881" s="33" t="str">
        <f t="shared" si="753"/>
        <v>DEJAR</v>
      </c>
    </row>
    <row r="4882" spans="1:13" x14ac:dyDescent="0.25">
      <c r="A4882" s="14" t="s">
        <v>1193</v>
      </c>
      <c r="B4882" s="18">
        <v>28</v>
      </c>
      <c r="C4882" s="28" t="s">
        <v>43</v>
      </c>
      <c r="D4882" s="12">
        <v>45</v>
      </c>
      <c r="E4882" s="12">
        <v>27</v>
      </c>
      <c r="F4882" s="305">
        <f t="shared" si="750"/>
        <v>1590.4349999999999</v>
      </c>
      <c r="G4882" s="9">
        <v>0.1</v>
      </c>
      <c r="H4882" s="9" t="s">
        <v>1147</v>
      </c>
      <c r="I4882" s="32">
        <f t="shared" si="749"/>
        <v>1190.7041522680991</v>
      </c>
      <c r="J4882" s="32">
        <f t="shared" si="748"/>
        <v>5.9535207613404948</v>
      </c>
      <c r="K4882" s="33" t="str">
        <f t="shared" si="751"/>
        <v>DEJAR</v>
      </c>
      <c r="L4882" s="33" t="str">
        <f t="shared" si="752"/>
        <v>DEJAR</v>
      </c>
      <c r="M4882" s="33" t="str">
        <f t="shared" si="753"/>
        <v>DEJAR</v>
      </c>
    </row>
    <row r="4883" spans="1:13" x14ac:dyDescent="0.25">
      <c r="A4883" s="14" t="s">
        <v>1193</v>
      </c>
      <c r="B4883" s="18">
        <v>29</v>
      </c>
      <c r="C4883" s="28" t="s">
        <v>43</v>
      </c>
      <c r="D4883" s="12">
        <v>68</v>
      </c>
      <c r="E4883" s="12">
        <v>30</v>
      </c>
      <c r="F4883" s="305">
        <f t="shared" si="750"/>
        <v>3631.6896000000002</v>
      </c>
      <c r="G4883" s="9">
        <v>0.1</v>
      </c>
      <c r="H4883" s="9" t="s">
        <v>1147</v>
      </c>
      <c r="I4883" s="32">
        <f t="shared" si="749"/>
        <v>3185.3607760375917</v>
      </c>
      <c r="J4883" s="32">
        <f t="shared" si="748"/>
        <v>15.926803880187958</v>
      </c>
      <c r="K4883" s="33" t="str">
        <f t="shared" si="751"/>
        <v>DEJAR</v>
      </c>
      <c r="L4883" s="33" t="str">
        <f t="shared" si="752"/>
        <v>DEJAR</v>
      </c>
      <c r="M4883" s="33" t="str">
        <f t="shared" si="753"/>
        <v>DEJAR</v>
      </c>
    </row>
    <row r="4884" spans="1:13" x14ac:dyDescent="0.25">
      <c r="A4884" s="14" t="s">
        <v>1193</v>
      </c>
      <c r="B4884" s="18">
        <v>30</v>
      </c>
      <c r="C4884" s="28" t="s">
        <v>43</v>
      </c>
      <c r="D4884" s="12">
        <v>87</v>
      </c>
      <c r="E4884" s="12">
        <v>32</v>
      </c>
      <c r="F4884" s="305">
        <f t="shared" si="750"/>
        <v>5944.6926000000003</v>
      </c>
      <c r="G4884" s="9">
        <v>0.1</v>
      </c>
      <c r="H4884" s="9" t="s">
        <v>1147</v>
      </c>
      <c r="I4884" s="32">
        <f t="shared" si="749"/>
        <v>5730.8473857934578</v>
      </c>
      <c r="J4884" s="32">
        <f t="shared" si="748"/>
        <v>28.654236928967286</v>
      </c>
      <c r="K4884" s="33" t="str">
        <f t="shared" si="751"/>
        <v>DEJAR</v>
      </c>
      <c r="L4884" s="33" t="str">
        <f t="shared" si="752"/>
        <v>DEJAR</v>
      </c>
      <c r="M4884" s="33" t="str">
        <f t="shared" si="753"/>
        <v>DEJAR</v>
      </c>
    </row>
    <row r="4885" spans="1:13" x14ac:dyDescent="0.25">
      <c r="A4885" s="14" t="s">
        <v>1193</v>
      </c>
      <c r="B4885" s="18">
        <v>31</v>
      </c>
      <c r="C4885" s="28" t="s">
        <v>43</v>
      </c>
      <c r="D4885" s="12">
        <v>69</v>
      </c>
      <c r="E4885" s="12">
        <v>20</v>
      </c>
      <c r="F4885" s="305">
        <f t="shared" si="750"/>
        <v>3739.2894000000001</v>
      </c>
      <c r="G4885" s="9">
        <v>0.1</v>
      </c>
      <c r="H4885" s="9" t="s">
        <v>1147</v>
      </c>
      <c r="I4885" s="32">
        <f t="shared" si="749"/>
        <v>3298.1507760058912</v>
      </c>
      <c r="J4885" s="32">
        <f t="shared" si="748"/>
        <v>16.490753880029455</v>
      </c>
      <c r="K4885" s="33" t="str">
        <f t="shared" si="751"/>
        <v>DEJAR</v>
      </c>
      <c r="L4885" s="33" t="str">
        <f t="shared" si="752"/>
        <v>DEJAR</v>
      </c>
      <c r="M4885" s="33" t="str">
        <f t="shared" si="753"/>
        <v>DEJAR</v>
      </c>
    </row>
    <row r="4886" spans="1:13" x14ac:dyDescent="0.25">
      <c r="A4886" s="14" t="s">
        <v>1193</v>
      </c>
      <c r="B4886" s="18">
        <v>32</v>
      </c>
      <c r="C4886" s="28" t="s">
        <v>43</v>
      </c>
      <c r="D4886" s="136">
        <v>78</v>
      </c>
      <c r="E4886" s="136">
        <v>30</v>
      </c>
      <c r="F4886" s="305">
        <f t="shared" si="750"/>
        <v>4778.3735999999999</v>
      </c>
      <c r="G4886" s="9">
        <v>0.1</v>
      </c>
      <c r="H4886" s="9" t="s">
        <v>1147</v>
      </c>
      <c r="I4886" s="32">
        <f t="shared" si="749"/>
        <v>4417.552462617733</v>
      </c>
      <c r="J4886" s="32">
        <f t="shared" si="748"/>
        <v>22.087762313088664</v>
      </c>
      <c r="K4886" s="33" t="str">
        <f t="shared" si="751"/>
        <v>DEJAR</v>
      </c>
      <c r="L4886" s="33" t="str">
        <f t="shared" si="752"/>
        <v>DEJAR</v>
      </c>
      <c r="M4886" s="33" t="str">
        <f t="shared" si="753"/>
        <v>DEJAR</v>
      </c>
    </row>
    <row r="4887" spans="1:13" x14ac:dyDescent="0.25">
      <c r="A4887" s="14" t="s">
        <v>1193</v>
      </c>
      <c r="B4887" s="18">
        <v>33</v>
      </c>
      <c r="C4887" s="28" t="s">
        <v>43</v>
      </c>
      <c r="D4887" s="136">
        <v>41</v>
      </c>
      <c r="E4887" s="136">
        <v>28</v>
      </c>
      <c r="F4887" s="305">
        <f t="shared" si="750"/>
        <v>1320.2574</v>
      </c>
      <c r="G4887" s="9">
        <v>0.1</v>
      </c>
      <c r="H4887" s="9" t="s">
        <v>1147</v>
      </c>
      <c r="I4887" s="32">
        <f t="shared" si="749"/>
        <v>953.76583125588297</v>
      </c>
      <c r="J4887" s="32">
        <f t="shared" si="748"/>
        <v>4.7688291562794145</v>
      </c>
      <c r="K4887" s="33" t="str">
        <f t="shared" si="751"/>
        <v>DEJAR</v>
      </c>
      <c r="L4887" s="33" t="str">
        <f t="shared" si="752"/>
        <v>DEJAR</v>
      </c>
      <c r="M4887" s="33" t="str">
        <f t="shared" si="753"/>
        <v>DEJAR</v>
      </c>
    </row>
    <row r="4888" spans="1:13" x14ac:dyDescent="0.25">
      <c r="A4888" s="14" t="s">
        <v>1193</v>
      </c>
      <c r="B4888" s="18">
        <v>34</v>
      </c>
      <c r="C4888" s="28" t="s">
        <v>43</v>
      </c>
      <c r="D4888" s="136">
        <v>56</v>
      </c>
      <c r="E4888" s="136">
        <v>20</v>
      </c>
      <c r="F4888" s="305">
        <f t="shared" si="750"/>
        <v>2463.0144</v>
      </c>
      <c r="G4888" s="9">
        <v>0.1</v>
      </c>
      <c r="H4888" s="9" t="s">
        <v>1147</v>
      </c>
      <c r="I4888" s="32">
        <f t="shared" si="749"/>
        <v>2005.2981523361668</v>
      </c>
      <c r="J4888" s="32">
        <f t="shared" si="748"/>
        <v>10.026490761680835</v>
      </c>
      <c r="K4888" s="33" t="str">
        <f t="shared" si="751"/>
        <v>DEJAR</v>
      </c>
      <c r="L4888" s="33" t="str">
        <f t="shared" si="752"/>
        <v>DEJAR</v>
      </c>
      <c r="M4888" s="33" t="str">
        <f t="shared" si="753"/>
        <v>DEJAR</v>
      </c>
    </row>
    <row r="4889" spans="1:13" x14ac:dyDescent="0.25">
      <c r="A4889" s="14" t="s">
        <v>1193</v>
      </c>
      <c r="B4889" s="18">
        <v>35</v>
      </c>
      <c r="C4889" s="28" t="s">
        <v>43</v>
      </c>
      <c r="D4889" s="136">
        <v>75</v>
      </c>
      <c r="E4889" s="136">
        <v>30</v>
      </c>
      <c r="F4889" s="305">
        <f t="shared" si="750"/>
        <v>4417.875</v>
      </c>
      <c r="G4889" s="9">
        <v>0.1</v>
      </c>
      <c r="H4889" s="9" t="s">
        <v>1147</v>
      </c>
      <c r="I4889" s="32">
        <f t="shared" si="749"/>
        <v>4023.3015200759378</v>
      </c>
      <c r="J4889" s="32">
        <f t="shared" si="748"/>
        <v>20.116507600379688</v>
      </c>
      <c r="K4889" s="33" t="str">
        <f t="shared" si="751"/>
        <v>DEJAR</v>
      </c>
      <c r="L4889" s="33" t="str">
        <f t="shared" si="752"/>
        <v>DEJAR</v>
      </c>
      <c r="M4889" s="33" t="str">
        <f t="shared" si="753"/>
        <v>DEJAR</v>
      </c>
    </row>
    <row r="4890" spans="1:13" x14ac:dyDescent="0.25">
      <c r="A4890" s="14" t="s">
        <v>1193</v>
      </c>
      <c r="B4890" s="18">
        <v>36</v>
      </c>
      <c r="C4890" s="28" t="s">
        <v>43</v>
      </c>
      <c r="D4890" s="136">
        <v>97</v>
      </c>
      <c r="E4890" s="136">
        <v>40</v>
      </c>
      <c r="F4890" s="305">
        <f t="shared" si="750"/>
        <v>7389.8285999999998</v>
      </c>
      <c r="G4890" s="9">
        <v>0.1</v>
      </c>
      <c r="H4890" s="9" t="s">
        <v>1147</v>
      </c>
      <c r="I4890" s="32">
        <f t="shared" si="749"/>
        <v>7427.5503715745845</v>
      </c>
      <c r="J4890" s="32">
        <f t="shared" si="748"/>
        <v>37.137751857872921</v>
      </c>
      <c r="K4890" s="33" t="str">
        <f t="shared" si="751"/>
        <v>DEJAR</v>
      </c>
      <c r="L4890" s="33" t="str">
        <f t="shared" si="752"/>
        <v>DEJAR</v>
      </c>
      <c r="M4890" s="33" t="str">
        <f t="shared" si="753"/>
        <v>DEJAR</v>
      </c>
    </row>
    <row r="4891" spans="1:13" x14ac:dyDescent="0.25">
      <c r="A4891" s="14" t="s">
        <v>1193</v>
      </c>
      <c r="B4891" s="18">
        <v>37</v>
      </c>
      <c r="C4891" s="28" t="s">
        <v>43</v>
      </c>
      <c r="D4891" s="136">
        <v>66</v>
      </c>
      <c r="E4891" s="136">
        <v>28</v>
      </c>
      <c r="F4891" s="305">
        <f t="shared" si="750"/>
        <v>3421.2024000000001</v>
      </c>
      <c r="G4891" s="9">
        <v>0.1</v>
      </c>
      <c r="H4891" s="9" t="s">
        <v>1147</v>
      </c>
      <c r="I4891" s="32">
        <f t="shared" si="749"/>
        <v>2966.5828055949564</v>
      </c>
      <c r="J4891" s="32">
        <f t="shared" si="748"/>
        <v>14.83291402797478</v>
      </c>
      <c r="K4891" s="33" t="str">
        <f t="shared" si="751"/>
        <v>DEJAR</v>
      </c>
      <c r="L4891" s="33" t="str">
        <f t="shared" si="752"/>
        <v>DEJAR</v>
      </c>
      <c r="M4891" s="33" t="str">
        <f t="shared" si="753"/>
        <v>DEJAR</v>
      </c>
    </row>
    <row r="4892" spans="1:13" x14ac:dyDescent="0.25">
      <c r="A4892" s="14" t="s">
        <v>1193</v>
      </c>
      <c r="B4892" s="18">
        <v>38</v>
      </c>
      <c r="C4892" s="28" t="s">
        <v>43</v>
      </c>
      <c r="D4892" s="136">
        <v>45</v>
      </c>
      <c r="E4892" s="136">
        <v>25</v>
      </c>
      <c r="F4892" s="305">
        <f t="shared" si="750"/>
        <v>1590.4349999999999</v>
      </c>
      <c r="G4892" s="9">
        <v>0.1</v>
      </c>
      <c r="H4892" s="9" t="s">
        <v>1147</v>
      </c>
      <c r="I4892" s="32">
        <f t="shared" si="749"/>
        <v>1190.7041522680991</v>
      </c>
      <c r="J4892" s="32">
        <f t="shared" si="748"/>
        <v>5.9535207613404948</v>
      </c>
      <c r="K4892" s="33" t="str">
        <f t="shared" si="751"/>
        <v>DEJAR</v>
      </c>
      <c r="L4892" s="33" t="str">
        <f t="shared" si="752"/>
        <v>DEJAR</v>
      </c>
      <c r="M4892" s="33" t="str">
        <f t="shared" si="753"/>
        <v>DEJAR</v>
      </c>
    </row>
    <row r="4893" spans="1:13" x14ac:dyDescent="0.25">
      <c r="A4893" s="14" t="s">
        <v>1193</v>
      </c>
      <c r="B4893" s="18">
        <v>39</v>
      </c>
      <c r="C4893" s="28" t="s">
        <v>43</v>
      </c>
      <c r="D4893" s="136">
        <v>63</v>
      </c>
      <c r="E4893" s="136">
        <v>28</v>
      </c>
      <c r="F4893" s="305">
        <f t="shared" si="750"/>
        <v>3117.2525999999998</v>
      </c>
      <c r="G4893" s="9">
        <v>0.1</v>
      </c>
      <c r="H4893" s="9" t="s">
        <v>1147</v>
      </c>
      <c r="I4893" s="32">
        <f t="shared" si="749"/>
        <v>2655.2260635815082</v>
      </c>
      <c r="J4893" s="32">
        <f t="shared" si="748"/>
        <v>13.276130317907541</v>
      </c>
      <c r="K4893" s="33" t="str">
        <f t="shared" si="751"/>
        <v>DEJAR</v>
      </c>
      <c r="L4893" s="33" t="str">
        <f t="shared" si="752"/>
        <v>DEJAR</v>
      </c>
      <c r="M4893" s="33" t="str">
        <f t="shared" si="753"/>
        <v>DEJAR</v>
      </c>
    </row>
    <row r="4894" spans="1:13" x14ac:dyDescent="0.25">
      <c r="A4894" s="14" t="s">
        <v>1193</v>
      </c>
      <c r="B4894" s="18">
        <v>40</v>
      </c>
      <c r="C4894" s="28" t="s">
        <v>43</v>
      </c>
      <c r="D4894" s="136">
        <v>82</v>
      </c>
      <c r="E4894" s="136">
        <v>30</v>
      </c>
      <c r="F4894" s="305">
        <f t="shared" si="750"/>
        <v>5281.0295999999998</v>
      </c>
      <c r="G4894" s="9">
        <v>0.1</v>
      </c>
      <c r="H4894" s="9" t="s">
        <v>1147</v>
      </c>
      <c r="I4894" s="32">
        <f t="shared" si="749"/>
        <v>4976.7951454037375</v>
      </c>
      <c r="J4894" s="32">
        <f t="shared" si="748"/>
        <v>24.883975727018683</v>
      </c>
      <c r="K4894" s="33" t="str">
        <f t="shared" si="751"/>
        <v>DEJAR</v>
      </c>
      <c r="L4894" s="33" t="str">
        <f t="shared" si="752"/>
        <v>DEJAR</v>
      </c>
      <c r="M4894" s="33" t="str">
        <f t="shared" si="753"/>
        <v>DEJAR</v>
      </c>
    </row>
    <row r="4895" spans="1:13" x14ac:dyDescent="0.25">
      <c r="A4895" s="14" t="s">
        <v>1193</v>
      </c>
      <c r="B4895" s="18">
        <v>41</v>
      </c>
      <c r="C4895" s="28" t="s">
        <v>43</v>
      </c>
      <c r="D4895" s="136">
        <v>73</v>
      </c>
      <c r="E4895" s="136">
        <v>40</v>
      </c>
      <c r="F4895" s="305">
        <f t="shared" si="750"/>
        <v>4185.3966</v>
      </c>
      <c r="G4895" s="9">
        <v>0.1</v>
      </c>
      <c r="H4895" s="9" t="s">
        <v>1147</v>
      </c>
      <c r="I4895" s="32">
        <f t="shared" si="749"/>
        <v>3772.2805096514808</v>
      </c>
      <c r="J4895" s="32">
        <f t="shared" si="748"/>
        <v>18.861402548257402</v>
      </c>
      <c r="K4895" s="33" t="str">
        <f t="shared" si="751"/>
        <v>DEJAR</v>
      </c>
      <c r="L4895" s="33" t="str">
        <f t="shared" si="752"/>
        <v>DEJAR</v>
      </c>
      <c r="M4895" s="33" t="str">
        <f t="shared" si="753"/>
        <v>DEJAR</v>
      </c>
    </row>
    <row r="4896" spans="1:13" x14ac:dyDescent="0.25">
      <c r="A4896" s="14" t="s">
        <v>1193</v>
      </c>
      <c r="B4896" s="18">
        <v>42</v>
      </c>
      <c r="C4896" s="28" t="s">
        <v>43</v>
      </c>
      <c r="D4896" s="136">
        <v>42</v>
      </c>
      <c r="E4896" s="136">
        <v>25</v>
      </c>
      <c r="F4896" s="305">
        <f t="shared" si="750"/>
        <v>1385.4456</v>
      </c>
      <c r="G4896" s="9">
        <v>0.1</v>
      </c>
      <c r="H4896" s="9" t="s">
        <v>1147</v>
      </c>
      <c r="I4896" s="32">
        <f t="shared" si="749"/>
        <v>1010.1508312762483</v>
      </c>
      <c r="J4896" s="32">
        <f t="shared" ref="J4896:J4899" si="754">(I4896/1000)*0.5/G4896</f>
        <v>5.0507541563812408</v>
      </c>
      <c r="K4896" s="33" t="str">
        <f t="shared" si="751"/>
        <v>DEJAR</v>
      </c>
      <c r="L4896" s="33" t="str">
        <f t="shared" si="752"/>
        <v>DEJAR</v>
      </c>
      <c r="M4896" s="33" t="str">
        <f t="shared" si="753"/>
        <v>DEJAR</v>
      </c>
    </row>
    <row r="4897" spans="1:13" x14ac:dyDescent="0.25">
      <c r="A4897" s="14" t="s">
        <v>1193</v>
      </c>
      <c r="B4897" s="18">
        <v>43</v>
      </c>
      <c r="C4897" s="28" t="s">
        <v>43</v>
      </c>
      <c r="D4897" s="136">
        <v>45</v>
      </c>
      <c r="E4897" s="136">
        <v>20</v>
      </c>
      <c r="F4897" s="305">
        <f t="shared" si="750"/>
        <v>1590.4349999999999</v>
      </c>
      <c r="G4897" s="9">
        <v>0.1</v>
      </c>
      <c r="H4897" s="9" t="s">
        <v>1147</v>
      </c>
      <c r="I4897" s="32">
        <f t="shared" si="749"/>
        <v>1190.7041522680991</v>
      </c>
      <c r="J4897" s="32">
        <f t="shared" si="754"/>
        <v>5.9535207613404948</v>
      </c>
      <c r="K4897" s="33" t="str">
        <f t="shared" si="751"/>
        <v>DEJAR</v>
      </c>
      <c r="L4897" s="33" t="str">
        <f t="shared" si="752"/>
        <v>DEJAR</v>
      </c>
      <c r="M4897" s="33" t="str">
        <f t="shared" si="753"/>
        <v>DEJAR</v>
      </c>
    </row>
    <row r="4898" spans="1:13" x14ac:dyDescent="0.25">
      <c r="A4898" s="14" t="s">
        <v>1193</v>
      </c>
      <c r="B4898" s="18">
        <v>44</v>
      </c>
      <c r="C4898" s="28" t="s">
        <v>43</v>
      </c>
      <c r="D4898" s="136">
        <v>68</v>
      </c>
      <c r="E4898" s="136">
        <v>28</v>
      </c>
      <c r="F4898" s="305">
        <f t="shared" si="750"/>
        <v>3631.6896000000002</v>
      </c>
      <c r="G4898" s="9">
        <v>0.1</v>
      </c>
      <c r="H4898" s="9" t="s">
        <v>1147</v>
      </c>
      <c r="I4898" s="32">
        <f t="shared" si="749"/>
        <v>3185.3607760375917</v>
      </c>
      <c r="J4898" s="32">
        <f t="shared" si="754"/>
        <v>15.926803880187958</v>
      </c>
      <c r="K4898" s="33" t="str">
        <f t="shared" si="751"/>
        <v>DEJAR</v>
      </c>
      <c r="L4898" s="33" t="str">
        <f t="shared" si="752"/>
        <v>DEJAR</v>
      </c>
      <c r="M4898" s="33" t="str">
        <f t="shared" si="753"/>
        <v>DEJAR</v>
      </c>
    </row>
    <row r="4899" spans="1:13" x14ac:dyDescent="0.25">
      <c r="A4899" s="14" t="s">
        <v>1193</v>
      </c>
      <c r="B4899" s="18">
        <v>45</v>
      </c>
      <c r="C4899" s="28" t="s">
        <v>43</v>
      </c>
      <c r="D4899" s="136">
        <v>65</v>
      </c>
      <c r="E4899" s="136">
        <v>35</v>
      </c>
      <c r="F4899" s="305">
        <f t="shared" si="750"/>
        <v>3318.3150000000001</v>
      </c>
      <c r="G4899" s="9">
        <v>0.1</v>
      </c>
      <c r="H4899" s="9" t="s">
        <v>1147</v>
      </c>
      <c r="I4899" s="32">
        <f t="shared" si="749"/>
        <v>2860.5689751200016</v>
      </c>
      <c r="J4899" s="32">
        <f t="shared" si="754"/>
        <v>14.302844875600007</v>
      </c>
      <c r="K4899" s="33" t="str">
        <f t="shared" si="751"/>
        <v>DEJAR</v>
      </c>
      <c r="L4899" s="33" t="str">
        <f t="shared" si="752"/>
        <v>DEJAR</v>
      </c>
      <c r="M4899" s="33" t="str">
        <f t="shared" si="753"/>
        <v>DEJAR</v>
      </c>
    </row>
    <row r="4900" spans="1:13" x14ac:dyDescent="0.25">
      <c r="A4900" s="14" t="s">
        <v>1193</v>
      </c>
      <c r="B4900" s="18">
        <v>46</v>
      </c>
      <c r="C4900" s="35" t="s">
        <v>1199</v>
      </c>
      <c r="D4900" s="136">
        <v>93</v>
      </c>
      <c r="E4900" s="136">
        <v>20</v>
      </c>
      <c r="F4900" s="305">
        <f t="shared" si="750"/>
        <v>6792.9246000000003</v>
      </c>
      <c r="G4900" s="9">
        <v>0.1</v>
      </c>
      <c r="H4900" s="9" t="s">
        <v>1116</v>
      </c>
      <c r="I4900" s="33">
        <f>0.15991*D4900^2.32764</f>
        <v>6106.5409480138605</v>
      </c>
      <c r="J4900" s="33">
        <f t="shared" ref="J4900:J4921" si="755">(I4900/1000)*0.5/G4900</f>
        <v>30.532704740069299</v>
      </c>
      <c r="K4900" s="33" t="str">
        <f t="shared" si="751"/>
        <v>DEJAR</v>
      </c>
      <c r="L4900" s="33" t="str">
        <f t="shared" si="752"/>
        <v>DEJAR</v>
      </c>
      <c r="M4900" s="33" t="str">
        <f t="shared" si="753"/>
        <v>DEJAR</v>
      </c>
    </row>
    <row r="4901" spans="1:13" x14ac:dyDescent="0.25">
      <c r="A4901" s="14" t="s">
        <v>1193</v>
      </c>
      <c r="B4901" s="18">
        <v>47</v>
      </c>
      <c r="C4901" s="28" t="s">
        <v>43</v>
      </c>
      <c r="D4901" s="136">
        <v>68</v>
      </c>
      <c r="E4901" s="136">
        <v>35</v>
      </c>
      <c r="F4901" s="305">
        <f t="shared" si="750"/>
        <v>3631.6896000000002</v>
      </c>
      <c r="G4901" s="9">
        <v>0.1</v>
      </c>
      <c r="H4901" s="9" t="s">
        <v>1147</v>
      </c>
      <c r="I4901" s="32">
        <f t="shared" ref="I4901:I4921" si="756">0.13657*D4901^2.38351</f>
        <v>3185.3607760375917</v>
      </c>
      <c r="J4901" s="32">
        <f t="shared" si="755"/>
        <v>15.926803880187958</v>
      </c>
      <c r="K4901" s="33" t="str">
        <f t="shared" si="751"/>
        <v>DEJAR</v>
      </c>
      <c r="L4901" s="33" t="str">
        <f t="shared" si="752"/>
        <v>DEJAR</v>
      </c>
      <c r="M4901" s="33" t="str">
        <f t="shared" si="753"/>
        <v>DEJAR</v>
      </c>
    </row>
    <row r="4902" spans="1:13" x14ac:dyDescent="0.25">
      <c r="A4902" s="14" t="s">
        <v>1193</v>
      </c>
      <c r="B4902" s="18">
        <v>48</v>
      </c>
      <c r="C4902" s="28" t="s">
        <v>43</v>
      </c>
      <c r="D4902" s="136">
        <v>63</v>
      </c>
      <c r="E4902" s="136">
        <v>25</v>
      </c>
      <c r="F4902" s="305">
        <f t="shared" si="750"/>
        <v>3117.2525999999998</v>
      </c>
      <c r="G4902" s="9">
        <v>0.1</v>
      </c>
      <c r="H4902" s="9" t="s">
        <v>1147</v>
      </c>
      <c r="I4902" s="32">
        <f t="shared" si="756"/>
        <v>2655.2260635815082</v>
      </c>
      <c r="J4902" s="32">
        <f t="shared" si="755"/>
        <v>13.276130317907541</v>
      </c>
      <c r="K4902" s="33" t="str">
        <f t="shared" si="751"/>
        <v>DEJAR</v>
      </c>
      <c r="L4902" s="33" t="str">
        <f t="shared" si="752"/>
        <v>DEJAR</v>
      </c>
      <c r="M4902" s="33" t="str">
        <f t="shared" si="753"/>
        <v>DEJAR</v>
      </c>
    </row>
    <row r="4903" spans="1:13" x14ac:dyDescent="0.25">
      <c r="A4903" s="14" t="s">
        <v>1193</v>
      </c>
      <c r="B4903" s="18">
        <v>49</v>
      </c>
      <c r="C4903" s="28" t="s">
        <v>43</v>
      </c>
      <c r="D4903" s="136">
        <v>98</v>
      </c>
      <c r="E4903" s="136">
        <v>35</v>
      </c>
      <c r="F4903" s="305">
        <f t="shared" si="750"/>
        <v>7542.9816000000001</v>
      </c>
      <c r="G4903" s="9">
        <v>0.1</v>
      </c>
      <c r="H4903" s="9" t="s">
        <v>1147</v>
      </c>
      <c r="I4903" s="32">
        <f t="shared" si="756"/>
        <v>7611.3654245034486</v>
      </c>
      <c r="J4903" s="32">
        <f t="shared" si="755"/>
        <v>38.056827122517241</v>
      </c>
      <c r="K4903" s="33" t="str">
        <f t="shared" si="751"/>
        <v>DEJAR</v>
      </c>
      <c r="L4903" s="33" t="str">
        <f t="shared" si="752"/>
        <v>DEJAR</v>
      </c>
      <c r="M4903" s="33" t="str">
        <f t="shared" si="753"/>
        <v>DEJAR</v>
      </c>
    </row>
    <row r="4904" spans="1:13" x14ac:dyDescent="0.25">
      <c r="A4904" s="14" t="s">
        <v>1193</v>
      </c>
      <c r="B4904" s="18">
        <v>50</v>
      </c>
      <c r="C4904" s="28" t="s">
        <v>43</v>
      </c>
      <c r="D4904" s="136">
        <v>94</v>
      </c>
      <c r="E4904" s="136">
        <v>35</v>
      </c>
      <c r="F4904" s="305">
        <f t="shared" si="750"/>
        <v>6939.7943999999998</v>
      </c>
      <c r="G4904" s="9">
        <v>0.1</v>
      </c>
      <c r="H4904" s="9" t="s">
        <v>1147</v>
      </c>
      <c r="I4904" s="32">
        <f t="shared" si="756"/>
        <v>6891.6827929980045</v>
      </c>
      <c r="J4904" s="32">
        <f t="shared" si="755"/>
        <v>34.458413964990022</v>
      </c>
      <c r="K4904" s="33" t="str">
        <f t="shared" si="751"/>
        <v>DEJAR</v>
      </c>
      <c r="L4904" s="33" t="str">
        <f t="shared" si="752"/>
        <v>DEJAR</v>
      </c>
      <c r="M4904" s="33" t="str">
        <f t="shared" si="753"/>
        <v>DEJAR</v>
      </c>
    </row>
    <row r="4905" spans="1:13" x14ac:dyDescent="0.25">
      <c r="A4905" s="14" t="s">
        <v>1193</v>
      </c>
      <c r="B4905" s="18">
        <v>51</v>
      </c>
      <c r="C4905" s="28" t="s">
        <v>43</v>
      </c>
      <c r="D4905" s="136">
        <v>35</v>
      </c>
      <c r="E4905" s="136">
        <v>25</v>
      </c>
      <c r="F4905" s="305">
        <f t="shared" si="750"/>
        <v>962.11500000000001</v>
      </c>
      <c r="G4905" s="9">
        <v>0.1</v>
      </c>
      <c r="H4905" s="9" t="s">
        <v>1147</v>
      </c>
      <c r="I4905" s="32">
        <f t="shared" si="756"/>
        <v>654.11925553640299</v>
      </c>
      <c r="J4905" s="32">
        <f t="shared" si="755"/>
        <v>3.270596277682015</v>
      </c>
      <c r="K4905" s="33" t="str">
        <f t="shared" si="751"/>
        <v>DEJAR</v>
      </c>
      <c r="L4905" s="33" t="str">
        <f t="shared" si="752"/>
        <v>DEJAR</v>
      </c>
      <c r="M4905" s="33" t="str">
        <f t="shared" si="753"/>
        <v>DEJAR</v>
      </c>
    </row>
    <row r="4906" spans="1:13" x14ac:dyDescent="0.25">
      <c r="A4906" s="14" t="s">
        <v>1193</v>
      </c>
      <c r="B4906" s="18">
        <v>52</v>
      </c>
      <c r="C4906" s="28" t="s">
        <v>43</v>
      </c>
      <c r="D4906" s="136">
        <v>45</v>
      </c>
      <c r="E4906" s="136">
        <v>25</v>
      </c>
      <c r="F4906" s="305">
        <f t="shared" si="750"/>
        <v>1590.4349999999999</v>
      </c>
      <c r="G4906" s="9">
        <v>0.1</v>
      </c>
      <c r="H4906" s="9" t="s">
        <v>1147</v>
      </c>
      <c r="I4906" s="32">
        <f t="shared" si="756"/>
        <v>1190.7041522680991</v>
      </c>
      <c r="J4906" s="32">
        <f t="shared" si="755"/>
        <v>5.9535207613404948</v>
      </c>
      <c r="K4906" s="33" t="str">
        <f t="shared" si="751"/>
        <v>DEJAR</v>
      </c>
      <c r="L4906" s="33" t="str">
        <f t="shared" si="752"/>
        <v>DEJAR</v>
      </c>
      <c r="M4906" s="33" t="str">
        <f t="shared" si="753"/>
        <v>DEJAR</v>
      </c>
    </row>
    <row r="4907" spans="1:13" x14ac:dyDescent="0.25">
      <c r="A4907" s="14" t="s">
        <v>1193</v>
      </c>
      <c r="B4907" s="18">
        <v>53</v>
      </c>
      <c r="C4907" s="28" t="s">
        <v>43</v>
      </c>
      <c r="D4907" s="136">
        <v>48</v>
      </c>
      <c r="E4907" s="136">
        <v>25</v>
      </c>
      <c r="F4907" s="305">
        <f t="shared" si="750"/>
        <v>1809.5616</v>
      </c>
      <c r="G4907" s="9">
        <v>0.1</v>
      </c>
      <c r="H4907" s="9" t="s">
        <v>1147</v>
      </c>
      <c r="I4907" s="32">
        <f t="shared" si="756"/>
        <v>1388.7069567266387</v>
      </c>
      <c r="J4907" s="32">
        <f t="shared" si="755"/>
        <v>6.9435347836331935</v>
      </c>
      <c r="K4907" s="33" t="str">
        <f t="shared" si="751"/>
        <v>DEJAR</v>
      </c>
      <c r="L4907" s="33" t="str">
        <f t="shared" si="752"/>
        <v>DEJAR</v>
      </c>
      <c r="M4907" s="33" t="str">
        <f t="shared" si="753"/>
        <v>DEJAR</v>
      </c>
    </row>
    <row r="4908" spans="1:13" x14ac:dyDescent="0.25">
      <c r="A4908" s="14" t="s">
        <v>1193</v>
      </c>
      <c r="B4908" s="18">
        <v>54</v>
      </c>
      <c r="C4908" s="28" t="s">
        <v>43</v>
      </c>
      <c r="D4908" s="136">
        <v>113</v>
      </c>
      <c r="E4908" s="136">
        <v>40</v>
      </c>
      <c r="F4908" s="305">
        <f t="shared" si="750"/>
        <v>10028.7726</v>
      </c>
      <c r="G4908" s="9">
        <v>0.1</v>
      </c>
      <c r="H4908" s="9" t="s">
        <v>1147</v>
      </c>
      <c r="I4908" s="32">
        <f t="shared" si="756"/>
        <v>10687.799801856227</v>
      </c>
      <c r="J4908" s="32">
        <f t="shared" si="755"/>
        <v>53.438999009281126</v>
      </c>
      <c r="K4908" s="33" t="str">
        <f t="shared" si="751"/>
        <v>DEJAR</v>
      </c>
      <c r="L4908" s="33" t="str">
        <f t="shared" si="752"/>
        <v>DEJAR</v>
      </c>
      <c r="M4908" s="33" t="str">
        <f t="shared" si="753"/>
        <v>DEJAR</v>
      </c>
    </row>
    <row r="4909" spans="1:13" x14ac:dyDescent="0.25">
      <c r="A4909" s="14" t="s">
        <v>1193</v>
      </c>
      <c r="B4909" s="18">
        <v>55</v>
      </c>
      <c r="C4909" s="28" t="s">
        <v>43</v>
      </c>
      <c r="D4909" s="136">
        <v>85</v>
      </c>
      <c r="E4909" s="136">
        <v>35</v>
      </c>
      <c r="F4909" s="305">
        <f t="shared" si="750"/>
        <v>5674.5150000000003</v>
      </c>
      <c r="G4909" s="9">
        <v>0.1</v>
      </c>
      <c r="H4909" s="9" t="s">
        <v>1147</v>
      </c>
      <c r="I4909" s="32">
        <f t="shared" si="756"/>
        <v>5421.813979830069</v>
      </c>
      <c r="J4909" s="32">
        <f t="shared" si="755"/>
        <v>27.109069899150342</v>
      </c>
      <c r="K4909" s="33" t="str">
        <f t="shared" si="751"/>
        <v>DEJAR</v>
      </c>
      <c r="L4909" s="33" t="str">
        <f t="shared" si="752"/>
        <v>DEJAR</v>
      </c>
      <c r="M4909" s="33" t="str">
        <f t="shared" si="753"/>
        <v>DEJAR</v>
      </c>
    </row>
    <row r="4910" spans="1:13" x14ac:dyDescent="0.25">
      <c r="A4910" s="14" t="s">
        <v>1193</v>
      </c>
      <c r="B4910" s="18">
        <v>56</v>
      </c>
      <c r="C4910" s="28" t="s">
        <v>43</v>
      </c>
      <c r="D4910" s="136">
        <v>107</v>
      </c>
      <c r="E4910" s="136">
        <v>45</v>
      </c>
      <c r="F4910" s="305">
        <f t="shared" si="750"/>
        <v>8992.0445999999993</v>
      </c>
      <c r="G4910" s="9">
        <v>0.1</v>
      </c>
      <c r="H4910" s="9" t="s">
        <v>1147</v>
      </c>
      <c r="I4910" s="32">
        <f t="shared" si="756"/>
        <v>9384.5150981728802</v>
      </c>
      <c r="J4910" s="32">
        <f t="shared" si="755"/>
        <v>46.922575490864396</v>
      </c>
      <c r="K4910" s="33" t="str">
        <f t="shared" si="751"/>
        <v>DEJAR</v>
      </c>
      <c r="L4910" s="33" t="str">
        <f t="shared" si="752"/>
        <v>DEJAR</v>
      </c>
      <c r="M4910" s="33" t="str">
        <f t="shared" si="753"/>
        <v>DEJAR</v>
      </c>
    </row>
    <row r="4911" spans="1:13" x14ac:dyDescent="0.25">
      <c r="A4911" s="14" t="s">
        <v>1193</v>
      </c>
      <c r="B4911" s="18">
        <v>57</v>
      </c>
      <c r="C4911" s="28" t="s">
        <v>43</v>
      </c>
      <c r="D4911" s="136">
        <v>121</v>
      </c>
      <c r="E4911" s="136">
        <v>40</v>
      </c>
      <c r="F4911" s="305">
        <f t="shared" si="750"/>
        <v>11499.0414</v>
      </c>
      <c r="G4911" s="9">
        <v>0.1</v>
      </c>
      <c r="H4911" s="9" t="s">
        <v>1147</v>
      </c>
      <c r="I4911" s="32">
        <f t="shared" si="756"/>
        <v>12580.417886726886</v>
      </c>
      <c r="J4911" s="32">
        <f t="shared" si="755"/>
        <v>62.90208943363443</v>
      </c>
      <c r="K4911" s="33" t="str">
        <f t="shared" si="751"/>
        <v>DEJAR</v>
      </c>
      <c r="L4911" s="33" t="str">
        <f t="shared" si="752"/>
        <v>DEJAR</v>
      </c>
      <c r="M4911" s="33" t="str">
        <f t="shared" si="753"/>
        <v>DEJAR</v>
      </c>
    </row>
    <row r="4912" spans="1:13" x14ac:dyDescent="0.25">
      <c r="A4912" s="14" t="s">
        <v>1193</v>
      </c>
      <c r="B4912" s="18">
        <v>58</v>
      </c>
      <c r="C4912" s="28" t="s">
        <v>43</v>
      </c>
      <c r="D4912" s="136">
        <v>85</v>
      </c>
      <c r="E4912" s="136">
        <v>35</v>
      </c>
      <c r="F4912" s="305">
        <f t="shared" si="750"/>
        <v>5674.5150000000003</v>
      </c>
      <c r="G4912" s="9">
        <v>0.1</v>
      </c>
      <c r="H4912" s="9" t="s">
        <v>1147</v>
      </c>
      <c r="I4912" s="32">
        <f t="shared" si="756"/>
        <v>5421.813979830069</v>
      </c>
      <c r="J4912" s="32">
        <f t="shared" si="755"/>
        <v>27.109069899150342</v>
      </c>
      <c r="K4912" s="33" t="str">
        <f t="shared" si="751"/>
        <v>DEJAR</v>
      </c>
      <c r="L4912" s="33" t="str">
        <f t="shared" si="752"/>
        <v>DEJAR</v>
      </c>
      <c r="M4912" s="33" t="str">
        <f t="shared" si="753"/>
        <v>DEJAR</v>
      </c>
    </row>
    <row r="4913" spans="1:13" x14ac:dyDescent="0.25">
      <c r="A4913" s="14" t="s">
        <v>1193</v>
      </c>
      <c r="B4913" s="18">
        <v>59</v>
      </c>
      <c r="C4913" s="28" t="s">
        <v>43</v>
      </c>
      <c r="D4913" s="136">
        <v>53</v>
      </c>
      <c r="E4913" s="136">
        <v>19</v>
      </c>
      <c r="F4913" s="305">
        <f t="shared" si="750"/>
        <v>2206.1886</v>
      </c>
      <c r="G4913" s="9">
        <v>0.1</v>
      </c>
      <c r="H4913" s="9" t="s">
        <v>1147</v>
      </c>
      <c r="I4913" s="32">
        <f t="shared" si="756"/>
        <v>1758.6689149646609</v>
      </c>
      <c r="J4913" s="32">
        <f t="shared" si="755"/>
        <v>8.793344574823303</v>
      </c>
      <c r="K4913" s="33" t="str">
        <f t="shared" si="751"/>
        <v>DEJAR</v>
      </c>
      <c r="L4913" s="33" t="str">
        <f t="shared" si="752"/>
        <v>DEJAR</v>
      </c>
      <c r="M4913" s="33" t="str">
        <f t="shared" si="753"/>
        <v>DEJAR</v>
      </c>
    </row>
    <row r="4914" spans="1:13" x14ac:dyDescent="0.25">
      <c r="A4914" s="14" t="s">
        <v>1193</v>
      </c>
      <c r="B4914" s="18">
        <v>60</v>
      </c>
      <c r="C4914" s="28" t="s">
        <v>43</v>
      </c>
      <c r="D4914" s="136">
        <v>45</v>
      </c>
      <c r="E4914" s="136">
        <v>30</v>
      </c>
      <c r="F4914" s="305">
        <f t="shared" si="750"/>
        <v>1590.4349999999999</v>
      </c>
      <c r="G4914" s="9">
        <v>0.1</v>
      </c>
      <c r="H4914" s="9" t="s">
        <v>1147</v>
      </c>
      <c r="I4914" s="32">
        <f t="shared" si="756"/>
        <v>1190.7041522680991</v>
      </c>
      <c r="J4914" s="32">
        <f t="shared" si="755"/>
        <v>5.9535207613404948</v>
      </c>
      <c r="K4914" s="33" t="str">
        <f t="shared" si="751"/>
        <v>DEJAR</v>
      </c>
      <c r="L4914" s="33" t="str">
        <f t="shared" si="752"/>
        <v>DEJAR</v>
      </c>
      <c r="M4914" s="33" t="str">
        <f t="shared" si="753"/>
        <v>DEJAR</v>
      </c>
    </row>
    <row r="4915" spans="1:13" x14ac:dyDescent="0.25">
      <c r="A4915" s="14" t="s">
        <v>1193</v>
      </c>
      <c r="B4915" s="18">
        <v>61</v>
      </c>
      <c r="C4915" s="28" t="s">
        <v>43</v>
      </c>
      <c r="D4915" s="136">
        <v>74</v>
      </c>
      <c r="E4915" s="136">
        <v>30</v>
      </c>
      <c r="F4915" s="305">
        <f t="shared" si="750"/>
        <v>4300.8504000000003</v>
      </c>
      <c r="G4915" s="9">
        <v>0.1</v>
      </c>
      <c r="H4915" s="9" t="s">
        <v>1147</v>
      </c>
      <c r="I4915" s="32">
        <f t="shared" si="756"/>
        <v>3896.6177607412524</v>
      </c>
      <c r="J4915" s="32">
        <f t="shared" si="755"/>
        <v>19.483088803706259</v>
      </c>
      <c r="K4915" s="33" t="str">
        <f t="shared" si="751"/>
        <v>DEJAR</v>
      </c>
      <c r="L4915" s="33" t="str">
        <f t="shared" si="752"/>
        <v>DEJAR</v>
      </c>
      <c r="M4915" s="33" t="str">
        <f t="shared" si="753"/>
        <v>DEJAR</v>
      </c>
    </row>
    <row r="4916" spans="1:13" x14ac:dyDescent="0.25">
      <c r="A4916" s="14" t="s">
        <v>1193</v>
      </c>
      <c r="B4916" s="18">
        <v>62</v>
      </c>
      <c r="C4916" s="35" t="s">
        <v>1103</v>
      </c>
      <c r="D4916" s="136">
        <v>30</v>
      </c>
      <c r="E4916" s="136">
        <v>15</v>
      </c>
      <c r="F4916" s="305">
        <f t="shared" si="750"/>
        <v>706.86</v>
      </c>
      <c r="G4916" s="9">
        <v>0.1</v>
      </c>
      <c r="H4916" s="9" t="s">
        <v>1147</v>
      </c>
      <c r="I4916" s="32">
        <f t="shared" si="756"/>
        <v>452.98997539791907</v>
      </c>
      <c r="J4916" s="32">
        <f t="shared" si="755"/>
        <v>2.2649498769895953</v>
      </c>
      <c r="K4916" s="33" t="str">
        <f t="shared" si="751"/>
        <v>DEJAR</v>
      </c>
      <c r="L4916" s="33" t="str">
        <f t="shared" si="752"/>
        <v>DEJAR</v>
      </c>
      <c r="M4916" s="33" t="str">
        <f t="shared" si="753"/>
        <v>DEJAR</v>
      </c>
    </row>
    <row r="4917" spans="1:13" x14ac:dyDescent="0.25">
      <c r="A4917" s="14" t="s">
        <v>1193</v>
      </c>
      <c r="B4917" s="18">
        <v>63</v>
      </c>
      <c r="C4917" s="35" t="s">
        <v>43</v>
      </c>
      <c r="D4917" s="136">
        <v>75</v>
      </c>
      <c r="E4917" s="136">
        <v>35</v>
      </c>
      <c r="F4917" s="305">
        <f t="shared" si="750"/>
        <v>4417.875</v>
      </c>
      <c r="G4917" s="9">
        <v>0.1</v>
      </c>
      <c r="H4917" s="9" t="s">
        <v>1147</v>
      </c>
      <c r="I4917" s="32">
        <f t="shared" si="756"/>
        <v>4023.3015200759378</v>
      </c>
      <c r="J4917" s="32">
        <f t="shared" si="755"/>
        <v>20.116507600379688</v>
      </c>
      <c r="K4917" s="33" t="str">
        <f t="shared" si="751"/>
        <v>DEJAR</v>
      </c>
      <c r="L4917" s="33" t="str">
        <f t="shared" si="752"/>
        <v>DEJAR</v>
      </c>
      <c r="M4917" s="33" t="str">
        <f t="shared" si="753"/>
        <v>DEJAR</v>
      </c>
    </row>
    <row r="4918" spans="1:13" x14ac:dyDescent="0.25">
      <c r="A4918" s="14" t="s">
        <v>1193</v>
      </c>
      <c r="B4918" s="18">
        <v>64</v>
      </c>
      <c r="C4918" s="35" t="s">
        <v>43</v>
      </c>
      <c r="D4918" s="136">
        <v>79</v>
      </c>
      <c r="E4918" s="136">
        <v>29</v>
      </c>
      <c r="F4918" s="305">
        <f t="shared" si="750"/>
        <v>4901.6813999999995</v>
      </c>
      <c r="G4918" s="9">
        <v>0.1</v>
      </c>
      <c r="H4918" s="9" t="s">
        <v>1147</v>
      </c>
      <c r="I4918" s="32">
        <f t="shared" si="756"/>
        <v>4553.7423825803098</v>
      </c>
      <c r="J4918" s="32">
        <f t="shared" si="755"/>
        <v>22.768711912901544</v>
      </c>
      <c r="K4918" s="33" t="str">
        <f t="shared" si="751"/>
        <v>DEJAR</v>
      </c>
      <c r="L4918" s="33" t="str">
        <f t="shared" si="752"/>
        <v>DEJAR</v>
      </c>
      <c r="M4918" s="33" t="str">
        <f t="shared" si="753"/>
        <v>DEJAR</v>
      </c>
    </row>
    <row r="4919" spans="1:13" x14ac:dyDescent="0.25">
      <c r="A4919" s="14" t="s">
        <v>1193</v>
      </c>
      <c r="B4919" s="18">
        <v>65</v>
      </c>
      <c r="C4919" s="35" t="s">
        <v>820</v>
      </c>
      <c r="D4919" s="136">
        <v>86</v>
      </c>
      <c r="E4919" s="136">
        <v>30</v>
      </c>
      <c r="F4919" s="305">
        <f t="shared" si="750"/>
        <v>5808.8184000000001</v>
      </c>
      <c r="G4919" s="9">
        <v>0.1</v>
      </c>
      <c r="H4919" s="9" t="s">
        <v>1147</v>
      </c>
      <c r="I4919" s="32">
        <f t="shared" si="756"/>
        <v>5575.0878207290734</v>
      </c>
      <c r="J4919" s="32">
        <f t="shared" si="755"/>
        <v>27.875439103645363</v>
      </c>
      <c r="K4919" s="33" t="str">
        <f t="shared" si="751"/>
        <v>DEJAR</v>
      </c>
      <c r="L4919" s="33" t="str">
        <f t="shared" si="752"/>
        <v>DEJAR</v>
      </c>
      <c r="M4919" s="33" t="str">
        <f t="shared" si="753"/>
        <v>DEJAR</v>
      </c>
    </row>
    <row r="4920" spans="1:13" x14ac:dyDescent="0.25">
      <c r="A4920" s="14" t="s">
        <v>1193</v>
      </c>
      <c r="B4920" s="18">
        <v>66</v>
      </c>
      <c r="C4920" s="35" t="s">
        <v>1103</v>
      </c>
      <c r="D4920" s="136">
        <v>25</v>
      </c>
      <c r="E4920" s="136">
        <v>25</v>
      </c>
      <c r="F4920" s="305">
        <f t="shared" si="750"/>
        <v>490.875</v>
      </c>
      <c r="G4920" s="9">
        <v>0.1</v>
      </c>
      <c r="H4920" s="9" t="s">
        <v>1147</v>
      </c>
      <c r="I4920" s="32">
        <f t="shared" si="756"/>
        <v>293.3319028192812</v>
      </c>
      <c r="J4920" s="32">
        <f t="shared" si="755"/>
        <v>1.4666595140964058</v>
      </c>
      <c r="K4920" s="33" t="str">
        <f t="shared" si="751"/>
        <v>DEJAR</v>
      </c>
      <c r="L4920" s="33" t="str">
        <f t="shared" si="752"/>
        <v>DEJAR</v>
      </c>
      <c r="M4920" s="33" t="str">
        <f t="shared" si="753"/>
        <v>DEJAR</v>
      </c>
    </row>
    <row r="4921" spans="1:13" x14ac:dyDescent="0.25">
      <c r="A4921" s="13" t="s">
        <v>1196</v>
      </c>
      <c r="B4921" s="18">
        <v>1</v>
      </c>
      <c r="C4921" s="35" t="s">
        <v>43</v>
      </c>
      <c r="D4921" s="136">
        <v>79</v>
      </c>
      <c r="E4921" s="136">
        <v>25</v>
      </c>
      <c r="F4921" s="305">
        <f t="shared" si="750"/>
        <v>4901.6813999999995</v>
      </c>
      <c r="G4921" s="9">
        <v>0.1</v>
      </c>
      <c r="H4921" s="9" t="s">
        <v>1147</v>
      </c>
      <c r="I4921" s="32">
        <f t="shared" si="756"/>
        <v>4553.7423825803098</v>
      </c>
      <c r="J4921" s="32">
        <f t="shared" si="755"/>
        <v>22.768711912901544</v>
      </c>
      <c r="K4921" s="33" t="str">
        <f t="shared" si="751"/>
        <v>DEJAR</v>
      </c>
      <c r="L4921" s="33" t="str">
        <f t="shared" si="752"/>
        <v>DEJAR</v>
      </c>
      <c r="M4921" s="33" t="str">
        <f t="shared" si="753"/>
        <v>DEJAR</v>
      </c>
    </row>
    <row r="4922" spans="1:13" x14ac:dyDescent="0.25">
      <c r="A4922" s="13" t="s">
        <v>1196</v>
      </c>
      <c r="B4922" s="18">
        <v>2</v>
      </c>
      <c r="C4922" s="35" t="s">
        <v>1115</v>
      </c>
      <c r="D4922" s="136">
        <v>170</v>
      </c>
      <c r="E4922" s="136">
        <v>45</v>
      </c>
      <c r="F4922" s="305">
        <f t="shared" si="750"/>
        <v>22698.06</v>
      </c>
      <c r="G4922" s="9">
        <v>0.1</v>
      </c>
      <c r="H4922" s="9" t="s">
        <v>1116</v>
      </c>
      <c r="I4922" s="33">
        <f t="shared" ref="I4922:I4923" si="757">0.15991*D4922^2.32764</f>
        <v>24863.241630661552</v>
      </c>
      <c r="J4922" s="33">
        <f t="shared" ref="J4922:J4963" si="758">(I4922/1000)*0.5/G4922</f>
        <v>124.31620815330776</v>
      </c>
      <c r="K4922" s="33" t="str">
        <f t="shared" si="751"/>
        <v>DEJAR</v>
      </c>
      <c r="L4922" s="33" t="str">
        <f t="shared" si="752"/>
        <v>DEJAR</v>
      </c>
      <c r="M4922" s="33" t="str">
        <f t="shared" si="753"/>
        <v>DEJAR</v>
      </c>
    </row>
    <row r="4923" spans="1:13" x14ac:dyDescent="0.25">
      <c r="A4923" s="13" t="s">
        <v>1196</v>
      </c>
      <c r="B4923" s="18">
        <v>3</v>
      </c>
      <c r="C4923" s="35" t="s">
        <v>1115</v>
      </c>
      <c r="D4923" s="136">
        <v>174</v>
      </c>
      <c r="E4923" s="136">
        <v>28</v>
      </c>
      <c r="F4923" s="305">
        <f t="shared" si="750"/>
        <v>23778.770400000001</v>
      </c>
      <c r="G4923" s="9">
        <v>0.1</v>
      </c>
      <c r="H4923" s="9" t="s">
        <v>1116</v>
      </c>
      <c r="I4923" s="33">
        <f t="shared" si="757"/>
        <v>26246.275038437409</v>
      </c>
      <c r="J4923" s="33">
        <f t="shared" si="758"/>
        <v>131.23137519218702</v>
      </c>
      <c r="K4923" s="33" t="str">
        <f t="shared" si="751"/>
        <v>DEJAR</v>
      </c>
      <c r="L4923" s="33" t="str">
        <f t="shared" si="752"/>
        <v>DEJAR</v>
      </c>
      <c r="M4923" s="33" t="str">
        <f t="shared" si="753"/>
        <v>DEJAR</v>
      </c>
    </row>
    <row r="4924" spans="1:13" x14ac:dyDescent="0.25">
      <c r="A4924" s="13" t="s">
        <v>1196</v>
      </c>
      <c r="B4924" s="18">
        <v>4</v>
      </c>
      <c r="C4924" s="35" t="s">
        <v>1226</v>
      </c>
      <c r="D4924" s="136">
        <v>35</v>
      </c>
      <c r="E4924" s="136">
        <v>22</v>
      </c>
      <c r="F4924" s="305">
        <f t="shared" si="750"/>
        <v>962.11500000000001</v>
      </c>
      <c r="G4924" s="9">
        <v>0.1</v>
      </c>
      <c r="H4924" s="9" t="s">
        <v>1147</v>
      </c>
      <c r="I4924" s="32">
        <f t="shared" ref="I4924:I4925" si="759">0.13657*D4924^2.38351</f>
        <v>654.11925553640299</v>
      </c>
      <c r="J4924" s="32">
        <f t="shared" si="758"/>
        <v>3.270596277682015</v>
      </c>
      <c r="K4924" s="33" t="str">
        <f t="shared" si="751"/>
        <v>DEJAR</v>
      </c>
      <c r="L4924" s="33" t="str">
        <f t="shared" si="752"/>
        <v>DEJAR</v>
      </c>
      <c r="M4924" s="33" t="str">
        <f t="shared" si="753"/>
        <v>DEJAR</v>
      </c>
    </row>
    <row r="4925" spans="1:13" x14ac:dyDescent="0.25">
      <c r="A4925" s="13" t="s">
        <v>1196</v>
      </c>
      <c r="B4925" s="18">
        <v>5</v>
      </c>
      <c r="C4925" s="35" t="s">
        <v>1227</v>
      </c>
      <c r="D4925" s="136">
        <v>34</v>
      </c>
      <c r="E4925" s="136">
        <v>10</v>
      </c>
      <c r="F4925" s="305">
        <f t="shared" si="750"/>
        <v>907.92240000000004</v>
      </c>
      <c r="G4925" s="9">
        <v>0.1</v>
      </c>
      <c r="H4925" s="9" t="s">
        <v>1147</v>
      </c>
      <c r="I4925" s="32">
        <f t="shared" si="759"/>
        <v>610.45073780325674</v>
      </c>
      <c r="J4925" s="32">
        <f t="shared" si="758"/>
        <v>3.0522536890162835</v>
      </c>
      <c r="K4925" s="33" t="str">
        <f t="shared" si="751"/>
        <v>DEJAR</v>
      </c>
      <c r="L4925" s="33" t="str">
        <f t="shared" si="752"/>
        <v>DEJAR</v>
      </c>
      <c r="M4925" s="33" t="str">
        <f t="shared" si="753"/>
        <v>DEJAR</v>
      </c>
    </row>
    <row r="4926" spans="1:13" x14ac:dyDescent="0.25">
      <c r="A4926" s="13" t="s">
        <v>1196</v>
      </c>
      <c r="B4926" s="18">
        <v>6</v>
      </c>
      <c r="C4926" s="35" t="s">
        <v>1115</v>
      </c>
      <c r="D4926" s="136">
        <v>48</v>
      </c>
      <c r="E4926" s="136">
        <v>20</v>
      </c>
      <c r="F4926" s="305">
        <f t="shared" si="750"/>
        <v>1809.5616</v>
      </c>
      <c r="G4926" s="9">
        <v>0.1</v>
      </c>
      <c r="H4926" s="9" t="s">
        <v>1116</v>
      </c>
      <c r="I4926" s="33">
        <f t="shared" ref="I4926:I4927" si="760">0.15991*D4926^2.32764</f>
        <v>1309.7848931615965</v>
      </c>
      <c r="J4926" s="33">
        <f t="shared" si="758"/>
        <v>6.5489244658079819</v>
      </c>
      <c r="K4926" s="33" t="str">
        <f t="shared" si="751"/>
        <v>DEJAR</v>
      </c>
      <c r="L4926" s="33" t="str">
        <f t="shared" si="752"/>
        <v>DEJAR</v>
      </c>
      <c r="M4926" s="33" t="str">
        <f t="shared" si="753"/>
        <v>DEJAR</v>
      </c>
    </row>
    <row r="4927" spans="1:13" x14ac:dyDescent="0.25">
      <c r="A4927" s="13" t="s">
        <v>1196</v>
      </c>
      <c r="B4927" s="18">
        <v>7</v>
      </c>
      <c r="C4927" s="35" t="s">
        <v>1115</v>
      </c>
      <c r="D4927" s="136">
        <v>125</v>
      </c>
      <c r="E4927" s="136">
        <v>25</v>
      </c>
      <c r="F4927" s="305">
        <f t="shared" si="750"/>
        <v>12271.875</v>
      </c>
      <c r="G4927" s="9">
        <v>0.1</v>
      </c>
      <c r="H4927" s="9" t="s">
        <v>1116</v>
      </c>
      <c r="I4927" s="33">
        <f t="shared" si="760"/>
        <v>12154.224277257566</v>
      </c>
      <c r="J4927" s="33">
        <f t="shared" si="758"/>
        <v>60.771121386287831</v>
      </c>
      <c r="K4927" s="33" t="str">
        <f t="shared" si="751"/>
        <v>DEJAR</v>
      </c>
      <c r="L4927" s="33" t="str">
        <f t="shared" si="752"/>
        <v>DEJAR</v>
      </c>
      <c r="M4927" s="33" t="str">
        <f t="shared" si="753"/>
        <v>DEJAR</v>
      </c>
    </row>
    <row r="4928" spans="1:13" x14ac:dyDescent="0.25">
      <c r="A4928" s="13" t="s">
        <v>1196</v>
      </c>
      <c r="B4928" s="18">
        <v>8</v>
      </c>
      <c r="C4928" s="35" t="s">
        <v>1228</v>
      </c>
      <c r="D4928" s="136">
        <v>210</v>
      </c>
      <c r="E4928" s="136">
        <v>30</v>
      </c>
      <c r="F4928" s="305">
        <f t="shared" si="750"/>
        <v>34636.14</v>
      </c>
      <c r="G4928" s="9">
        <v>0.1</v>
      </c>
      <c r="H4928" s="9" t="s">
        <v>1147</v>
      </c>
      <c r="I4928" s="32">
        <f t="shared" ref="I4928:I4929" si="761">0.13657*D4928^2.38351</f>
        <v>46815.344179321357</v>
      </c>
      <c r="J4928" s="32">
        <f t="shared" si="758"/>
        <v>234.07672089660679</v>
      </c>
      <c r="K4928" s="33" t="str">
        <f t="shared" si="751"/>
        <v>DEJAR</v>
      </c>
      <c r="L4928" s="33" t="str">
        <f t="shared" si="752"/>
        <v>DEJAR</v>
      </c>
      <c r="M4928" s="33" t="str">
        <f t="shared" si="753"/>
        <v>DEJAR</v>
      </c>
    </row>
    <row r="4929" spans="1:13" x14ac:dyDescent="0.25">
      <c r="A4929" s="13" t="s">
        <v>1196</v>
      </c>
      <c r="B4929" s="18">
        <v>9</v>
      </c>
      <c r="C4929" s="35" t="s">
        <v>43</v>
      </c>
      <c r="D4929" s="136">
        <v>70</v>
      </c>
      <c r="E4929" s="136">
        <v>20</v>
      </c>
      <c r="F4929" s="305">
        <f t="shared" si="750"/>
        <v>3848.46</v>
      </c>
      <c r="G4929" s="9">
        <v>0.1</v>
      </c>
      <c r="H4929" s="9" t="s">
        <v>1147</v>
      </c>
      <c r="I4929" s="32">
        <f t="shared" si="761"/>
        <v>3413.2251636463757</v>
      </c>
      <c r="J4929" s="32">
        <f t="shared" si="758"/>
        <v>17.066125818231878</v>
      </c>
      <c r="K4929" s="33" t="str">
        <f t="shared" si="751"/>
        <v>DEJAR</v>
      </c>
      <c r="L4929" s="33" t="str">
        <f t="shared" si="752"/>
        <v>DEJAR</v>
      </c>
      <c r="M4929" s="33" t="str">
        <f t="shared" si="753"/>
        <v>DEJAR</v>
      </c>
    </row>
    <row r="4930" spans="1:13" x14ac:dyDescent="0.25">
      <c r="A4930" s="13" t="s">
        <v>1196</v>
      </c>
      <c r="B4930" s="18">
        <v>10</v>
      </c>
      <c r="C4930" s="35" t="s">
        <v>1199</v>
      </c>
      <c r="D4930" s="136">
        <v>72</v>
      </c>
      <c r="E4930" s="136">
        <v>30</v>
      </c>
      <c r="F4930" s="305">
        <f t="shared" si="750"/>
        <v>4071.5135999999998</v>
      </c>
      <c r="G4930" s="9">
        <v>0.1</v>
      </c>
      <c r="H4930" s="9" t="s">
        <v>1116</v>
      </c>
      <c r="I4930" s="33">
        <f t="shared" ref="I4930:I4931" si="762">0.15991*D4930^2.32764</f>
        <v>3365.712651813657</v>
      </c>
      <c r="J4930" s="33">
        <f t="shared" si="758"/>
        <v>16.828563259068286</v>
      </c>
      <c r="K4930" s="33" t="str">
        <f t="shared" si="751"/>
        <v>DEJAR</v>
      </c>
      <c r="L4930" s="33" t="str">
        <f t="shared" si="752"/>
        <v>DEJAR</v>
      </c>
      <c r="M4930" s="33" t="str">
        <f t="shared" si="753"/>
        <v>DEJAR</v>
      </c>
    </row>
    <row r="4931" spans="1:13" x14ac:dyDescent="0.25">
      <c r="A4931" s="13" t="s">
        <v>1196</v>
      </c>
      <c r="B4931" s="18">
        <v>11</v>
      </c>
      <c r="C4931" s="35" t="s">
        <v>1115</v>
      </c>
      <c r="D4931" s="136">
        <v>186</v>
      </c>
      <c r="E4931" s="136">
        <v>30</v>
      </c>
      <c r="F4931" s="305">
        <f t="shared" ref="F4931:F4994" si="763">(3.1416/4)*D4931^2</f>
        <v>27171.698400000001</v>
      </c>
      <c r="G4931" s="9">
        <v>0.1</v>
      </c>
      <c r="H4931" s="9" t="s">
        <v>1116</v>
      </c>
      <c r="I4931" s="33">
        <f t="shared" si="762"/>
        <v>30653.829166719792</v>
      </c>
      <c r="J4931" s="33">
        <f t="shared" si="758"/>
        <v>153.26914583359894</v>
      </c>
      <c r="K4931" s="33" t="str">
        <f t="shared" ref="K4931:K4994" si="764">+IF(D4931&gt;=10,"DEJAR","DEPURAR")</f>
        <v>DEJAR</v>
      </c>
      <c r="L4931" s="33" t="str">
        <f t="shared" ref="L4931:L4994" si="765">+IF(E4931&gt;=5,"DEJAR","DEPURAR")</f>
        <v>DEJAR</v>
      </c>
      <c r="M4931" s="33" t="str">
        <f t="shared" ref="M4931:M4994" si="766">+IF(AND(K4931="DEJAR",L4931="DEJAR"),"DEJAR","DEPURAR")</f>
        <v>DEJAR</v>
      </c>
    </row>
    <row r="4932" spans="1:13" x14ac:dyDescent="0.25">
      <c r="A4932" s="13" t="s">
        <v>1196</v>
      </c>
      <c r="B4932" s="18">
        <v>12</v>
      </c>
      <c r="C4932" s="35" t="s">
        <v>1226</v>
      </c>
      <c r="D4932" s="136">
        <v>45</v>
      </c>
      <c r="E4932" s="136">
        <v>10</v>
      </c>
      <c r="F4932" s="305">
        <f t="shared" si="763"/>
        <v>1590.4349999999999</v>
      </c>
      <c r="G4932" s="9">
        <v>0.1</v>
      </c>
      <c r="H4932" s="9" t="s">
        <v>1147</v>
      </c>
      <c r="I4932" s="32">
        <f t="shared" ref="I4932:I4933" si="767">0.13657*D4932^2.38351</f>
        <v>1190.7041522680991</v>
      </c>
      <c r="J4932" s="32">
        <f t="shared" si="758"/>
        <v>5.9535207613404948</v>
      </c>
      <c r="K4932" s="33" t="str">
        <f t="shared" si="764"/>
        <v>DEJAR</v>
      </c>
      <c r="L4932" s="33" t="str">
        <f t="shared" si="765"/>
        <v>DEJAR</v>
      </c>
      <c r="M4932" s="33" t="str">
        <f t="shared" si="766"/>
        <v>DEJAR</v>
      </c>
    </row>
    <row r="4933" spans="1:13" x14ac:dyDescent="0.25">
      <c r="A4933" s="13" t="s">
        <v>1196</v>
      </c>
      <c r="B4933" s="18">
        <v>13</v>
      </c>
      <c r="C4933" s="35" t="s">
        <v>1227</v>
      </c>
      <c r="D4933" s="136">
        <v>52</v>
      </c>
      <c r="E4933" s="136">
        <v>10</v>
      </c>
      <c r="F4933" s="305">
        <f t="shared" si="763"/>
        <v>2123.7215999999999</v>
      </c>
      <c r="G4933" s="9">
        <v>0.1</v>
      </c>
      <c r="H4933" s="9" t="s">
        <v>1147</v>
      </c>
      <c r="I4933" s="32">
        <f t="shared" si="767"/>
        <v>1680.6080482279649</v>
      </c>
      <c r="J4933" s="32">
        <f t="shared" si="758"/>
        <v>8.4030402411398235</v>
      </c>
      <c r="K4933" s="33" t="str">
        <f t="shared" si="764"/>
        <v>DEJAR</v>
      </c>
      <c r="L4933" s="33" t="str">
        <f t="shared" si="765"/>
        <v>DEJAR</v>
      </c>
      <c r="M4933" s="33" t="str">
        <f t="shared" si="766"/>
        <v>DEJAR</v>
      </c>
    </row>
    <row r="4934" spans="1:13" x14ac:dyDescent="0.25">
      <c r="A4934" s="13" t="s">
        <v>1196</v>
      </c>
      <c r="B4934" s="18">
        <v>14</v>
      </c>
      <c r="C4934" s="35" t="s">
        <v>1199</v>
      </c>
      <c r="D4934" s="136">
        <v>170</v>
      </c>
      <c r="E4934" s="136">
        <v>37</v>
      </c>
      <c r="F4934" s="305">
        <f t="shared" si="763"/>
        <v>22698.06</v>
      </c>
      <c r="G4934" s="9">
        <v>0.1</v>
      </c>
      <c r="H4934" s="9" t="s">
        <v>1116</v>
      </c>
      <c r="I4934" s="33">
        <f t="shared" ref="I4934:I4936" si="768">0.15991*D4934^2.32764</f>
        <v>24863.241630661552</v>
      </c>
      <c r="J4934" s="33">
        <f t="shared" si="758"/>
        <v>124.31620815330776</v>
      </c>
      <c r="K4934" s="33" t="str">
        <f t="shared" si="764"/>
        <v>DEJAR</v>
      </c>
      <c r="L4934" s="33" t="str">
        <f t="shared" si="765"/>
        <v>DEJAR</v>
      </c>
      <c r="M4934" s="33" t="str">
        <f t="shared" si="766"/>
        <v>DEJAR</v>
      </c>
    </row>
    <row r="4935" spans="1:13" x14ac:dyDescent="0.25">
      <c r="A4935" s="13" t="s">
        <v>1196</v>
      </c>
      <c r="B4935" s="18">
        <v>15</v>
      </c>
      <c r="C4935" s="35" t="s">
        <v>1115</v>
      </c>
      <c r="D4935" s="136">
        <v>140</v>
      </c>
      <c r="E4935" s="136">
        <v>35</v>
      </c>
      <c r="F4935" s="305">
        <f t="shared" si="763"/>
        <v>15393.84</v>
      </c>
      <c r="G4935" s="9">
        <v>0.1</v>
      </c>
      <c r="H4935" s="9" t="s">
        <v>1116</v>
      </c>
      <c r="I4935" s="33">
        <f t="shared" si="768"/>
        <v>15823.00933292321</v>
      </c>
      <c r="J4935" s="33">
        <f t="shared" si="758"/>
        <v>79.115046664616045</v>
      </c>
      <c r="K4935" s="33" t="str">
        <f t="shared" si="764"/>
        <v>DEJAR</v>
      </c>
      <c r="L4935" s="33" t="str">
        <f t="shared" si="765"/>
        <v>DEJAR</v>
      </c>
      <c r="M4935" s="33" t="str">
        <f t="shared" si="766"/>
        <v>DEJAR</v>
      </c>
    </row>
    <row r="4936" spans="1:13" x14ac:dyDescent="0.25">
      <c r="A4936" s="13" t="s">
        <v>1196</v>
      </c>
      <c r="B4936" s="18">
        <v>16</v>
      </c>
      <c r="C4936" s="35" t="s">
        <v>1115</v>
      </c>
      <c r="D4936" s="136">
        <v>173</v>
      </c>
      <c r="E4936" s="136">
        <v>45</v>
      </c>
      <c r="F4936" s="305">
        <f t="shared" si="763"/>
        <v>23506.2366</v>
      </c>
      <c r="G4936" s="9">
        <v>0.1</v>
      </c>
      <c r="H4936" s="9" t="s">
        <v>1116</v>
      </c>
      <c r="I4936" s="33">
        <f t="shared" si="768"/>
        <v>25896.510917580988</v>
      </c>
      <c r="J4936" s="33">
        <f t="shared" si="758"/>
        <v>129.48255458790493</v>
      </c>
      <c r="K4936" s="33" t="str">
        <f t="shared" si="764"/>
        <v>DEJAR</v>
      </c>
      <c r="L4936" s="33" t="str">
        <f t="shared" si="765"/>
        <v>DEJAR</v>
      </c>
      <c r="M4936" s="33" t="str">
        <f t="shared" si="766"/>
        <v>DEJAR</v>
      </c>
    </row>
    <row r="4937" spans="1:13" x14ac:dyDescent="0.25">
      <c r="A4937" s="13" t="s">
        <v>1196</v>
      </c>
      <c r="B4937" s="18">
        <v>17</v>
      </c>
      <c r="C4937" s="35" t="s">
        <v>34</v>
      </c>
      <c r="D4937" s="136">
        <v>55</v>
      </c>
      <c r="E4937" s="136">
        <v>25</v>
      </c>
      <c r="F4937" s="305">
        <f t="shared" si="763"/>
        <v>2375.835</v>
      </c>
      <c r="G4937" s="9">
        <v>0.1</v>
      </c>
      <c r="H4937" s="9" t="s">
        <v>1147</v>
      </c>
      <c r="I4937" s="32">
        <f>0.13657*D4937^2.38351</f>
        <v>1920.9991975467647</v>
      </c>
      <c r="J4937" s="32">
        <f>(I4937/1000)*0.5/G4937</f>
        <v>9.6049959877338225</v>
      </c>
      <c r="K4937" s="33" t="str">
        <f t="shared" si="764"/>
        <v>DEJAR</v>
      </c>
      <c r="L4937" s="33" t="str">
        <f t="shared" si="765"/>
        <v>DEJAR</v>
      </c>
      <c r="M4937" s="33" t="str">
        <f t="shared" si="766"/>
        <v>DEJAR</v>
      </c>
    </row>
    <row r="4938" spans="1:13" x14ac:dyDescent="0.25">
      <c r="A4938" s="13" t="s">
        <v>1196</v>
      </c>
      <c r="B4938" s="18">
        <v>18</v>
      </c>
      <c r="C4938" s="35" t="s">
        <v>1115</v>
      </c>
      <c r="D4938" s="136">
        <v>190</v>
      </c>
      <c r="E4938" s="136">
        <v>45</v>
      </c>
      <c r="F4938" s="305">
        <f t="shared" si="763"/>
        <v>28352.94</v>
      </c>
      <c r="G4938" s="9">
        <v>0.1</v>
      </c>
      <c r="H4938" s="9" t="s">
        <v>1116</v>
      </c>
      <c r="I4938" s="33">
        <f>0.15991*D4938^2.32764</f>
        <v>32210.217321203876</v>
      </c>
      <c r="J4938" s="33">
        <f t="shared" si="758"/>
        <v>161.05108660601937</v>
      </c>
      <c r="K4938" s="33" t="str">
        <f t="shared" si="764"/>
        <v>DEJAR</v>
      </c>
      <c r="L4938" s="33" t="str">
        <f t="shared" si="765"/>
        <v>DEJAR</v>
      </c>
      <c r="M4938" s="33" t="str">
        <f t="shared" si="766"/>
        <v>DEJAR</v>
      </c>
    </row>
    <row r="4939" spans="1:13" x14ac:dyDescent="0.25">
      <c r="A4939" s="13" t="s">
        <v>1196</v>
      </c>
      <c r="B4939" s="18">
        <v>19</v>
      </c>
      <c r="C4939" s="35" t="s">
        <v>1226</v>
      </c>
      <c r="D4939" s="136">
        <v>65</v>
      </c>
      <c r="E4939" s="136">
        <v>25</v>
      </c>
      <c r="F4939" s="305">
        <f t="shared" si="763"/>
        <v>3318.3150000000001</v>
      </c>
      <c r="G4939" s="9">
        <v>0.1</v>
      </c>
      <c r="H4939" s="9" t="s">
        <v>1147</v>
      </c>
      <c r="I4939" s="32">
        <f t="shared" ref="I4939:I4940" si="769">0.13657*D4939^2.38351</f>
        <v>2860.5689751200016</v>
      </c>
      <c r="J4939" s="32">
        <f t="shared" si="758"/>
        <v>14.302844875600007</v>
      </c>
      <c r="K4939" s="33" t="str">
        <f t="shared" si="764"/>
        <v>DEJAR</v>
      </c>
      <c r="L4939" s="33" t="str">
        <f t="shared" si="765"/>
        <v>DEJAR</v>
      </c>
      <c r="M4939" s="33" t="str">
        <f t="shared" si="766"/>
        <v>DEJAR</v>
      </c>
    </row>
    <row r="4940" spans="1:13" x14ac:dyDescent="0.25">
      <c r="A4940" s="13" t="s">
        <v>1196</v>
      </c>
      <c r="B4940" s="18">
        <v>20</v>
      </c>
      <c r="C4940" s="35" t="s">
        <v>1228</v>
      </c>
      <c r="D4940" s="136">
        <v>35</v>
      </c>
      <c r="E4940" s="136">
        <v>18</v>
      </c>
      <c r="F4940" s="305">
        <f t="shared" si="763"/>
        <v>962.11500000000001</v>
      </c>
      <c r="G4940" s="9">
        <v>0.1</v>
      </c>
      <c r="H4940" s="9" t="s">
        <v>1147</v>
      </c>
      <c r="I4940" s="32">
        <f t="shared" si="769"/>
        <v>654.11925553640299</v>
      </c>
      <c r="J4940" s="32">
        <f t="shared" si="758"/>
        <v>3.270596277682015</v>
      </c>
      <c r="K4940" s="33" t="str">
        <f t="shared" si="764"/>
        <v>DEJAR</v>
      </c>
      <c r="L4940" s="33" t="str">
        <f t="shared" si="765"/>
        <v>DEJAR</v>
      </c>
      <c r="M4940" s="33" t="str">
        <f t="shared" si="766"/>
        <v>DEJAR</v>
      </c>
    </row>
    <row r="4941" spans="1:13" x14ac:dyDescent="0.25">
      <c r="A4941" s="13" t="s">
        <v>1196</v>
      </c>
      <c r="B4941" s="18">
        <v>21</v>
      </c>
      <c r="C4941" s="35" t="s">
        <v>1115</v>
      </c>
      <c r="D4941" s="136">
        <v>180</v>
      </c>
      <c r="E4941" s="136">
        <v>50</v>
      </c>
      <c r="F4941" s="305">
        <f t="shared" si="763"/>
        <v>25446.959999999999</v>
      </c>
      <c r="G4941" s="9">
        <v>0.1</v>
      </c>
      <c r="H4941" s="9" t="s">
        <v>1116</v>
      </c>
      <c r="I4941" s="33">
        <f>0.15991*D4941^2.32764</f>
        <v>28401.293315634</v>
      </c>
      <c r="J4941" s="33">
        <f t="shared" si="758"/>
        <v>142.00646657816998</v>
      </c>
      <c r="K4941" s="33" t="str">
        <f t="shared" si="764"/>
        <v>DEJAR</v>
      </c>
      <c r="L4941" s="33" t="str">
        <f t="shared" si="765"/>
        <v>DEJAR</v>
      </c>
      <c r="M4941" s="33" t="str">
        <f t="shared" si="766"/>
        <v>DEJAR</v>
      </c>
    </row>
    <row r="4942" spans="1:13" x14ac:dyDescent="0.25">
      <c r="A4942" s="13" t="s">
        <v>1196</v>
      </c>
      <c r="B4942" s="18">
        <v>22</v>
      </c>
      <c r="C4942" s="35" t="s">
        <v>820</v>
      </c>
      <c r="D4942" s="136">
        <v>60</v>
      </c>
      <c r="E4942" s="136">
        <v>35</v>
      </c>
      <c r="F4942" s="305">
        <f t="shared" si="763"/>
        <v>2827.44</v>
      </c>
      <c r="G4942" s="9">
        <v>0.1</v>
      </c>
      <c r="H4942" s="9" t="s">
        <v>1147</v>
      </c>
      <c r="I4942" s="32">
        <f t="shared" ref="I4942:I4944" si="770">0.13657*D4942^2.38351</f>
        <v>2363.7230823297186</v>
      </c>
      <c r="J4942" s="32">
        <f t="shared" si="758"/>
        <v>11.818615411648594</v>
      </c>
      <c r="K4942" s="33" t="str">
        <f t="shared" si="764"/>
        <v>DEJAR</v>
      </c>
      <c r="L4942" s="33" t="str">
        <f t="shared" si="765"/>
        <v>DEJAR</v>
      </c>
      <c r="M4942" s="33" t="str">
        <f t="shared" si="766"/>
        <v>DEJAR</v>
      </c>
    </row>
    <row r="4943" spans="1:13" x14ac:dyDescent="0.25">
      <c r="A4943" s="13" t="s">
        <v>1196</v>
      </c>
      <c r="B4943" s="18">
        <v>23</v>
      </c>
      <c r="C4943" s="35" t="s">
        <v>43</v>
      </c>
      <c r="D4943" s="136">
        <v>105</v>
      </c>
      <c r="E4943" s="136">
        <v>40</v>
      </c>
      <c r="F4943" s="305">
        <f t="shared" si="763"/>
        <v>8659.0349999999999</v>
      </c>
      <c r="G4943" s="9">
        <v>0.1</v>
      </c>
      <c r="H4943" s="9" t="s">
        <v>1147</v>
      </c>
      <c r="I4943" s="32">
        <f t="shared" si="770"/>
        <v>8971.8130548245354</v>
      </c>
      <c r="J4943" s="32">
        <f t="shared" si="758"/>
        <v>44.859065274122671</v>
      </c>
      <c r="K4943" s="33" t="str">
        <f t="shared" si="764"/>
        <v>DEJAR</v>
      </c>
      <c r="L4943" s="33" t="str">
        <f t="shared" si="765"/>
        <v>DEJAR</v>
      </c>
      <c r="M4943" s="33" t="str">
        <f t="shared" si="766"/>
        <v>DEJAR</v>
      </c>
    </row>
    <row r="4944" spans="1:13" x14ac:dyDescent="0.25">
      <c r="A4944" s="13" t="s">
        <v>1196</v>
      </c>
      <c r="B4944" s="18">
        <v>24</v>
      </c>
      <c r="C4944" s="35" t="s">
        <v>43</v>
      </c>
      <c r="D4944" s="136">
        <v>78</v>
      </c>
      <c r="E4944" s="136">
        <v>35</v>
      </c>
      <c r="F4944" s="305">
        <f t="shared" si="763"/>
        <v>4778.3735999999999</v>
      </c>
      <c r="G4944" s="9">
        <v>0.1</v>
      </c>
      <c r="H4944" s="9" t="s">
        <v>1147</v>
      </c>
      <c r="I4944" s="32">
        <f t="shared" si="770"/>
        <v>4417.552462617733</v>
      </c>
      <c r="J4944" s="32">
        <f t="shared" si="758"/>
        <v>22.087762313088664</v>
      </c>
      <c r="K4944" s="33" t="str">
        <f t="shared" si="764"/>
        <v>DEJAR</v>
      </c>
      <c r="L4944" s="33" t="str">
        <f t="shared" si="765"/>
        <v>DEJAR</v>
      </c>
      <c r="M4944" s="33" t="str">
        <f t="shared" si="766"/>
        <v>DEJAR</v>
      </c>
    </row>
    <row r="4945" spans="1:13" x14ac:dyDescent="0.25">
      <c r="A4945" s="13" t="s">
        <v>1196</v>
      </c>
      <c r="B4945" s="18">
        <v>25</v>
      </c>
      <c r="C4945" s="35" t="s">
        <v>1115</v>
      </c>
      <c r="D4945" s="136">
        <v>180</v>
      </c>
      <c r="E4945" s="136">
        <v>48</v>
      </c>
      <c r="F4945" s="305">
        <f t="shared" si="763"/>
        <v>25446.959999999999</v>
      </c>
      <c r="G4945" s="9">
        <v>0.1</v>
      </c>
      <c r="H4945" s="9" t="s">
        <v>1116</v>
      </c>
      <c r="I4945" s="33">
        <f>0.15991*D4945^2.32764</f>
        <v>28401.293315634</v>
      </c>
      <c r="J4945" s="33">
        <f t="shared" si="758"/>
        <v>142.00646657816998</v>
      </c>
      <c r="K4945" s="33" t="str">
        <f t="shared" si="764"/>
        <v>DEJAR</v>
      </c>
      <c r="L4945" s="33" t="str">
        <f t="shared" si="765"/>
        <v>DEJAR</v>
      </c>
      <c r="M4945" s="33" t="str">
        <f t="shared" si="766"/>
        <v>DEJAR</v>
      </c>
    </row>
    <row r="4946" spans="1:13" x14ac:dyDescent="0.25">
      <c r="A4946" s="13" t="s">
        <v>1196</v>
      </c>
      <c r="B4946" s="18">
        <v>26</v>
      </c>
      <c r="C4946" s="35" t="s">
        <v>1226</v>
      </c>
      <c r="D4946" s="136">
        <v>19</v>
      </c>
      <c r="E4946" s="136">
        <v>20</v>
      </c>
      <c r="F4946" s="305">
        <f t="shared" si="763"/>
        <v>283.52940000000001</v>
      </c>
      <c r="G4946" s="9">
        <v>0.1</v>
      </c>
      <c r="H4946" s="9" t="s">
        <v>1147</v>
      </c>
      <c r="I4946" s="32">
        <f>0.13657*D4946^2.38351</f>
        <v>152.50261995629924</v>
      </c>
      <c r="J4946" s="32">
        <f>(I4946/1000)*0.5/G4946</f>
        <v>0.76251309978149617</v>
      </c>
      <c r="K4946" s="33" t="str">
        <f t="shared" si="764"/>
        <v>DEJAR</v>
      </c>
      <c r="L4946" s="33" t="str">
        <f t="shared" si="765"/>
        <v>DEJAR</v>
      </c>
      <c r="M4946" s="33" t="str">
        <f t="shared" si="766"/>
        <v>DEJAR</v>
      </c>
    </row>
    <row r="4947" spans="1:13" x14ac:dyDescent="0.25">
      <c r="A4947" s="13" t="s">
        <v>1196</v>
      </c>
      <c r="B4947" s="18">
        <v>27</v>
      </c>
      <c r="C4947" s="35" t="s">
        <v>1115</v>
      </c>
      <c r="D4947" s="136">
        <v>160</v>
      </c>
      <c r="E4947" s="136">
        <v>30</v>
      </c>
      <c r="F4947" s="305">
        <f t="shared" si="763"/>
        <v>20106.239999999998</v>
      </c>
      <c r="G4947" s="9">
        <v>0.1</v>
      </c>
      <c r="H4947" s="9" t="s">
        <v>1116</v>
      </c>
      <c r="I4947" s="33">
        <f t="shared" ref="I4947:I4950" si="771">0.15991*D4947^2.32764</f>
        <v>21591.034914924261</v>
      </c>
      <c r="J4947" s="33">
        <f t="shared" si="758"/>
        <v>107.9551745746213</v>
      </c>
      <c r="K4947" s="33" t="str">
        <f t="shared" si="764"/>
        <v>DEJAR</v>
      </c>
      <c r="L4947" s="33" t="str">
        <f t="shared" si="765"/>
        <v>DEJAR</v>
      </c>
      <c r="M4947" s="33" t="str">
        <f t="shared" si="766"/>
        <v>DEJAR</v>
      </c>
    </row>
    <row r="4948" spans="1:13" x14ac:dyDescent="0.25">
      <c r="A4948" s="13" t="s">
        <v>1196</v>
      </c>
      <c r="B4948" s="18">
        <v>28</v>
      </c>
      <c r="C4948" s="35" t="s">
        <v>1115</v>
      </c>
      <c r="D4948" s="136">
        <v>106</v>
      </c>
      <c r="E4948" s="136">
        <v>25</v>
      </c>
      <c r="F4948" s="305">
        <f t="shared" si="763"/>
        <v>8824.7543999999998</v>
      </c>
      <c r="G4948" s="9">
        <v>0.1</v>
      </c>
      <c r="H4948" s="9" t="s">
        <v>1116</v>
      </c>
      <c r="I4948" s="33">
        <f t="shared" si="771"/>
        <v>8280.5382475412935</v>
      </c>
      <c r="J4948" s="33">
        <f t="shared" si="758"/>
        <v>41.40269123770647</v>
      </c>
      <c r="K4948" s="33" t="str">
        <f t="shared" si="764"/>
        <v>DEJAR</v>
      </c>
      <c r="L4948" s="33" t="str">
        <f t="shared" si="765"/>
        <v>DEJAR</v>
      </c>
      <c r="M4948" s="33" t="str">
        <f t="shared" si="766"/>
        <v>DEJAR</v>
      </c>
    </row>
    <row r="4949" spans="1:13" x14ac:dyDescent="0.25">
      <c r="A4949" s="13" t="s">
        <v>1196</v>
      </c>
      <c r="B4949" s="18">
        <v>29</v>
      </c>
      <c r="C4949" s="35" t="s">
        <v>1115</v>
      </c>
      <c r="D4949" s="136">
        <v>110</v>
      </c>
      <c r="E4949" s="136">
        <v>30</v>
      </c>
      <c r="F4949" s="305">
        <f t="shared" si="763"/>
        <v>9503.34</v>
      </c>
      <c r="G4949" s="9">
        <v>0.1</v>
      </c>
      <c r="H4949" s="9" t="s">
        <v>1116</v>
      </c>
      <c r="I4949" s="33">
        <f t="shared" si="771"/>
        <v>9026.1572003089914</v>
      </c>
      <c r="J4949" s="33">
        <f t="shared" si="758"/>
        <v>45.130786001544955</v>
      </c>
      <c r="K4949" s="33" t="str">
        <f t="shared" si="764"/>
        <v>DEJAR</v>
      </c>
      <c r="L4949" s="33" t="str">
        <f t="shared" si="765"/>
        <v>DEJAR</v>
      </c>
      <c r="M4949" s="33" t="str">
        <f t="shared" si="766"/>
        <v>DEJAR</v>
      </c>
    </row>
    <row r="4950" spans="1:13" x14ac:dyDescent="0.25">
      <c r="A4950" s="13" t="s">
        <v>1196</v>
      </c>
      <c r="B4950" s="18">
        <v>30</v>
      </c>
      <c r="C4950" s="35" t="s">
        <v>1115</v>
      </c>
      <c r="D4950" s="136">
        <v>177</v>
      </c>
      <c r="E4950" s="136">
        <v>35</v>
      </c>
      <c r="F4950" s="305">
        <f t="shared" si="763"/>
        <v>24605.796599999998</v>
      </c>
      <c r="G4950" s="9">
        <v>0.1</v>
      </c>
      <c r="H4950" s="9" t="s">
        <v>1116</v>
      </c>
      <c r="I4950" s="33">
        <f t="shared" si="771"/>
        <v>27311.661237248441</v>
      </c>
      <c r="J4950" s="33">
        <f t="shared" si="758"/>
        <v>136.55830618624219</v>
      </c>
      <c r="K4950" s="33" t="str">
        <f t="shared" si="764"/>
        <v>DEJAR</v>
      </c>
      <c r="L4950" s="33" t="str">
        <f t="shared" si="765"/>
        <v>DEJAR</v>
      </c>
      <c r="M4950" s="33" t="str">
        <f t="shared" si="766"/>
        <v>DEJAR</v>
      </c>
    </row>
    <row r="4951" spans="1:13" x14ac:dyDescent="0.25">
      <c r="A4951" s="13" t="s">
        <v>1196</v>
      </c>
      <c r="B4951" s="18">
        <v>31</v>
      </c>
      <c r="C4951" s="35" t="s">
        <v>1226</v>
      </c>
      <c r="D4951" s="136">
        <v>43</v>
      </c>
      <c r="E4951" s="136">
        <v>7</v>
      </c>
      <c r="F4951" s="305">
        <f t="shared" si="763"/>
        <v>1452.2046</v>
      </c>
      <c r="G4951" s="9">
        <v>0.1</v>
      </c>
      <c r="H4951" s="9" t="s">
        <v>1147</v>
      </c>
      <c r="I4951" s="32">
        <f t="shared" ref="I4951:I4961" si="772">0.13657*D4951^2.38351</f>
        <v>1068.4241794788302</v>
      </c>
      <c r="J4951" s="32">
        <f t="shared" si="758"/>
        <v>5.3421208973941514</v>
      </c>
      <c r="K4951" s="33" t="str">
        <f t="shared" si="764"/>
        <v>DEJAR</v>
      </c>
      <c r="L4951" s="33" t="str">
        <f t="shared" si="765"/>
        <v>DEJAR</v>
      </c>
      <c r="M4951" s="33" t="str">
        <f t="shared" si="766"/>
        <v>DEJAR</v>
      </c>
    </row>
    <row r="4952" spans="1:13" x14ac:dyDescent="0.25">
      <c r="A4952" s="13" t="s">
        <v>1196</v>
      </c>
      <c r="B4952" s="18">
        <v>32</v>
      </c>
      <c r="C4952" s="35" t="s">
        <v>43</v>
      </c>
      <c r="D4952" s="136">
        <v>52</v>
      </c>
      <c r="E4952" s="136">
        <v>28</v>
      </c>
      <c r="F4952" s="305">
        <f t="shared" si="763"/>
        <v>2123.7215999999999</v>
      </c>
      <c r="G4952" s="9">
        <v>0.1</v>
      </c>
      <c r="H4952" s="9" t="s">
        <v>1147</v>
      </c>
      <c r="I4952" s="32">
        <f t="shared" si="772"/>
        <v>1680.6080482279649</v>
      </c>
      <c r="J4952" s="32">
        <f t="shared" si="758"/>
        <v>8.4030402411398235</v>
      </c>
      <c r="K4952" s="33" t="str">
        <f t="shared" si="764"/>
        <v>DEJAR</v>
      </c>
      <c r="L4952" s="33" t="str">
        <f t="shared" si="765"/>
        <v>DEJAR</v>
      </c>
      <c r="M4952" s="33" t="str">
        <f t="shared" si="766"/>
        <v>DEJAR</v>
      </c>
    </row>
    <row r="4953" spans="1:13" x14ac:dyDescent="0.25">
      <c r="A4953" s="13" t="s">
        <v>1198</v>
      </c>
      <c r="B4953" s="18">
        <v>1</v>
      </c>
      <c r="C4953" s="35" t="s">
        <v>43</v>
      </c>
      <c r="D4953" s="136">
        <v>89</v>
      </c>
      <c r="E4953" s="136">
        <v>30</v>
      </c>
      <c r="F4953" s="305">
        <f t="shared" si="763"/>
        <v>6221.1534000000001</v>
      </c>
      <c r="G4953" s="9">
        <v>0.1</v>
      </c>
      <c r="H4953" s="9" t="s">
        <v>1147</v>
      </c>
      <c r="I4953" s="32">
        <f t="shared" si="772"/>
        <v>6049.8677926310929</v>
      </c>
      <c r="J4953" s="32">
        <f t="shared" si="758"/>
        <v>30.249338963155463</v>
      </c>
      <c r="K4953" s="33" t="str">
        <f t="shared" si="764"/>
        <v>DEJAR</v>
      </c>
      <c r="L4953" s="33" t="str">
        <f t="shared" si="765"/>
        <v>DEJAR</v>
      </c>
      <c r="M4953" s="33" t="str">
        <f t="shared" si="766"/>
        <v>DEJAR</v>
      </c>
    </row>
    <row r="4954" spans="1:13" x14ac:dyDescent="0.25">
      <c r="A4954" s="13" t="s">
        <v>1198</v>
      </c>
      <c r="B4954" s="18">
        <v>2</v>
      </c>
      <c r="C4954" s="35" t="s">
        <v>43</v>
      </c>
      <c r="D4954" s="136">
        <v>85</v>
      </c>
      <c r="E4954" s="136">
        <v>30</v>
      </c>
      <c r="F4954" s="305">
        <f t="shared" si="763"/>
        <v>5674.5150000000003</v>
      </c>
      <c r="G4954" s="9">
        <v>0.1</v>
      </c>
      <c r="H4954" s="9" t="s">
        <v>1147</v>
      </c>
      <c r="I4954" s="32">
        <f t="shared" si="772"/>
        <v>5421.813979830069</v>
      </c>
      <c r="J4954" s="32">
        <f t="shared" si="758"/>
        <v>27.109069899150342</v>
      </c>
      <c r="K4954" s="33" t="str">
        <f t="shared" si="764"/>
        <v>DEJAR</v>
      </c>
      <c r="L4954" s="33" t="str">
        <f t="shared" si="765"/>
        <v>DEJAR</v>
      </c>
      <c r="M4954" s="33" t="str">
        <f t="shared" si="766"/>
        <v>DEJAR</v>
      </c>
    </row>
    <row r="4955" spans="1:13" x14ac:dyDescent="0.25">
      <c r="A4955" s="13" t="s">
        <v>1198</v>
      </c>
      <c r="B4955" s="18">
        <v>3</v>
      </c>
      <c r="C4955" s="35" t="s">
        <v>43</v>
      </c>
      <c r="D4955" s="136">
        <v>70</v>
      </c>
      <c r="E4955" s="136">
        <v>30</v>
      </c>
      <c r="F4955" s="305">
        <f t="shared" si="763"/>
        <v>3848.46</v>
      </c>
      <c r="G4955" s="9">
        <v>0.1</v>
      </c>
      <c r="H4955" s="9" t="s">
        <v>1147</v>
      </c>
      <c r="I4955" s="32">
        <f t="shared" si="772"/>
        <v>3413.2251636463757</v>
      </c>
      <c r="J4955" s="32">
        <f t="shared" si="758"/>
        <v>17.066125818231878</v>
      </c>
      <c r="K4955" s="33" t="str">
        <f t="shared" si="764"/>
        <v>DEJAR</v>
      </c>
      <c r="L4955" s="33" t="str">
        <f t="shared" si="765"/>
        <v>DEJAR</v>
      </c>
      <c r="M4955" s="33" t="str">
        <f t="shared" si="766"/>
        <v>DEJAR</v>
      </c>
    </row>
    <row r="4956" spans="1:13" x14ac:dyDescent="0.25">
      <c r="A4956" s="13" t="s">
        <v>1198</v>
      </c>
      <c r="B4956" s="18">
        <v>4</v>
      </c>
      <c r="C4956" s="35" t="s">
        <v>43</v>
      </c>
      <c r="D4956" s="136">
        <v>46</v>
      </c>
      <c r="E4956" s="136">
        <v>28</v>
      </c>
      <c r="F4956" s="305">
        <f t="shared" si="763"/>
        <v>1661.9064000000001</v>
      </c>
      <c r="G4956" s="9">
        <v>0.1</v>
      </c>
      <c r="H4956" s="9" t="s">
        <v>1147</v>
      </c>
      <c r="I4956" s="32">
        <f t="shared" si="772"/>
        <v>1254.7442923043911</v>
      </c>
      <c r="J4956" s="32">
        <f t="shared" si="758"/>
        <v>6.2737214615219559</v>
      </c>
      <c r="K4956" s="33" t="str">
        <f t="shared" si="764"/>
        <v>DEJAR</v>
      </c>
      <c r="L4956" s="33" t="str">
        <f t="shared" si="765"/>
        <v>DEJAR</v>
      </c>
      <c r="M4956" s="33" t="str">
        <f t="shared" si="766"/>
        <v>DEJAR</v>
      </c>
    </row>
    <row r="4957" spans="1:13" x14ac:dyDescent="0.25">
      <c r="A4957" s="13" t="s">
        <v>1198</v>
      </c>
      <c r="B4957" s="18">
        <v>5</v>
      </c>
      <c r="C4957" s="35" t="s">
        <v>43</v>
      </c>
      <c r="D4957" s="136">
        <v>69</v>
      </c>
      <c r="E4957" s="136">
        <v>28</v>
      </c>
      <c r="F4957" s="305">
        <f t="shared" si="763"/>
        <v>3739.2894000000001</v>
      </c>
      <c r="G4957" s="9">
        <v>0.1</v>
      </c>
      <c r="H4957" s="9" t="s">
        <v>1147</v>
      </c>
      <c r="I4957" s="32">
        <f t="shared" si="772"/>
        <v>3298.1507760058912</v>
      </c>
      <c r="J4957" s="32">
        <f t="shared" si="758"/>
        <v>16.490753880029455</v>
      </c>
      <c r="K4957" s="33" t="str">
        <f t="shared" si="764"/>
        <v>DEJAR</v>
      </c>
      <c r="L4957" s="33" t="str">
        <f t="shared" si="765"/>
        <v>DEJAR</v>
      </c>
      <c r="M4957" s="33" t="str">
        <f t="shared" si="766"/>
        <v>DEJAR</v>
      </c>
    </row>
    <row r="4958" spans="1:13" x14ac:dyDescent="0.25">
      <c r="A4958" s="13" t="s">
        <v>1198</v>
      </c>
      <c r="B4958" s="18">
        <v>6</v>
      </c>
      <c r="C4958" s="35" t="s">
        <v>43</v>
      </c>
      <c r="D4958" s="136">
        <v>102</v>
      </c>
      <c r="E4958" s="136">
        <v>30</v>
      </c>
      <c r="F4958" s="305">
        <f t="shared" si="763"/>
        <v>8171.3015999999998</v>
      </c>
      <c r="G4958" s="9">
        <v>0.1</v>
      </c>
      <c r="H4958" s="9" t="s">
        <v>1147</v>
      </c>
      <c r="I4958" s="32">
        <f t="shared" si="772"/>
        <v>8372.8614505611695</v>
      </c>
      <c r="J4958" s="32">
        <f t="shared" si="758"/>
        <v>41.864307252805844</v>
      </c>
      <c r="K4958" s="33" t="str">
        <f t="shared" si="764"/>
        <v>DEJAR</v>
      </c>
      <c r="L4958" s="33" t="str">
        <f t="shared" si="765"/>
        <v>DEJAR</v>
      </c>
      <c r="M4958" s="33" t="str">
        <f t="shared" si="766"/>
        <v>DEJAR</v>
      </c>
    </row>
    <row r="4959" spans="1:13" x14ac:dyDescent="0.25">
      <c r="A4959" s="13" t="s">
        <v>1198</v>
      </c>
      <c r="B4959" s="18">
        <v>7</v>
      </c>
      <c r="C4959" s="35" t="s">
        <v>43</v>
      </c>
      <c r="D4959" s="136">
        <v>82</v>
      </c>
      <c r="E4959" s="136">
        <v>35</v>
      </c>
      <c r="F4959" s="305">
        <f t="shared" si="763"/>
        <v>5281.0295999999998</v>
      </c>
      <c r="G4959" s="9">
        <v>0.1</v>
      </c>
      <c r="H4959" s="9" t="s">
        <v>1147</v>
      </c>
      <c r="I4959" s="32">
        <f t="shared" si="772"/>
        <v>4976.7951454037375</v>
      </c>
      <c r="J4959" s="32">
        <f t="shared" si="758"/>
        <v>24.883975727018683</v>
      </c>
      <c r="K4959" s="33" t="str">
        <f t="shared" si="764"/>
        <v>DEJAR</v>
      </c>
      <c r="L4959" s="33" t="str">
        <f t="shared" si="765"/>
        <v>DEJAR</v>
      </c>
      <c r="M4959" s="33" t="str">
        <f t="shared" si="766"/>
        <v>DEJAR</v>
      </c>
    </row>
    <row r="4960" spans="1:13" x14ac:dyDescent="0.25">
      <c r="A4960" s="13" t="s">
        <v>1198</v>
      </c>
      <c r="B4960" s="18">
        <v>8</v>
      </c>
      <c r="C4960" s="35" t="s">
        <v>43</v>
      </c>
      <c r="D4960" s="136">
        <v>55</v>
      </c>
      <c r="E4960" s="136">
        <v>28</v>
      </c>
      <c r="F4960" s="305">
        <f t="shared" si="763"/>
        <v>2375.835</v>
      </c>
      <c r="G4960" s="9">
        <v>0.1</v>
      </c>
      <c r="H4960" s="9" t="s">
        <v>1147</v>
      </c>
      <c r="I4960" s="32">
        <f t="shared" si="772"/>
        <v>1920.9991975467647</v>
      </c>
      <c r="J4960" s="32">
        <f t="shared" si="758"/>
        <v>9.6049959877338225</v>
      </c>
      <c r="K4960" s="33" t="str">
        <f t="shared" si="764"/>
        <v>DEJAR</v>
      </c>
      <c r="L4960" s="33" t="str">
        <f t="shared" si="765"/>
        <v>DEJAR</v>
      </c>
      <c r="M4960" s="33" t="str">
        <f t="shared" si="766"/>
        <v>DEJAR</v>
      </c>
    </row>
    <row r="4961" spans="1:13" x14ac:dyDescent="0.25">
      <c r="A4961" s="13" t="s">
        <v>1198</v>
      </c>
      <c r="B4961" s="18">
        <v>9</v>
      </c>
      <c r="C4961" s="35" t="s">
        <v>43</v>
      </c>
      <c r="D4961" s="136">
        <v>80</v>
      </c>
      <c r="E4961" s="136">
        <v>30</v>
      </c>
      <c r="F4961" s="305">
        <f t="shared" si="763"/>
        <v>5026.5599999999995</v>
      </c>
      <c r="G4961" s="9">
        <v>0.1</v>
      </c>
      <c r="H4961" s="9" t="s">
        <v>1147</v>
      </c>
      <c r="I4961" s="32">
        <f t="shared" si="772"/>
        <v>4692.3383942985474</v>
      </c>
      <c r="J4961" s="32">
        <f t="shared" si="758"/>
        <v>23.461691971492733</v>
      </c>
      <c r="K4961" s="33" t="str">
        <f t="shared" si="764"/>
        <v>DEJAR</v>
      </c>
      <c r="L4961" s="33" t="str">
        <f t="shared" si="765"/>
        <v>DEJAR</v>
      </c>
      <c r="M4961" s="33" t="str">
        <f t="shared" si="766"/>
        <v>DEJAR</v>
      </c>
    </row>
    <row r="4962" spans="1:13" x14ac:dyDescent="0.25">
      <c r="A4962" s="13" t="s">
        <v>1198</v>
      </c>
      <c r="B4962" s="18">
        <v>10</v>
      </c>
      <c r="C4962" s="35" t="s">
        <v>1115</v>
      </c>
      <c r="D4962" s="136">
        <v>156</v>
      </c>
      <c r="E4962" s="136">
        <v>36</v>
      </c>
      <c r="F4962" s="305">
        <f t="shared" si="763"/>
        <v>19113.4944</v>
      </c>
      <c r="G4962" s="9">
        <v>0.1</v>
      </c>
      <c r="H4962" s="9" t="s">
        <v>1116</v>
      </c>
      <c r="I4962" s="33">
        <f>0.15991*D4962^2.32764</f>
        <v>20355.424482842074</v>
      </c>
      <c r="J4962" s="33">
        <f t="shared" si="758"/>
        <v>101.77712241421037</v>
      </c>
      <c r="K4962" s="33" t="str">
        <f t="shared" si="764"/>
        <v>DEJAR</v>
      </c>
      <c r="L4962" s="33" t="str">
        <f t="shared" si="765"/>
        <v>DEJAR</v>
      </c>
      <c r="M4962" s="33" t="str">
        <f t="shared" si="766"/>
        <v>DEJAR</v>
      </c>
    </row>
    <row r="4963" spans="1:13" x14ac:dyDescent="0.25">
      <c r="A4963" s="13" t="s">
        <v>1198</v>
      </c>
      <c r="B4963" s="18">
        <v>11</v>
      </c>
      <c r="C4963" s="35" t="s">
        <v>43</v>
      </c>
      <c r="D4963" s="136">
        <v>85</v>
      </c>
      <c r="E4963" s="136">
        <v>28</v>
      </c>
      <c r="F4963" s="305">
        <f t="shared" si="763"/>
        <v>5674.5150000000003</v>
      </c>
      <c r="G4963" s="9">
        <v>0.1</v>
      </c>
      <c r="H4963" s="9" t="s">
        <v>1147</v>
      </c>
      <c r="I4963" s="32">
        <f t="shared" ref="I4963:I4975" si="773">0.13657*D4963^2.38351</f>
        <v>5421.813979830069</v>
      </c>
      <c r="J4963" s="32">
        <f t="shared" si="758"/>
        <v>27.109069899150342</v>
      </c>
      <c r="K4963" s="33" t="str">
        <f t="shared" si="764"/>
        <v>DEJAR</v>
      </c>
      <c r="L4963" s="33" t="str">
        <f t="shared" si="765"/>
        <v>DEJAR</v>
      </c>
      <c r="M4963" s="33" t="str">
        <f t="shared" si="766"/>
        <v>DEJAR</v>
      </c>
    </row>
    <row r="4964" spans="1:13" x14ac:dyDescent="0.25">
      <c r="A4964" s="13" t="s">
        <v>1198</v>
      </c>
      <c r="B4964" s="18">
        <v>12</v>
      </c>
      <c r="C4964" s="35" t="s">
        <v>43</v>
      </c>
      <c r="D4964" s="136">
        <v>87</v>
      </c>
      <c r="E4964" s="136">
        <v>32</v>
      </c>
      <c r="F4964" s="305">
        <f t="shared" si="763"/>
        <v>5944.6926000000003</v>
      </c>
      <c r="G4964" s="9">
        <v>0.1</v>
      </c>
      <c r="H4964" s="9" t="s">
        <v>1147</v>
      </c>
      <c r="I4964" s="32">
        <f t="shared" si="773"/>
        <v>5730.8473857934578</v>
      </c>
      <c r="J4964" s="32">
        <f t="shared" ref="J4964:J4975" si="774">(I4964/1000)*0.5/G4964</f>
        <v>28.654236928967286</v>
      </c>
      <c r="K4964" s="33" t="str">
        <f t="shared" si="764"/>
        <v>DEJAR</v>
      </c>
      <c r="L4964" s="33" t="str">
        <f t="shared" si="765"/>
        <v>DEJAR</v>
      </c>
      <c r="M4964" s="33" t="str">
        <f t="shared" si="766"/>
        <v>DEJAR</v>
      </c>
    </row>
    <row r="4965" spans="1:13" x14ac:dyDescent="0.25">
      <c r="A4965" s="13" t="s">
        <v>1198</v>
      </c>
      <c r="B4965" s="18">
        <v>13</v>
      </c>
      <c r="C4965" s="35" t="s">
        <v>43</v>
      </c>
      <c r="D4965" s="136">
        <v>60</v>
      </c>
      <c r="E4965" s="136">
        <v>28</v>
      </c>
      <c r="F4965" s="305">
        <f t="shared" si="763"/>
        <v>2827.44</v>
      </c>
      <c r="G4965" s="9">
        <v>0.1</v>
      </c>
      <c r="H4965" s="9" t="s">
        <v>1147</v>
      </c>
      <c r="I4965" s="32">
        <f t="shared" si="773"/>
        <v>2363.7230823297186</v>
      </c>
      <c r="J4965" s="32">
        <f t="shared" si="774"/>
        <v>11.818615411648594</v>
      </c>
      <c r="K4965" s="33" t="str">
        <f t="shared" si="764"/>
        <v>DEJAR</v>
      </c>
      <c r="L4965" s="33" t="str">
        <f t="shared" si="765"/>
        <v>DEJAR</v>
      </c>
      <c r="M4965" s="33" t="str">
        <f t="shared" si="766"/>
        <v>DEJAR</v>
      </c>
    </row>
    <row r="4966" spans="1:13" x14ac:dyDescent="0.25">
      <c r="A4966" s="13" t="s">
        <v>1198</v>
      </c>
      <c r="B4966" s="18">
        <v>14</v>
      </c>
      <c r="C4966" s="35" t="s">
        <v>43</v>
      </c>
      <c r="D4966" s="136">
        <v>73</v>
      </c>
      <c r="E4966" s="136">
        <v>30</v>
      </c>
      <c r="F4966" s="305">
        <f t="shared" si="763"/>
        <v>4185.3966</v>
      </c>
      <c r="G4966" s="9">
        <v>0.1</v>
      </c>
      <c r="H4966" s="9" t="s">
        <v>1147</v>
      </c>
      <c r="I4966" s="32">
        <f t="shared" si="773"/>
        <v>3772.2805096514808</v>
      </c>
      <c r="J4966" s="32">
        <f t="shared" si="774"/>
        <v>18.861402548257402</v>
      </c>
      <c r="K4966" s="33" t="str">
        <f t="shared" si="764"/>
        <v>DEJAR</v>
      </c>
      <c r="L4966" s="33" t="str">
        <f t="shared" si="765"/>
        <v>DEJAR</v>
      </c>
      <c r="M4966" s="33" t="str">
        <f t="shared" si="766"/>
        <v>DEJAR</v>
      </c>
    </row>
    <row r="4967" spans="1:13" x14ac:dyDescent="0.25">
      <c r="A4967" s="13" t="s">
        <v>1198</v>
      </c>
      <c r="B4967" s="18">
        <v>15</v>
      </c>
      <c r="C4967" s="35" t="s">
        <v>43</v>
      </c>
      <c r="D4967" s="136">
        <v>10</v>
      </c>
      <c r="E4967" s="210">
        <v>28.826086956521738</v>
      </c>
      <c r="F4967" s="305">
        <f t="shared" si="763"/>
        <v>78.539999999999992</v>
      </c>
      <c r="G4967" s="9">
        <v>0.1</v>
      </c>
      <c r="H4967" s="9" t="s">
        <v>1147</v>
      </c>
      <c r="I4967" s="32">
        <f t="shared" si="773"/>
        <v>33.026709725455305</v>
      </c>
      <c r="J4967" s="32">
        <f t="shared" si="774"/>
        <v>0.16513354862727653</v>
      </c>
      <c r="K4967" s="33" t="str">
        <f t="shared" si="764"/>
        <v>DEJAR</v>
      </c>
      <c r="L4967" s="33" t="str">
        <f t="shared" si="765"/>
        <v>DEJAR</v>
      </c>
      <c r="M4967" s="33" t="str">
        <f t="shared" si="766"/>
        <v>DEJAR</v>
      </c>
    </row>
    <row r="4968" spans="1:13" x14ac:dyDescent="0.25">
      <c r="A4968" s="13" t="s">
        <v>1198</v>
      </c>
      <c r="B4968" s="18">
        <v>16</v>
      </c>
      <c r="C4968" s="35" t="s">
        <v>43</v>
      </c>
      <c r="D4968" s="136">
        <v>98</v>
      </c>
      <c r="E4968" s="120">
        <v>30</v>
      </c>
      <c r="F4968" s="305">
        <f t="shared" si="763"/>
        <v>7542.9816000000001</v>
      </c>
      <c r="G4968" s="9">
        <v>0.1</v>
      </c>
      <c r="H4968" s="9" t="s">
        <v>1147</v>
      </c>
      <c r="I4968" s="32">
        <f t="shared" si="773"/>
        <v>7611.3654245034486</v>
      </c>
      <c r="J4968" s="32">
        <f t="shared" si="774"/>
        <v>38.056827122517241</v>
      </c>
      <c r="K4968" s="33" t="str">
        <f t="shared" si="764"/>
        <v>DEJAR</v>
      </c>
      <c r="L4968" s="33" t="str">
        <f t="shared" si="765"/>
        <v>DEJAR</v>
      </c>
      <c r="M4968" s="33" t="str">
        <f t="shared" si="766"/>
        <v>DEJAR</v>
      </c>
    </row>
    <row r="4969" spans="1:13" x14ac:dyDescent="0.25">
      <c r="A4969" s="13" t="s">
        <v>1198</v>
      </c>
      <c r="B4969" s="18">
        <v>17</v>
      </c>
      <c r="C4969" s="35" t="s">
        <v>43</v>
      </c>
      <c r="D4969" s="136">
        <v>71</v>
      </c>
      <c r="E4969" s="136">
        <v>30</v>
      </c>
      <c r="F4969" s="305">
        <f t="shared" si="763"/>
        <v>3959.2013999999999</v>
      </c>
      <c r="G4969" s="9">
        <v>0.1</v>
      </c>
      <c r="H4969" s="9" t="s">
        <v>1147</v>
      </c>
      <c r="I4969" s="32">
        <f t="shared" si="773"/>
        <v>3530.5965798379734</v>
      </c>
      <c r="J4969" s="32">
        <f t="shared" si="774"/>
        <v>17.652982899189865</v>
      </c>
      <c r="K4969" s="33" t="str">
        <f t="shared" si="764"/>
        <v>DEJAR</v>
      </c>
      <c r="L4969" s="33" t="str">
        <f t="shared" si="765"/>
        <v>DEJAR</v>
      </c>
      <c r="M4969" s="33" t="str">
        <f t="shared" si="766"/>
        <v>DEJAR</v>
      </c>
    </row>
    <row r="4970" spans="1:13" x14ac:dyDescent="0.25">
      <c r="A4970" s="13" t="s">
        <v>1198</v>
      </c>
      <c r="B4970" s="18">
        <v>18</v>
      </c>
      <c r="C4970" s="35" t="s">
        <v>43</v>
      </c>
      <c r="D4970" s="136">
        <v>98</v>
      </c>
      <c r="E4970" s="136">
        <v>35</v>
      </c>
      <c r="F4970" s="305">
        <f t="shared" si="763"/>
        <v>7542.9816000000001</v>
      </c>
      <c r="G4970" s="9">
        <v>0.1</v>
      </c>
      <c r="H4970" s="9" t="s">
        <v>1147</v>
      </c>
      <c r="I4970" s="32">
        <f t="shared" si="773"/>
        <v>7611.3654245034486</v>
      </c>
      <c r="J4970" s="32">
        <f t="shared" si="774"/>
        <v>38.056827122517241</v>
      </c>
      <c r="K4970" s="33" t="str">
        <f t="shared" si="764"/>
        <v>DEJAR</v>
      </c>
      <c r="L4970" s="33" t="str">
        <f t="shared" si="765"/>
        <v>DEJAR</v>
      </c>
      <c r="M4970" s="33" t="str">
        <f t="shared" si="766"/>
        <v>DEJAR</v>
      </c>
    </row>
    <row r="4971" spans="1:13" x14ac:dyDescent="0.25">
      <c r="A4971" s="13" t="s">
        <v>1198</v>
      </c>
      <c r="B4971" s="18">
        <v>19</v>
      </c>
      <c r="C4971" s="35" t="s">
        <v>1229</v>
      </c>
      <c r="D4971" s="136">
        <v>35</v>
      </c>
      <c r="E4971" s="136">
        <v>10</v>
      </c>
      <c r="F4971" s="305">
        <f t="shared" si="763"/>
        <v>962.11500000000001</v>
      </c>
      <c r="G4971" s="9">
        <v>0.1</v>
      </c>
      <c r="H4971" s="9" t="s">
        <v>1147</v>
      </c>
      <c r="I4971" s="32">
        <f t="shared" si="773"/>
        <v>654.11925553640299</v>
      </c>
      <c r="J4971" s="32">
        <f t="shared" si="774"/>
        <v>3.270596277682015</v>
      </c>
      <c r="K4971" s="33" t="str">
        <f t="shared" si="764"/>
        <v>DEJAR</v>
      </c>
      <c r="L4971" s="33" t="str">
        <f t="shared" si="765"/>
        <v>DEJAR</v>
      </c>
      <c r="M4971" s="33" t="str">
        <f t="shared" si="766"/>
        <v>DEJAR</v>
      </c>
    </row>
    <row r="4972" spans="1:13" x14ac:dyDescent="0.25">
      <c r="A4972" s="13" t="s">
        <v>1198</v>
      </c>
      <c r="B4972" s="18">
        <v>20</v>
      </c>
      <c r="C4972" s="35" t="s">
        <v>43</v>
      </c>
      <c r="D4972" s="136">
        <v>99</v>
      </c>
      <c r="E4972" s="136">
        <v>45</v>
      </c>
      <c r="F4972" s="305">
        <f t="shared" si="763"/>
        <v>7697.7053999999998</v>
      </c>
      <c r="G4972" s="9">
        <v>0.1</v>
      </c>
      <c r="H4972" s="9" t="s">
        <v>1147</v>
      </c>
      <c r="I4972" s="32">
        <f t="shared" si="773"/>
        <v>7797.7938950330581</v>
      </c>
      <c r="J4972" s="32">
        <f t="shared" si="774"/>
        <v>38.988969475165284</v>
      </c>
      <c r="K4972" s="33" t="str">
        <f t="shared" si="764"/>
        <v>DEJAR</v>
      </c>
      <c r="L4972" s="33" t="str">
        <f t="shared" si="765"/>
        <v>DEJAR</v>
      </c>
      <c r="M4972" s="33" t="str">
        <f t="shared" si="766"/>
        <v>DEJAR</v>
      </c>
    </row>
    <row r="4973" spans="1:13" x14ac:dyDescent="0.25">
      <c r="A4973" s="13" t="s">
        <v>1198</v>
      </c>
      <c r="B4973" s="18">
        <v>21</v>
      </c>
      <c r="C4973" s="35" t="s">
        <v>43</v>
      </c>
      <c r="D4973" s="136">
        <v>80</v>
      </c>
      <c r="E4973" s="136">
        <v>29</v>
      </c>
      <c r="F4973" s="305">
        <f t="shared" si="763"/>
        <v>5026.5599999999995</v>
      </c>
      <c r="G4973" s="9">
        <v>0.1</v>
      </c>
      <c r="H4973" s="9" t="s">
        <v>1147</v>
      </c>
      <c r="I4973" s="32">
        <f t="shared" si="773"/>
        <v>4692.3383942985474</v>
      </c>
      <c r="J4973" s="32">
        <f t="shared" si="774"/>
        <v>23.461691971492733</v>
      </c>
      <c r="K4973" s="33" t="str">
        <f t="shared" si="764"/>
        <v>DEJAR</v>
      </c>
      <c r="L4973" s="33" t="str">
        <f t="shared" si="765"/>
        <v>DEJAR</v>
      </c>
      <c r="M4973" s="33" t="str">
        <f t="shared" si="766"/>
        <v>DEJAR</v>
      </c>
    </row>
    <row r="4974" spans="1:13" x14ac:dyDescent="0.25">
      <c r="A4974" s="13" t="s">
        <v>1198</v>
      </c>
      <c r="B4974" s="18">
        <v>22</v>
      </c>
      <c r="C4974" s="35" t="s">
        <v>43</v>
      </c>
      <c r="D4974" s="136">
        <v>105</v>
      </c>
      <c r="E4974" s="136">
        <v>40</v>
      </c>
      <c r="F4974" s="305">
        <f t="shared" si="763"/>
        <v>8659.0349999999999</v>
      </c>
      <c r="G4974" s="9">
        <v>0.1</v>
      </c>
      <c r="H4974" s="9" t="s">
        <v>1147</v>
      </c>
      <c r="I4974" s="32">
        <f t="shared" si="773"/>
        <v>8971.8130548245354</v>
      </c>
      <c r="J4974" s="32">
        <f t="shared" si="774"/>
        <v>44.859065274122671</v>
      </c>
      <c r="K4974" s="33" t="str">
        <f t="shared" si="764"/>
        <v>DEJAR</v>
      </c>
      <c r="L4974" s="33" t="str">
        <f t="shared" si="765"/>
        <v>DEJAR</v>
      </c>
      <c r="M4974" s="33" t="str">
        <f t="shared" si="766"/>
        <v>DEJAR</v>
      </c>
    </row>
    <row r="4975" spans="1:13" x14ac:dyDescent="0.25">
      <c r="A4975" s="13" t="s">
        <v>1198</v>
      </c>
      <c r="B4975" s="18">
        <v>23</v>
      </c>
      <c r="C4975" s="35" t="s">
        <v>43</v>
      </c>
      <c r="D4975" s="136">
        <v>55</v>
      </c>
      <c r="E4975" s="136">
        <v>28</v>
      </c>
      <c r="F4975" s="305">
        <f t="shared" si="763"/>
        <v>2375.835</v>
      </c>
      <c r="G4975" s="9">
        <v>0.1</v>
      </c>
      <c r="H4975" s="9" t="s">
        <v>1147</v>
      </c>
      <c r="I4975" s="32">
        <f t="shared" si="773"/>
        <v>1920.9991975467647</v>
      </c>
      <c r="J4975" s="32">
        <f t="shared" si="774"/>
        <v>9.6049959877338225</v>
      </c>
      <c r="K4975" s="33" t="str">
        <f t="shared" si="764"/>
        <v>DEJAR</v>
      </c>
      <c r="L4975" s="33" t="str">
        <f t="shared" si="765"/>
        <v>DEJAR</v>
      </c>
      <c r="M4975" s="33" t="str">
        <f t="shared" si="766"/>
        <v>DEJAR</v>
      </c>
    </row>
    <row r="4976" spans="1:13" x14ac:dyDescent="0.25">
      <c r="A4976" s="13" t="s">
        <v>1198</v>
      </c>
      <c r="B4976" s="18">
        <v>24</v>
      </c>
      <c r="C4976" s="35" t="s">
        <v>1199</v>
      </c>
      <c r="D4976" s="136">
        <v>52</v>
      </c>
      <c r="E4976" s="136">
        <v>25</v>
      </c>
      <c r="F4976" s="305">
        <f t="shared" si="763"/>
        <v>2123.7215999999999</v>
      </c>
      <c r="G4976" s="9">
        <v>0.1</v>
      </c>
      <c r="H4976" s="9" t="s">
        <v>1116</v>
      </c>
      <c r="I4976" s="33">
        <f>0.15991*D4976^2.32764</f>
        <v>1578.0241525830156</v>
      </c>
      <c r="J4976" s="33">
        <f t="shared" ref="J4976:J5027" si="775">(I4976/1000)*0.5/G4976</f>
        <v>7.8901207629150782</v>
      </c>
      <c r="K4976" s="33" t="str">
        <f t="shared" si="764"/>
        <v>DEJAR</v>
      </c>
      <c r="L4976" s="33" t="str">
        <f t="shared" si="765"/>
        <v>DEJAR</v>
      </c>
      <c r="M4976" s="33" t="str">
        <f t="shared" si="766"/>
        <v>DEJAR</v>
      </c>
    </row>
    <row r="4977" spans="1:13" x14ac:dyDescent="0.25">
      <c r="A4977" s="13" t="s">
        <v>1198</v>
      </c>
      <c r="B4977" s="18">
        <v>25</v>
      </c>
      <c r="C4977" s="35" t="s">
        <v>94</v>
      </c>
      <c r="D4977" s="136">
        <v>12</v>
      </c>
      <c r="E4977" s="136">
        <v>10</v>
      </c>
      <c r="F4977" s="305">
        <f t="shared" si="763"/>
        <v>113.0976</v>
      </c>
      <c r="G4977" s="9">
        <v>0.1</v>
      </c>
      <c r="H4977" s="100" t="s">
        <v>1065</v>
      </c>
      <c r="I4977" s="33">
        <f>(6.666+(12.826*E4977^0.5)*LN(E4977))</f>
        <v>100.05740827111657</v>
      </c>
      <c r="J4977" s="33">
        <f t="shared" si="775"/>
        <v>0.50028704135558288</v>
      </c>
      <c r="K4977" s="33" t="str">
        <f t="shared" si="764"/>
        <v>DEJAR</v>
      </c>
      <c r="L4977" s="33" t="str">
        <f t="shared" si="765"/>
        <v>DEJAR</v>
      </c>
      <c r="M4977" s="33" t="str">
        <f t="shared" si="766"/>
        <v>DEJAR</v>
      </c>
    </row>
    <row r="4978" spans="1:13" x14ac:dyDescent="0.25">
      <c r="A4978" s="13" t="s">
        <v>1198</v>
      </c>
      <c r="B4978" s="18">
        <v>26</v>
      </c>
      <c r="C4978" s="35" t="s">
        <v>43</v>
      </c>
      <c r="D4978" s="136">
        <v>73</v>
      </c>
      <c r="E4978" s="136">
        <v>28</v>
      </c>
      <c r="F4978" s="305">
        <f t="shared" si="763"/>
        <v>4185.3966</v>
      </c>
      <c r="G4978" s="9">
        <v>0.1</v>
      </c>
      <c r="H4978" s="9" t="s">
        <v>1147</v>
      </c>
      <c r="I4978" s="32">
        <f t="shared" ref="I4978:I5000" si="776">0.13657*D4978^2.38351</f>
        <v>3772.2805096514808</v>
      </c>
      <c r="J4978" s="32">
        <f t="shared" si="775"/>
        <v>18.861402548257402</v>
      </c>
      <c r="K4978" s="33" t="str">
        <f t="shared" si="764"/>
        <v>DEJAR</v>
      </c>
      <c r="L4978" s="33" t="str">
        <f t="shared" si="765"/>
        <v>DEJAR</v>
      </c>
      <c r="M4978" s="33" t="str">
        <f t="shared" si="766"/>
        <v>DEJAR</v>
      </c>
    </row>
    <row r="4979" spans="1:13" x14ac:dyDescent="0.25">
      <c r="A4979" s="13" t="s">
        <v>1198</v>
      </c>
      <c r="B4979" s="18">
        <v>27</v>
      </c>
      <c r="C4979" s="35" t="s">
        <v>43</v>
      </c>
      <c r="D4979" s="136">
        <v>50</v>
      </c>
      <c r="E4979" s="136">
        <v>25</v>
      </c>
      <c r="F4979" s="305">
        <f t="shared" si="763"/>
        <v>1963.5</v>
      </c>
      <c r="G4979" s="9">
        <v>0.1</v>
      </c>
      <c r="H4979" s="9" t="s">
        <v>1147</v>
      </c>
      <c r="I4979" s="32">
        <f t="shared" si="776"/>
        <v>1530.6197203780737</v>
      </c>
      <c r="J4979" s="32">
        <f t="shared" si="775"/>
        <v>7.6530986018903677</v>
      </c>
      <c r="K4979" s="33" t="str">
        <f t="shared" si="764"/>
        <v>DEJAR</v>
      </c>
      <c r="L4979" s="33" t="str">
        <f t="shared" si="765"/>
        <v>DEJAR</v>
      </c>
      <c r="M4979" s="33" t="str">
        <f t="shared" si="766"/>
        <v>DEJAR</v>
      </c>
    </row>
    <row r="4980" spans="1:13" x14ac:dyDescent="0.25">
      <c r="A4980" s="13" t="s">
        <v>1198</v>
      </c>
      <c r="B4980" s="18">
        <v>28</v>
      </c>
      <c r="C4980" s="35" t="s">
        <v>43</v>
      </c>
      <c r="D4980" s="136">
        <v>68</v>
      </c>
      <c r="E4980" s="136">
        <v>29</v>
      </c>
      <c r="F4980" s="305">
        <f t="shared" si="763"/>
        <v>3631.6896000000002</v>
      </c>
      <c r="G4980" s="9">
        <v>0.1</v>
      </c>
      <c r="H4980" s="9" t="s">
        <v>1147</v>
      </c>
      <c r="I4980" s="32">
        <f t="shared" si="776"/>
        <v>3185.3607760375917</v>
      </c>
      <c r="J4980" s="32">
        <f t="shared" si="775"/>
        <v>15.926803880187958</v>
      </c>
      <c r="K4980" s="33" t="str">
        <f t="shared" si="764"/>
        <v>DEJAR</v>
      </c>
      <c r="L4980" s="33" t="str">
        <f t="shared" si="765"/>
        <v>DEJAR</v>
      </c>
      <c r="M4980" s="33" t="str">
        <f t="shared" si="766"/>
        <v>DEJAR</v>
      </c>
    </row>
    <row r="4981" spans="1:13" x14ac:dyDescent="0.25">
      <c r="A4981" s="13" t="s">
        <v>1198</v>
      </c>
      <c r="B4981" s="18">
        <v>29</v>
      </c>
      <c r="C4981" s="35" t="s">
        <v>43</v>
      </c>
      <c r="D4981" s="136">
        <v>90</v>
      </c>
      <c r="E4981" s="136">
        <v>25</v>
      </c>
      <c r="F4981" s="305">
        <f t="shared" si="763"/>
        <v>6361.74</v>
      </c>
      <c r="G4981" s="9">
        <v>0.1</v>
      </c>
      <c r="H4981" s="9" t="s">
        <v>1147</v>
      </c>
      <c r="I4981" s="32">
        <f t="shared" si="776"/>
        <v>6213.1504929432931</v>
      </c>
      <c r="J4981" s="32">
        <f t="shared" si="775"/>
        <v>31.065752464716464</v>
      </c>
      <c r="K4981" s="33" t="str">
        <f t="shared" si="764"/>
        <v>DEJAR</v>
      </c>
      <c r="L4981" s="33" t="str">
        <f t="shared" si="765"/>
        <v>DEJAR</v>
      </c>
      <c r="M4981" s="33" t="str">
        <f t="shared" si="766"/>
        <v>DEJAR</v>
      </c>
    </row>
    <row r="4982" spans="1:13" x14ac:dyDescent="0.25">
      <c r="A4982" s="13" t="s">
        <v>1198</v>
      </c>
      <c r="B4982" s="18">
        <v>30</v>
      </c>
      <c r="C4982" s="35" t="s">
        <v>820</v>
      </c>
      <c r="D4982" s="136">
        <v>50</v>
      </c>
      <c r="E4982" s="136">
        <v>25</v>
      </c>
      <c r="F4982" s="305">
        <f t="shared" si="763"/>
        <v>1963.5</v>
      </c>
      <c r="G4982" s="9">
        <v>0.1</v>
      </c>
      <c r="H4982" s="9" t="s">
        <v>1147</v>
      </c>
      <c r="I4982" s="32">
        <f t="shared" si="776"/>
        <v>1530.6197203780737</v>
      </c>
      <c r="J4982" s="32">
        <f t="shared" si="775"/>
        <v>7.6530986018903677</v>
      </c>
      <c r="K4982" s="33" t="str">
        <f t="shared" si="764"/>
        <v>DEJAR</v>
      </c>
      <c r="L4982" s="33" t="str">
        <f t="shared" si="765"/>
        <v>DEJAR</v>
      </c>
      <c r="M4982" s="33" t="str">
        <f t="shared" si="766"/>
        <v>DEJAR</v>
      </c>
    </row>
    <row r="4983" spans="1:13" x14ac:dyDescent="0.25">
      <c r="A4983" s="13" t="s">
        <v>1198</v>
      </c>
      <c r="B4983" s="18">
        <v>31</v>
      </c>
      <c r="C4983" s="35" t="s">
        <v>43</v>
      </c>
      <c r="D4983" s="136">
        <v>120</v>
      </c>
      <c r="E4983" s="136">
        <v>45</v>
      </c>
      <c r="F4983" s="305">
        <f t="shared" si="763"/>
        <v>11309.76</v>
      </c>
      <c r="G4983" s="9">
        <v>0.1</v>
      </c>
      <c r="H4983" s="9" t="s">
        <v>1147</v>
      </c>
      <c r="I4983" s="32">
        <f t="shared" si="776"/>
        <v>12334.018661296808</v>
      </c>
      <c r="J4983" s="32">
        <f t="shared" si="775"/>
        <v>61.670093306484034</v>
      </c>
      <c r="K4983" s="33" t="str">
        <f t="shared" si="764"/>
        <v>DEJAR</v>
      </c>
      <c r="L4983" s="33" t="str">
        <f t="shared" si="765"/>
        <v>DEJAR</v>
      </c>
      <c r="M4983" s="33" t="str">
        <f t="shared" si="766"/>
        <v>DEJAR</v>
      </c>
    </row>
    <row r="4984" spans="1:13" x14ac:dyDescent="0.25">
      <c r="A4984" s="13" t="s">
        <v>1198</v>
      </c>
      <c r="B4984" s="18">
        <v>32</v>
      </c>
      <c r="C4984" s="35" t="s">
        <v>43</v>
      </c>
      <c r="D4984" s="136">
        <v>71</v>
      </c>
      <c r="E4984" s="136">
        <v>28</v>
      </c>
      <c r="F4984" s="305">
        <f t="shared" si="763"/>
        <v>3959.2013999999999</v>
      </c>
      <c r="G4984" s="9">
        <v>0.1</v>
      </c>
      <c r="H4984" s="9" t="s">
        <v>1147</v>
      </c>
      <c r="I4984" s="32">
        <f t="shared" si="776"/>
        <v>3530.5965798379734</v>
      </c>
      <c r="J4984" s="32">
        <f t="shared" si="775"/>
        <v>17.652982899189865</v>
      </c>
      <c r="K4984" s="33" t="str">
        <f t="shared" si="764"/>
        <v>DEJAR</v>
      </c>
      <c r="L4984" s="33" t="str">
        <f t="shared" si="765"/>
        <v>DEJAR</v>
      </c>
      <c r="M4984" s="33" t="str">
        <f t="shared" si="766"/>
        <v>DEJAR</v>
      </c>
    </row>
    <row r="4985" spans="1:13" x14ac:dyDescent="0.25">
      <c r="A4985" s="13" t="s">
        <v>1198</v>
      </c>
      <c r="B4985" s="18">
        <v>33</v>
      </c>
      <c r="C4985" s="35" t="s">
        <v>43</v>
      </c>
      <c r="D4985" s="136">
        <v>92</v>
      </c>
      <c r="E4985" s="136">
        <v>30</v>
      </c>
      <c r="F4985" s="305">
        <f t="shared" si="763"/>
        <v>6647.6256000000003</v>
      </c>
      <c r="G4985" s="9">
        <v>0.1</v>
      </c>
      <c r="H4985" s="9" t="s">
        <v>1147</v>
      </c>
      <c r="I4985" s="32">
        <f t="shared" si="776"/>
        <v>6547.3149677011188</v>
      </c>
      <c r="J4985" s="32">
        <f t="shared" si="775"/>
        <v>32.736574838505589</v>
      </c>
      <c r="K4985" s="33" t="str">
        <f t="shared" si="764"/>
        <v>DEJAR</v>
      </c>
      <c r="L4985" s="33" t="str">
        <f t="shared" si="765"/>
        <v>DEJAR</v>
      </c>
      <c r="M4985" s="33" t="str">
        <f t="shared" si="766"/>
        <v>DEJAR</v>
      </c>
    </row>
    <row r="4986" spans="1:13" x14ac:dyDescent="0.25">
      <c r="A4986" s="13" t="s">
        <v>1198</v>
      </c>
      <c r="B4986" s="18">
        <v>34</v>
      </c>
      <c r="C4986" s="35" t="s">
        <v>43</v>
      </c>
      <c r="D4986" s="136">
        <v>73</v>
      </c>
      <c r="E4986" s="136">
        <v>30</v>
      </c>
      <c r="F4986" s="305">
        <f t="shared" si="763"/>
        <v>4185.3966</v>
      </c>
      <c r="G4986" s="9">
        <v>0.1</v>
      </c>
      <c r="H4986" s="9" t="s">
        <v>1147</v>
      </c>
      <c r="I4986" s="32">
        <f t="shared" si="776"/>
        <v>3772.2805096514808</v>
      </c>
      <c r="J4986" s="32">
        <f t="shared" si="775"/>
        <v>18.861402548257402</v>
      </c>
      <c r="K4986" s="33" t="str">
        <f t="shared" si="764"/>
        <v>DEJAR</v>
      </c>
      <c r="L4986" s="33" t="str">
        <f t="shared" si="765"/>
        <v>DEJAR</v>
      </c>
      <c r="M4986" s="33" t="str">
        <f t="shared" si="766"/>
        <v>DEJAR</v>
      </c>
    </row>
    <row r="4987" spans="1:13" x14ac:dyDescent="0.25">
      <c r="A4987" s="13" t="s">
        <v>1198</v>
      </c>
      <c r="B4987" s="18">
        <v>35</v>
      </c>
      <c r="C4987" s="35" t="s">
        <v>43</v>
      </c>
      <c r="D4987" s="136">
        <v>85</v>
      </c>
      <c r="E4987" s="136">
        <v>35</v>
      </c>
      <c r="F4987" s="305">
        <f t="shared" si="763"/>
        <v>5674.5150000000003</v>
      </c>
      <c r="G4987" s="9">
        <v>0.1</v>
      </c>
      <c r="H4987" s="9" t="s">
        <v>1147</v>
      </c>
      <c r="I4987" s="32">
        <f t="shared" si="776"/>
        <v>5421.813979830069</v>
      </c>
      <c r="J4987" s="32">
        <f t="shared" si="775"/>
        <v>27.109069899150342</v>
      </c>
      <c r="K4987" s="33" t="str">
        <f t="shared" si="764"/>
        <v>DEJAR</v>
      </c>
      <c r="L4987" s="33" t="str">
        <f t="shared" si="765"/>
        <v>DEJAR</v>
      </c>
      <c r="M4987" s="33" t="str">
        <f t="shared" si="766"/>
        <v>DEJAR</v>
      </c>
    </row>
    <row r="4988" spans="1:13" x14ac:dyDescent="0.25">
      <c r="A4988" s="13" t="s">
        <v>1198</v>
      </c>
      <c r="B4988" s="18">
        <v>36</v>
      </c>
      <c r="C4988" s="35" t="s">
        <v>43</v>
      </c>
      <c r="D4988" s="136">
        <v>51</v>
      </c>
      <c r="E4988" s="136">
        <v>39</v>
      </c>
      <c r="F4988" s="305">
        <f t="shared" si="763"/>
        <v>2042.8253999999999</v>
      </c>
      <c r="G4988" s="9">
        <v>0.1</v>
      </c>
      <c r="H4988" s="9" t="s">
        <v>1147</v>
      </c>
      <c r="I4988" s="32">
        <f t="shared" si="776"/>
        <v>1604.5967189869084</v>
      </c>
      <c r="J4988" s="32">
        <f t="shared" si="775"/>
        <v>8.0229835949345407</v>
      </c>
      <c r="K4988" s="33" t="str">
        <f t="shared" si="764"/>
        <v>DEJAR</v>
      </c>
      <c r="L4988" s="33" t="str">
        <f t="shared" si="765"/>
        <v>DEJAR</v>
      </c>
      <c r="M4988" s="33" t="str">
        <f t="shared" si="766"/>
        <v>DEJAR</v>
      </c>
    </row>
    <row r="4989" spans="1:13" x14ac:dyDescent="0.25">
      <c r="A4989" s="13" t="s">
        <v>1198</v>
      </c>
      <c r="B4989" s="18">
        <v>37</v>
      </c>
      <c r="C4989" s="35" t="s">
        <v>43</v>
      </c>
      <c r="D4989" s="136">
        <v>86</v>
      </c>
      <c r="E4989" s="136">
        <v>28</v>
      </c>
      <c r="F4989" s="305">
        <f t="shared" si="763"/>
        <v>5808.8184000000001</v>
      </c>
      <c r="G4989" s="9">
        <v>0.1</v>
      </c>
      <c r="H4989" s="9" t="s">
        <v>1147</v>
      </c>
      <c r="I4989" s="32">
        <f t="shared" si="776"/>
        <v>5575.0878207290734</v>
      </c>
      <c r="J4989" s="32">
        <f t="shared" si="775"/>
        <v>27.875439103645363</v>
      </c>
      <c r="K4989" s="33" t="str">
        <f t="shared" si="764"/>
        <v>DEJAR</v>
      </c>
      <c r="L4989" s="33" t="str">
        <f t="shared" si="765"/>
        <v>DEJAR</v>
      </c>
      <c r="M4989" s="33" t="str">
        <f t="shared" si="766"/>
        <v>DEJAR</v>
      </c>
    </row>
    <row r="4990" spans="1:13" x14ac:dyDescent="0.25">
      <c r="A4990" s="13" t="s">
        <v>1198</v>
      </c>
      <c r="B4990" s="18">
        <v>38</v>
      </c>
      <c r="C4990" s="35" t="s">
        <v>43</v>
      </c>
      <c r="D4990" s="136">
        <v>54</v>
      </c>
      <c r="E4990" s="136">
        <v>36</v>
      </c>
      <c r="F4990" s="305">
        <f t="shared" si="763"/>
        <v>2290.2264</v>
      </c>
      <c r="G4990" s="9">
        <v>0.1</v>
      </c>
      <c r="H4990" s="9" t="s">
        <v>1147</v>
      </c>
      <c r="I4990" s="32">
        <f t="shared" si="776"/>
        <v>1838.7943468066326</v>
      </c>
      <c r="J4990" s="32">
        <f t="shared" si="775"/>
        <v>9.1939717340331626</v>
      </c>
      <c r="K4990" s="33" t="str">
        <f t="shared" si="764"/>
        <v>DEJAR</v>
      </c>
      <c r="L4990" s="33" t="str">
        <f t="shared" si="765"/>
        <v>DEJAR</v>
      </c>
      <c r="M4990" s="33" t="str">
        <f t="shared" si="766"/>
        <v>DEJAR</v>
      </c>
    </row>
    <row r="4991" spans="1:13" x14ac:dyDescent="0.25">
      <c r="A4991" s="13" t="s">
        <v>1198</v>
      </c>
      <c r="B4991" s="18">
        <v>39</v>
      </c>
      <c r="C4991" s="35" t="s">
        <v>820</v>
      </c>
      <c r="D4991" s="136">
        <v>50</v>
      </c>
      <c r="E4991" s="136">
        <v>30</v>
      </c>
      <c r="F4991" s="305">
        <f t="shared" si="763"/>
        <v>1963.5</v>
      </c>
      <c r="G4991" s="9">
        <v>0.1</v>
      </c>
      <c r="H4991" s="9" t="s">
        <v>1147</v>
      </c>
      <c r="I4991" s="32">
        <f t="shared" si="776"/>
        <v>1530.6197203780737</v>
      </c>
      <c r="J4991" s="32">
        <f t="shared" si="775"/>
        <v>7.6530986018903677</v>
      </c>
      <c r="K4991" s="33" t="str">
        <f t="shared" si="764"/>
        <v>DEJAR</v>
      </c>
      <c r="L4991" s="33" t="str">
        <f t="shared" si="765"/>
        <v>DEJAR</v>
      </c>
      <c r="M4991" s="33" t="str">
        <f t="shared" si="766"/>
        <v>DEJAR</v>
      </c>
    </row>
    <row r="4992" spans="1:13" x14ac:dyDescent="0.25">
      <c r="A4992" s="13" t="s">
        <v>1198</v>
      </c>
      <c r="B4992" s="18">
        <v>40</v>
      </c>
      <c r="C4992" s="35" t="s">
        <v>43</v>
      </c>
      <c r="D4992" s="136">
        <v>115</v>
      </c>
      <c r="E4992" s="136">
        <v>45</v>
      </c>
      <c r="F4992" s="305">
        <f t="shared" si="763"/>
        <v>10386.914999999999</v>
      </c>
      <c r="G4992" s="9">
        <v>0.1</v>
      </c>
      <c r="H4992" s="9" t="s">
        <v>1147</v>
      </c>
      <c r="I4992" s="32">
        <f t="shared" si="776"/>
        <v>11144.208244565172</v>
      </c>
      <c r="J4992" s="32">
        <f t="shared" si="775"/>
        <v>55.72104122282586</v>
      </c>
      <c r="K4992" s="33" t="str">
        <f t="shared" si="764"/>
        <v>DEJAR</v>
      </c>
      <c r="L4992" s="33" t="str">
        <f t="shared" si="765"/>
        <v>DEJAR</v>
      </c>
      <c r="M4992" s="33" t="str">
        <f t="shared" si="766"/>
        <v>DEJAR</v>
      </c>
    </row>
    <row r="4993" spans="1:13" x14ac:dyDescent="0.25">
      <c r="A4993" s="13" t="s">
        <v>1198</v>
      </c>
      <c r="B4993" s="18">
        <v>41</v>
      </c>
      <c r="C4993" s="35" t="s">
        <v>820</v>
      </c>
      <c r="D4993" s="136">
        <v>17</v>
      </c>
      <c r="E4993" s="136">
        <v>15</v>
      </c>
      <c r="F4993" s="305">
        <f t="shared" si="763"/>
        <v>226.98060000000001</v>
      </c>
      <c r="G4993" s="9">
        <v>0.1</v>
      </c>
      <c r="H4993" s="9" t="s">
        <v>1147</v>
      </c>
      <c r="I4993" s="32">
        <f t="shared" si="776"/>
        <v>116.98835060940742</v>
      </c>
      <c r="J4993" s="32">
        <f t="shared" si="775"/>
        <v>0.58494175304703711</v>
      </c>
      <c r="K4993" s="33" t="str">
        <f t="shared" si="764"/>
        <v>DEJAR</v>
      </c>
      <c r="L4993" s="33" t="str">
        <f t="shared" si="765"/>
        <v>DEJAR</v>
      </c>
      <c r="M4993" s="33" t="str">
        <f t="shared" si="766"/>
        <v>DEJAR</v>
      </c>
    </row>
    <row r="4994" spans="1:13" x14ac:dyDescent="0.25">
      <c r="A4994" s="13" t="s">
        <v>1198</v>
      </c>
      <c r="B4994" s="18">
        <v>42</v>
      </c>
      <c r="C4994" s="35" t="s">
        <v>43</v>
      </c>
      <c r="D4994" s="136">
        <v>115</v>
      </c>
      <c r="E4994" s="136">
        <v>45</v>
      </c>
      <c r="F4994" s="305">
        <f t="shared" si="763"/>
        <v>10386.914999999999</v>
      </c>
      <c r="G4994" s="9">
        <v>0.1</v>
      </c>
      <c r="H4994" s="9" t="s">
        <v>1147</v>
      </c>
      <c r="I4994" s="32">
        <f t="shared" si="776"/>
        <v>11144.208244565172</v>
      </c>
      <c r="J4994" s="32">
        <f t="shared" si="775"/>
        <v>55.72104122282586</v>
      </c>
      <c r="K4994" s="33" t="str">
        <f t="shared" si="764"/>
        <v>DEJAR</v>
      </c>
      <c r="L4994" s="33" t="str">
        <f t="shared" si="765"/>
        <v>DEJAR</v>
      </c>
      <c r="M4994" s="33" t="str">
        <f t="shared" si="766"/>
        <v>DEJAR</v>
      </c>
    </row>
    <row r="4995" spans="1:13" x14ac:dyDescent="0.25">
      <c r="A4995" s="13" t="s">
        <v>1198</v>
      </c>
      <c r="B4995" s="18">
        <v>43</v>
      </c>
      <c r="C4995" s="35" t="s">
        <v>43</v>
      </c>
      <c r="D4995" s="136">
        <v>51</v>
      </c>
      <c r="E4995" s="136">
        <v>28</v>
      </c>
      <c r="F4995" s="305">
        <f t="shared" ref="F4995:F5058" si="777">(3.1416/4)*D4995^2</f>
        <v>2042.8253999999999</v>
      </c>
      <c r="G4995" s="9">
        <v>0.1</v>
      </c>
      <c r="H4995" s="9" t="s">
        <v>1147</v>
      </c>
      <c r="I4995" s="32">
        <f t="shared" si="776"/>
        <v>1604.5967189869084</v>
      </c>
      <c r="J4995" s="32">
        <f t="shared" si="775"/>
        <v>8.0229835949345407</v>
      </c>
      <c r="K4995" s="33" t="str">
        <f t="shared" ref="K4995:K5058" si="778">+IF(D4995&gt;=10,"DEJAR","DEPURAR")</f>
        <v>DEJAR</v>
      </c>
      <c r="L4995" s="33" t="str">
        <f t="shared" ref="L4995:L5058" si="779">+IF(E4995&gt;=5,"DEJAR","DEPURAR")</f>
        <v>DEJAR</v>
      </c>
      <c r="M4995" s="33" t="str">
        <f t="shared" ref="M4995:M5058" si="780">+IF(AND(K4995="DEJAR",L4995="DEJAR"),"DEJAR","DEPURAR")</f>
        <v>DEJAR</v>
      </c>
    </row>
    <row r="4996" spans="1:13" x14ac:dyDescent="0.25">
      <c r="A4996" s="13" t="s">
        <v>1198</v>
      </c>
      <c r="B4996" s="18">
        <v>44</v>
      </c>
      <c r="C4996" s="35" t="s">
        <v>1071</v>
      </c>
      <c r="D4996" s="136">
        <v>20</v>
      </c>
      <c r="E4996" s="136">
        <v>10</v>
      </c>
      <c r="F4996" s="305">
        <f t="shared" si="777"/>
        <v>314.15999999999997</v>
      </c>
      <c r="G4996" s="9">
        <v>0.1</v>
      </c>
      <c r="H4996" s="9" t="s">
        <v>1147</v>
      </c>
      <c r="I4996" s="32">
        <f t="shared" si="776"/>
        <v>172.33493090633354</v>
      </c>
      <c r="J4996" s="32">
        <f t="shared" si="775"/>
        <v>0.86167465453166758</v>
      </c>
      <c r="K4996" s="33" t="str">
        <f t="shared" si="778"/>
        <v>DEJAR</v>
      </c>
      <c r="L4996" s="33" t="str">
        <f t="shared" si="779"/>
        <v>DEJAR</v>
      </c>
      <c r="M4996" s="33" t="str">
        <f t="shared" si="780"/>
        <v>DEJAR</v>
      </c>
    </row>
    <row r="4997" spans="1:13" x14ac:dyDescent="0.25">
      <c r="A4997" s="13" t="s">
        <v>1198</v>
      </c>
      <c r="B4997" s="18">
        <v>45</v>
      </c>
      <c r="C4997" s="35" t="s">
        <v>1230</v>
      </c>
      <c r="D4997" s="136">
        <v>95</v>
      </c>
      <c r="E4997" s="136">
        <v>25</v>
      </c>
      <c r="F4997" s="305">
        <f t="shared" si="777"/>
        <v>7088.2349999999997</v>
      </c>
      <c r="G4997" s="9">
        <v>0.1</v>
      </c>
      <c r="H4997" s="9" t="s">
        <v>1147</v>
      </c>
      <c r="I4997" s="32">
        <f t="shared" si="776"/>
        <v>7067.7194142207773</v>
      </c>
      <c r="J4997" s="32">
        <f t="shared" si="775"/>
        <v>35.338597071103884</v>
      </c>
      <c r="K4997" s="33" t="str">
        <f t="shared" si="778"/>
        <v>DEJAR</v>
      </c>
      <c r="L4997" s="33" t="str">
        <f t="shared" si="779"/>
        <v>DEJAR</v>
      </c>
      <c r="M4997" s="33" t="str">
        <f t="shared" si="780"/>
        <v>DEJAR</v>
      </c>
    </row>
    <row r="4998" spans="1:13" x14ac:dyDescent="0.25">
      <c r="A4998" s="13" t="s">
        <v>1198</v>
      </c>
      <c r="B4998" s="18">
        <v>46</v>
      </c>
      <c r="C4998" s="8" t="s">
        <v>1231</v>
      </c>
      <c r="D4998" s="136">
        <v>25</v>
      </c>
      <c r="E4998" s="136">
        <v>8</v>
      </c>
      <c r="F4998" s="305">
        <f t="shared" si="777"/>
        <v>490.875</v>
      </c>
      <c r="G4998" s="9">
        <v>0.1</v>
      </c>
      <c r="H4998" s="9" t="s">
        <v>1147</v>
      </c>
      <c r="I4998" s="32">
        <f t="shared" si="776"/>
        <v>293.3319028192812</v>
      </c>
      <c r="J4998" s="32">
        <f t="shared" si="775"/>
        <v>1.4666595140964058</v>
      </c>
      <c r="K4998" s="33" t="str">
        <f t="shared" si="778"/>
        <v>DEJAR</v>
      </c>
      <c r="L4998" s="33" t="str">
        <f t="shared" si="779"/>
        <v>DEJAR</v>
      </c>
      <c r="M4998" s="33" t="str">
        <f t="shared" si="780"/>
        <v>DEJAR</v>
      </c>
    </row>
    <row r="4999" spans="1:13" x14ac:dyDescent="0.25">
      <c r="A4999" s="13" t="s">
        <v>1198</v>
      </c>
      <c r="B4999" s="18">
        <v>47</v>
      </c>
      <c r="C4999" s="35" t="s">
        <v>1071</v>
      </c>
      <c r="D4999" s="136">
        <v>39</v>
      </c>
      <c r="E4999" s="136">
        <v>12</v>
      </c>
      <c r="F4999" s="305">
        <f t="shared" si="777"/>
        <v>1194.5934</v>
      </c>
      <c r="G4999" s="9">
        <v>0.1</v>
      </c>
      <c r="H4999" s="9" t="s">
        <v>1147</v>
      </c>
      <c r="I4999" s="32">
        <f t="shared" si="776"/>
        <v>846.59112411251863</v>
      </c>
      <c r="J4999" s="32">
        <f t="shared" si="775"/>
        <v>4.2329556205625929</v>
      </c>
      <c r="K4999" s="33" t="str">
        <f t="shared" si="778"/>
        <v>DEJAR</v>
      </c>
      <c r="L4999" s="33" t="str">
        <f t="shared" si="779"/>
        <v>DEJAR</v>
      </c>
      <c r="M4999" s="33" t="str">
        <f t="shared" si="780"/>
        <v>DEJAR</v>
      </c>
    </row>
    <row r="5000" spans="1:13" x14ac:dyDescent="0.25">
      <c r="A5000" s="13" t="s">
        <v>1200</v>
      </c>
      <c r="B5000" s="18">
        <v>1</v>
      </c>
      <c r="C5000" s="35" t="s">
        <v>1071</v>
      </c>
      <c r="D5000" s="136">
        <v>37</v>
      </c>
      <c r="E5000" s="136">
        <v>5</v>
      </c>
      <c r="F5000" s="305">
        <f t="shared" si="777"/>
        <v>1075.2126000000001</v>
      </c>
      <c r="G5000" s="9">
        <v>0.1</v>
      </c>
      <c r="H5000" s="9" t="s">
        <v>1147</v>
      </c>
      <c r="I5000" s="32">
        <f t="shared" si="776"/>
        <v>746.75785703016243</v>
      </c>
      <c r="J5000" s="32">
        <f t="shared" si="775"/>
        <v>3.7337892851508117</v>
      </c>
      <c r="K5000" s="33" t="str">
        <f t="shared" si="778"/>
        <v>DEJAR</v>
      </c>
      <c r="L5000" s="33" t="str">
        <f t="shared" si="779"/>
        <v>DEJAR</v>
      </c>
      <c r="M5000" s="33" t="str">
        <f t="shared" si="780"/>
        <v>DEJAR</v>
      </c>
    </row>
    <row r="5001" spans="1:13" x14ac:dyDescent="0.25">
      <c r="A5001" s="13" t="s">
        <v>1200</v>
      </c>
      <c r="B5001" s="18">
        <v>2</v>
      </c>
      <c r="C5001" s="35" t="s">
        <v>1199</v>
      </c>
      <c r="D5001" s="136">
        <v>129</v>
      </c>
      <c r="E5001" s="136">
        <v>27</v>
      </c>
      <c r="F5001" s="305">
        <f t="shared" si="777"/>
        <v>13069.841399999999</v>
      </c>
      <c r="G5001" s="9">
        <v>0.1</v>
      </c>
      <c r="H5001" s="9" t="s">
        <v>1116</v>
      </c>
      <c r="I5001" s="33">
        <f>0.15991*D5001^2.32764</f>
        <v>13078.822825067786</v>
      </c>
      <c r="J5001" s="33">
        <f t="shared" si="775"/>
        <v>65.394114125338916</v>
      </c>
      <c r="K5001" s="33" t="str">
        <f t="shared" si="778"/>
        <v>DEJAR</v>
      </c>
      <c r="L5001" s="33" t="str">
        <f t="shared" si="779"/>
        <v>DEJAR</v>
      </c>
      <c r="M5001" s="33" t="str">
        <f t="shared" si="780"/>
        <v>DEJAR</v>
      </c>
    </row>
    <row r="5002" spans="1:13" x14ac:dyDescent="0.25">
      <c r="A5002" s="13" t="s">
        <v>1200</v>
      </c>
      <c r="B5002" s="18">
        <v>3</v>
      </c>
      <c r="C5002" s="35" t="s">
        <v>1071</v>
      </c>
      <c r="D5002" s="136">
        <v>62</v>
      </c>
      <c r="E5002" s="136">
        <v>6</v>
      </c>
      <c r="F5002" s="305">
        <f t="shared" si="777"/>
        <v>3019.0776000000001</v>
      </c>
      <c r="G5002" s="9">
        <v>0.1</v>
      </c>
      <c r="H5002" s="9" t="s">
        <v>1147</v>
      </c>
      <c r="I5002" s="32">
        <f t="shared" ref="I5002:I5003" si="781">0.13657*D5002^2.38351</f>
        <v>2555.8703816500024</v>
      </c>
      <c r="J5002" s="32">
        <f t="shared" si="775"/>
        <v>12.77935190825001</v>
      </c>
      <c r="K5002" s="33" t="str">
        <f t="shared" si="778"/>
        <v>DEJAR</v>
      </c>
      <c r="L5002" s="33" t="str">
        <f t="shared" si="779"/>
        <v>DEJAR</v>
      </c>
      <c r="M5002" s="33" t="str">
        <f t="shared" si="780"/>
        <v>DEJAR</v>
      </c>
    </row>
    <row r="5003" spans="1:13" x14ac:dyDescent="0.25">
      <c r="A5003" s="13" t="s">
        <v>1200</v>
      </c>
      <c r="B5003" s="18">
        <v>4</v>
      </c>
      <c r="C5003" s="35" t="s">
        <v>1232</v>
      </c>
      <c r="D5003" s="136">
        <v>97</v>
      </c>
      <c r="E5003" s="136">
        <v>25</v>
      </c>
      <c r="F5003" s="305">
        <f t="shared" si="777"/>
        <v>7389.8285999999998</v>
      </c>
      <c r="G5003" s="9">
        <v>0.1</v>
      </c>
      <c r="H5003" s="9" t="s">
        <v>1147</v>
      </c>
      <c r="I5003" s="32">
        <f t="shared" si="781"/>
        <v>7427.5503715745845</v>
      </c>
      <c r="J5003" s="32">
        <f t="shared" si="775"/>
        <v>37.137751857872921</v>
      </c>
      <c r="K5003" s="33" t="str">
        <f t="shared" si="778"/>
        <v>DEJAR</v>
      </c>
      <c r="L5003" s="33" t="str">
        <f t="shared" si="779"/>
        <v>DEJAR</v>
      </c>
      <c r="M5003" s="33" t="str">
        <f t="shared" si="780"/>
        <v>DEJAR</v>
      </c>
    </row>
    <row r="5004" spans="1:13" x14ac:dyDescent="0.25">
      <c r="A5004" s="13" t="s">
        <v>1200</v>
      </c>
      <c r="B5004" s="18">
        <v>5</v>
      </c>
      <c r="C5004" s="35" t="s">
        <v>1199</v>
      </c>
      <c r="D5004" s="136">
        <v>160</v>
      </c>
      <c r="E5004" s="136">
        <v>30</v>
      </c>
      <c r="F5004" s="305">
        <f t="shared" si="777"/>
        <v>20106.239999999998</v>
      </c>
      <c r="G5004" s="9">
        <v>0.1</v>
      </c>
      <c r="H5004" s="9" t="s">
        <v>1116</v>
      </c>
      <c r="I5004" s="33">
        <f>0.15991*D5004^2.32764</f>
        <v>21591.034914924261</v>
      </c>
      <c r="J5004" s="33">
        <f t="shared" si="775"/>
        <v>107.9551745746213</v>
      </c>
      <c r="K5004" s="33" t="str">
        <f t="shared" si="778"/>
        <v>DEJAR</v>
      </c>
      <c r="L5004" s="33" t="str">
        <f t="shared" si="779"/>
        <v>DEJAR</v>
      </c>
      <c r="M5004" s="33" t="str">
        <f t="shared" si="780"/>
        <v>DEJAR</v>
      </c>
    </row>
    <row r="5005" spans="1:13" x14ac:dyDescent="0.25">
      <c r="A5005" s="13" t="s">
        <v>1200</v>
      </c>
      <c r="B5005" s="18">
        <v>6</v>
      </c>
      <c r="C5005" s="35" t="s">
        <v>1232</v>
      </c>
      <c r="D5005" s="136">
        <v>33</v>
      </c>
      <c r="E5005" s="136">
        <v>8</v>
      </c>
      <c r="F5005" s="305">
        <f t="shared" si="777"/>
        <v>855.30060000000003</v>
      </c>
      <c r="G5005" s="9">
        <v>0.1</v>
      </c>
      <c r="H5005" s="9" t="s">
        <v>1147</v>
      </c>
      <c r="I5005" s="32">
        <f>0.13657*D5005^2.38351</f>
        <v>568.52356444302654</v>
      </c>
      <c r="J5005" s="32">
        <f>(I5005/1000)*0.5/G5005</f>
        <v>2.8426178222151326</v>
      </c>
      <c r="K5005" s="33" t="str">
        <f t="shared" si="778"/>
        <v>DEJAR</v>
      </c>
      <c r="L5005" s="33" t="str">
        <f t="shared" si="779"/>
        <v>DEJAR</v>
      </c>
      <c r="M5005" s="33" t="str">
        <f t="shared" si="780"/>
        <v>DEJAR</v>
      </c>
    </row>
    <row r="5006" spans="1:13" x14ac:dyDescent="0.25">
      <c r="A5006" s="13" t="s">
        <v>1200</v>
      </c>
      <c r="B5006" s="18">
        <v>7</v>
      </c>
      <c r="C5006" s="35" t="s">
        <v>1199</v>
      </c>
      <c r="D5006" s="136">
        <v>70</v>
      </c>
      <c r="E5006" s="210">
        <v>23.583333333333332</v>
      </c>
      <c r="F5006" s="305">
        <f t="shared" si="777"/>
        <v>3848.46</v>
      </c>
      <c r="G5006" s="9">
        <v>0.1</v>
      </c>
      <c r="H5006" s="9" t="s">
        <v>1116</v>
      </c>
      <c r="I5006" s="33">
        <f t="shared" ref="I5006:I5015" si="782">0.15991*D5006^2.32764</f>
        <v>3152.0973737663971</v>
      </c>
      <c r="J5006" s="33">
        <f t="shared" si="775"/>
        <v>15.760486868831986</v>
      </c>
      <c r="K5006" s="33" t="str">
        <f t="shared" si="778"/>
        <v>DEJAR</v>
      </c>
      <c r="L5006" s="33" t="str">
        <f t="shared" si="779"/>
        <v>DEJAR</v>
      </c>
      <c r="M5006" s="33" t="str">
        <f t="shared" si="780"/>
        <v>DEJAR</v>
      </c>
    </row>
    <row r="5007" spans="1:13" x14ac:dyDescent="0.25">
      <c r="A5007" s="13" t="s">
        <v>1200</v>
      </c>
      <c r="B5007" s="18">
        <v>8</v>
      </c>
      <c r="C5007" s="35" t="s">
        <v>1199</v>
      </c>
      <c r="D5007" s="136">
        <v>140</v>
      </c>
      <c r="E5007" s="136">
        <v>28</v>
      </c>
      <c r="F5007" s="305">
        <f t="shared" si="777"/>
        <v>15393.84</v>
      </c>
      <c r="G5007" s="9">
        <v>0.1</v>
      </c>
      <c r="H5007" s="9" t="s">
        <v>1116</v>
      </c>
      <c r="I5007" s="33">
        <f t="shared" si="782"/>
        <v>15823.00933292321</v>
      </c>
      <c r="J5007" s="33">
        <f t="shared" si="775"/>
        <v>79.115046664616045</v>
      </c>
      <c r="K5007" s="33" t="str">
        <f t="shared" si="778"/>
        <v>DEJAR</v>
      </c>
      <c r="L5007" s="33" t="str">
        <f t="shared" si="779"/>
        <v>DEJAR</v>
      </c>
      <c r="M5007" s="33" t="str">
        <f t="shared" si="780"/>
        <v>DEJAR</v>
      </c>
    </row>
    <row r="5008" spans="1:13" x14ac:dyDescent="0.25">
      <c r="A5008" s="13" t="s">
        <v>1200</v>
      </c>
      <c r="B5008" s="18">
        <v>9</v>
      </c>
      <c r="C5008" s="35" t="s">
        <v>1199</v>
      </c>
      <c r="D5008" s="136">
        <v>170</v>
      </c>
      <c r="E5008" s="136">
        <v>28</v>
      </c>
      <c r="F5008" s="305">
        <f t="shared" si="777"/>
        <v>22698.06</v>
      </c>
      <c r="G5008" s="9">
        <v>0.1</v>
      </c>
      <c r="H5008" s="9" t="s">
        <v>1116</v>
      </c>
      <c r="I5008" s="33">
        <f t="shared" si="782"/>
        <v>24863.241630661552</v>
      </c>
      <c r="J5008" s="33">
        <f t="shared" si="775"/>
        <v>124.31620815330776</v>
      </c>
      <c r="K5008" s="33" t="str">
        <f t="shared" si="778"/>
        <v>DEJAR</v>
      </c>
      <c r="L5008" s="33" t="str">
        <f t="shared" si="779"/>
        <v>DEJAR</v>
      </c>
      <c r="M5008" s="33" t="str">
        <f t="shared" si="780"/>
        <v>DEJAR</v>
      </c>
    </row>
    <row r="5009" spans="1:13" x14ac:dyDescent="0.25">
      <c r="A5009" s="13" t="s">
        <v>1200</v>
      </c>
      <c r="B5009" s="18">
        <v>10</v>
      </c>
      <c r="C5009" s="35" t="s">
        <v>1199</v>
      </c>
      <c r="D5009" s="136">
        <v>130</v>
      </c>
      <c r="E5009" s="136">
        <v>29</v>
      </c>
      <c r="F5009" s="305">
        <f t="shared" si="777"/>
        <v>13273.26</v>
      </c>
      <c r="G5009" s="9">
        <v>0.1</v>
      </c>
      <c r="H5009" s="9" t="s">
        <v>1116</v>
      </c>
      <c r="I5009" s="33">
        <f t="shared" si="782"/>
        <v>13316.028863163438</v>
      </c>
      <c r="J5009" s="33">
        <f t="shared" si="775"/>
        <v>66.580144315817179</v>
      </c>
      <c r="K5009" s="33" t="str">
        <f t="shared" si="778"/>
        <v>DEJAR</v>
      </c>
      <c r="L5009" s="33" t="str">
        <f t="shared" si="779"/>
        <v>DEJAR</v>
      </c>
      <c r="M5009" s="33" t="str">
        <f t="shared" si="780"/>
        <v>DEJAR</v>
      </c>
    </row>
    <row r="5010" spans="1:13" x14ac:dyDescent="0.25">
      <c r="A5010" s="13" t="s">
        <v>1200</v>
      </c>
      <c r="B5010" s="18">
        <v>11</v>
      </c>
      <c r="C5010" s="35" t="s">
        <v>1199</v>
      </c>
      <c r="D5010" s="136">
        <v>180</v>
      </c>
      <c r="E5010" s="136">
        <v>30</v>
      </c>
      <c r="F5010" s="305">
        <f t="shared" si="777"/>
        <v>25446.959999999999</v>
      </c>
      <c r="G5010" s="9">
        <v>0.1</v>
      </c>
      <c r="H5010" s="9" t="s">
        <v>1116</v>
      </c>
      <c r="I5010" s="33">
        <f t="shared" si="782"/>
        <v>28401.293315634</v>
      </c>
      <c r="J5010" s="33">
        <f t="shared" si="775"/>
        <v>142.00646657816998</v>
      </c>
      <c r="K5010" s="33" t="str">
        <f t="shared" si="778"/>
        <v>DEJAR</v>
      </c>
      <c r="L5010" s="33" t="str">
        <f t="shared" si="779"/>
        <v>DEJAR</v>
      </c>
      <c r="M5010" s="33" t="str">
        <f t="shared" si="780"/>
        <v>DEJAR</v>
      </c>
    </row>
    <row r="5011" spans="1:13" x14ac:dyDescent="0.25">
      <c r="A5011" s="13" t="s">
        <v>1200</v>
      </c>
      <c r="B5011" s="18">
        <v>12</v>
      </c>
      <c r="C5011" s="35" t="s">
        <v>1199</v>
      </c>
      <c r="D5011" s="136">
        <v>117</v>
      </c>
      <c r="E5011" s="136">
        <v>28</v>
      </c>
      <c r="F5011" s="305">
        <f t="shared" si="777"/>
        <v>10751.3406</v>
      </c>
      <c r="G5011" s="9">
        <v>0.1</v>
      </c>
      <c r="H5011" s="9" t="s">
        <v>1116</v>
      </c>
      <c r="I5011" s="33">
        <f t="shared" si="782"/>
        <v>10420.001044860397</v>
      </c>
      <c r="J5011" s="33">
        <f t="shared" si="775"/>
        <v>52.100005224301981</v>
      </c>
      <c r="K5011" s="33" t="str">
        <f t="shared" si="778"/>
        <v>DEJAR</v>
      </c>
      <c r="L5011" s="33" t="str">
        <f t="shared" si="779"/>
        <v>DEJAR</v>
      </c>
      <c r="M5011" s="33" t="str">
        <f t="shared" si="780"/>
        <v>DEJAR</v>
      </c>
    </row>
    <row r="5012" spans="1:13" x14ac:dyDescent="0.25">
      <c r="A5012" s="13" t="s">
        <v>1200</v>
      </c>
      <c r="B5012" s="18">
        <v>13</v>
      </c>
      <c r="C5012" s="35" t="s">
        <v>1199</v>
      </c>
      <c r="D5012" s="136">
        <v>96</v>
      </c>
      <c r="E5012" s="136">
        <v>25</v>
      </c>
      <c r="F5012" s="305">
        <f t="shared" si="777"/>
        <v>7238.2464</v>
      </c>
      <c r="G5012" s="9">
        <v>0.1</v>
      </c>
      <c r="H5012" s="9" t="s">
        <v>1116</v>
      </c>
      <c r="I5012" s="33">
        <f t="shared" si="782"/>
        <v>6574.9043037506517</v>
      </c>
      <c r="J5012" s="33">
        <f t="shared" si="775"/>
        <v>32.874521518753255</v>
      </c>
      <c r="K5012" s="33" t="str">
        <f t="shared" si="778"/>
        <v>DEJAR</v>
      </c>
      <c r="L5012" s="33" t="str">
        <f t="shared" si="779"/>
        <v>DEJAR</v>
      </c>
      <c r="M5012" s="33" t="str">
        <f t="shared" si="780"/>
        <v>DEJAR</v>
      </c>
    </row>
    <row r="5013" spans="1:13" x14ac:dyDescent="0.25">
      <c r="A5013" s="13" t="s">
        <v>1200</v>
      </c>
      <c r="B5013" s="18">
        <v>14</v>
      </c>
      <c r="C5013" s="35" t="s">
        <v>1199</v>
      </c>
      <c r="D5013" s="136">
        <v>130</v>
      </c>
      <c r="E5013" s="136">
        <v>30</v>
      </c>
      <c r="F5013" s="305">
        <f t="shared" si="777"/>
        <v>13273.26</v>
      </c>
      <c r="G5013" s="9">
        <v>0.1</v>
      </c>
      <c r="H5013" s="9" t="s">
        <v>1116</v>
      </c>
      <c r="I5013" s="33">
        <f t="shared" si="782"/>
        <v>13316.028863163438</v>
      </c>
      <c r="J5013" s="33">
        <f t="shared" si="775"/>
        <v>66.580144315817179</v>
      </c>
      <c r="K5013" s="33" t="str">
        <f t="shared" si="778"/>
        <v>DEJAR</v>
      </c>
      <c r="L5013" s="33" t="str">
        <f t="shared" si="779"/>
        <v>DEJAR</v>
      </c>
      <c r="M5013" s="33" t="str">
        <f t="shared" si="780"/>
        <v>DEJAR</v>
      </c>
    </row>
    <row r="5014" spans="1:13" x14ac:dyDescent="0.25">
      <c r="A5014" s="13" t="s">
        <v>1200</v>
      </c>
      <c r="B5014" s="18">
        <v>15</v>
      </c>
      <c r="C5014" s="35" t="s">
        <v>1199</v>
      </c>
      <c r="D5014" s="136">
        <v>82</v>
      </c>
      <c r="E5014" s="136">
        <v>29</v>
      </c>
      <c r="F5014" s="305">
        <f t="shared" si="777"/>
        <v>5281.0295999999998</v>
      </c>
      <c r="G5014" s="9">
        <v>0.1</v>
      </c>
      <c r="H5014" s="9" t="s">
        <v>1116</v>
      </c>
      <c r="I5014" s="33">
        <f t="shared" si="782"/>
        <v>4555.5970037427105</v>
      </c>
      <c r="J5014" s="33">
        <f t="shared" si="775"/>
        <v>22.777985018713551</v>
      </c>
      <c r="K5014" s="33" t="str">
        <f t="shared" si="778"/>
        <v>DEJAR</v>
      </c>
      <c r="L5014" s="33" t="str">
        <f t="shared" si="779"/>
        <v>DEJAR</v>
      </c>
      <c r="M5014" s="33" t="str">
        <f t="shared" si="780"/>
        <v>DEJAR</v>
      </c>
    </row>
    <row r="5015" spans="1:13" x14ac:dyDescent="0.25">
      <c r="A5015" s="13" t="s">
        <v>1200</v>
      </c>
      <c r="B5015" s="18">
        <v>16</v>
      </c>
      <c r="C5015" s="35" t="s">
        <v>1199</v>
      </c>
      <c r="D5015" s="136">
        <v>21</v>
      </c>
      <c r="E5015" s="136">
        <v>10</v>
      </c>
      <c r="F5015" s="305">
        <f t="shared" si="777"/>
        <v>346.3614</v>
      </c>
      <c r="G5015" s="9">
        <v>0.1</v>
      </c>
      <c r="H5015" s="9" t="s">
        <v>1116</v>
      </c>
      <c r="I5015" s="33">
        <f t="shared" si="782"/>
        <v>191.21684246269251</v>
      </c>
      <c r="J5015" s="33">
        <f t="shared" si="775"/>
        <v>0.95608421231346252</v>
      </c>
      <c r="K5015" s="33" t="str">
        <f t="shared" si="778"/>
        <v>DEJAR</v>
      </c>
      <c r="L5015" s="33" t="str">
        <f t="shared" si="779"/>
        <v>DEJAR</v>
      </c>
      <c r="M5015" s="33" t="str">
        <f t="shared" si="780"/>
        <v>DEJAR</v>
      </c>
    </row>
    <row r="5016" spans="1:13" x14ac:dyDescent="0.25">
      <c r="A5016" s="13" t="s">
        <v>1200</v>
      </c>
      <c r="B5016" s="18">
        <v>17</v>
      </c>
      <c r="C5016" s="35" t="s">
        <v>1071</v>
      </c>
      <c r="D5016" s="136">
        <v>71</v>
      </c>
      <c r="E5016" s="136">
        <v>10</v>
      </c>
      <c r="F5016" s="305">
        <f t="shared" si="777"/>
        <v>3959.2013999999999</v>
      </c>
      <c r="G5016" s="9">
        <v>0.1</v>
      </c>
      <c r="H5016" s="9" t="s">
        <v>1147</v>
      </c>
      <c r="I5016" s="32">
        <f>0.13657*D5016^2.38351</f>
        <v>3530.5965798379734</v>
      </c>
      <c r="J5016" s="32">
        <f>(I5016/1000)*0.5/G5016</f>
        <v>17.652982899189865</v>
      </c>
      <c r="K5016" s="33" t="str">
        <f t="shared" si="778"/>
        <v>DEJAR</v>
      </c>
      <c r="L5016" s="33" t="str">
        <f t="shared" si="779"/>
        <v>DEJAR</v>
      </c>
      <c r="M5016" s="33" t="str">
        <f t="shared" si="780"/>
        <v>DEJAR</v>
      </c>
    </row>
    <row r="5017" spans="1:13" x14ac:dyDescent="0.25">
      <c r="A5017" s="13" t="s">
        <v>1200</v>
      </c>
      <c r="B5017" s="18">
        <v>18</v>
      </c>
      <c r="C5017" s="35" t="s">
        <v>1199</v>
      </c>
      <c r="D5017" s="136">
        <v>88</v>
      </c>
      <c r="E5017" s="136">
        <v>25</v>
      </c>
      <c r="F5017" s="305">
        <f t="shared" si="777"/>
        <v>6082.1376</v>
      </c>
      <c r="G5017" s="9">
        <v>0.1</v>
      </c>
      <c r="H5017" s="9" t="s">
        <v>1116</v>
      </c>
      <c r="I5017" s="33">
        <f t="shared" ref="I5017:I5026" si="783">0.15991*D5017^2.32764</f>
        <v>5369.4681457666111</v>
      </c>
      <c r="J5017" s="33">
        <f t="shared" si="775"/>
        <v>26.847340728833053</v>
      </c>
      <c r="K5017" s="33" t="str">
        <f t="shared" si="778"/>
        <v>DEJAR</v>
      </c>
      <c r="L5017" s="33" t="str">
        <f t="shared" si="779"/>
        <v>DEJAR</v>
      </c>
      <c r="M5017" s="33" t="str">
        <f t="shared" si="780"/>
        <v>DEJAR</v>
      </c>
    </row>
    <row r="5018" spans="1:13" x14ac:dyDescent="0.25">
      <c r="A5018" s="13" t="s">
        <v>1200</v>
      </c>
      <c r="B5018" s="18">
        <v>19</v>
      </c>
      <c r="C5018" s="35" t="s">
        <v>1199</v>
      </c>
      <c r="D5018" s="136">
        <v>151</v>
      </c>
      <c r="E5018" s="136">
        <v>28</v>
      </c>
      <c r="F5018" s="305">
        <f t="shared" si="777"/>
        <v>17907.9054</v>
      </c>
      <c r="G5018" s="9">
        <v>0.1</v>
      </c>
      <c r="H5018" s="9" t="s">
        <v>1116</v>
      </c>
      <c r="I5018" s="33">
        <f t="shared" si="783"/>
        <v>18869.027823594864</v>
      </c>
      <c r="J5018" s="33">
        <f t="shared" si="775"/>
        <v>94.345139117974327</v>
      </c>
      <c r="K5018" s="33" t="str">
        <f t="shared" si="778"/>
        <v>DEJAR</v>
      </c>
      <c r="L5018" s="33" t="str">
        <f t="shared" si="779"/>
        <v>DEJAR</v>
      </c>
      <c r="M5018" s="33" t="str">
        <f t="shared" si="780"/>
        <v>DEJAR</v>
      </c>
    </row>
    <row r="5019" spans="1:13" x14ac:dyDescent="0.25">
      <c r="A5019" s="13" t="s">
        <v>1200</v>
      </c>
      <c r="B5019" s="18">
        <v>20</v>
      </c>
      <c r="C5019" s="35" t="s">
        <v>1199</v>
      </c>
      <c r="D5019" s="136">
        <v>110</v>
      </c>
      <c r="E5019" s="136">
        <v>30</v>
      </c>
      <c r="F5019" s="305">
        <f t="shared" si="777"/>
        <v>9503.34</v>
      </c>
      <c r="G5019" s="9">
        <v>0.1</v>
      </c>
      <c r="H5019" s="9" t="s">
        <v>1116</v>
      </c>
      <c r="I5019" s="33">
        <f t="shared" si="783"/>
        <v>9026.1572003089914</v>
      </c>
      <c r="J5019" s="33">
        <f t="shared" si="775"/>
        <v>45.130786001544955</v>
      </c>
      <c r="K5019" s="33" t="str">
        <f t="shared" si="778"/>
        <v>DEJAR</v>
      </c>
      <c r="L5019" s="33" t="str">
        <f t="shared" si="779"/>
        <v>DEJAR</v>
      </c>
      <c r="M5019" s="33" t="str">
        <f t="shared" si="780"/>
        <v>DEJAR</v>
      </c>
    </row>
    <row r="5020" spans="1:13" x14ac:dyDescent="0.25">
      <c r="A5020" s="13" t="s">
        <v>1200</v>
      </c>
      <c r="B5020" s="18">
        <v>21</v>
      </c>
      <c r="C5020" s="35" t="s">
        <v>1199</v>
      </c>
      <c r="D5020" s="136">
        <v>79</v>
      </c>
      <c r="E5020" s="136">
        <v>29</v>
      </c>
      <c r="F5020" s="305">
        <f t="shared" si="777"/>
        <v>4901.6813999999995</v>
      </c>
      <c r="G5020" s="9">
        <v>0.1</v>
      </c>
      <c r="H5020" s="9" t="s">
        <v>1116</v>
      </c>
      <c r="I5020" s="33">
        <f t="shared" si="783"/>
        <v>4177.0372289664974</v>
      </c>
      <c r="J5020" s="33">
        <f t="shared" si="775"/>
        <v>20.885186144832488</v>
      </c>
      <c r="K5020" s="33" t="str">
        <f t="shared" si="778"/>
        <v>DEJAR</v>
      </c>
      <c r="L5020" s="33" t="str">
        <f t="shared" si="779"/>
        <v>DEJAR</v>
      </c>
      <c r="M5020" s="33" t="str">
        <f t="shared" si="780"/>
        <v>DEJAR</v>
      </c>
    </row>
    <row r="5021" spans="1:13" x14ac:dyDescent="0.25">
      <c r="A5021" s="13" t="s">
        <v>1200</v>
      </c>
      <c r="B5021" s="18">
        <v>22</v>
      </c>
      <c r="C5021" s="35" t="s">
        <v>1199</v>
      </c>
      <c r="D5021" s="136">
        <v>115</v>
      </c>
      <c r="E5021" s="136">
        <v>27</v>
      </c>
      <c r="F5021" s="305">
        <f t="shared" si="777"/>
        <v>10386.914999999999</v>
      </c>
      <c r="G5021" s="9">
        <v>0.1</v>
      </c>
      <c r="H5021" s="9" t="s">
        <v>1116</v>
      </c>
      <c r="I5021" s="33">
        <f t="shared" si="783"/>
        <v>10010.098348166406</v>
      </c>
      <c r="J5021" s="33">
        <f t="shared" si="775"/>
        <v>50.05049174083203</v>
      </c>
      <c r="K5021" s="33" t="str">
        <f t="shared" si="778"/>
        <v>DEJAR</v>
      </c>
      <c r="L5021" s="33" t="str">
        <f t="shared" si="779"/>
        <v>DEJAR</v>
      </c>
      <c r="M5021" s="33" t="str">
        <f t="shared" si="780"/>
        <v>DEJAR</v>
      </c>
    </row>
    <row r="5022" spans="1:13" x14ac:dyDescent="0.25">
      <c r="A5022" s="13" t="s">
        <v>1200</v>
      </c>
      <c r="B5022" s="18">
        <v>23</v>
      </c>
      <c r="C5022" s="35" t="s">
        <v>1199</v>
      </c>
      <c r="D5022" s="136">
        <v>159</v>
      </c>
      <c r="E5022" s="136">
        <v>27</v>
      </c>
      <c r="F5022" s="305">
        <f t="shared" si="777"/>
        <v>19855.697400000001</v>
      </c>
      <c r="G5022" s="9">
        <v>0.1</v>
      </c>
      <c r="H5022" s="9" t="s">
        <v>1116</v>
      </c>
      <c r="I5022" s="33">
        <f t="shared" si="783"/>
        <v>21278.2362119809</v>
      </c>
      <c r="J5022" s="33">
        <f t="shared" si="775"/>
        <v>106.3911810599045</v>
      </c>
      <c r="K5022" s="33" t="str">
        <f t="shared" si="778"/>
        <v>DEJAR</v>
      </c>
      <c r="L5022" s="33" t="str">
        <f t="shared" si="779"/>
        <v>DEJAR</v>
      </c>
      <c r="M5022" s="33" t="str">
        <f t="shared" si="780"/>
        <v>DEJAR</v>
      </c>
    </row>
    <row r="5023" spans="1:13" x14ac:dyDescent="0.25">
      <c r="A5023" s="13" t="s">
        <v>1200</v>
      </c>
      <c r="B5023" s="18">
        <v>24</v>
      </c>
      <c r="C5023" s="35" t="s">
        <v>1199</v>
      </c>
      <c r="D5023" s="136">
        <v>33</v>
      </c>
      <c r="E5023" s="136">
        <v>27</v>
      </c>
      <c r="F5023" s="305">
        <f t="shared" si="777"/>
        <v>855.30060000000003</v>
      </c>
      <c r="G5023" s="9">
        <v>0.1</v>
      </c>
      <c r="H5023" s="9" t="s">
        <v>1116</v>
      </c>
      <c r="I5023" s="33">
        <f t="shared" si="783"/>
        <v>547.55709445380046</v>
      </c>
      <c r="J5023" s="33">
        <f t="shared" si="775"/>
        <v>2.7377854722690018</v>
      </c>
      <c r="K5023" s="33" t="str">
        <f t="shared" si="778"/>
        <v>DEJAR</v>
      </c>
      <c r="L5023" s="33" t="str">
        <f t="shared" si="779"/>
        <v>DEJAR</v>
      </c>
      <c r="M5023" s="33" t="str">
        <f t="shared" si="780"/>
        <v>DEJAR</v>
      </c>
    </row>
    <row r="5024" spans="1:13" x14ac:dyDescent="0.25">
      <c r="A5024" s="13" t="s">
        <v>1200</v>
      </c>
      <c r="B5024" s="18">
        <v>25</v>
      </c>
      <c r="C5024" s="35" t="s">
        <v>1115</v>
      </c>
      <c r="D5024" s="136">
        <v>180</v>
      </c>
      <c r="E5024" s="136">
        <v>25</v>
      </c>
      <c r="F5024" s="305">
        <f t="shared" si="777"/>
        <v>25446.959999999999</v>
      </c>
      <c r="G5024" s="9">
        <v>0.1</v>
      </c>
      <c r="H5024" s="9" t="s">
        <v>1116</v>
      </c>
      <c r="I5024" s="33">
        <f t="shared" si="783"/>
        <v>28401.293315634</v>
      </c>
      <c r="J5024" s="33">
        <f t="shared" si="775"/>
        <v>142.00646657816998</v>
      </c>
      <c r="K5024" s="33" t="str">
        <f t="shared" si="778"/>
        <v>DEJAR</v>
      </c>
      <c r="L5024" s="33" t="str">
        <f t="shared" si="779"/>
        <v>DEJAR</v>
      </c>
      <c r="M5024" s="33" t="str">
        <f t="shared" si="780"/>
        <v>DEJAR</v>
      </c>
    </row>
    <row r="5025" spans="1:13" x14ac:dyDescent="0.25">
      <c r="A5025" s="13" t="s">
        <v>1202</v>
      </c>
      <c r="B5025" s="18">
        <v>1</v>
      </c>
      <c r="C5025" s="35" t="s">
        <v>1115</v>
      </c>
      <c r="D5025" s="136">
        <v>54</v>
      </c>
      <c r="E5025" s="136">
        <v>25</v>
      </c>
      <c r="F5025" s="305">
        <f t="shared" si="777"/>
        <v>2290.2264</v>
      </c>
      <c r="G5025" s="9">
        <v>0.1</v>
      </c>
      <c r="H5025" s="9" t="s">
        <v>1116</v>
      </c>
      <c r="I5025" s="33">
        <f t="shared" si="783"/>
        <v>1722.9181036317825</v>
      </c>
      <c r="J5025" s="33">
        <f t="shared" si="775"/>
        <v>8.6145905181589111</v>
      </c>
      <c r="K5025" s="33" t="str">
        <f t="shared" si="778"/>
        <v>DEJAR</v>
      </c>
      <c r="L5025" s="33" t="str">
        <f t="shared" si="779"/>
        <v>DEJAR</v>
      </c>
      <c r="M5025" s="33" t="str">
        <f t="shared" si="780"/>
        <v>DEJAR</v>
      </c>
    </row>
    <row r="5026" spans="1:13" x14ac:dyDescent="0.25">
      <c r="A5026" s="13" t="s">
        <v>1202</v>
      </c>
      <c r="B5026" s="18">
        <v>2</v>
      </c>
      <c r="C5026" s="35" t="s">
        <v>1115</v>
      </c>
      <c r="D5026" s="136">
        <v>42</v>
      </c>
      <c r="E5026" s="136">
        <v>23</v>
      </c>
      <c r="F5026" s="305">
        <f t="shared" si="777"/>
        <v>1385.4456</v>
      </c>
      <c r="G5026" s="9">
        <v>0.1</v>
      </c>
      <c r="H5026" s="9" t="s">
        <v>1116</v>
      </c>
      <c r="I5026" s="33">
        <f t="shared" si="783"/>
        <v>959.87703555110068</v>
      </c>
      <c r="J5026" s="33">
        <f t="shared" si="775"/>
        <v>4.7993851777555037</v>
      </c>
      <c r="K5026" s="33" t="str">
        <f t="shared" si="778"/>
        <v>DEJAR</v>
      </c>
      <c r="L5026" s="33" t="str">
        <f t="shared" si="779"/>
        <v>DEJAR</v>
      </c>
      <c r="M5026" s="33" t="str">
        <f t="shared" si="780"/>
        <v>DEJAR</v>
      </c>
    </row>
    <row r="5027" spans="1:13" x14ac:dyDescent="0.25">
      <c r="A5027" s="13" t="s">
        <v>1202</v>
      </c>
      <c r="B5027" s="18">
        <v>3</v>
      </c>
      <c r="C5027" s="35" t="s">
        <v>820</v>
      </c>
      <c r="D5027" s="136">
        <v>13</v>
      </c>
      <c r="E5027" s="136">
        <v>15</v>
      </c>
      <c r="F5027" s="305">
        <f t="shared" si="777"/>
        <v>132.73259999999999</v>
      </c>
      <c r="G5027" s="9">
        <v>0.1</v>
      </c>
      <c r="H5027" s="9" t="s">
        <v>1147</v>
      </c>
      <c r="I5027" s="32">
        <f t="shared" ref="I5027:I5028" si="784">0.13657*D5027^2.38351</f>
        <v>61.723483588461484</v>
      </c>
      <c r="J5027" s="32">
        <f t="shared" si="775"/>
        <v>0.3086174179423074</v>
      </c>
      <c r="K5027" s="33" t="str">
        <f t="shared" si="778"/>
        <v>DEJAR</v>
      </c>
      <c r="L5027" s="33" t="str">
        <f t="shared" si="779"/>
        <v>DEJAR</v>
      </c>
      <c r="M5027" s="33" t="str">
        <f t="shared" si="780"/>
        <v>DEJAR</v>
      </c>
    </row>
    <row r="5028" spans="1:13" x14ac:dyDescent="0.25">
      <c r="A5028" s="13" t="s">
        <v>1202</v>
      </c>
      <c r="B5028" s="18">
        <v>4</v>
      </c>
      <c r="C5028" s="35" t="s">
        <v>820</v>
      </c>
      <c r="D5028" s="136">
        <v>14</v>
      </c>
      <c r="E5028" s="136">
        <v>15</v>
      </c>
      <c r="F5028" s="305">
        <f t="shared" si="777"/>
        <v>153.9384</v>
      </c>
      <c r="G5028" s="9">
        <v>0.1</v>
      </c>
      <c r="H5028" s="9" t="s">
        <v>1147</v>
      </c>
      <c r="I5028" s="32">
        <f t="shared" si="784"/>
        <v>73.64833681845144</v>
      </c>
      <c r="J5028" s="32">
        <f t="shared" ref="J5028" si="785">(I5028/1000)*0.5/G5028</f>
        <v>0.36824168409225716</v>
      </c>
      <c r="K5028" s="33" t="str">
        <f t="shared" si="778"/>
        <v>DEJAR</v>
      </c>
      <c r="L5028" s="33" t="str">
        <f t="shared" si="779"/>
        <v>DEJAR</v>
      </c>
      <c r="M5028" s="33" t="str">
        <f t="shared" si="780"/>
        <v>DEJAR</v>
      </c>
    </row>
    <row r="5029" spans="1:13" x14ac:dyDescent="0.25">
      <c r="A5029" s="13" t="s">
        <v>1202</v>
      </c>
      <c r="B5029" s="18">
        <v>5</v>
      </c>
      <c r="C5029" s="35" t="s">
        <v>1115</v>
      </c>
      <c r="D5029" s="136">
        <v>58</v>
      </c>
      <c r="E5029" s="136">
        <v>25</v>
      </c>
      <c r="F5029" s="305">
        <f t="shared" si="777"/>
        <v>2642.0855999999999</v>
      </c>
      <c r="G5029" s="9">
        <v>0.1</v>
      </c>
      <c r="H5029" s="9" t="s">
        <v>1116</v>
      </c>
      <c r="I5029" s="33">
        <f>0.15991*D5029^2.32764</f>
        <v>2034.703622167259</v>
      </c>
      <c r="J5029" s="33">
        <f t="shared" ref="J5029:J5091" si="786">(I5029/1000)*0.5/G5029</f>
        <v>10.173518110836294</v>
      </c>
      <c r="K5029" s="33" t="str">
        <f t="shared" si="778"/>
        <v>DEJAR</v>
      </c>
      <c r="L5029" s="33" t="str">
        <f t="shared" si="779"/>
        <v>DEJAR</v>
      </c>
      <c r="M5029" s="33" t="str">
        <f t="shared" si="780"/>
        <v>DEJAR</v>
      </c>
    </row>
    <row r="5030" spans="1:13" x14ac:dyDescent="0.25">
      <c r="A5030" s="13" t="s">
        <v>1202</v>
      </c>
      <c r="B5030" s="18">
        <v>6</v>
      </c>
      <c r="C5030" s="35" t="s">
        <v>1233</v>
      </c>
      <c r="D5030" s="136">
        <v>14</v>
      </c>
      <c r="E5030" s="136">
        <v>8</v>
      </c>
      <c r="F5030" s="305">
        <f t="shared" si="777"/>
        <v>153.9384</v>
      </c>
      <c r="G5030" s="9">
        <v>0.1</v>
      </c>
      <c r="H5030" s="9" t="s">
        <v>1147</v>
      </c>
      <c r="I5030" s="32">
        <f t="shared" ref="I5030:I5031" si="787">0.13657*D5030^2.38351</f>
        <v>73.64833681845144</v>
      </c>
      <c r="J5030" s="32">
        <f t="shared" si="786"/>
        <v>0.36824168409225716</v>
      </c>
      <c r="K5030" s="33" t="str">
        <f t="shared" si="778"/>
        <v>DEJAR</v>
      </c>
      <c r="L5030" s="33" t="str">
        <f t="shared" si="779"/>
        <v>DEJAR</v>
      </c>
      <c r="M5030" s="33" t="str">
        <f t="shared" si="780"/>
        <v>DEJAR</v>
      </c>
    </row>
    <row r="5031" spans="1:13" x14ac:dyDescent="0.25">
      <c r="A5031" s="13" t="s">
        <v>1202</v>
      </c>
      <c r="B5031" s="18">
        <v>7</v>
      </c>
      <c r="C5031" s="35" t="s">
        <v>820</v>
      </c>
      <c r="D5031" s="136">
        <v>15.5</v>
      </c>
      <c r="E5031" s="136">
        <v>18</v>
      </c>
      <c r="F5031" s="305">
        <f t="shared" si="777"/>
        <v>188.69235</v>
      </c>
      <c r="G5031" s="9">
        <v>0.1</v>
      </c>
      <c r="H5031" s="9" t="s">
        <v>1147</v>
      </c>
      <c r="I5031" s="32">
        <f t="shared" si="787"/>
        <v>93.869134877908024</v>
      </c>
      <c r="J5031" s="32">
        <f t="shared" si="786"/>
        <v>0.46934567438954011</v>
      </c>
      <c r="K5031" s="33" t="str">
        <f t="shared" si="778"/>
        <v>DEJAR</v>
      </c>
      <c r="L5031" s="33" t="str">
        <f t="shared" si="779"/>
        <v>DEJAR</v>
      </c>
      <c r="M5031" s="33" t="str">
        <f t="shared" si="780"/>
        <v>DEJAR</v>
      </c>
    </row>
    <row r="5032" spans="1:13" x14ac:dyDescent="0.25">
      <c r="A5032" s="13" t="s">
        <v>1202</v>
      </c>
      <c r="B5032" s="18">
        <v>8</v>
      </c>
      <c r="C5032" s="35" t="s">
        <v>1115</v>
      </c>
      <c r="D5032" s="136">
        <v>39.5</v>
      </c>
      <c r="E5032" s="136">
        <v>23</v>
      </c>
      <c r="F5032" s="305">
        <f t="shared" si="777"/>
        <v>1225.4203499999999</v>
      </c>
      <c r="G5032" s="9">
        <v>0.1</v>
      </c>
      <c r="H5032" s="9" t="s">
        <v>1116</v>
      </c>
      <c r="I5032" s="33">
        <f>0.15991*D5032^2.32764</f>
        <v>832.10644716957381</v>
      </c>
      <c r="J5032" s="33">
        <f t="shared" si="786"/>
        <v>4.1605322358478691</v>
      </c>
      <c r="K5032" s="33" t="str">
        <f t="shared" si="778"/>
        <v>DEJAR</v>
      </c>
      <c r="L5032" s="33" t="str">
        <f t="shared" si="779"/>
        <v>DEJAR</v>
      </c>
      <c r="M5032" s="33" t="str">
        <f t="shared" si="780"/>
        <v>DEJAR</v>
      </c>
    </row>
    <row r="5033" spans="1:13" x14ac:dyDescent="0.25">
      <c r="A5033" s="13" t="s">
        <v>1202</v>
      </c>
      <c r="B5033" s="18">
        <v>9</v>
      </c>
      <c r="C5033" s="35" t="s">
        <v>820</v>
      </c>
      <c r="D5033" s="136">
        <v>14.5</v>
      </c>
      <c r="E5033" s="136">
        <v>15</v>
      </c>
      <c r="F5033" s="305">
        <f t="shared" si="777"/>
        <v>165.13034999999999</v>
      </c>
      <c r="G5033" s="9">
        <v>0.1</v>
      </c>
      <c r="H5033" s="9" t="s">
        <v>1147</v>
      </c>
      <c r="I5033" s="32">
        <f t="shared" ref="I5033:I5034" si="788">0.13657*D5033^2.38351</f>
        <v>80.073268525573738</v>
      </c>
      <c r="J5033" s="32">
        <f t="shared" si="786"/>
        <v>0.40036634262786869</v>
      </c>
      <c r="K5033" s="33" t="str">
        <f t="shared" si="778"/>
        <v>DEJAR</v>
      </c>
      <c r="L5033" s="33" t="str">
        <f t="shared" si="779"/>
        <v>DEJAR</v>
      </c>
      <c r="M5033" s="33" t="str">
        <f t="shared" si="780"/>
        <v>DEJAR</v>
      </c>
    </row>
    <row r="5034" spans="1:13" x14ac:dyDescent="0.25">
      <c r="A5034" s="13" t="s">
        <v>1202</v>
      </c>
      <c r="B5034" s="18">
        <v>10</v>
      </c>
      <c r="C5034" s="35" t="s">
        <v>1233</v>
      </c>
      <c r="D5034" s="136">
        <v>12.5</v>
      </c>
      <c r="E5034" s="136">
        <v>9</v>
      </c>
      <c r="F5034" s="305">
        <f t="shared" si="777"/>
        <v>122.71875</v>
      </c>
      <c r="G5034" s="9">
        <v>0.1</v>
      </c>
      <c r="H5034" s="9" t="s">
        <v>1147</v>
      </c>
      <c r="I5034" s="32">
        <f t="shared" si="788"/>
        <v>56.214880852526136</v>
      </c>
      <c r="J5034" s="32">
        <f t="shared" si="786"/>
        <v>0.28107440426263064</v>
      </c>
      <c r="K5034" s="33" t="str">
        <f t="shared" si="778"/>
        <v>DEJAR</v>
      </c>
      <c r="L5034" s="33" t="str">
        <f t="shared" si="779"/>
        <v>DEJAR</v>
      </c>
      <c r="M5034" s="33" t="str">
        <f t="shared" si="780"/>
        <v>DEJAR</v>
      </c>
    </row>
    <row r="5035" spans="1:13" x14ac:dyDescent="0.25">
      <c r="A5035" s="13" t="s">
        <v>1202</v>
      </c>
      <c r="B5035" s="18">
        <v>11</v>
      </c>
      <c r="C5035" s="35" t="s">
        <v>1125</v>
      </c>
      <c r="D5035" s="136">
        <v>43</v>
      </c>
      <c r="E5035" s="136">
        <v>23</v>
      </c>
      <c r="F5035" s="305">
        <f t="shared" si="777"/>
        <v>1452.2046</v>
      </c>
      <c r="G5035" s="9">
        <v>0.1</v>
      </c>
      <c r="H5035" s="9" t="s">
        <v>1116</v>
      </c>
      <c r="I5035" s="33">
        <f>0.15991*D5035^2.32764</f>
        <v>1013.9163800149536</v>
      </c>
      <c r="J5035" s="33">
        <f t="shared" si="786"/>
        <v>5.0695819000747671</v>
      </c>
      <c r="K5035" s="33" t="str">
        <f t="shared" si="778"/>
        <v>DEJAR</v>
      </c>
      <c r="L5035" s="33" t="str">
        <f t="shared" si="779"/>
        <v>DEJAR</v>
      </c>
      <c r="M5035" s="33" t="str">
        <f t="shared" si="780"/>
        <v>DEJAR</v>
      </c>
    </row>
    <row r="5036" spans="1:13" x14ac:dyDescent="0.25">
      <c r="A5036" s="13" t="s">
        <v>1202</v>
      </c>
      <c r="B5036" s="18">
        <v>12</v>
      </c>
      <c r="C5036" s="35" t="s">
        <v>1233</v>
      </c>
      <c r="D5036" s="136">
        <v>12</v>
      </c>
      <c r="E5036" s="136">
        <v>8</v>
      </c>
      <c r="F5036" s="305">
        <f t="shared" si="777"/>
        <v>113.0976</v>
      </c>
      <c r="G5036" s="9">
        <v>0.1</v>
      </c>
      <c r="H5036" s="9" t="s">
        <v>1147</v>
      </c>
      <c r="I5036" s="32">
        <f t="shared" ref="I5036:I5038" si="789">0.13657*D5036^2.38351</f>
        <v>51.002868362482175</v>
      </c>
      <c r="J5036" s="32">
        <f t="shared" si="786"/>
        <v>0.25501434181241084</v>
      </c>
      <c r="K5036" s="33" t="str">
        <f t="shared" si="778"/>
        <v>DEJAR</v>
      </c>
      <c r="L5036" s="33" t="str">
        <f t="shared" si="779"/>
        <v>DEJAR</v>
      </c>
      <c r="M5036" s="33" t="str">
        <f t="shared" si="780"/>
        <v>DEJAR</v>
      </c>
    </row>
    <row r="5037" spans="1:13" x14ac:dyDescent="0.25">
      <c r="A5037" s="13" t="s">
        <v>1202</v>
      </c>
      <c r="B5037" s="18">
        <v>13</v>
      </c>
      <c r="C5037" s="35" t="s">
        <v>820</v>
      </c>
      <c r="D5037" s="136">
        <v>14</v>
      </c>
      <c r="E5037" s="136">
        <v>16</v>
      </c>
      <c r="F5037" s="305">
        <f t="shared" si="777"/>
        <v>153.9384</v>
      </c>
      <c r="G5037" s="9">
        <v>0.1</v>
      </c>
      <c r="H5037" s="9" t="s">
        <v>1147</v>
      </c>
      <c r="I5037" s="32">
        <f t="shared" si="789"/>
        <v>73.64833681845144</v>
      </c>
      <c r="J5037" s="32">
        <f t="shared" si="786"/>
        <v>0.36824168409225716</v>
      </c>
      <c r="K5037" s="33" t="str">
        <f t="shared" si="778"/>
        <v>DEJAR</v>
      </c>
      <c r="L5037" s="33" t="str">
        <f t="shared" si="779"/>
        <v>DEJAR</v>
      </c>
      <c r="M5037" s="33" t="str">
        <f t="shared" si="780"/>
        <v>DEJAR</v>
      </c>
    </row>
    <row r="5038" spans="1:13" x14ac:dyDescent="0.25">
      <c r="A5038" s="13" t="s">
        <v>1202</v>
      </c>
      <c r="B5038" s="18">
        <v>14</v>
      </c>
      <c r="C5038" s="35" t="s">
        <v>820</v>
      </c>
      <c r="D5038" s="136">
        <v>11.5</v>
      </c>
      <c r="E5038" s="136">
        <v>10</v>
      </c>
      <c r="F5038" s="305">
        <f t="shared" si="777"/>
        <v>103.86915</v>
      </c>
      <c r="G5038" s="9">
        <v>0.1</v>
      </c>
      <c r="H5038" s="9" t="s">
        <v>1147</v>
      </c>
      <c r="I5038" s="32">
        <f t="shared" si="789"/>
        <v>46.082838181946165</v>
      </c>
      <c r="J5038" s="32">
        <f t="shared" si="786"/>
        <v>0.23041419090973084</v>
      </c>
      <c r="K5038" s="33" t="str">
        <f t="shared" si="778"/>
        <v>DEJAR</v>
      </c>
      <c r="L5038" s="33" t="str">
        <f t="shared" si="779"/>
        <v>DEJAR</v>
      </c>
      <c r="M5038" s="33" t="str">
        <f t="shared" si="780"/>
        <v>DEJAR</v>
      </c>
    </row>
    <row r="5039" spans="1:13" x14ac:dyDescent="0.25">
      <c r="A5039" s="13" t="s">
        <v>1202</v>
      </c>
      <c r="B5039" s="18">
        <v>15</v>
      </c>
      <c r="C5039" s="35" t="s">
        <v>1115</v>
      </c>
      <c r="D5039" s="136">
        <v>33.5</v>
      </c>
      <c r="E5039" s="136">
        <v>24</v>
      </c>
      <c r="F5039" s="305">
        <f t="shared" si="777"/>
        <v>881.41515000000004</v>
      </c>
      <c r="G5039" s="9">
        <v>0.1</v>
      </c>
      <c r="H5039" s="9" t="s">
        <v>1116</v>
      </c>
      <c r="I5039" s="33">
        <f t="shared" ref="I5039:I5042" si="790">0.15991*D5039^2.32764</f>
        <v>567.06248656062087</v>
      </c>
      <c r="J5039" s="33">
        <f t="shared" si="786"/>
        <v>2.8353124328031041</v>
      </c>
      <c r="K5039" s="33" t="str">
        <f t="shared" si="778"/>
        <v>DEJAR</v>
      </c>
      <c r="L5039" s="33" t="str">
        <f t="shared" si="779"/>
        <v>DEJAR</v>
      </c>
      <c r="M5039" s="33" t="str">
        <f t="shared" si="780"/>
        <v>DEJAR</v>
      </c>
    </row>
    <row r="5040" spans="1:13" x14ac:dyDescent="0.25">
      <c r="A5040" s="13" t="s">
        <v>1202</v>
      </c>
      <c r="B5040" s="18">
        <v>16</v>
      </c>
      <c r="C5040" s="35" t="s">
        <v>1115</v>
      </c>
      <c r="D5040" s="136">
        <v>49</v>
      </c>
      <c r="E5040" s="136">
        <v>23</v>
      </c>
      <c r="F5040" s="305">
        <f t="shared" si="777"/>
        <v>1885.7454</v>
      </c>
      <c r="G5040" s="9">
        <v>0.1</v>
      </c>
      <c r="H5040" s="9" t="s">
        <v>1116</v>
      </c>
      <c r="I5040" s="33">
        <f t="shared" si="790"/>
        <v>1374.1800111509867</v>
      </c>
      <c r="J5040" s="33">
        <f t="shared" si="786"/>
        <v>6.8709000557549338</v>
      </c>
      <c r="K5040" s="33" t="str">
        <f t="shared" si="778"/>
        <v>DEJAR</v>
      </c>
      <c r="L5040" s="33" t="str">
        <f t="shared" si="779"/>
        <v>DEJAR</v>
      </c>
      <c r="M5040" s="33" t="str">
        <f t="shared" si="780"/>
        <v>DEJAR</v>
      </c>
    </row>
    <row r="5041" spans="1:13" x14ac:dyDescent="0.25">
      <c r="A5041" s="13" t="s">
        <v>1202</v>
      </c>
      <c r="B5041" s="18">
        <v>17</v>
      </c>
      <c r="C5041" s="35" t="s">
        <v>1115</v>
      </c>
      <c r="D5041" s="136">
        <v>70.5</v>
      </c>
      <c r="E5041" s="136">
        <v>27</v>
      </c>
      <c r="F5041" s="305">
        <f t="shared" si="777"/>
        <v>3903.6343499999998</v>
      </c>
      <c r="G5041" s="9">
        <v>0.1</v>
      </c>
      <c r="H5041" s="9" t="s">
        <v>1116</v>
      </c>
      <c r="I5041" s="33">
        <f t="shared" si="790"/>
        <v>3204.7528287643986</v>
      </c>
      <c r="J5041" s="33">
        <f t="shared" si="786"/>
        <v>16.023764143821992</v>
      </c>
      <c r="K5041" s="33" t="str">
        <f t="shared" si="778"/>
        <v>DEJAR</v>
      </c>
      <c r="L5041" s="33" t="str">
        <f t="shared" si="779"/>
        <v>DEJAR</v>
      </c>
      <c r="M5041" s="33" t="str">
        <f t="shared" si="780"/>
        <v>DEJAR</v>
      </c>
    </row>
    <row r="5042" spans="1:13" x14ac:dyDescent="0.25">
      <c r="A5042" s="13" t="s">
        <v>1202</v>
      </c>
      <c r="B5042" s="18">
        <v>18</v>
      </c>
      <c r="C5042" s="35" t="s">
        <v>1115</v>
      </c>
      <c r="D5042" s="136">
        <v>43</v>
      </c>
      <c r="E5042" s="136">
        <v>26</v>
      </c>
      <c r="F5042" s="305">
        <f t="shared" si="777"/>
        <v>1452.2046</v>
      </c>
      <c r="G5042" s="9">
        <v>0.1</v>
      </c>
      <c r="H5042" s="9" t="s">
        <v>1116</v>
      </c>
      <c r="I5042" s="33">
        <f t="shared" si="790"/>
        <v>1013.9163800149536</v>
      </c>
      <c r="J5042" s="33">
        <f t="shared" si="786"/>
        <v>5.0695819000747671</v>
      </c>
      <c r="K5042" s="33" t="str">
        <f t="shared" si="778"/>
        <v>DEJAR</v>
      </c>
      <c r="L5042" s="33" t="str">
        <f t="shared" si="779"/>
        <v>DEJAR</v>
      </c>
      <c r="M5042" s="33" t="str">
        <f t="shared" si="780"/>
        <v>DEJAR</v>
      </c>
    </row>
    <row r="5043" spans="1:13" x14ac:dyDescent="0.25">
      <c r="A5043" s="13" t="s">
        <v>1202</v>
      </c>
      <c r="B5043" s="18">
        <v>19</v>
      </c>
      <c r="C5043" s="35" t="s">
        <v>1233</v>
      </c>
      <c r="D5043" s="136">
        <v>11.5</v>
      </c>
      <c r="E5043" s="136">
        <v>5</v>
      </c>
      <c r="F5043" s="305">
        <f t="shared" si="777"/>
        <v>103.86915</v>
      </c>
      <c r="G5043" s="9">
        <v>0.1</v>
      </c>
      <c r="H5043" s="9" t="s">
        <v>1147</v>
      </c>
      <c r="I5043" s="32">
        <f t="shared" ref="I5043:I5044" si="791">0.13657*D5043^2.38351</f>
        <v>46.082838181946165</v>
      </c>
      <c r="J5043" s="32">
        <f t="shared" si="786"/>
        <v>0.23041419090973084</v>
      </c>
      <c r="K5043" s="33" t="str">
        <f t="shared" si="778"/>
        <v>DEJAR</v>
      </c>
      <c r="L5043" s="33" t="str">
        <f t="shared" si="779"/>
        <v>DEJAR</v>
      </c>
      <c r="M5043" s="33" t="str">
        <f t="shared" si="780"/>
        <v>DEJAR</v>
      </c>
    </row>
    <row r="5044" spans="1:13" x14ac:dyDescent="0.25">
      <c r="A5044" s="13" t="s">
        <v>1202</v>
      </c>
      <c r="B5044" s="18">
        <v>20</v>
      </c>
      <c r="C5044" s="35" t="s">
        <v>1234</v>
      </c>
      <c r="D5044" s="136">
        <v>11.5</v>
      </c>
      <c r="E5044" s="136">
        <v>8</v>
      </c>
      <c r="F5044" s="305">
        <f t="shared" si="777"/>
        <v>103.86915</v>
      </c>
      <c r="G5044" s="9">
        <v>0.1</v>
      </c>
      <c r="H5044" s="9" t="s">
        <v>1147</v>
      </c>
      <c r="I5044" s="32">
        <f t="shared" si="791"/>
        <v>46.082838181946165</v>
      </c>
      <c r="J5044" s="32">
        <f t="shared" si="786"/>
        <v>0.23041419090973084</v>
      </c>
      <c r="K5044" s="33" t="str">
        <f t="shared" si="778"/>
        <v>DEJAR</v>
      </c>
      <c r="L5044" s="33" t="str">
        <f t="shared" si="779"/>
        <v>DEJAR</v>
      </c>
      <c r="M5044" s="33" t="str">
        <f t="shared" si="780"/>
        <v>DEJAR</v>
      </c>
    </row>
    <row r="5045" spans="1:13" x14ac:dyDescent="0.25">
      <c r="A5045" s="13" t="s">
        <v>1202</v>
      </c>
      <c r="B5045" s="18">
        <v>21</v>
      </c>
      <c r="C5045" s="35" t="s">
        <v>1115</v>
      </c>
      <c r="D5045" s="136">
        <v>24</v>
      </c>
      <c r="E5045" s="136">
        <v>25</v>
      </c>
      <c r="F5045" s="305">
        <f t="shared" si="777"/>
        <v>452.3904</v>
      </c>
      <c r="G5045" s="9">
        <v>0.1</v>
      </c>
      <c r="H5045" s="9" t="s">
        <v>1116</v>
      </c>
      <c r="I5045" s="33">
        <f t="shared" ref="I5045:I5050" si="792">0.15991*D5045^2.32764</f>
        <v>260.92189134611579</v>
      </c>
      <c r="J5045" s="33">
        <f t="shared" si="786"/>
        <v>1.3046094567305788</v>
      </c>
      <c r="K5045" s="33" t="str">
        <f t="shared" si="778"/>
        <v>DEJAR</v>
      </c>
      <c r="L5045" s="33" t="str">
        <f t="shared" si="779"/>
        <v>DEJAR</v>
      </c>
      <c r="M5045" s="33" t="str">
        <f t="shared" si="780"/>
        <v>DEJAR</v>
      </c>
    </row>
    <row r="5046" spans="1:13" x14ac:dyDescent="0.25">
      <c r="A5046" s="13" t="s">
        <v>1202</v>
      </c>
      <c r="B5046" s="18">
        <v>22</v>
      </c>
      <c r="C5046" s="35" t="s">
        <v>1115</v>
      </c>
      <c r="D5046" s="136">
        <v>53</v>
      </c>
      <c r="E5046" s="136">
        <v>27</v>
      </c>
      <c r="F5046" s="305">
        <f t="shared" si="777"/>
        <v>2206.1886</v>
      </c>
      <c r="G5046" s="9">
        <v>0.1</v>
      </c>
      <c r="H5046" s="9" t="s">
        <v>1116</v>
      </c>
      <c r="I5046" s="33">
        <f t="shared" si="792"/>
        <v>1649.5637659227145</v>
      </c>
      <c r="J5046" s="33">
        <f t="shared" si="786"/>
        <v>8.2478188296135713</v>
      </c>
      <c r="K5046" s="33" t="str">
        <f t="shared" si="778"/>
        <v>DEJAR</v>
      </c>
      <c r="L5046" s="33" t="str">
        <f t="shared" si="779"/>
        <v>DEJAR</v>
      </c>
      <c r="M5046" s="33" t="str">
        <f t="shared" si="780"/>
        <v>DEJAR</v>
      </c>
    </row>
    <row r="5047" spans="1:13" x14ac:dyDescent="0.25">
      <c r="A5047" s="13" t="s">
        <v>1202</v>
      </c>
      <c r="B5047" s="18">
        <v>23</v>
      </c>
      <c r="C5047" s="35" t="s">
        <v>1115</v>
      </c>
      <c r="D5047" s="136">
        <v>32</v>
      </c>
      <c r="E5047" s="136">
        <v>25</v>
      </c>
      <c r="F5047" s="305">
        <f t="shared" si="777"/>
        <v>804.24959999999999</v>
      </c>
      <c r="G5047" s="9">
        <v>0.1</v>
      </c>
      <c r="H5047" s="9" t="s">
        <v>1116</v>
      </c>
      <c r="I5047" s="33">
        <f t="shared" si="792"/>
        <v>509.70972386186907</v>
      </c>
      <c r="J5047" s="33">
        <f t="shared" si="786"/>
        <v>2.5485486193093454</v>
      </c>
      <c r="K5047" s="33" t="str">
        <f t="shared" si="778"/>
        <v>DEJAR</v>
      </c>
      <c r="L5047" s="33" t="str">
        <f t="shared" si="779"/>
        <v>DEJAR</v>
      </c>
      <c r="M5047" s="33" t="str">
        <f t="shared" si="780"/>
        <v>DEJAR</v>
      </c>
    </row>
    <row r="5048" spans="1:13" x14ac:dyDescent="0.25">
      <c r="A5048" s="13" t="s">
        <v>1202</v>
      </c>
      <c r="B5048" s="18">
        <v>24</v>
      </c>
      <c r="C5048" s="35" t="s">
        <v>1115</v>
      </c>
      <c r="D5048" s="136">
        <v>38.5</v>
      </c>
      <c r="E5048" s="136">
        <v>24</v>
      </c>
      <c r="F5048" s="305">
        <f t="shared" si="777"/>
        <v>1164.15915</v>
      </c>
      <c r="G5048" s="9">
        <v>0.1</v>
      </c>
      <c r="H5048" s="9" t="s">
        <v>1116</v>
      </c>
      <c r="I5048" s="33">
        <f t="shared" si="792"/>
        <v>783.89417216375261</v>
      </c>
      <c r="J5048" s="33">
        <f t="shared" si="786"/>
        <v>3.9194708608187625</v>
      </c>
      <c r="K5048" s="33" t="str">
        <f t="shared" si="778"/>
        <v>DEJAR</v>
      </c>
      <c r="L5048" s="33" t="str">
        <f t="shared" si="779"/>
        <v>DEJAR</v>
      </c>
      <c r="M5048" s="33" t="str">
        <f t="shared" si="780"/>
        <v>DEJAR</v>
      </c>
    </row>
    <row r="5049" spans="1:13" x14ac:dyDescent="0.25">
      <c r="A5049" s="13" t="s">
        <v>1202</v>
      </c>
      <c r="B5049" s="18">
        <v>25</v>
      </c>
      <c r="C5049" s="35" t="s">
        <v>1115</v>
      </c>
      <c r="D5049" s="136">
        <v>52</v>
      </c>
      <c r="E5049" s="136">
        <v>25</v>
      </c>
      <c r="F5049" s="305">
        <f t="shared" si="777"/>
        <v>2123.7215999999999</v>
      </c>
      <c r="G5049" s="9">
        <v>0.1</v>
      </c>
      <c r="H5049" s="9" t="s">
        <v>1116</v>
      </c>
      <c r="I5049" s="33">
        <f t="shared" si="792"/>
        <v>1578.0241525830156</v>
      </c>
      <c r="J5049" s="33">
        <f t="shared" si="786"/>
        <v>7.8901207629150782</v>
      </c>
      <c r="K5049" s="33" t="str">
        <f t="shared" si="778"/>
        <v>DEJAR</v>
      </c>
      <c r="L5049" s="33" t="str">
        <f t="shared" si="779"/>
        <v>DEJAR</v>
      </c>
      <c r="M5049" s="33" t="str">
        <f t="shared" si="780"/>
        <v>DEJAR</v>
      </c>
    </row>
    <row r="5050" spans="1:13" x14ac:dyDescent="0.25">
      <c r="A5050" s="13" t="s">
        <v>1202</v>
      </c>
      <c r="B5050" s="18">
        <v>26</v>
      </c>
      <c r="C5050" s="35" t="s">
        <v>1115</v>
      </c>
      <c r="D5050" s="136">
        <v>49</v>
      </c>
      <c r="E5050" s="136">
        <v>23</v>
      </c>
      <c r="F5050" s="305">
        <f t="shared" si="777"/>
        <v>1885.7454</v>
      </c>
      <c r="G5050" s="9">
        <v>0.1</v>
      </c>
      <c r="H5050" s="9" t="s">
        <v>1116</v>
      </c>
      <c r="I5050" s="33">
        <f t="shared" si="792"/>
        <v>1374.1800111509867</v>
      </c>
      <c r="J5050" s="33">
        <f t="shared" si="786"/>
        <v>6.8709000557549338</v>
      </c>
      <c r="K5050" s="33" t="str">
        <f t="shared" si="778"/>
        <v>DEJAR</v>
      </c>
      <c r="L5050" s="33" t="str">
        <f t="shared" si="779"/>
        <v>DEJAR</v>
      </c>
      <c r="M5050" s="33" t="str">
        <f t="shared" si="780"/>
        <v>DEJAR</v>
      </c>
    </row>
    <row r="5051" spans="1:13" x14ac:dyDescent="0.25">
      <c r="A5051" s="13" t="s">
        <v>1202</v>
      </c>
      <c r="B5051" s="18">
        <v>27</v>
      </c>
      <c r="C5051" s="35" t="s">
        <v>820</v>
      </c>
      <c r="D5051" s="136">
        <v>17.5</v>
      </c>
      <c r="E5051" s="136">
        <v>15</v>
      </c>
      <c r="F5051" s="305">
        <f t="shared" si="777"/>
        <v>240.52875</v>
      </c>
      <c r="G5051" s="9">
        <v>0.1</v>
      </c>
      <c r="H5051" s="9" t="s">
        <v>1147</v>
      </c>
      <c r="I5051" s="32">
        <f t="shared" ref="I5051:I5055" si="793">0.13657*D5051^2.38351</f>
        <v>125.35709774458586</v>
      </c>
      <c r="J5051" s="32">
        <f t="shared" si="786"/>
        <v>0.62678548872292927</v>
      </c>
      <c r="K5051" s="33" t="str">
        <f t="shared" si="778"/>
        <v>DEJAR</v>
      </c>
      <c r="L5051" s="33" t="str">
        <f t="shared" si="779"/>
        <v>DEJAR</v>
      </c>
      <c r="M5051" s="33" t="str">
        <f t="shared" si="780"/>
        <v>DEJAR</v>
      </c>
    </row>
    <row r="5052" spans="1:13" x14ac:dyDescent="0.25">
      <c r="A5052" s="13" t="s">
        <v>1202</v>
      </c>
      <c r="B5052" s="18">
        <v>28</v>
      </c>
      <c r="C5052" s="35" t="s">
        <v>1233</v>
      </c>
      <c r="D5052" s="136">
        <v>11.8</v>
      </c>
      <c r="E5052" s="136">
        <v>7</v>
      </c>
      <c r="F5052" s="305">
        <f t="shared" si="777"/>
        <v>109.35909600000001</v>
      </c>
      <c r="G5052" s="9">
        <v>0.1</v>
      </c>
      <c r="H5052" s="9" t="s">
        <v>1147</v>
      </c>
      <c r="I5052" s="32">
        <f t="shared" si="793"/>
        <v>49.00008040198486</v>
      </c>
      <c r="J5052" s="32">
        <f t="shared" si="786"/>
        <v>0.24500040200992432</v>
      </c>
      <c r="K5052" s="33" t="str">
        <f t="shared" si="778"/>
        <v>DEJAR</v>
      </c>
      <c r="L5052" s="33" t="str">
        <f t="shared" si="779"/>
        <v>DEJAR</v>
      </c>
      <c r="M5052" s="33" t="str">
        <f t="shared" si="780"/>
        <v>DEJAR</v>
      </c>
    </row>
    <row r="5053" spans="1:13" x14ac:dyDescent="0.25">
      <c r="A5053" s="13" t="s">
        <v>1202</v>
      </c>
      <c r="B5053" s="18">
        <v>29</v>
      </c>
      <c r="C5053" s="35" t="s">
        <v>820</v>
      </c>
      <c r="D5053" s="136">
        <v>15</v>
      </c>
      <c r="E5053" s="136">
        <v>15</v>
      </c>
      <c r="F5053" s="305">
        <f t="shared" si="777"/>
        <v>176.715</v>
      </c>
      <c r="G5053" s="9">
        <v>0.1</v>
      </c>
      <c r="H5053" s="9" t="s">
        <v>1147</v>
      </c>
      <c r="I5053" s="32">
        <f t="shared" si="793"/>
        <v>86.812164819560579</v>
      </c>
      <c r="J5053" s="32">
        <f t="shared" si="786"/>
        <v>0.43406082409780289</v>
      </c>
      <c r="K5053" s="33" t="str">
        <f t="shared" si="778"/>
        <v>DEJAR</v>
      </c>
      <c r="L5053" s="33" t="str">
        <f t="shared" si="779"/>
        <v>DEJAR</v>
      </c>
      <c r="M5053" s="33" t="str">
        <f t="shared" si="780"/>
        <v>DEJAR</v>
      </c>
    </row>
    <row r="5054" spans="1:13" x14ac:dyDescent="0.25">
      <c r="A5054" s="13" t="s">
        <v>1202</v>
      </c>
      <c r="B5054" s="18">
        <v>30</v>
      </c>
      <c r="C5054" s="35" t="s">
        <v>820</v>
      </c>
      <c r="D5054" s="136">
        <v>14</v>
      </c>
      <c r="E5054" s="136">
        <v>15</v>
      </c>
      <c r="F5054" s="305">
        <f t="shared" si="777"/>
        <v>153.9384</v>
      </c>
      <c r="G5054" s="9">
        <v>0.1</v>
      </c>
      <c r="H5054" s="9" t="s">
        <v>1147</v>
      </c>
      <c r="I5054" s="32">
        <f t="shared" si="793"/>
        <v>73.64833681845144</v>
      </c>
      <c r="J5054" s="32">
        <f t="shared" si="786"/>
        <v>0.36824168409225716</v>
      </c>
      <c r="K5054" s="33" t="str">
        <f t="shared" si="778"/>
        <v>DEJAR</v>
      </c>
      <c r="L5054" s="33" t="str">
        <f t="shared" si="779"/>
        <v>DEJAR</v>
      </c>
      <c r="M5054" s="33" t="str">
        <f t="shared" si="780"/>
        <v>DEJAR</v>
      </c>
    </row>
    <row r="5055" spans="1:13" x14ac:dyDescent="0.25">
      <c r="A5055" s="13" t="s">
        <v>1202</v>
      </c>
      <c r="B5055" s="18">
        <v>31</v>
      </c>
      <c r="C5055" s="35" t="s">
        <v>1233</v>
      </c>
      <c r="D5055" s="136">
        <v>16.8</v>
      </c>
      <c r="E5055" s="136">
        <v>8</v>
      </c>
      <c r="F5055" s="305">
        <f t="shared" si="777"/>
        <v>221.67129600000001</v>
      </c>
      <c r="G5055" s="9">
        <v>0.1</v>
      </c>
      <c r="H5055" s="9" t="s">
        <v>1147</v>
      </c>
      <c r="I5055" s="32">
        <f t="shared" si="793"/>
        <v>113.734503348727</v>
      </c>
      <c r="J5055" s="32">
        <f t="shared" si="786"/>
        <v>0.56867251674363495</v>
      </c>
      <c r="K5055" s="33" t="str">
        <f t="shared" si="778"/>
        <v>DEJAR</v>
      </c>
      <c r="L5055" s="33" t="str">
        <f t="shared" si="779"/>
        <v>DEJAR</v>
      </c>
      <c r="M5055" s="33" t="str">
        <f t="shared" si="780"/>
        <v>DEJAR</v>
      </c>
    </row>
    <row r="5056" spans="1:13" x14ac:dyDescent="0.25">
      <c r="A5056" s="13" t="s">
        <v>1202</v>
      </c>
      <c r="B5056" s="18">
        <v>32</v>
      </c>
      <c r="C5056" s="35" t="s">
        <v>1115</v>
      </c>
      <c r="D5056" s="136">
        <v>48.5</v>
      </c>
      <c r="E5056" s="136">
        <v>25</v>
      </c>
      <c r="F5056" s="305">
        <f t="shared" si="777"/>
        <v>1847.45715</v>
      </c>
      <c r="G5056" s="9">
        <v>0.1</v>
      </c>
      <c r="H5056" s="9" t="s">
        <v>1116</v>
      </c>
      <c r="I5056" s="33">
        <f>0.15991*D5056^2.32764</f>
        <v>1341.7621101230454</v>
      </c>
      <c r="J5056" s="33">
        <f t="shared" si="786"/>
        <v>6.7088105506152269</v>
      </c>
      <c r="K5056" s="33" t="str">
        <f t="shared" si="778"/>
        <v>DEJAR</v>
      </c>
      <c r="L5056" s="33" t="str">
        <f t="shared" si="779"/>
        <v>DEJAR</v>
      </c>
      <c r="M5056" s="33" t="str">
        <f t="shared" si="780"/>
        <v>DEJAR</v>
      </c>
    </row>
    <row r="5057" spans="1:13" x14ac:dyDescent="0.25">
      <c r="A5057" s="13" t="s">
        <v>1202</v>
      </c>
      <c r="B5057" s="18">
        <v>33</v>
      </c>
      <c r="C5057" s="35" t="s">
        <v>820</v>
      </c>
      <c r="D5057" s="136">
        <v>10.1</v>
      </c>
      <c r="E5057" s="120">
        <v>18</v>
      </c>
      <c r="F5057" s="305">
        <f t="shared" si="777"/>
        <v>80.118653999999992</v>
      </c>
      <c r="G5057" s="9">
        <v>0.1</v>
      </c>
      <c r="H5057" s="9" t="s">
        <v>1147</v>
      </c>
      <c r="I5057" s="32">
        <f t="shared" ref="I5057:I5058" si="794">0.13657*D5057^2.38351</f>
        <v>33.819357065313945</v>
      </c>
      <c r="J5057" s="32">
        <f t="shared" si="786"/>
        <v>0.16909678532656972</v>
      </c>
      <c r="K5057" s="33" t="str">
        <f t="shared" si="778"/>
        <v>DEJAR</v>
      </c>
      <c r="L5057" s="33" t="str">
        <f t="shared" si="779"/>
        <v>DEJAR</v>
      </c>
      <c r="M5057" s="33" t="str">
        <f t="shared" si="780"/>
        <v>DEJAR</v>
      </c>
    </row>
    <row r="5058" spans="1:13" x14ac:dyDescent="0.25">
      <c r="A5058" s="13" t="s">
        <v>1202</v>
      </c>
      <c r="B5058" s="18">
        <v>34</v>
      </c>
      <c r="C5058" s="35" t="s">
        <v>820</v>
      </c>
      <c r="D5058" s="136">
        <v>16.5</v>
      </c>
      <c r="E5058" s="136">
        <v>21</v>
      </c>
      <c r="F5058" s="305">
        <f t="shared" si="777"/>
        <v>213.82515000000001</v>
      </c>
      <c r="G5058" s="9">
        <v>0.1</v>
      </c>
      <c r="H5058" s="9" t="s">
        <v>1147</v>
      </c>
      <c r="I5058" s="32">
        <f t="shared" si="794"/>
        <v>108.95331919183752</v>
      </c>
      <c r="J5058" s="32">
        <f t="shared" si="786"/>
        <v>0.54476659595918764</v>
      </c>
      <c r="K5058" s="33" t="str">
        <f t="shared" si="778"/>
        <v>DEJAR</v>
      </c>
      <c r="L5058" s="33" t="str">
        <f t="shared" si="779"/>
        <v>DEJAR</v>
      </c>
      <c r="M5058" s="33" t="str">
        <f t="shared" si="780"/>
        <v>DEJAR</v>
      </c>
    </row>
    <row r="5059" spans="1:13" x14ac:dyDescent="0.25">
      <c r="A5059" s="13" t="s">
        <v>1202</v>
      </c>
      <c r="B5059" s="18">
        <v>35</v>
      </c>
      <c r="C5059" s="35" t="s">
        <v>1115</v>
      </c>
      <c r="D5059" s="136">
        <v>38.5</v>
      </c>
      <c r="E5059" s="136">
        <v>24</v>
      </c>
      <c r="F5059" s="305">
        <f t="shared" ref="F5059:F5122" si="795">(3.1416/4)*D5059^2</f>
        <v>1164.15915</v>
      </c>
      <c r="G5059" s="9">
        <v>0.1</v>
      </c>
      <c r="H5059" s="9" t="s">
        <v>1116</v>
      </c>
      <c r="I5059" s="33">
        <f t="shared" ref="I5059:I5060" si="796">0.15991*D5059^2.32764</f>
        <v>783.89417216375261</v>
      </c>
      <c r="J5059" s="33">
        <f t="shared" si="786"/>
        <v>3.9194708608187625</v>
      </c>
      <c r="K5059" s="33" t="str">
        <f t="shared" ref="K5059:K5122" si="797">+IF(D5059&gt;=10,"DEJAR","DEPURAR")</f>
        <v>DEJAR</v>
      </c>
      <c r="L5059" s="33" t="str">
        <f t="shared" ref="L5059:L5122" si="798">+IF(E5059&gt;=5,"DEJAR","DEPURAR")</f>
        <v>DEJAR</v>
      </c>
      <c r="M5059" s="33" t="str">
        <f t="shared" ref="M5059:M5122" si="799">+IF(AND(K5059="DEJAR",L5059="DEJAR"),"DEJAR","DEPURAR")</f>
        <v>DEJAR</v>
      </c>
    </row>
    <row r="5060" spans="1:13" x14ac:dyDescent="0.25">
      <c r="A5060" s="13" t="s">
        <v>1202</v>
      </c>
      <c r="B5060" s="18">
        <v>36</v>
      </c>
      <c r="C5060" s="35" t="s">
        <v>1115</v>
      </c>
      <c r="D5060" s="136">
        <v>54</v>
      </c>
      <c r="E5060" s="136">
        <v>27</v>
      </c>
      <c r="F5060" s="305">
        <f t="shared" si="795"/>
        <v>2290.2264</v>
      </c>
      <c r="G5060" s="9">
        <v>0.1</v>
      </c>
      <c r="H5060" s="9" t="s">
        <v>1116</v>
      </c>
      <c r="I5060" s="33">
        <f t="shared" si="796"/>
        <v>1722.9181036317825</v>
      </c>
      <c r="J5060" s="33">
        <f t="shared" si="786"/>
        <v>8.6145905181589111</v>
      </c>
      <c r="K5060" s="33" t="str">
        <f t="shared" si="797"/>
        <v>DEJAR</v>
      </c>
      <c r="L5060" s="33" t="str">
        <f t="shared" si="798"/>
        <v>DEJAR</v>
      </c>
      <c r="M5060" s="33" t="str">
        <f t="shared" si="799"/>
        <v>DEJAR</v>
      </c>
    </row>
    <row r="5061" spans="1:13" x14ac:dyDescent="0.25">
      <c r="A5061" s="13" t="s">
        <v>1202</v>
      </c>
      <c r="B5061" s="18">
        <v>37</v>
      </c>
      <c r="C5061" s="35" t="s">
        <v>820</v>
      </c>
      <c r="D5061" s="136">
        <v>11</v>
      </c>
      <c r="E5061" s="136">
        <v>16</v>
      </c>
      <c r="F5061" s="305">
        <f t="shared" si="795"/>
        <v>95.0334</v>
      </c>
      <c r="G5061" s="9">
        <v>0.1</v>
      </c>
      <c r="H5061" s="9" t="s">
        <v>1147</v>
      </c>
      <c r="I5061" s="32">
        <f t="shared" ref="I5061:I5066" si="800">0.13657*D5061^2.38351</f>
        <v>41.450062373780455</v>
      </c>
      <c r="J5061" s="32">
        <f t="shared" si="786"/>
        <v>0.20725031186890225</v>
      </c>
      <c r="K5061" s="33" t="str">
        <f t="shared" si="797"/>
        <v>DEJAR</v>
      </c>
      <c r="L5061" s="33" t="str">
        <f t="shared" si="798"/>
        <v>DEJAR</v>
      </c>
      <c r="M5061" s="33" t="str">
        <f t="shared" si="799"/>
        <v>DEJAR</v>
      </c>
    </row>
    <row r="5062" spans="1:13" x14ac:dyDescent="0.25">
      <c r="A5062" s="13" t="s">
        <v>1202</v>
      </c>
      <c r="B5062" s="18">
        <v>38</v>
      </c>
      <c r="C5062" s="35" t="s">
        <v>820</v>
      </c>
      <c r="D5062" s="136">
        <v>16.5</v>
      </c>
      <c r="E5062" s="136">
        <v>20</v>
      </c>
      <c r="F5062" s="305">
        <f t="shared" si="795"/>
        <v>213.82515000000001</v>
      </c>
      <c r="G5062" s="9">
        <v>0.1</v>
      </c>
      <c r="H5062" s="9" t="s">
        <v>1147</v>
      </c>
      <c r="I5062" s="32">
        <f t="shared" si="800"/>
        <v>108.95331919183752</v>
      </c>
      <c r="J5062" s="32">
        <f t="shared" si="786"/>
        <v>0.54476659595918764</v>
      </c>
      <c r="K5062" s="33" t="str">
        <f t="shared" si="797"/>
        <v>DEJAR</v>
      </c>
      <c r="L5062" s="33" t="str">
        <f t="shared" si="798"/>
        <v>DEJAR</v>
      </c>
      <c r="M5062" s="33" t="str">
        <f t="shared" si="799"/>
        <v>DEJAR</v>
      </c>
    </row>
    <row r="5063" spans="1:13" x14ac:dyDescent="0.25">
      <c r="A5063" s="13" t="s">
        <v>1202</v>
      </c>
      <c r="B5063" s="18">
        <v>39</v>
      </c>
      <c r="C5063" s="35" t="s">
        <v>820</v>
      </c>
      <c r="D5063" s="136">
        <v>17.5</v>
      </c>
      <c r="E5063" s="136">
        <v>21</v>
      </c>
      <c r="F5063" s="305">
        <f t="shared" si="795"/>
        <v>240.52875</v>
      </c>
      <c r="G5063" s="9">
        <v>0.1</v>
      </c>
      <c r="H5063" s="9" t="s">
        <v>1147</v>
      </c>
      <c r="I5063" s="32">
        <f t="shared" si="800"/>
        <v>125.35709774458586</v>
      </c>
      <c r="J5063" s="32">
        <f t="shared" si="786"/>
        <v>0.62678548872292927</v>
      </c>
      <c r="K5063" s="33" t="str">
        <f t="shared" si="797"/>
        <v>DEJAR</v>
      </c>
      <c r="L5063" s="33" t="str">
        <f t="shared" si="798"/>
        <v>DEJAR</v>
      </c>
      <c r="M5063" s="33" t="str">
        <f t="shared" si="799"/>
        <v>DEJAR</v>
      </c>
    </row>
    <row r="5064" spans="1:13" x14ac:dyDescent="0.25">
      <c r="A5064" s="13" t="s">
        <v>1202</v>
      </c>
      <c r="B5064" s="18">
        <v>40</v>
      </c>
      <c r="C5064" s="35" t="s">
        <v>820</v>
      </c>
      <c r="D5064" s="136">
        <v>13.7</v>
      </c>
      <c r="E5064" s="136">
        <v>14</v>
      </c>
      <c r="F5064" s="305">
        <f t="shared" si="795"/>
        <v>147.41172599999999</v>
      </c>
      <c r="G5064" s="9">
        <v>0.1</v>
      </c>
      <c r="H5064" s="9" t="s">
        <v>1147</v>
      </c>
      <c r="I5064" s="32">
        <f t="shared" si="800"/>
        <v>69.942338454409466</v>
      </c>
      <c r="J5064" s="32">
        <f t="shared" si="786"/>
        <v>0.34971169227204729</v>
      </c>
      <c r="K5064" s="33" t="str">
        <f t="shared" si="797"/>
        <v>DEJAR</v>
      </c>
      <c r="L5064" s="33" t="str">
        <f t="shared" si="798"/>
        <v>DEJAR</v>
      </c>
      <c r="M5064" s="33" t="str">
        <f t="shared" si="799"/>
        <v>DEJAR</v>
      </c>
    </row>
    <row r="5065" spans="1:13" x14ac:dyDescent="0.25">
      <c r="A5065" s="13" t="s">
        <v>1202</v>
      </c>
      <c r="B5065" s="18">
        <v>41</v>
      </c>
      <c r="C5065" s="35" t="s">
        <v>820</v>
      </c>
      <c r="D5065" s="136">
        <v>12</v>
      </c>
      <c r="E5065" s="136">
        <v>14</v>
      </c>
      <c r="F5065" s="305">
        <f t="shared" si="795"/>
        <v>113.0976</v>
      </c>
      <c r="G5065" s="9">
        <v>0.1</v>
      </c>
      <c r="H5065" s="9" t="s">
        <v>1147</v>
      </c>
      <c r="I5065" s="32">
        <f t="shared" si="800"/>
        <v>51.002868362482175</v>
      </c>
      <c r="J5065" s="32">
        <f t="shared" si="786"/>
        <v>0.25501434181241084</v>
      </c>
      <c r="K5065" s="33" t="str">
        <f t="shared" si="797"/>
        <v>DEJAR</v>
      </c>
      <c r="L5065" s="33" t="str">
        <f t="shared" si="798"/>
        <v>DEJAR</v>
      </c>
      <c r="M5065" s="33" t="str">
        <f t="shared" si="799"/>
        <v>DEJAR</v>
      </c>
    </row>
    <row r="5066" spans="1:13" x14ac:dyDescent="0.25">
      <c r="A5066" s="13" t="s">
        <v>1202</v>
      </c>
      <c r="B5066" s="18">
        <v>42</v>
      </c>
      <c r="C5066" s="35" t="s">
        <v>1233</v>
      </c>
      <c r="D5066" s="136">
        <v>13</v>
      </c>
      <c r="E5066" s="136">
        <v>16</v>
      </c>
      <c r="F5066" s="305">
        <f t="shared" si="795"/>
        <v>132.73259999999999</v>
      </c>
      <c r="G5066" s="9">
        <v>0.1</v>
      </c>
      <c r="H5066" s="9" t="s">
        <v>1147</v>
      </c>
      <c r="I5066" s="32">
        <f t="shared" si="800"/>
        <v>61.723483588461484</v>
      </c>
      <c r="J5066" s="32">
        <f t="shared" si="786"/>
        <v>0.3086174179423074</v>
      </c>
      <c r="K5066" s="33" t="str">
        <f t="shared" si="797"/>
        <v>DEJAR</v>
      </c>
      <c r="L5066" s="33" t="str">
        <f t="shared" si="798"/>
        <v>DEJAR</v>
      </c>
      <c r="M5066" s="33" t="str">
        <f t="shared" si="799"/>
        <v>DEJAR</v>
      </c>
    </row>
    <row r="5067" spans="1:13" x14ac:dyDescent="0.25">
      <c r="A5067" s="13" t="s">
        <v>1202</v>
      </c>
      <c r="B5067" s="18">
        <v>43</v>
      </c>
      <c r="C5067" s="35" t="s">
        <v>1115</v>
      </c>
      <c r="D5067" s="136">
        <v>36.6</v>
      </c>
      <c r="E5067" s="136">
        <v>21</v>
      </c>
      <c r="F5067" s="305">
        <f t="shared" si="795"/>
        <v>1052.0904240000002</v>
      </c>
      <c r="G5067" s="9">
        <v>0.1</v>
      </c>
      <c r="H5067" s="9" t="s">
        <v>1116</v>
      </c>
      <c r="I5067" s="33">
        <f t="shared" ref="I5067:I5069" si="801">0.15991*D5067^2.32764</f>
        <v>696.78170140309612</v>
      </c>
      <c r="J5067" s="33">
        <f t="shared" si="786"/>
        <v>3.4839085070154807</v>
      </c>
      <c r="K5067" s="33" t="str">
        <f t="shared" si="797"/>
        <v>DEJAR</v>
      </c>
      <c r="L5067" s="33" t="str">
        <f t="shared" si="798"/>
        <v>DEJAR</v>
      </c>
      <c r="M5067" s="33" t="str">
        <f t="shared" si="799"/>
        <v>DEJAR</v>
      </c>
    </row>
    <row r="5068" spans="1:13" x14ac:dyDescent="0.25">
      <c r="A5068" s="13" t="s">
        <v>1205</v>
      </c>
      <c r="B5068" s="18">
        <v>1</v>
      </c>
      <c r="C5068" s="35" t="s">
        <v>1115</v>
      </c>
      <c r="D5068" s="136">
        <v>41</v>
      </c>
      <c r="E5068" s="136">
        <v>23</v>
      </c>
      <c r="F5068" s="305">
        <f t="shared" si="795"/>
        <v>1320.2574</v>
      </c>
      <c r="G5068" s="9">
        <v>0.1</v>
      </c>
      <c r="H5068" s="9" t="s">
        <v>1116</v>
      </c>
      <c r="I5068" s="33">
        <f t="shared" si="801"/>
        <v>907.5192366572752</v>
      </c>
      <c r="J5068" s="33">
        <f t="shared" si="786"/>
        <v>4.537596183286376</v>
      </c>
      <c r="K5068" s="33" t="str">
        <f t="shared" si="797"/>
        <v>DEJAR</v>
      </c>
      <c r="L5068" s="33" t="str">
        <f t="shared" si="798"/>
        <v>DEJAR</v>
      </c>
      <c r="M5068" s="33" t="str">
        <f t="shared" si="799"/>
        <v>DEJAR</v>
      </c>
    </row>
    <row r="5069" spans="1:13" x14ac:dyDescent="0.25">
      <c r="A5069" s="13" t="s">
        <v>1205</v>
      </c>
      <c r="B5069" s="18">
        <v>2</v>
      </c>
      <c r="C5069" s="35" t="s">
        <v>1115</v>
      </c>
      <c r="D5069" s="136">
        <v>31.5</v>
      </c>
      <c r="E5069" s="136">
        <v>20</v>
      </c>
      <c r="F5069" s="305">
        <f t="shared" si="795"/>
        <v>779.31314999999995</v>
      </c>
      <c r="G5069" s="9">
        <v>0.1</v>
      </c>
      <c r="H5069" s="9" t="s">
        <v>1116</v>
      </c>
      <c r="I5069" s="33">
        <f t="shared" si="801"/>
        <v>491.36384858054686</v>
      </c>
      <c r="J5069" s="33">
        <f t="shared" si="786"/>
        <v>2.4568192429027342</v>
      </c>
      <c r="K5069" s="33" t="str">
        <f t="shared" si="797"/>
        <v>DEJAR</v>
      </c>
      <c r="L5069" s="33" t="str">
        <f t="shared" si="798"/>
        <v>DEJAR</v>
      </c>
      <c r="M5069" s="33" t="str">
        <f t="shared" si="799"/>
        <v>DEJAR</v>
      </c>
    </row>
    <row r="5070" spans="1:13" x14ac:dyDescent="0.25">
      <c r="A5070" s="13" t="s">
        <v>1205</v>
      </c>
      <c r="B5070" s="18">
        <v>3</v>
      </c>
      <c r="C5070" s="35" t="s">
        <v>820</v>
      </c>
      <c r="D5070" s="136">
        <v>33</v>
      </c>
      <c r="E5070" s="136">
        <v>23</v>
      </c>
      <c r="F5070" s="305">
        <f t="shared" si="795"/>
        <v>855.30060000000003</v>
      </c>
      <c r="G5070" s="9">
        <v>0.1</v>
      </c>
      <c r="H5070" s="9" t="s">
        <v>1147</v>
      </c>
      <c r="I5070" s="32">
        <f t="shared" ref="I5070:I5071" si="802">0.13657*D5070^2.38351</f>
        <v>568.52356444302654</v>
      </c>
      <c r="J5070" s="32">
        <f t="shared" si="786"/>
        <v>2.8426178222151326</v>
      </c>
      <c r="K5070" s="33" t="str">
        <f t="shared" si="797"/>
        <v>DEJAR</v>
      </c>
      <c r="L5070" s="33" t="str">
        <f t="shared" si="798"/>
        <v>DEJAR</v>
      </c>
      <c r="M5070" s="33" t="str">
        <f t="shared" si="799"/>
        <v>DEJAR</v>
      </c>
    </row>
    <row r="5071" spans="1:13" x14ac:dyDescent="0.25">
      <c r="A5071" s="13" t="s">
        <v>1205</v>
      </c>
      <c r="B5071" s="18">
        <v>4</v>
      </c>
      <c r="C5071" s="35" t="s">
        <v>896</v>
      </c>
      <c r="D5071" s="136">
        <v>12.5</v>
      </c>
      <c r="E5071" s="136">
        <v>8</v>
      </c>
      <c r="F5071" s="305">
        <f t="shared" si="795"/>
        <v>122.71875</v>
      </c>
      <c r="G5071" s="9">
        <v>0.1</v>
      </c>
      <c r="H5071" s="9" t="s">
        <v>1147</v>
      </c>
      <c r="I5071" s="32">
        <f t="shared" si="802"/>
        <v>56.214880852526136</v>
      </c>
      <c r="J5071" s="32">
        <f t="shared" si="786"/>
        <v>0.28107440426263064</v>
      </c>
      <c r="K5071" s="33" t="str">
        <f t="shared" si="797"/>
        <v>DEJAR</v>
      </c>
      <c r="L5071" s="33" t="str">
        <f t="shared" si="798"/>
        <v>DEJAR</v>
      </c>
      <c r="M5071" s="33" t="str">
        <f t="shared" si="799"/>
        <v>DEJAR</v>
      </c>
    </row>
    <row r="5072" spans="1:13" x14ac:dyDescent="0.25">
      <c r="A5072" s="13" t="s">
        <v>1205</v>
      </c>
      <c r="B5072" s="18">
        <v>5</v>
      </c>
      <c r="C5072" s="35" t="s">
        <v>1115</v>
      </c>
      <c r="D5072" s="136">
        <v>37.6</v>
      </c>
      <c r="E5072" s="136">
        <v>26</v>
      </c>
      <c r="F5072" s="305">
        <f t="shared" si="795"/>
        <v>1110.3671040000002</v>
      </c>
      <c r="G5072" s="9">
        <v>0.1</v>
      </c>
      <c r="H5072" s="9" t="s">
        <v>1116</v>
      </c>
      <c r="I5072" s="33">
        <f>0.15991*D5072^2.32764</f>
        <v>741.90083289979054</v>
      </c>
      <c r="J5072" s="33">
        <f t="shared" si="786"/>
        <v>3.7095041644989526</v>
      </c>
      <c r="K5072" s="33" t="str">
        <f t="shared" si="797"/>
        <v>DEJAR</v>
      </c>
      <c r="L5072" s="33" t="str">
        <f t="shared" si="798"/>
        <v>DEJAR</v>
      </c>
      <c r="M5072" s="33" t="str">
        <f t="shared" si="799"/>
        <v>DEJAR</v>
      </c>
    </row>
    <row r="5073" spans="1:13" x14ac:dyDescent="0.25">
      <c r="A5073" s="13" t="s">
        <v>1205</v>
      </c>
      <c r="B5073" s="18">
        <v>6</v>
      </c>
      <c r="C5073" s="35" t="s">
        <v>43</v>
      </c>
      <c r="D5073" s="136">
        <v>16</v>
      </c>
      <c r="E5073" s="136">
        <v>10</v>
      </c>
      <c r="F5073" s="305">
        <f t="shared" si="795"/>
        <v>201.0624</v>
      </c>
      <c r="G5073" s="9">
        <v>0.1</v>
      </c>
      <c r="H5073" s="9" t="s">
        <v>1147</v>
      </c>
      <c r="I5073" s="32">
        <f t="shared" ref="I5073:I5077" si="803">0.13657*D5073^2.38351</f>
        <v>101.24820425273758</v>
      </c>
      <c r="J5073" s="32">
        <f t="shared" si="786"/>
        <v>0.50624102126368786</v>
      </c>
      <c r="K5073" s="33" t="str">
        <f t="shared" si="797"/>
        <v>DEJAR</v>
      </c>
      <c r="L5073" s="33" t="str">
        <f t="shared" si="798"/>
        <v>DEJAR</v>
      </c>
      <c r="M5073" s="33" t="str">
        <f t="shared" si="799"/>
        <v>DEJAR</v>
      </c>
    </row>
    <row r="5074" spans="1:13" x14ac:dyDescent="0.25">
      <c r="A5074" s="13" t="s">
        <v>1205</v>
      </c>
      <c r="B5074" s="18">
        <v>7</v>
      </c>
      <c r="C5074" s="35" t="s">
        <v>1235</v>
      </c>
      <c r="D5074" s="120">
        <v>14.6</v>
      </c>
      <c r="E5074" s="136">
        <v>9</v>
      </c>
      <c r="F5074" s="305">
        <f t="shared" si="795"/>
        <v>167.415864</v>
      </c>
      <c r="G5074" s="9">
        <v>0.1</v>
      </c>
      <c r="H5074" s="9" t="s">
        <v>1147</v>
      </c>
      <c r="I5074" s="32">
        <f t="shared" si="803"/>
        <v>81.395797882754522</v>
      </c>
      <c r="J5074" s="32">
        <f t="shared" si="786"/>
        <v>0.40697898941377264</v>
      </c>
      <c r="K5074" s="33" t="str">
        <f t="shared" si="797"/>
        <v>DEJAR</v>
      </c>
      <c r="L5074" s="33" t="str">
        <f t="shared" si="798"/>
        <v>DEJAR</v>
      </c>
      <c r="M5074" s="33" t="str">
        <f t="shared" si="799"/>
        <v>DEJAR</v>
      </c>
    </row>
    <row r="5075" spans="1:13" x14ac:dyDescent="0.25">
      <c r="A5075" s="13" t="s">
        <v>1205</v>
      </c>
      <c r="B5075" s="18">
        <v>8</v>
      </c>
      <c r="C5075" s="35" t="s">
        <v>1236</v>
      </c>
      <c r="D5075" s="136">
        <v>10</v>
      </c>
      <c r="E5075" s="136">
        <v>6</v>
      </c>
      <c r="F5075" s="305">
        <f t="shared" si="795"/>
        <v>78.539999999999992</v>
      </c>
      <c r="G5075" s="9">
        <v>0.1</v>
      </c>
      <c r="H5075" s="9" t="s">
        <v>1147</v>
      </c>
      <c r="I5075" s="32">
        <f t="shared" si="803"/>
        <v>33.026709725455305</v>
      </c>
      <c r="J5075" s="32">
        <f t="shared" si="786"/>
        <v>0.16513354862727653</v>
      </c>
      <c r="K5075" s="33" t="str">
        <f t="shared" si="797"/>
        <v>DEJAR</v>
      </c>
      <c r="L5075" s="33" t="str">
        <f t="shared" si="798"/>
        <v>DEJAR</v>
      </c>
      <c r="M5075" s="33" t="str">
        <f t="shared" si="799"/>
        <v>DEJAR</v>
      </c>
    </row>
    <row r="5076" spans="1:13" x14ac:dyDescent="0.25">
      <c r="A5076" s="13" t="s">
        <v>1205</v>
      </c>
      <c r="B5076" s="18">
        <v>9</v>
      </c>
      <c r="C5076" s="35" t="s">
        <v>820</v>
      </c>
      <c r="D5076" s="136">
        <v>24.5</v>
      </c>
      <c r="E5076" s="136">
        <v>18</v>
      </c>
      <c r="F5076" s="305">
        <f t="shared" si="795"/>
        <v>471.43635</v>
      </c>
      <c r="G5076" s="9">
        <v>0.1</v>
      </c>
      <c r="H5076" s="9" t="s">
        <v>1147</v>
      </c>
      <c r="I5076" s="32">
        <f t="shared" si="803"/>
        <v>279.54167502677348</v>
      </c>
      <c r="J5076" s="32">
        <f t="shared" si="786"/>
        <v>1.3977083751338673</v>
      </c>
      <c r="K5076" s="33" t="str">
        <f t="shared" si="797"/>
        <v>DEJAR</v>
      </c>
      <c r="L5076" s="33" t="str">
        <f t="shared" si="798"/>
        <v>DEJAR</v>
      </c>
      <c r="M5076" s="33" t="str">
        <f t="shared" si="799"/>
        <v>DEJAR</v>
      </c>
    </row>
    <row r="5077" spans="1:13" x14ac:dyDescent="0.25">
      <c r="A5077" s="13" t="s">
        <v>1205</v>
      </c>
      <c r="B5077" s="18">
        <v>10</v>
      </c>
      <c r="C5077" s="35" t="s">
        <v>820</v>
      </c>
      <c r="D5077" s="136">
        <v>26</v>
      </c>
      <c r="E5077" s="136">
        <v>20</v>
      </c>
      <c r="F5077" s="305">
        <f t="shared" si="795"/>
        <v>530.93039999999996</v>
      </c>
      <c r="G5077" s="9">
        <v>0.1</v>
      </c>
      <c r="H5077" s="9" t="s">
        <v>1147</v>
      </c>
      <c r="I5077" s="32">
        <f t="shared" si="803"/>
        <v>322.0760520178971</v>
      </c>
      <c r="J5077" s="32">
        <f t="shared" si="786"/>
        <v>1.6103802600894852</v>
      </c>
      <c r="K5077" s="33" t="str">
        <f t="shared" si="797"/>
        <v>DEJAR</v>
      </c>
      <c r="L5077" s="33" t="str">
        <f t="shared" si="798"/>
        <v>DEJAR</v>
      </c>
      <c r="M5077" s="33" t="str">
        <f t="shared" si="799"/>
        <v>DEJAR</v>
      </c>
    </row>
    <row r="5078" spans="1:13" x14ac:dyDescent="0.25">
      <c r="A5078" s="13" t="s">
        <v>1205</v>
      </c>
      <c r="B5078" s="18">
        <v>11</v>
      </c>
      <c r="C5078" s="35" t="s">
        <v>1115</v>
      </c>
      <c r="D5078" s="136">
        <v>36</v>
      </c>
      <c r="E5078" s="136">
        <v>26</v>
      </c>
      <c r="F5078" s="305">
        <f t="shared" si="795"/>
        <v>1017.8783999999999</v>
      </c>
      <c r="G5078" s="9">
        <v>0.1</v>
      </c>
      <c r="H5078" s="9" t="s">
        <v>1116</v>
      </c>
      <c r="I5078" s="33">
        <f t="shared" ref="I5078:I5083" si="804">0.15991*D5078^2.32764</f>
        <v>670.48269942934951</v>
      </c>
      <c r="J5078" s="33">
        <f t="shared" si="786"/>
        <v>3.3524134971467472</v>
      </c>
      <c r="K5078" s="33" t="str">
        <f t="shared" si="797"/>
        <v>DEJAR</v>
      </c>
      <c r="L5078" s="33" t="str">
        <f t="shared" si="798"/>
        <v>DEJAR</v>
      </c>
      <c r="M5078" s="33" t="str">
        <f t="shared" si="799"/>
        <v>DEJAR</v>
      </c>
    </row>
    <row r="5079" spans="1:13" x14ac:dyDescent="0.25">
      <c r="A5079" s="13" t="s">
        <v>1205</v>
      </c>
      <c r="B5079" s="18">
        <v>12</v>
      </c>
      <c r="C5079" s="35" t="s">
        <v>1115</v>
      </c>
      <c r="D5079" s="136">
        <v>41.5</v>
      </c>
      <c r="E5079" s="136">
        <v>23</v>
      </c>
      <c r="F5079" s="305">
        <f t="shared" si="795"/>
        <v>1352.65515</v>
      </c>
      <c r="G5079" s="9">
        <v>0.1</v>
      </c>
      <c r="H5079" s="9" t="s">
        <v>1116</v>
      </c>
      <c r="I5079" s="33">
        <f t="shared" si="804"/>
        <v>933.48876444346672</v>
      </c>
      <c r="J5079" s="33">
        <f t="shared" si="786"/>
        <v>4.6674438222173338</v>
      </c>
      <c r="K5079" s="33" t="str">
        <f t="shared" si="797"/>
        <v>DEJAR</v>
      </c>
      <c r="L5079" s="33" t="str">
        <f t="shared" si="798"/>
        <v>DEJAR</v>
      </c>
      <c r="M5079" s="33" t="str">
        <f t="shared" si="799"/>
        <v>DEJAR</v>
      </c>
    </row>
    <row r="5080" spans="1:13" x14ac:dyDescent="0.25">
      <c r="A5080" s="13" t="s">
        <v>1205</v>
      </c>
      <c r="B5080" s="18">
        <v>13</v>
      </c>
      <c r="C5080" s="35" t="s">
        <v>1115</v>
      </c>
      <c r="D5080" s="136">
        <v>19</v>
      </c>
      <c r="E5080" s="136">
        <v>14</v>
      </c>
      <c r="F5080" s="305">
        <f t="shared" si="795"/>
        <v>283.52940000000001</v>
      </c>
      <c r="G5080" s="9">
        <v>0.1</v>
      </c>
      <c r="H5080" s="9" t="s">
        <v>1116</v>
      </c>
      <c r="I5080" s="33">
        <f t="shared" si="804"/>
        <v>151.47942747069629</v>
      </c>
      <c r="J5080" s="33">
        <f t="shared" si="786"/>
        <v>0.75739713735348135</v>
      </c>
      <c r="K5080" s="33" t="str">
        <f t="shared" si="797"/>
        <v>DEJAR</v>
      </c>
      <c r="L5080" s="33" t="str">
        <f t="shared" si="798"/>
        <v>DEJAR</v>
      </c>
      <c r="M5080" s="33" t="str">
        <f t="shared" si="799"/>
        <v>DEJAR</v>
      </c>
    </row>
    <row r="5081" spans="1:13" x14ac:dyDescent="0.25">
      <c r="A5081" s="13" t="s">
        <v>1205</v>
      </c>
      <c r="B5081" s="18">
        <v>14</v>
      </c>
      <c r="C5081" s="35" t="s">
        <v>1115</v>
      </c>
      <c r="D5081" s="136">
        <v>16</v>
      </c>
      <c r="E5081" s="136">
        <v>22</v>
      </c>
      <c r="F5081" s="305">
        <f t="shared" si="795"/>
        <v>201.0624</v>
      </c>
      <c r="G5081" s="9">
        <v>0.1</v>
      </c>
      <c r="H5081" s="9" t="s">
        <v>1116</v>
      </c>
      <c r="I5081" s="33">
        <f t="shared" si="804"/>
        <v>101.53913507623321</v>
      </c>
      <c r="J5081" s="33">
        <f t="shared" si="786"/>
        <v>0.507695675381166</v>
      </c>
      <c r="K5081" s="33" t="str">
        <f t="shared" si="797"/>
        <v>DEJAR</v>
      </c>
      <c r="L5081" s="33" t="str">
        <f t="shared" si="798"/>
        <v>DEJAR</v>
      </c>
      <c r="M5081" s="33" t="str">
        <f t="shared" si="799"/>
        <v>DEJAR</v>
      </c>
    </row>
    <row r="5082" spans="1:13" x14ac:dyDescent="0.25">
      <c r="A5082" s="13" t="s">
        <v>1205</v>
      </c>
      <c r="B5082" s="18">
        <v>15</v>
      </c>
      <c r="C5082" s="35" t="s">
        <v>1115</v>
      </c>
      <c r="D5082" s="136">
        <v>46</v>
      </c>
      <c r="E5082" s="136">
        <v>17</v>
      </c>
      <c r="F5082" s="305">
        <f t="shared" si="795"/>
        <v>1661.9064000000001</v>
      </c>
      <c r="G5082" s="9">
        <v>0.1</v>
      </c>
      <c r="H5082" s="9" t="s">
        <v>1116</v>
      </c>
      <c r="I5082" s="33">
        <f t="shared" si="804"/>
        <v>1186.2528329925287</v>
      </c>
      <c r="J5082" s="33">
        <f t="shared" si="786"/>
        <v>5.9312641649626441</v>
      </c>
      <c r="K5082" s="33" t="str">
        <f t="shared" si="797"/>
        <v>DEJAR</v>
      </c>
      <c r="L5082" s="33" t="str">
        <f t="shared" si="798"/>
        <v>DEJAR</v>
      </c>
      <c r="M5082" s="33" t="str">
        <f t="shared" si="799"/>
        <v>DEJAR</v>
      </c>
    </row>
    <row r="5083" spans="1:13" x14ac:dyDescent="0.25">
      <c r="A5083" s="13" t="s">
        <v>1205</v>
      </c>
      <c r="B5083" s="18">
        <v>16</v>
      </c>
      <c r="C5083" s="35" t="s">
        <v>1115</v>
      </c>
      <c r="D5083" s="136">
        <v>17.5</v>
      </c>
      <c r="E5083" s="136">
        <v>10</v>
      </c>
      <c r="F5083" s="305">
        <f t="shared" si="795"/>
        <v>240.52875</v>
      </c>
      <c r="G5083" s="9">
        <v>0.1</v>
      </c>
      <c r="H5083" s="9" t="s">
        <v>1116</v>
      </c>
      <c r="I5083" s="33">
        <f t="shared" si="804"/>
        <v>125.08945689157549</v>
      </c>
      <c r="J5083" s="33">
        <f t="shared" si="786"/>
        <v>0.62544728445787745</v>
      </c>
      <c r="K5083" s="33" t="str">
        <f t="shared" si="797"/>
        <v>DEJAR</v>
      </c>
      <c r="L5083" s="33" t="str">
        <f t="shared" si="798"/>
        <v>DEJAR</v>
      </c>
      <c r="M5083" s="33" t="str">
        <f t="shared" si="799"/>
        <v>DEJAR</v>
      </c>
    </row>
    <row r="5084" spans="1:13" x14ac:dyDescent="0.25">
      <c r="A5084" s="13" t="s">
        <v>1205</v>
      </c>
      <c r="B5084" s="18">
        <v>17</v>
      </c>
      <c r="C5084" s="35" t="s">
        <v>1237</v>
      </c>
      <c r="D5084" s="136">
        <v>15</v>
      </c>
      <c r="E5084" s="136">
        <v>11</v>
      </c>
      <c r="F5084" s="305">
        <f t="shared" si="795"/>
        <v>176.715</v>
      </c>
      <c r="G5084" s="9">
        <v>0.1</v>
      </c>
      <c r="H5084" s="9" t="s">
        <v>1147</v>
      </c>
      <c r="I5084" s="32">
        <f>0.13657*D5084^2.38351</f>
        <v>86.812164819560579</v>
      </c>
      <c r="J5084" s="32">
        <f>(I5084/1000)*0.5/G5084</f>
        <v>0.43406082409780289</v>
      </c>
      <c r="K5084" s="33" t="str">
        <f t="shared" si="797"/>
        <v>DEJAR</v>
      </c>
      <c r="L5084" s="33" t="str">
        <f t="shared" si="798"/>
        <v>DEJAR</v>
      </c>
      <c r="M5084" s="33" t="str">
        <f t="shared" si="799"/>
        <v>DEJAR</v>
      </c>
    </row>
    <row r="5085" spans="1:13" x14ac:dyDescent="0.25">
      <c r="A5085" s="13" t="s">
        <v>1205</v>
      </c>
      <c r="B5085" s="18">
        <v>18</v>
      </c>
      <c r="C5085" s="35" t="s">
        <v>1115</v>
      </c>
      <c r="D5085" s="136">
        <v>15</v>
      </c>
      <c r="E5085" s="136">
        <v>10</v>
      </c>
      <c r="F5085" s="305">
        <f t="shared" si="795"/>
        <v>176.715</v>
      </c>
      <c r="G5085" s="9">
        <v>0.1</v>
      </c>
      <c r="H5085" s="9" t="s">
        <v>1116</v>
      </c>
      <c r="I5085" s="33">
        <f t="shared" ref="I5085:I5095" si="805">0.15991*D5085^2.32764</f>
        <v>87.376105084816146</v>
      </c>
      <c r="J5085" s="33">
        <f t="shared" si="786"/>
        <v>0.43688052542408073</v>
      </c>
      <c r="K5085" s="33" t="str">
        <f t="shared" si="797"/>
        <v>DEJAR</v>
      </c>
      <c r="L5085" s="33" t="str">
        <f t="shared" si="798"/>
        <v>DEJAR</v>
      </c>
      <c r="M5085" s="33" t="str">
        <f t="shared" si="799"/>
        <v>DEJAR</v>
      </c>
    </row>
    <row r="5086" spans="1:13" x14ac:dyDescent="0.25">
      <c r="A5086" s="13" t="s">
        <v>1205</v>
      </c>
      <c r="B5086" s="18">
        <v>19</v>
      </c>
      <c r="C5086" s="35" t="s">
        <v>1115</v>
      </c>
      <c r="D5086" s="136">
        <v>44</v>
      </c>
      <c r="E5086" s="136">
        <v>28</v>
      </c>
      <c r="F5086" s="305">
        <f t="shared" si="795"/>
        <v>1520.5344</v>
      </c>
      <c r="G5086" s="9">
        <v>0.1</v>
      </c>
      <c r="H5086" s="9" t="s">
        <v>1116</v>
      </c>
      <c r="I5086" s="33">
        <f t="shared" si="805"/>
        <v>1069.6502848909329</v>
      </c>
      <c r="J5086" s="33">
        <f t="shared" si="786"/>
        <v>5.3482514244546637</v>
      </c>
      <c r="K5086" s="33" t="str">
        <f t="shared" si="797"/>
        <v>DEJAR</v>
      </c>
      <c r="L5086" s="33" t="str">
        <f t="shared" si="798"/>
        <v>DEJAR</v>
      </c>
      <c r="M5086" s="33" t="str">
        <f t="shared" si="799"/>
        <v>DEJAR</v>
      </c>
    </row>
    <row r="5087" spans="1:13" x14ac:dyDescent="0.25">
      <c r="A5087" s="13" t="s">
        <v>1205</v>
      </c>
      <c r="B5087" s="18">
        <v>20</v>
      </c>
      <c r="C5087" s="35" t="s">
        <v>1115</v>
      </c>
      <c r="D5087" s="136">
        <v>12.5</v>
      </c>
      <c r="E5087" s="136">
        <v>10</v>
      </c>
      <c r="F5087" s="305">
        <f t="shared" si="795"/>
        <v>122.71875</v>
      </c>
      <c r="G5087" s="9">
        <v>0.1</v>
      </c>
      <c r="H5087" s="9" t="s">
        <v>1116</v>
      </c>
      <c r="I5087" s="33">
        <f t="shared" si="805"/>
        <v>57.159345325416837</v>
      </c>
      <c r="J5087" s="33">
        <f t="shared" si="786"/>
        <v>0.28579672662708416</v>
      </c>
      <c r="K5087" s="33" t="str">
        <f t="shared" si="797"/>
        <v>DEJAR</v>
      </c>
      <c r="L5087" s="33" t="str">
        <f t="shared" si="798"/>
        <v>DEJAR</v>
      </c>
      <c r="M5087" s="33" t="str">
        <f t="shared" si="799"/>
        <v>DEJAR</v>
      </c>
    </row>
    <row r="5088" spans="1:13" x14ac:dyDescent="0.25">
      <c r="A5088" s="13" t="s">
        <v>1205</v>
      </c>
      <c r="B5088" s="18">
        <v>21</v>
      </c>
      <c r="C5088" s="35" t="s">
        <v>1115</v>
      </c>
      <c r="D5088" s="136">
        <v>15</v>
      </c>
      <c r="E5088" s="136">
        <v>12</v>
      </c>
      <c r="F5088" s="305">
        <f t="shared" si="795"/>
        <v>176.715</v>
      </c>
      <c r="G5088" s="9">
        <v>0.1</v>
      </c>
      <c r="H5088" s="9" t="s">
        <v>1116</v>
      </c>
      <c r="I5088" s="33">
        <f t="shared" si="805"/>
        <v>87.376105084816146</v>
      </c>
      <c r="J5088" s="33">
        <f t="shared" si="786"/>
        <v>0.43688052542408073</v>
      </c>
      <c r="K5088" s="33" t="str">
        <f t="shared" si="797"/>
        <v>DEJAR</v>
      </c>
      <c r="L5088" s="33" t="str">
        <f t="shared" si="798"/>
        <v>DEJAR</v>
      </c>
      <c r="M5088" s="33" t="str">
        <f t="shared" si="799"/>
        <v>DEJAR</v>
      </c>
    </row>
    <row r="5089" spans="1:13" x14ac:dyDescent="0.25">
      <c r="A5089" s="13" t="s">
        <v>1205</v>
      </c>
      <c r="B5089" s="18">
        <v>22</v>
      </c>
      <c r="C5089" s="35" t="s">
        <v>1115</v>
      </c>
      <c r="D5089" s="136">
        <v>52.3</v>
      </c>
      <c r="E5089" s="136">
        <v>30</v>
      </c>
      <c r="F5089" s="305">
        <f t="shared" si="795"/>
        <v>2148.2967659999995</v>
      </c>
      <c r="G5089" s="9">
        <v>0.1</v>
      </c>
      <c r="H5089" s="9" t="s">
        <v>1116</v>
      </c>
      <c r="I5089" s="33">
        <f t="shared" si="805"/>
        <v>1599.2961595284444</v>
      </c>
      <c r="J5089" s="33">
        <f t="shared" si="786"/>
        <v>7.9964807976422208</v>
      </c>
      <c r="K5089" s="33" t="str">
        <f t="shared" si="797"/>
        <v>DEJAR</v>
      </c>
      <c r="L5089" s="33" t="str">
        <f t="shared" si="798"/>
        <v>DEJAR</v>
      </c>
      <c r="M5089" s="33" t="str">
        <f t="shared" si="799"/>
        <v>DEJAR</v>
      </c>
    </row>
    <row r="5090" spans="1:13" x14ac:dyDescent="0.25">
      <c r="A5090" s="13" t="s">
        <v>1205</v>
      </c>
      <c r="B5090" s="18">
        <v>23</v>
      </c>
      <c r="C5090" s="35" t="s">
        <v>1115</v>
      </c>
      <c r="D5090" s="136">
        <v>52</v>
      </c>
      <c r="E5090" s="136">
        <v>32</v>
      </c>
      <c r="F5090" s="305">
        <f t="shared" si="795"/>
        <v>2123.7215999999999</v>
      </c>
      <c r="G5090" s="9">
        <v>0.1</v>
      </c>
      <c r="H5090" s="9" t="s">
        <v>1116</v>
      </c>
      <c r="I5090" s="33">
        <f t="shared" si="805"/>
        <v>1578.0241525830156</v>
      </c>
      <c r="J5090" s="33">
        <f t="shared" si="786"/>
        <v>7.8901207629150782</v>
      </c>
      <c r="K5090" s="33" t="str">
        <f t="shared" si="797"/>
        <v>DEJAR</v>
      </c>
      <c r="L5090" s="33" t="str">
        <f t="shared" si="798"/>
        <v>DEJAR</v>
      </c>
      <c r="M5090" s="33" t="str">
        <f t="shared" si="799"/>
        <v>DEJAR</v>
      </c>
    </row>
    <row r="5091" spans="1:13" x14ac:dyDescent="0.25">
      <c r="A5091" s="13" t="s">
        <v>1205</v>
      </c>
      <c r="B5091" s="18">
        <v>24</v>
      </c>
      <c r="C5091" s="35" t="s">
        <v>1115</v>
      </c>
      <c r="D5091" s="136">
        <v>41</v>
      </c>
      <c r="E5091" s="136">
        <v>32</v>
      </c>
      <c r="F5091" s="305">
        <f t="shared" si="795"/>
        <v>1320.2574</v>
      </c>
      <c r="G5091" s="9">
        <v>0.1</v>
      </c>
      <c r="H5091" s="9" t="s">
        <v>1116</v>
      </c>
      <c r="I5091" s="33">
        <f t="shared" si="805"/>
        <v>907.5192366572752</v>
      </c>
      <c r="J5091" s="33">
        <f t="shared" si="786"/>
        <v>4.537596183286376</v>
      </c>
      <c r="K5091" s="33" t="str">
        <f t="shared" si="797"/>
        <v>DEJAR</v>
      </c>
      <c r="L5091" s="33" t="str">
        <f t="shared" si="798"/>
        <v>DEJAR</v>
      </c>
      <c r="M5091" s="33" t="str">
        <f t="shared" si="799"/>
        <v>DEJAR</v>
      </c>
    </row>
    <row r="5092" spans="1:13" x14ac:dyDescent="0.25">
      <c r="A5092" s="13" t="s">
        <v>1205</v>
      </c>
      <c r="B5092" s="18">
        <v>25</v>
      </c>
      <c r="C5092" s="35" t="s">
        <v>1115</v>
      </c>
      <c r="D5092" s="136">
        <v>21</v>
      </c>
      <c r="E5092" s="136">
        <v>25</v>
      </c>
      <c r="F5092" s="305">
        <f t="shared" si="795"/>
        <v>346.3614</v>
      </c>
      <c r="G5092" s="9">
        <v>0.1</v>
      </c>
      <c r="H5092" s="9" t="s">
        <v>1116</v>
      </c>
      <c r="I5092" s="33">
        <f t="shared" si="805"/>
        <v>191.21684246269251</v>
      </c>
      <c r="J5092" s="33">
        <f t="shared" ref="J5092:J5095" si="806">(I5092/1000)*0.5/G5092</f>
        <v>0.95608421231346252</v>
      </c>
      <c r="K5092" s="33" t="str">
        <f t="shared" si="797"/>
        <v>DEJAR</v>
      </c>
      <c r="L5092" s="33" t="str">
        <f t="shared" si="798"/>
        <v>DEJAR</v>
      </c>
      <c r="M5092" s="33" t="str">
        <f t="shared" si="799"/>
        <v>DEJAR</v>
      </c>
    </row>
    <row r="5093" spans="1:13" x14ac:dyDescent="0.25">
      <c r="A5093" s="13" t="s">
        <v>1205</v>
      </c>
      <c r="B5093" s="18">
        <v>26</v>
      </c>
      <c r="C5093" s="35" t="s">
        <v>1115</v>
      </c>
      <c r="D5093" s="136">
        <v>45</v>
      </c>
      <c r="E5093" s="136">
        <v>27</v>
      </c>
      <c r="F5093" s="305">
        <f t="shared" si="795"/>
        <v>1590.4349999999999</v>
      </c>
      <c r="G5093" s="9">
        <v>0.1</v>
      </c>
      <c r="H5093" s="9" t="s">
        <v>1116</v>
      </c>
      <c r="I5093" s="33">
        <f t="shared" si="805"/>
        <v>1127.0915630458203</v>
      </c>
      <c r="J5093" s="33">
        <f t="shared" si="806"/>
        <v>5.6354578152291008</v>
      </c>
      <c r="K5093" s="33" t="str">
        <f t="shared" si="797"/>
        <v>DEJAR</v>
      </c>
      <c r="L5093" s="33" t="str">
        <f t="shared" si="798"/>
        <v>DEJAR</v>
      </c>
      <c r="M5093" s="33" t="str">
        <f t="shared" si="799"/>
        <v>DEJAR</v>
      </c>
    </row>
    <row r="5094" spans="1:13" x14ac:dyDescent="0.25">
      <c r="A5094" s="13" t="s">
        <v>1205</v>
      </c>
      <c r="B5094" s="18">
        <v>27</v>
      </c>
      <c r="C5094" s="35" t="s">
        <v>1115</v>
      </c>
      <c r="D5094" s="136">
        <v>57.5</v>
      </c>
      <c r="E5094" s="136">
        <v>32</v>
      </c>
      <c r="F5094" s="305">
        <f t="shared" si="795"/>
        <v>2596.7287499999998</v>
      </c>
      <c r="G5094" s="9">
        <v>0.1</v>
      </c>
      <c r="H5094" s="9" t="s">
        <v>1116</v>
      </c>
      <c r="I5094" s="33">
        <f t="shared" si="805"/>
        <v>1994.1089618613923</v>
      </c>
      <c r="J5094" s="33">
        <f t="shared" si="806"/>
        <v>9.9705448093069613</v>
      </c>
      <c r="K5094" s="33" t="str">
        <f t="shared" si="797"/>
        <v>DEJAR</v>
      </c>
      <c r="L5094" s="33" t="str">
        <f t="shared" si="798"/>
        <v>DEJAR</v>
      </c>
      <c r="M5094" s="33" t="str">
        <f t="shared" si="799"/>
        <v>DEJAR</v>
      </c>
    </row>
    <row r="5095" spans="1:13" x14ac:dyDescent="0.25">
      <c r="A5095" s="13" t="s">
        <v>1205</v>
      </c>
      <c r="B5095" s="18">
        <v>28</v>
      </c>
      <c r="C5095" s="35" t="s">
        <v>1115</v>
      </c>
      <c r="D5095" s="136">
        <v>37</v>
      </c>
      <c r="E5095" s="136">
        <v>27</v>
      </c>
      <c r="F5095" s="305">
        <f t="shared" si="795"/>
        <v>1075.2126000000001</v>
      </c>
      <c r="G5095" s="9">
        <v>0.1</v>
      </c>
      <c r="H5095" s="9" t="s">
        <v>1116</v>
      </c>
      <c r="I5095" s="33">
        <f t="shared" si="805"/>
        <v>714.63566127853471</v>
      </c>
      <c r="J5095" s="33">
        <f t="shared" si="806"/>
        <v>3.5731783063926734</v>
      </c>
      <c r="K5095" s="33" t="str">
        <f t="shared" si="797"/>
        <v>DEJAR</v>
      </c>
      <c r="L5095" s="33" t="str">
        <f t="shared" si="798"/>
        <v>DEJAR</v>
      </c>
      <c r="M5095" s="33" t="str">
        <f t="shared" si="799"/>
        <v>DEJAR</v>
      </c>
    </row>
    <row r="5096" spans="1:13" x14ac:dyDescent="0.25">
      <c r="A5096" s="13" t="s">
        <v>1208</v>
      </c>
      <c r="B5096" s="18">
        <v>1</v>
      </c>
      <c r="C5096" s="35" t="s">
        <v>820</v>
      </c>
      <c r="D5096" s="136">
        <v>16</v>
      </c>
      <c r="E5096" s="136">
        <v>20</v>
      </c>
      <c r="F5096" s="305">
        <f t="shared" si="795"/>
        <v>201.0624</v>
      </c>
      <c r="G5096" s="9">
        <v>0.1</v>
      </c>
      <c r="H5096" s="9" t="s">
        <v>1147</v>
      </c>
      <c r="I5096" s="32">
        <f>0.13657*D5096^2.38351</f>
        <v>101.24820425273758</v>
      </c>
      <c r="J5096" s="32">
        <f>(I5096/1000)*0.5/G5096</f>
        <v>0.50624102126368786</v>
      </c>
      <c r="K5096" s="33" t="str">
        <f t="shared" si="797"/>
        <v>DEJAR</v>
      </c>
      <c r="L5096" s="33" t="str">
        <f t="shared" si="798"/>
        <v>DEJAR</v>
      </c>
      <c r="M5096" s="33" t="str">
        <f t="shared" si="799"/>
        <v>DEJAR</v>
      </c>
    </row>
    <row r="5097" spans="1:13" x14ac:dyDescent="0.25">
      <c r="A5097" s="13" t="s">
        <v>1208</v>
      </c>
      <c r="B5097" s="18">
        <v>2</v>
      </c>
      <c r="C5097" s="35" t="s">
        <v>1125</v>
      </c>
      <c r="D5097" s="136">
        <v>54</v>
      </c>
      <c r="E5097" s="136">
        <v>34</v>
      </c>
      <c r="F5097" s="305">
        <f t="shared" si="795"/>
        <v>2290.2264</v>
      </c>
      <c r="G5097" s="9">
        <v>0.1</v>
      </c>
      <c r="H5097" s="9" t="s">
        <v>1116</v>
      </c>
      <c r="I5097" s="33">
        <f>0.15991*D5097^2.32764</f>
        <v>1722.9181036317825</v>
      </c>
      <c r="J5097" s="33">
        <f t="shared" ref="J5097:J5155" si="807">(I5097/1000)*0.5/G5097</f>
        <v>8.6145905181589111</v>
      </c>
      <c r="K5097" s="33" t="str">
        <f t="shared" si="797"/>
        <v>DEJAR</v>
      </c>
      <c r="L5097" s="33" t="str">
        <f t="shared" si="798"/>
        <v>DEJAR</v>
      </c>
      <c r="M5097" s="33" t="str">
        <f t="shared" si="799"/>
        <v>DEJAR</v>
      </c>
    </row>
    <row r="5098" spans="1:13" x14ac:dyDescent="0.25">
      <c r="A5098" s="13" t="s">
        <v>1208</v>
      </c>
      <c r="B5098" s="18">
        <v>3</v>
      </c>
      <c r="C5098" s="35" t="s">
        <v>43</v>
      </c>
      <c r="D5098" s="136">
        <v>23.5</v>
      </c>
      <c r="E5098" s="136">
        <v>16</v>
      </c>
      <c r="F5098" s="305">
        <f t="shared" si="795"/>
        <v>433.73714999999999</v>
      </c>
      <c r="G5098" s="9">
        <v>0.1</v>
      </c>
      <c r="H5098" s="9" t="s">
        <v>1147</v>
      </c>
      <c r="I5098" s="32">
        <f>0.13657*D5098^2.38351</f>
        <v>253.10998017593391</v>
      </c>
      <c r="J5098" s="32">
        <f>(I5098/1000)*0.5/G5098</f>
        <v>1.2655499008796693</v>
      </c>
      <c r="K5098" s="33" t="str">
        <f t="shared" si="797"/>
        <v>DEJAR</v>
      </c>
      <c r="L5098" s="33" t="str">
        <f t="shared" si="798"/>
        <v>DEJAR</v>
      </c>
      <c r="M5098" s="33" t="str">
        <f t="shared" si="799"/>
        <v>DEJAR</v>
      </c>
    </row>
    <row r="5099" spans="1:13" x14ac:dyDescent="0.25">
      <c r="A5099" s="13" t="s">
        <v>1208</v>
      </c>
      <c r="B5099" s="18">
        <v>4</v>
      </c>
      <c r="C5099" s="35" t="s">
        <v>1125</v>
      </c>
      <c r="D5099" s="136">
        <v>46</v>
      </c>
      <c r="E5099" s="136">
        <v>32</v>
      </c>
      <c r="F5099" s="305">
        <f t="shared" si="795"/>
        <v>1661.9064000000001</v>
      </c>
      <c r="G5099" s="9">
        <v>0.1</v>
      </c>
      <c r="H5099" s="9" t="s">
        <v>1116</v>
      </c>
      <c r="I5099" s="33">
        <f>0.15991*D5099^2.32764</f>
        <v>1186.2528329925287</v>
      </c>
      <c r="J5099" s="33">
        <f t="shared" si="807"/>
        <v>5.9312641649626441</v>
      </c>
      <c r="K5099" s="33" t="str">
        <f t="shared" si="797"/>
        <v>DEJAR</v>
      </c>
      <c r="L5099" s="33" t="str">
        <f t="shared" si="798"/>
        <v>DEJAR</v>
      </c>
      <c r="M5099" s="33" t="str">
        <f t="shared" si="799"/>
        <v>DEJAR</v>
      </c>
    </row>
    <row r="5100" spans="1:13" x14ac:dyDescent="0.25">
      <c r="A5100" s="13" t="s">
        <v>1208</v>
      </c>
      <c r="B5100" s="18">
        <v>5</v>
      </c>
      <c r="C5100" s="35" t="s">
        <v>1071</v>
      </c>
      <c r="D5100" s="136">
        <v>18.5</v>
      </c>
      <c r="E5100" s="136">
        <v>12</v>
      </c>
      <c r="F5100" s="305">
        <f t="shared" si="795"/>
        <v>268.80315000000002</v>
      </c>
      <c r="G5100" s="9">
        <v>0.1</v>
      </c>
      <c r="H5100" s="9" t="s">
        <v>1147</v>
      </c>
      <c r="I5100" s="32">
        <f>0.13657*D5100^2.38351</f>
        <v>143.11059777395243</v>
      </c>
      <c r="J5100" s="32">
        <f>(I5100/1000)*0.5/G5100</f>
        <v>0.71555298886976215</v>
      </c>
      <c r="K5100" s="33" t="str">
        <f t="shared" si="797"/>
        <v>DEJAR</v>
      </c>
      <c r="L5100" s="33" t="str">
        <f t="shared" si="798"/>
        <v>DEJAR</v>
      </c>
      <c r="M5100" s="33" t="str">
        <f t="shared" si="799"/>
        <v>DEJAR</v>
      </c>
    </row>
    <row r="5101" spans="1:13" x14ac:dyDescent="0.25">
      <c r="A5101" s="13" t="s">
        <v>1208</v>
      </c>
      <c r="B5101" s="18">
        <v>6</v>
      </c>
      <c r="C5101" s="35" t="s">
        <v>1125</v>
      </c>
      <c r="D5101" s="136">
        <v>66</v>
      </c>
      <c r="E5101" s="136">
        <v>34</v>
      </c>
      <c r="F5101" s="305">
        <f t="shared" si="795"/>
        <v>3421.2024000000001</v>
      </c>
      <c r="G5101" s="9">
        <v>0.1</v>
      </c>
      <c r="H5101" s="9" t="s">
        <v>1116</v>
      </c>
      <c r="I5101" s="33">
        <f>0.15991*D5101^2.32764</f>
        <v>2748.6463736677997</v>
      </c>
      <c r="J5101" s="33">
        <f t="shared" si="807"/>
        <v>13.743231868338999</v>
      </c>
      <c r="K5101" s="33" t="str">
        <f t="shared" si="797"/>
        <v>DEJAR</v>
      </c>
      <c r="L5101" s="33" t="str">
        <f t="shared" si="798"/>
        <v>DEJAR</v>
      </c>
      <c r="M5101" s="33" t="str">
        <f t="shared" si="799"/>
        <v>DEJAR</v>
      </c>
    </row>
    <row r="5102" spans="1:13" x14ac:dyDescent="0.25">
      <c r="A5102" s="13" t="s">
        <v>1208</v>
      </c>
      <c r="B5102" s="18">
        <v>7</v>
      </c>
      <c r="C5102" s="35" t="s">
        <v>820</v>
      </c>
      <c r="D5102" s="136">
        <v>27</v>
      </c>
      <c r="E5102" s="136">
        <v>30</v>
      </c>
      <c r="F5102" s="305">
        <f t="shared" si="795"/>
        <v>572.5566</v>
      </c>
      <c r="G5102" s="9">
        <v>0.1</v>
      </c>
      <c r="H5102" s="9" t="s">
        <v>1147</v>
      </c>
      <c r="I5102" s="32">
        <f t="shared" ref="I5102:I5108" si="808">0.13657*D5102^2.38351</f>
        <v>352.39128142743209</v>
      </c>
      <c r="J5102" s="32">
        <f t="shared" si="807"/>
        <v>1.7619564071371603</v>
      </c>
      <c r="K5102" s="33" t="str">
        <f t="shared" si="797"/>
        <v>DEJAR</v>
      </c>
      <c r="L5102" s="33" t="str">
        <f t="shared" si="798"/>
        <v>DEJAR</v>
      </c>
      <c r="M5102" s="33" t="str">
        <f t="shared" si="799"/>
        <v>DEJAR</v>
      </c>
    </row>
    <row r="5103" spans="1:13" x14ac:dyDescent="0.25">
      <c r="A5103" s="13" t="s">
        <v>1208</v>
      </c>
      <c r="B5103" s="18">
        <v>8</v>
      </c>
      <c r="C5103" s="35" t="s">
        <v>1232</v>
      </c>
      <c r="D5103" s="136">
        <v>22</v>
      </c>
      <c r="E5103" s="136">
        <v>15</v>
      </c>
      <c r="F5103" s="305">
        <f t="shared" si="795"/>
        <v>380.1336</v>
      </c>
      <c r="G5103" s="9">
        <v>0.1</v>
      </c>
      <c r="H5103" s="9" t="s">
        <v>1147</v>
      </c>
      <c r="I5103" s="32">
        <f t="shared" si="808"/>
        <v>216.2883827856152</v>
      </c>
      <c r="J5103" s="32">
        <f t="shared" si="807"/>
        <v>1.0814419139280758</v>
      </c>
      <c r="K5103" s="33" t="str">
        <f t="shared" si="797"/>
        <v>DEJAR</v>
      </c>
      <c r="L5103" s="33" t="str">
        <f t="shared" si="798"/>
        <v>DEJAR</v>
      </c>
      <c r="M5103" s="33" t="str">
        <f t="shared" si="799"/>
        <v>DEJAR</v>
      </c>
    </row>
    <row r="5104" spans="1:13" x14ac:dyDescent="0.25">
      <c r="A5104" s="13" t="s">
        <v>1208</v>
      </c>
      <c r="B5104" s="18">
        <v>9</v>
      </c>
      <c r="C5104" s="35" t="s">
        <v>1232</v>
      </c>
      <c r="D5104" s="136">
        <v>15</v>
      </c>
      <c r="E5104" s="136">
        <v>10</v>
      </c>
      <c r="F5104" s="305">
        <f t="shared" si="795"/>
        <v>176.715</v>
      </c>
      <c r="G5104" s="9">
        <v>0.1</v>
      </c>
      <c r="H5104" s="9" t="s">
        <v>1147</v>
      </c>
      <c r="I5104" s="32">
        <f t="shared" si="808"/>
        <v>86.812164819560579</v>
      </c>
      <c r="J5104" s="32">
        <f t="shared" si="807"/>
        <v>0.43406082409780289</v>
      </c>
      <c r="K5104" s="33" t="str">
        <f t="shared" si="797"/>
        <v>DEJAR</v>
      </c>
      <c r="L5104" s="33" t="str">
        <f t="shared" si="798"/>
        <v>DEJAR</v>
      </c>
      <c r="M5104" s="33" t="str">
        <f t="shared" si="799"/>
        <v>DEJAR</v>
      </c>
    </row>
    <row r="5105" spans="1:13" x14ac:dyDescent="0.25">
      <c r="A5105" s="13" t="s">
        <v>1208</v>
      </c>
      <c r="B5105" s="18">
        <v>10</v>
      </c>
      <c r="C5105" s="35" t="s">
        <v>820</v>
      </c>
      <c r="D5105" s="136">
        <v>12.5</v>
      </c>
      <c r="E5105" s="136">
        <v>15</v>
      </c>
      <c r="F5105" s="305">
        <f t="shared" si="795"/>
        <v>122.71875</v>
      </c>
      <c r="G5105" s="9">
        <v>0.1</v>
      </c>
      <c r="H5105" s="9" t="s">
        <v>1147</v>
      </c>
      <c r="I5105" s="32">
        <f t="shared" si="808"/>
        <v>56.214880852526136</v>
      </c>
      <c r="J5105" s="32">
        <f t="shared" si="807"/>
        <v>0.28107440426263064</v>
      </c>
      <c r="K5105" s="33" t="str">
        <f t="shared" si="797"/>
        <v>DEJAR</v>
      </c>
      <c r="L5105" s="33" t="str">
        <f t="shared" si="798"/>
        <v>DEJAR</v>
      </c>
      <c r="M5105" s="33" t="str">
        <f t="shared" si="799"/>
        <v>DEJAR</v>
      </c>
    </row>
    <row r="5106" spans="1:13" x14ac:dyDescent="0.25">
      <c r="A5106" s="13" t="s">
        <v>1208</v>
      </c>
      <c r="B5106" s="18">
        <v>11</v>
      </c>
      <c r="C5106" s="35" t="s">
        <v>820</v>
      </c>
      <c r="D5106" s="136">
        <v>13</v>
      </c>
      <c r="E5106" s="136">
        <v>15</v>
      </c>
      <c r="F5106" s="305">
        <f t="shared" si="795"/>
        <v>132.73259999999999</v>
      </c>
      <c r="G5106" s="9">
        <v>0.1</v>
      </c>
      <c r="H5106" s="9" t="s">
        <v>1147</v>
      </c>
      <c r="I5106" s="32">
        <f t="shared" si="808"/>
        <v>61.723483588461484</v>
      </c>
      <c r="J5106" s="32">
        <f t="shared" si="807"/>
        <v>0.3086174179423074</v>
      </c>
      <c r="K5106" s="33" t="str">
        <f t="shared" si="797"/>
        <v>DEJAR</v>
      </c>
      <c r="L5106" s="33" t="str">
        <f t="shared" si="798"/>
        <v>DEJAR</v>
      </c>
      <c r="M5106" s="33" t="str">
        <f t="shared" si="799"/>
        <v>DEJAR</v>
      </c>
    </row>
    <row r="5107" spans="1:13" x14ac:dyDescent="0.25">
      <c r="A5107" s="13" t="s">
        <v>1208</v>
      </c>
      <c r="B5107" s="18">
        <v>12</v>
      </c>
      <c r="C5107" s="35" t="s">
        <v>820</v>
      </c>
      <c r="D5107" s="136">
        <v>21.5</v>
      </c>
      <c r="E5107" s="136">
        <v>26</v>
      </c>
      <c r="F5107" s="305">
        <f t="shared" si="795"/>
        <v>363.05115000000001</v>
      </c>
      <c r="G5107" s="9">
        <v>0.1</v>
      </c>
      <c r="H5107" s="9" t="s">
        <v>1147</v>
      </c>
      <c r="I5107" s="32">
        <f t="shared" si="808"/>
        <v>204.75555973317921</v>
      </c>
      <c r="J5107" s="32">
        <f t="shared" si="807"/>
        <v>1.023777798665896</v>
      </c>
      <c r="K5107" s="33" t="str">
        <f t="shared" si="797"/>
        <v>DEJAR</v>
      </c>
      <c r="L5107" s="33" t="str">
        <f t="shared" si="798"/>
        <v>DEJAR</v>
      </c>
      <c r="M5107" s="33" t="str">
        <f t="shared" si="799"/>
        <v>DEJAR</v>
      </c>
    </row>
    <row r="5108" spans="1:13" x14ac:dyDescent="0.25">
      <c r="A5108" s="13" t="s">
        <v>1208</v>
      </c>
      <c r="B5108" s="18">
        <v>13</v>
      </c>
      <c r="C5108" s="35" t="s">
        <v>43</v>
      </c>
      <c r="D5108" s="136">
        <v>20</v>
      </c>
      <c r="E5108" s="136">
        <v>18</v>
      </c>
      <c r="F5108" s="305">
        <f t="shared" si="795"/>
        <v>314.15999999999997</v>
      </c>
      <c r="G5108" s="9">
        <v>0.1</v>
      </c>
      <c r="H5108" s="9" t="s">
        <v>1147</v>
      </c>
      <c r="I5108" s="32">
        <f t="shared" si="808"/>
        <v>172.33493090633354</v>
      </c>
      <c r="J5108" s="32">
        <f t="shared" si="807"/>
        <v>0.86167465453166758</v>
      </c>
      <c r="K5108" s="33" t="str">
        <f t="shared" si="797"/>
        <v>DEJAR</v>
      </c>
      <c r="L5108" s="33" t="str">
        <f t="shared" si="798"/>
        <v>DEJAR</v>
      </c>
      <c r="M5108" s="33" t="str">
        <f t="shared" si="799"/>
        <v>DEJAR</v>
      </c>
    </row>
    <row r="5109" spans="1:13" x14ac:dyDescent="0.25">
      <c r="A5109" s="13" t="s">
        <v>1208</v>
      </c>
      <c r="B5109" s="18">
        <v>14</v>
      </c>
      <c r="C5109" s="35" t="s">
        <v>1125</v>
      </c>
      <c r="D5109" s="136">
        <v>70.099999999999994</v>
      </c>
      <c r="E5109" s="136">
        <v>33</v>
      </c>
      <c r="F5109" s="305">
        <f t="shared" si="795"/>
        <v>3859.4634539999993</v>
      </c>
      <c r="G5109" s="9">
        <v>0.1</v>
      </c>
      <c r="H5109" s="9" t="s">
        <v>1116</v>
      </c>
      <c r="I5109" s="33">
        <f t="shared" ref="I5109:I5110" si="809">0.15991*D5109^2.32764</f>
        <v>3162.588669121948</v>
      </c>
      <c r="J5109" s="33">
        <f t="shared" si="807"/>
        <v>15.812943345609739</v>
      </c>
      <c r="K5109" s="33" t="str">
        <f t="shared" si="797"/>
        <v>DEJAR</v>
      </c>
      <c r="L5109" s="33" t="str">
        <f t="shared" si="798"/>
        <v>DEJAR</v>
      </c>
      <c r="M5109" s="33" t="str">
        <f t="shared" si="799"/>
        <v>DEJAR</v>
      </c>
    </row>
    <row r="5110" spans="1:13" x14ac:dyDescent="0.25">
      <c r="A5110" s="13" t="s">
        <v>1208</v>
      </c>
      <c r="B5110" s="18">
        <v>15</v>
      </c>
      <c r="C5110" s="35" t="s">
        <v>1125</v>
      </c>
      <c r="D5110" s="136">
        <v>61</v>
      </c>
      <c r="E5110" s="136">
        <v>35</v>
      </c>
      <c r="F5110" s="305">
        <f t="shared" si="795"/>
        <v>2922.4733999999999</v>
      </c>
      <c r="G5110" s="9">
        <v>0.1</v>
      </c>
      <c r="H5110" s="9" t="s">
        <v>1116</v>
      </c>
      <c r="I5110" s="33">
        <f t="shared" si="809"/>
        <v>2288.1303435082086</v>
      </c>
      <c r="J5110" s="33">
        <f t="shared" si="807"/>
        <v>11.440651717541042</v>
      </c>
      <c r="K5110" s="33" t="str">
        <f t="shared" si="797"/>
        <v>DEJAR</v>
      </c>
      <c r="L5110" s="33" t="str">
        <f t="shared" si="798"/>
        <v>DEJAR</v>
      </c>
      <c r="M5110" s="33" t="str">
        <f t="shared" si="799"/>
        <v>DEJAR</v>
      </c>
    </row>
    <row r="5111" spans="1:13" x14ac:dyDescent="0.25">
      <c r="A5111" s="13" t="s">
        <v>1208</v>
      </c>
      <c r="B5111" s="18">
        <v>16</v>
      </c>
      <c r="C5111" s="35" t="s">
        <v>1103</v>
      </c>
      <c r="D5111" s="136">
        <v>12</v>
      </c>
      <c r="E5111" s="136">
        <v>17</v>
      </c>
      <c r="F5111" s="305">
        <f t="shared" si="795"/>
        <v>113.0976</v>
      </c>
      <c r="G5111" s="9">
        <v>0.1</v>
      </c>
      <c r="H5111" s="9" t="s">
        <v>1147</v>
      </c>
      <c r="I5111" s="32">
        <f t="shared" ref="I5111:I5119" si="810">0.13657*D5111^2.38351</f>
        <v>51.002868362482175</v>
      </c>
      <c r="J5111" s="32">
        <f t="shared" si="807"/>
        <v>0.25501434181241084</v>
      </c>
      <c r="K5111" s="33" t="str">
        <f t="shared" si="797"/>
        <v>DEJAR</v>
      </c>
      <c r="L5111" s="33" t="str">
        <f t="shared" si="798"/>
        <v>DEJAR</v>
      </c>
      <c r="M5111" s="33" t="str">
        <f t="shared" si="799"/>
        <v>DEJAR</v>
      </c>
    </row>
    <row r="5112" spans="1:13" x14ac:dyDescent="0.25">
      <c r="A5112" s="13" t="s">
        <v>1208</v>
      </c>
      <c r="B5112" s="18">
        <v>17</v>
      </c>
      <c r="C5112" s="35" t="s">
        <v>1103</v>
      </c>
      <c r="D5112" s="136">
        <v>15</v>
      </c>
      <c r="E5112" s="210">
        <v>21.864864864864863</v>
      </c>
      <c r="F5112" s="305">
        <f t="shared" si="795"/>
        <v>176.715</v>
      </c>
      <c r="G5112" s="9">
        <v>0.1</v>
      </c>
      <c r="H5112" s="9" t="s">
        <v>1147</v>
      </c>
      <c r="I5112" s="32">
        <f t="shared" si="810"/>
        <v>86.812164819560579</v>
      </c>
      <c r="J5112" s="32">
        <f t="shared" si="807"/>
        <v>0.43406082409780289</v>
      </c>
      <c r="K5112" s="33" t="str">
        <f t="shared" si="797"/>
        <v>DEJAR</v>
      </c>
      <c r="L5112" s="33" t="str">
        <f t="shared" si="798"/>
        <v>DEJAR</v>
      </c>
      <c r="M5112" s="33" t="str">
        <f t="shared" si="799"/>
        <v>DEJAR</v>
      </c>
    </row>
    <row r="5113" spans="1:13" x14ac:dyDescent="0.25">
      <c r="A5113" s="13" t="s">
        <v>1208</v>
      </c>
      <c r="B5113" s="18">
        <v>18</v>
      </c>
      <c r="C5113" s="35" t="s">
        <v>43</v>
      </c>
      <c r="D5113" s="136">
        <v>13</v>
      </c>
      <c r="E5113" s="136">
        <v>12</v>
      </c>
      <c r="F5113" s="305">
        <f t="shared" si="795"/>
        <v>132.73259999999999</v>
      </c>
      <c r="G5113" s="9">
        <v>0.1</v>
      </c>
      <c r="H5113" s="9" t="s">
        <v>1147</v>
      </c>
      <c r="I5113" s="32">
        <f t="shared" si="810"/>
        <v>61.723483588461484</v>
      </c>
      <c r="J5113" s="32">
        <f t="shared" si="807"/>
        <v>0.3086174179423074</v>
      </c>
      <c r="K5113" s="33" t="str">
        <f t="shared" si="797"/>
        <v>DEJAR</v>
      </c>
      <c r="L5113" s="33" t="str">
        <f t="shared" si="798"/>
        <v>DEJAR</v>
      </c>
      <c r="M5113" s="33" t="str">
        <f t="shared" si="799"/>
        <v>DEJAR</v>
      </c>
    </row>
    <row r="5114" spans="1:13" x14ac:dyDescent="0.25">
      <c r="A5114" s="13" t="s">
        <v>1208</v>
      </c>
      <c r="B5114" s="18">
        <v>19</v>
      </c>
      <c r="C5114" s="35" t="s">
        <v>1103</v>
      </c>
      <c r="D5114" s="136">
        <v>22.5</v>
      </c>
      <c r="E5114" s="210">
        <v>21.864864864864863</v>
      </c>
      <c r="F5114" s="305">
        <f t="shared" si="795"/>
        <v>397.60874999999999</v>
      </c>
      <c r="G5114" s="9">
        <v>0.1</v>
      </c>
      <c r="H5114" s="9" t="s">
        <v>1147</v>
      </c>
      <c r="I5114" s="32">
        <f t="shared" si="810"/>
        <v>228.1896084504572</v>
      </c>
      <c r="J5114" s="32">
        <f t="shared" si="807"/>
        <v>1.140948042252286</v>
      </c>
      <c r="K5114" s="33" t="str">
        <f t="shared" si="797"/>
        <v>DEJAR</v>
      </c>
      <c r="L5114" s="33" t="str">
        <f t="shared" si="798"/>
        <v>DEJAR</v>
      </c>
      <c r="M5114" s="33" t="str">
        <f t="shared" si="799"/>
        <v>DEJAR</v>
      </c>
    </row>
    <row r="5115" spans="1:13" x14ac:dyDescent="0.25">
      <c r="A5115" s="13" t="s">
        <v>1208</v>
      </c>
      <c r="B5115" s="18">
        <v>20</v>
      </c>
      <c r="C5115" s="35" t="s">
        <v>1071</v>
      </c>
      <c r="D5115" s="136">
        <v>22</v>
      </c>
      <c r="E5115" s="136">
        <v>12</v>
      </c>
      <c r="F5115" s="305">
        <f t="shared" si="795"/>
        <v>380.1336</v>
      </c>
      <c r="G5115" s="9">
        <v>0.1</v>
      </c>
      <c r="H5115" s="9" t="s">
        <v>1147</v>
      </c>
      <c r="I5115" s="32">
        <f t="shared" si="810"/>
        <v>216.2883827856152</v>
      </c>
      <c r="J5115" s="32">
        <f t="shared" si="807"/>
        <v>1.0814419139280758</v>
      </c>
      <c r="K5115" s="33" t="str">
        <f t="shared" si="797"/>
        <v>DEJAR</v>
      </c>
      <c r="L5115" s="33" t="str">
        <f t="shared" si="798"/>
        <v>DEJAR</v>
      </c>
      <c r="M5115" s="33" t="str">
        <f t="shared" si="799"/>
        <v>DEJAR</v>
      </c>
    </row>
    <row r="5116" spans="1:13" x14ac:dyDescent="0.25">
      <c r="A5116" s="13" t="s">
        <v>1208</v>
      </c>
      <c r="B5116" s="18">
        <v>21</v>
      </c>
      <c r="C5116" s="35" t="s">
        <v>1238</v>
      </c>
      <c r="D5116" s="136">
        <v>11.5</v>
      </c>
      <c r="E5116" s="136">
        <v>10</v>
      </c>
      <c r="F5116" s="305">
        <f t="shared" si="795"/>
        <v>103.86915</v>
      </c>
      <c r="G5116" s="9">
        <v>0.1</v>
      </c>
      <c r="H5116" s="9" t="s">
        <v>1147</v>
      </c>
      <c r="I5116" s="32">
        <f t="shared" si="810"/>
        <v>46.082838181946165</v>
      </c>
      <c r="J5116" s="32">
        <f t="shared" si="807"/>
        <v>0.23041419090973084</v>
      </c>
      <c r="K5116" s="33" t="str">
        <f t="shared" si="797"/>
        <v>DEJAR</v>
      </c>
      <c r="L5116" s="33" t="str">
        <f t="shared" si="798"/>
        <v>DEJAR</v>
      </c>
      <c r="M5116" s="33" t="str">
        <f t="shared" si="799"/>
        <v>DEJAR</v>
      </c>
    </row>
    <row r="5117" spans="1:13" x14ac:dyDescent="0.25">
      <c r="A5117" s="13" t="s">
        <v>1208</v>
      </c>
      <c r="B5117" s="18">
        <v>22</v>
      </c>
      <c r="C5117" s="35" t="s">
        <v>1071</v>
      </c>
      <c r="D5117" s="136">
        <v>12</v>
      </c>
      <c r="E5117" s="210">
        <v>21.864864864864863</v>
      </c>
      <c r="F5117" s="305">
        <f t="shared" si="795"/>
        <v>113.0976</v>
      </c>
      <c r="G5117" s="9">
        <v>0.1</v>
      </c>
      <c r="H5117" s="9" t="s">
        <v>1147</v>
      </c>
      <c r="I5117" s="32">
        <f t="shared" si="810"/>
        <v>51.002868362482175</v>
      </c>
      <c r="J5117" s="32">
        <f t="shared" si="807"/>
        <v>0.25501434181241084</v>
      </c>
      <c r="K5117" s="33" t="str">
        <f t="shared" si="797"/>
        <v>DEJAR</v>
      </c>
      <c r="L5117" s="33" t="str">
        <f t="shared" si="798"/>
        <v>DEJAR</v>
      </c>
      <c r="M5117" s="33" t="str">
        <f t="shared" si="799"/>
        <v>DEJAR</v>
      </c>
    </row>
    <row r="5118" spans="1:13" x14ac:dyDescent="0.25">
      <c r="A5118" s="13" t="s">
        <v>1208</v>
      </c>
      <c r="B5118" s="18">
        <v>23</v>
      </c>
      <c r="C5118" s="35" t="s">
        <v>820</v>
      </c>
      <c r="D5118" s="136">
        <v>12</v>
      </c>
      <c r="E5118" s="136">
        <v>13</v>
      </c>
      <c r="F5118" s="305">
        <f t="shared" si="795"/>
        <v>113.0976</v>
      </c>
      <c r="G5118" s="9">
        <v>0.1</v>
      </c>
      <c r="H5118" s="9" t="s">
        <v>1147</v>
      </c>
      <c r="I5118" s="32">
        <f t="shared" si="810"/>
        <v>51.002868362482175</v>
      </c>
      <c r="J5118" s="32">
        <f t="shared" si="807"/>
        <v>0.25501434181241084</v>
      </c>
      <c r="K5118" s="33" t="str">
        <f t="shared" si="797"/>
        <v>DEJAR</v>
      </c>
      <c r="L5118" s="33" t="str">
        <f t="shared" si="798"/>
        <v>DEJAR</v>
      </c>
      <c r="M5118" s="33" t="str">
        <f t="shared" si="799"/>
        <v>DEJAR</v>
      </c>
    </row>
    <row r="5119" spans="1:13" x14ac:dyDescent="0.25">
      <c r="A5119" s="13" t="s">
        <v>1208</v>
      </c>
      <c r="B5119" s="18">
        <v>24</v>
      </c>
      <c r="C5119" s="35" t="s">
        <v>1232</v>
      </c>
      <c r="D5119" s="136">
        <v>14.5</v>
      </c>
      <c r="E5119" s="136">
        <v>14</v>
      </c>
      <c r="F5119" s="305">
        <f t="shared" si="795"/>
        <v>165.13034999999999</v>
      </c>
      <c r="G5119" s="9">
        <v>0.1</v>
      </c>
      <c r="H5119" s="9" t="s">
        <v>1147</v>
      </c>
      <c r="I5119" s="32">
        <f t="shared" si="810"/>
        <v>80.073268525573738</v>
      </c>
      <c r="J5119" s="32">
        <f t="shared" si="807"/>
        <v>0.40036634262786869</v>
      </c>
      <c r="K5119" s="33" t="str">
        <f t="shared" si="797"/>
        <v>DEJAR</v>
      </c>
      <c r="L5119" s="33" t="str">
        <f t="shared" si="798"/>
        <v>DEJAR</v>
      </c>
      <c r="M5119" s="33" t="str">
        <f t="shared" si="799"/>
        <v>DEJAR</v>
      </c>
    </row>
    <row r="5120" spans="1:13" x14ac:dyDescent="0.25">
      <c r="A5120" s="13" t="s">
        <v>1208</v>
      </c>
      <c r="B5120" s="18">
        <v>25</v>
      </c>
      <c r="C5120" s="35" t="s">
        <v>1125</v>
      </c>
      <c r="D5120" s="136">
        <v>59</v>
      </c>
      <c r="E5120" s="136">
        <v>35</v>
      </c>
      <c r="F5120" s="305">
        <f t="shared" si="795"/>
        <v>2733.9773999999998</v>
      </c>
      <c r="G5120" s="9">
        <v>0.1</v>
      </c>
      <c r="H5120" s="9" t="s">
        <v>1116</v>
      </c>
      <c r="I5120" s="33">
        <f>0.15991*D5120^2.32764</f>
        <v>2117.296110227122</v>
      </c>
      <c r="J5120" s="33">
        <f t="shared" si="807"/>
        <v>10.58648055113561</v>
      </c>
      <c r="K5120" s="33" t="str">
        <f t="shared" si="797"/>
        <v>DEJAR</v>
      </c>
      <c r="L5120" s="33" t="str">
        <f t="shared" si="798"/>
        <v>DEJAR</v>
      </c>
      <c r="M5120" s="33" t="str">
        <f t="shared" si="799"/>
        <v>DEJAR</v>
      </c>
    </row>
    <row r="5121" spans="1:13" x14ac:dyDescent="0.25">
      <c r="A5121" s="13" t="s">
        <v>1208</v>
      </c>
      <c r="B5121" s="18">
        <v>26</v>
      </c>
      <c r="C5121" s="35" t="s">
        <v>820</v>
      </c>
      <c r="D5121" s="136">
        <v>14</v>
      </c>
      <c r="E5121" s="136">
        <v>15</v>
      </c>
      <c r="F5121" s="305">
        <f t="shared" si="795"/>
        <v>153.9384</v>
      </c>
      <c r="G5121" s="9">
        <v>0.1</v>
      </c>
      <c r="H5121" s="9" t="s">
        <v>1147</v>
      </c>
      <c r="I5121" s="32">
        <f>0.13657*D5121^2.38351</f>
        <v>73.64833681845144</v>
      </c>
      <c r="J5121" s="32">
        <f>(I5121/1000)*0.5/G5121</f>
        <v>0.36824168409225716</v>
      </c>
      <c r="K5121" s="33" t="str">
        <f t="shared" si="797"/>
        <v>DEJAR</v>
      </c>
      <c r="L5121" s="33" t="str">
        <f t="shared" si="798"/>
        <v>DEJAR</v>
      </c>
      <c r="M5121" s="33" t="str">
        <f t="shared" si="799"/>
        <v>DEJAR</v>
      </c>
    </row>
    <row r="5122" spans="1:13" x14ac:dyDescent="0.25">
      <c r="A5122" s="13" t="s">
        <v>1208</v>
      </c>
      <c r="B5122" s="18">
        <v>27</v>
      </c>
      <c r="C5122" s="35" t="s">
        <v>1125</v>
      </c>
      <c r="D5122" s="136">
        <v>66</v>
      </c>
      <c r="E5122" s="136">
        <v>34</v>
      </c>
      <c r="F5122" s="305">
        <f t="shared" si="795"/>
        <v>3421.2024000000001</v>
      </c>
      <c r="G5122" s="9">
        <v>0.1</v>
      </c>
      <c r="H5122" s="9" t="s">
        <v>1116</v>
      </c>
      <c r="I5122" s="33">
        <f t="shared" ref="I5122:I5124" si="811">0.15991*D5122^2.32764</f>
        <v>2748.6463736677997</v>
      </c>
      <c r="J5122" s="33">
        <f t="shared" si="807"/>
        <v>13.743231868338999</v>
      </c>
      <c r="K5122" s="33" t="str">
        <f t="shared" si="797"/>
        <v>DEJAR</v>
      </c>
      <c r="L5122" s="33" t="str">
        <f t="shared" si="798"/>
        <v>DEJAR</v>
      </c>
      <c r="M5122" s="33" t="str">
        <f t="shared" si="799"/>
        <v>DEJAR</v>
      </c>
    </row>
    <row r="5123" spans="1:13" x14ac:dyDescent="0.25">
      <c r="A5123" s="13" t="s">
        <v>1208</v>
      </c>
      <c r="B5123" s="18">
        <v>28</v>
      </c>
      <c r="C5123" s="35" t="s">
        <v>1125</v>
      </c>
      <c r="D5123" s="136">
        <v>51</v>
      </c>
      <c r="E5123" s="136">
        <v>25</v>
      </c>
      <c r="F5123" s="305">
        <f t="shared" ref="F5123:F5186" si="812">(3.1416/4)*D5123^2</f>
        <v>2042.8253999999999</v>
      </c>
      <c r="G5123" s="9">
        <v>0.1</v>
      </c>
      <c r="H5123" s="9" t="s">
        <v>1116</v>
      </c>
      <c r="I5123" s="33">
        <f t="shared" si="811"/>
        <v>1508.287972817684</v>
      </c>
      <c r="J5123" s="33">
        <f t="shared" si="807"/>
        <v>7.5414398640884199</v>
      </c>
      <c r="K5123" s="33" t="str">
        <f t="shared" ref="K5123:K5186" si="813">+IF(D5123&gt;=10,"DEJAR","DEPURAR")</f>
        <v>DEJAR</v>
      </c>
      <c r="L5123" s="33" t="str">
        <f t="shared" ref="L5123:L5186" si="814">+IF(E5123&gt;=5,"DEJAR","DEPURAR")</f>
        <v>DEJAR</v>
      </c>
      <c r="M5123" s="33" t="str">
        <f t="shared" ref="M5123:M5186" si="815">+IF(AND(K5123="DEJAR",L5123="DEJAR"),"DEJAR","DEPURAR")</f>
        <v>DEJAR</v>
      </c>
    </row>
    <row r="5124" spans="1:13" x14ac:dyDescent="0.25">
      <c r="A5124" s="13" t="s">
        <v>1208</v>
      </c>
      <c r="B5124" s="18">
        <v>29</v>
      </c>
      <c r="C5124" s="35" t="s">
        <v>1125</v>
      </c>
      <c r="D5124" s="136">
        <v>18</v>
      </c>
      <c r="E5124" s="136">
        <v>17</v>
      </c>
      <c r="F5124" s="305">
        <f t="shared" si="812"/>
        <v>254.46959999999999</v>
      </c>
      <c r="G5124" s="9">
        <v>0.1</v>
      </c>
      <c r="H5124" s="9" t="s">
        <v>1116</v>
      </c>
      <c r="I5124" s="33">
        <f t="shared" si="811"/>
        <v>133.5666756910525</v>
      </c>
      <c r="J5124" s="33">
        <f t="shared" si="807"/>
        <v>0.66783337845526236</v>
      </c>
      <c r="K5124" s="33" t="str">
        <f t="shared" si="813"/>
        <v>DEJAR</v>
      </c>
      <c r="L5124" s="33" t="str">
        <f t="shared" si="814"/>
        <v>DEJAR</v>
      </c>
      <c r="M5124" s="33" t="str">
        <f t="shared" si="815"/>
        <v>DEJAR</v>
      </c>
    </row>
    <row r="5125" spans="1:13" x14ac:dyDescent="0.25">
      <c r="A5125" s="13" t="s">
        <v>1208</v>
      </c>
      <c r="B5125" s="18">
        <v>30</v>
      </c>
      <c r="C5125" s="35" t="s">
        <v>820</v>
      </c>
      <c r="D5125" s="136">
        <v>17</v>
      </c>
      <c r="E5125" s="136">
        <v>20</v>
      </c>
      <c r="F5125" s="305">
        <f t="shared" si="812"/>
        <v>226.98060000000001</v>
      </c>
      <c r="G5125" s="9">
        <v>0.1</v>
      </c>
      <c r="H5125" s="9" t="s">
        <v>1147</v>
      </c>
      <c r="I5125" s="32">
        <f t="shared" ref="I5125:I5126" si="816">0.13657*D5125^2.38351</f>
        <v>116.98835060940742</v>
      </c>
      <c r="J5125" s="32">
        <f t="shared" si="807"/>
        <v>0.58494175304703711</v>
      </c>
      <c r="K5125" s="33" t="str">
        <f t="shared" si="813"/>
        <v>DEJAR</v>
      </c>
      <c r="L5125" s="33" t="str">
        <f t="shared" si="814"/>
        <v>DEJAR</v>
      </c>
      <c r="M5125" s="33" t="str">
        <f t="shared" si="815"/>
        <v>DEJAR</v>
      </c>
    </row>
    <row r="5126" spans="1:13" x14ac:dyDescent="0.25">
      <c r="A5126" s="13" t="s">
        <v>1208</v>
      </c>
      <c r="B5126" s="18">
        <v>31</v>
      </c>
      <c r="C5126" s="35" t="s">
        <v>1239</v>
      </c>
      <c r="D5126" s="136">
        <v>27</v>
      </c>
      <c r="E5126" s="136">
        <v>12</v>
      </c>
      <c r="F5126" s="305">
        <f t="shared" si="812"/>
        <v>572.5566</v>
      </c>
      <c r="G5126" s="9">
        <v>0.1</v>
      </c>
      <c r="H5126" s="9" t="s">
        <v>1147</v>
      </c>
      <c r="I5126" s="32">
        <f t="shared" si="816"/>
        <v>352.39128142743209</v>
      </c>
      <c r="J5126" s="32">
        <f t="shared" si="807"/>
        <v>1.7619564071371603</v>
      </c>
      <c r="K5126" s="33" t="str">
        <f t="shared" si="813"/>
        <v>DEJAR</v>
      </c>
      <c r="L5126" s="33" t="str">
        <f t="shared" si="814"/>
        <v>DEJAR</v>
      </c>
      <c r="M5126" s="33" t="str">
        <f t="shared" si="815"/>
        <v>DEJAR</v>
      </c>
    </row>
    <row r="5127" spans="1:13" x14ac:dyDescent="0.25">
      <c r="A5127" s="13" t="s">
        <v>1208</v>
      </c>
      <c r="B5127" s="18">
        <v>32</v>
      </c>
      <c r="C5127" s="35" t="s">
        <v>1125</v>
      </c>
      <c r="D5127" s="136">
        <v>49</v>
      </c>
      <c r="E5127" s="136">
        <v>35</v>
      </c>
      <c r="F5127" s="305">
        <f t="shared" si="812"/>
        <v>1885.7454</v>
      </c>
      <c r="G5127" s="9">
        <v>0.1</v>
      </c>
      <c r="H5127" s="9" t="s">
        <v>1116</v>
      </c>
      <c r="I5127" s="33">
        <f>0.15991*D5127^2.32764</f>
        <v>1374.1800111509867</v>
      </c>
      <c r="J5127" s="33">
        <f t="shared" si="807"/>
        <v>6.8709000557549338</v>
      </c>
      <c r="K5127" s="33" t="str">
        <f t="shared" si="813"/>
        <v>DEJAR</v>
      </c>
      <c r="L5127" s="33" t="str">
        <f t="shared" si="814"/>
        <v>DEJAR</v>
      </c>
      <c r="M5127" s="33" t="str">
        <f t="shared" si="815"/>
        <v>DEJAR</v>
      </c>
    </row>
    <row r="5128" spans="1:13" x14ac:dyDescent="0.25">
      <c r="A5128" s="13" t="s">
        <v>1208</v>
      </c>
      <c r="B5128" s="18">
        <v>33</v>
      </c>
      <c r="C5128" s="35" t="s">
        <v>1232</v>
      </c>
      <c r="D5128" s="136">
        <v>26</v>
      </c>
      <c r="E5128" s="136">
        <v>15</v>
      </c>
      <c r="F5128" s="305">
        <f t="shared" si="812"/>
        <v>530.93039999999996</v>
      </c>
      <c r="G5128" s="9">
        <v>0.1</v>
      </c>
      <c r="H5128" s="9" t="s">
        <v>1147</v>
      </c>
      <c r="I5128" s="32">
        <f t="shared" ref="I5128:I5129" si="817">0.13657*D5128^2.38351</f>
        <v>322.0760520178971</v>
      </c>
      <c r="J5128" s="32">
        <f t="shared" si="807"/>
        <v>1.6103802600894852</v>
      </c>
      <c r="K5128" s="33" t="str">
        <f t="shared" si="813"/>
        <v>DEJAR</v>
      </c>
      <c r="L5128" s="33" t="str">
        <f t="shared" si="814"/>
        <v>DEJAR</v>
      </c>
      <c r="M5128" s="33" t="str">
        <f t="shared" si="815"/>
        <v>DEJAR</v>
      </c>
    </row>
    <row r="5129" spans="1:13" x14ac:dyDescent="0.25">
      <c r="A5129" s="13" t="s">
        <v>1208</v>
      </c>
      <c r="B5129" s="18">
        <v>34</v>
      </c>
      <c r="C5129" s="35" t="s">
        <v>820</v>
      </c>
      <c r="D5129" s="136">
        <v>16</v>
      </c>
      <c r="E5129" s="136">
        <v>18</v>
      </c>
      <c r="F5129" s="305">
        <f t="shared" si="812"/>
        <v>201.0624</v>
      </c>
      <c r="G5129" s="9">
        <v>0.1</v>
      </c>
      <c r="H5129" s="9" t="s">
        <v>1147</v>
      </c>
      <c r="I5129" s="32">
        <f t="shared" si="817"/>
        <v>101.24820425273758</v>
      </c>
      <c r="J5129" s="32">
        <f t="shared" si="807"/>
        <v>0.50624102126368786</v>
      </c>
      <c r="K5129" s="33" t="str">
        <f t="shared" si="813"/>
        <v>DEJAR</v>
      </c>
      <c r="L5129" s="33" t="str">
        <f t="shared" si="814"/>
        <v>DEJAR</v>
      </c>
      <c r="M5129" s="33" t="str">
        <f t="shared" si="815"/>
        <v>DEJAR</v>
      </c>
    </row>
    <row r="5130" spans="1:13" x14ac:dyDescent="0.25">
      <c r="A5130" s="13" t="s">
        <v>1208</v>
      </c>
      <c r="B5130" s="18">
        <v>35</v>
      </c>
      <c r="C5130" s="35" t="s">
        <v>1125</v>
      </c>
      <c r="D5130" s="136">
        <v>65</v>
      </c>
      <c r="E5130" s="136">
        <v>35</v>
      </c>
      <c r="F5130" s="305">
        <f t="shared" si="812"/>
        <v>3318.3150000000001</v>
      </c>
      <c r="G5130" s="9">
        <v>0.1</v>
      </c>
      <c r="H5130" s="9" t="s">
        <v>1116</v>
      </c>
      <c r="I5130" s="33">
        <f>0.15991*D5130^2.32764</f>
        <v>2652.6824781200198</v>
      </c>
      <c r="J5130" s="33">
        <f t="shared" si="807"/>
        <v>13.263412390600099</v>
      </c>
      <c r="K5130" s="33" t="str">
        <f t="shared" si="813"/>
        <v>DEJAR</v>
      </c>
      <c r="L5130" s="33" t="str">
        <f t="shared" si="814"/>
        <v>DEJAR</v>
      </c>
      <c r="M5130" s="33" t="str">
        <f t="shared" si="815"/>
        <v>DEJAR</v>
      </c>
    </row>
    <row r="5131" spans="1:13" x14ac:dyDescent="0.25">
      <c r="A5131" s="13" t="s">
        <v>1208</v>
      </c>
      <c r="B5131" s="18">
        <v>36</v>
      </c>
      <c r="C5131" s="35" t="s">
        <v>820</v>
      </c>
      <c r="D5131" s="136">
        <v>12.5</v>
      </c>
      <c r="E5131" s="136">
        <v>13</v>
      </c>
      <c r="F5131" s="305">
        <f t="shared" si="812"/>
        <v>122.71875</v>
      </c>
      <c r="G5131" s="9">
        <v>0.1</v>
      </c>
      <c r="H5131" s="9" t="s">
        <v>1147</v>
      </c>
      <c r="I5131" s="32">
        <f>0.13657*D5131^2.38351</f>
        <v>56.214880852526136</v>
      </c>
      <c r="J5131" s="32">
        <f>(I5131/1000)*0.5/G5131</f>
        <v>0.28107440426263064</v>
      </c>
      <c r="K5131" s="33" t="str">
        <f t="shared" si="813"/>
        <v>DEJAR</v>
      </c>
      <c r="L5131" s="33" t="str">
        <f t="shared" si="814"/>
        <v>DEJAR</v>
      </c>
      <c r="M5131" s="33" t="str">
        <f t="shared" si="815"/>
        <v>DEJAR</v>
      </c>
    </row>
    <row r="5132" spans="1:13" x14ac:dyDescent="0.25">
      <c r="A5132" s="13" t="s">
        <v>1208</v>
      </c>
      <c r="B5132" s="18">
        <v>37</v>
      </c>
      <c r="C5132" s="35" t="s">
        <v>1125</v>
      </c>
      <c r="D5132" s="136">
        <v>55.5</v>
      </c>
      <c r="E5132" s="136">
        <v>36</v>
      </c>
      <c r="F5132" s="305">
        <f t="shared" si="812"/>
        <v>2419.2283499999999</v>
      </c>
      <c r="G5132" s="9">
        <v>0.1</v>
      </c>
      <c r="H5132" s="9" t="s">
        <v>1116</v>
      </c>
      <c r="I5132" s="33">
        <f t="shared" ref="I5132:I5133" si="818">0.15991*D5132^2.32764</f>
        <v>1836.3765677557158</v>
      </c>
      <c r="J5132" s="33">
        <f t="shared" si="807"/>
        <v>9.1818828387785789</v>
      </c>
      <c r="K5132" s="33" t="str">
        <f t="shared" si="813"/>
        <v>DEJAR</v>
      </c>
      <c r="L5132" s="33" t="str">
        <f t="shared" si="814"/>
        <v>DEJAR</v>
      </c>
      <c r="M5132" s="33" t="str">
        <f t="shared" si="815"/>
        <v>DEJAR</v>
      </c>
    </row>
    <row r="5133" spans="1:13" x14ac:dyDescent="0.25">
      <c r="A5133" s="13" t="s">
        <v>1208</v>
      </c>
      <c r="B5133" s="18">
        <v>38</v>
      </c>
      <c r="C5133" s="35" t="s">
        <v>1125</v>
      </c>
      <c r="D5133" s="136">
        <v>54</v>
      </c>
      <c r="E5133" s="136">
        <v>40</v>
      </c>
      <c r="F5133" s="305">
        <f t="shared" si="812"/>
        <v>2290.2264</v>
      </c>
      <c r="G5133" s="9">
        <v>0.1</v>
      </c>
      <c r="H5133" s="9" t="s">
        <v>1116</v>
      </c>
      <c r="I5133" s="33">
        <f t="shared" si="818"/>
        <v>1722.9181036317825</v>
      </c>
      <c r="J5133" s="33">
        <f t="shared" si="807"/>
        <v>8.6145905181589111</v>
      </c>
      <c r="K5133" s="33" t="str">
        <f t="shared" si="813"/>
        <v>DEJAR</v>
      </c>
      <c r="L5133" s="33" t="str">
        <f t="shared" si="814"/>
        <v>DEJAR</v>
      </c>
      <c r="M5133" s="33" t="str">
        <f t="shared" si="815"/>
        <v>DEJAR</v>
      </c>
    </row>
    <row r="5134" spans="1:13" x14ac:dyDescent="0.25">
      <c r="A5134" s="13" t="s">
        <v>1208</v>
      </c>
      <c r="B5134" s="18">
        <v>39</v>
      </c>
      <c r="C5134" s="35" t="s">
        <v>820</v>
      </c>
      <c r="D5134" s="136">
        <v>12.7</v>
      </c>
      <c r="E5134" s="136">
        <v>18</v>
      </c>
      <c r="F5134" s="305">
        <f t="shared" si="812"/>
        <v>126.67716599999999</v>
      </c>
      <c r="G5134" s="9">
        <v>0.1</v>
      </c>
      <c r="H5134" s="9" t="s">
        <v>1147</v>
      </c>
      <c r="I5134" s="32">
        <f t="shared" ref="I5134:I5135" si="819">0.13657*D5134^2.38351</f>
        <v>58.382476924743543</v>
      </c>
      <c r="J5134" s="32">
        <f t="shared" si="807"/>
        <v>0.29191238462371771</v>
      </c>
      <c r="K5134" s="33" t="str">
        <f t="shared" si="813"/>
        <v>DEJAR</v>
      </c>
      <c r="L5134" s="33" t="str">
        <f t="shared" si="814"/>
        <v>DEJAR</v>
      </c>
      <c r="M5134" s="33" t="str">
        <f t="shared" si="815"/>
        <v>DEJAR</v>
      </c>
    </row>
    <row r="5135" spans="1:13" x14ac:dyDescent="0.25">
      <c r="A5135" s="13" t="s">
        <v>1208</v>
      </c>
      <c r="B5135" s="18">
        <v>40</v>
      </c>
      <c r="C5135" s="35" t="s">
        <v>820</v>
      </c>
      <c r="D5135" s="136">
        <v>20.5</v>
      </c>
      <c r="E5135" s="136">
        <v>18</v>
      </c>
      <c r="F5135" s="305">
        <f t="shared" si="812"/>
        <v>330.06434999999999</v>
      </c>
      <c r="G5135" s="9">
        <v>0.1</v>
      </c>
      <c r="H5135" s="9" t="s">
        <v>1147</v>
      </c>
      <c r="I5135" s="32">
        <f t="shared" si="819"/>
        <v>182.78213876481104</v>
      </c>
      <c r="J5135" s="32">
        <f t="shared" si="807"/>
        <v>0.9139106938240551</v>
      </c>
      <c r="K5135" s="33" t="str">
        <f t="shared" si="813"/>
        <v>DEJAR</v>
      </c>
      <c r="L5135" s="33" t="str">
        <f t="shared" si="814"/>
        <v>DEJAR</v>
      </c>
      <c r="M5135" s="33" t="str">
        <f t="shared" si="815"/>
        <v>DEJAR</v>
      </c>
    </row>
    <row r="5136" spans="1:13" x14ac:dyDescent="0.25">
      <c r="A5136" s="13" t="s">
        <v>1210</v>
      </c>
      <c r="B5136" s="18">
        <v>1</v>
      </c>
      <c r="C5136" s="35" t="s">
        <v>1115</v>
      </c>
      <c r="D5136" s="136">
        <v>95</v>
      </c>
      <c r="E5136" s="136">
        <v>21</v>
      </c>
      <c r="F5136" s="305">
        <f t="shared" si="812"/>
        <v>7088.2349999999997</v>
      </c>
      <c r="G5136" s="9">
        <v>0.1</v>
      </c>
      <c r="H5136" s="9" t="s">
        <v>1116</v>
      </c>
      <c r="I5136" s="33">
        <f t="shared" ref="I5136:I5153" si="820">0.15991*D5136^2.32764</f>
        <v>6416.588607791351</v>
      </c>
      <c r="J5136" s="33">
        <f t="shared" si="807"/>
        <v>32.082943038956756</v>
      </c>
      <c r="K5136" s="33" t="str">
        <f t="shared" si="813"/>
        <v>DEJAR</v>
      </c>
      <c r="L5136" s="33" t="str">
        <f t="shared" si="814"/>
        <v>DEJAR</v>
      </c>
      <c r="M5136" s="33" t="str">
        <f t="shared" si="815"/>
        <v>DEJAR</v>
      </c>
    </row>
    <row r="5137" spans="1:13" x14ac:dyDescent="0.25">
      <c r="A5137" s="13" t="s">
        <v>1210</v>
      </c>
      <c r="B5137" s="18">
        <v>2</v>
      </c>
      <c r="C5137" s="35" t="s">
        <v>1115</v>
      </c>
      <c r="D5137" s="136">
        <v>42</v>
      </c>
      <c r="E5137" s="136">
        <v>30</v>
      </c>
      <c r="F5137" s="305">
        <f t="shared" si="812"/>
        <v>1385.4456</v>
      </c>
      <c r="G5137" s="9">
        <v>0.1</v>
      </c>
      <c r="H5137" s="9" t="s">
        <v>1116</v>
      </c>
      <c r="I5137" s="33">
        <f t="shared" si="820"/>
        <v>959.87703555110068</v>
      </c>
      <c r="J5137" s="33">
        <f t="shared" si="807"/>
        <v>4.7993851777555037</v>
      </c>
      <c r="K5137" s="33" t="str">
        <f t="shared" si="813"/>
        <v>DEJAR</v>
      </c>
      <c r="L5137" s="33" t="str">
        <f t="shared" si="814"/>
        <v>DEJAR</v>
      </c>
      <c r="M5137" s="33" t="str">
        <f t="shared" si="815"/>
        <v>DEJAR</v>
      </c>
    </row>
    <row r="5138" spans="1:13" x14ac:dyDescent="0.25">
      <c r="A5138" s="13" t="s">
        <v>1210</v>
      </c>
      <c r="B5138" s="18">
        <v>3</v>
      </c>
      <c r="C5138" s="35" t="s">
        <v>1115</v>
      </c>
      <c r="D5138" s="136">
        <v>78</v>
      </c>
      <c r="E5138" s="136">
        <v>22</v>
      </c>
      <c r="F5138" s="305">
        <f t="shared" si="812"/>
        <v>4778.3735999999999</v>
      </c>
      <c r="G5138" s="9">
        <v>0.1</v>
      </c>
      <c r="H5138" s="9" t="s">
        <v>1116</v>
      </c>
      <c r="I5138" s="33">
        <f t="shared" si="820"/>
        <v>4054.9985596458523</v>
      </c>
      <c r="J5138" s="33">
        <f t="shared" si="807"/>
        <v>20.274992798229263</v>
      </c>
      <c r="K5138" s="33" t="str">
        <f t="shared" si="813"/>
        <v>DEJAR</v>
      </c>
      <c r="L5138" s="33" t="str">
        <f t="shared" si="814"/>
        <v>DEJAR</v>
      </c>
      <c r="M5138" s="33" t="str">
        <f t="shared" si="815"/>
        <v>DEJAR</v>
      </c>
    </row>
    <row r="5139" spans="1:13" x14ac:dyDescent="0.25">
      <c r="A5139" s="13" t="s">
        <v>1210</v>
      </c>
      <c r="B5139" s="18">
        <v>4</v>
      </c>
      <c r="C5139" s="35" t="s">
        <v>1115</v>
      </c>
      <c r="D5139" s="136">
        <v>74</v>
      </c>
      <c r="E5139" s="136">
        <v>35</v>
      </c>
      <c r="F5139" s="305">
        <f t="shared" si="812"/>
        <v>4300.8504000000003</v>
      </c>
      <c r="G5139" s="9">
        <v>0.1</v>
      </c>
      <c r="H5139" s="9" t="s">
        <v>1116</v>
      </c>
      <c r="I5139" s="33">
        <f t="shared" si="820"/>
        <v>3587.3532436400055</v>
      </c>
      <c r="J5139" s="33">
        <f t="shared" si="807"/>
        <v>17.936766218200027</v>
      </c>
      <c r="K5139" s="33" t="str">
        <f t="shared" si="813"/>
        <v>DEJAR</v>
      </c>
      <c r="L5139" s="33" t="str">
        <f t="shared" si="814"/>
        <v>DEJAR</v>
      </c>
      <c r="M5139" s="33" t="str">
        <f t="shared" si="815"/>
        <v>DEJAR</v>
      </c>
    </row>
    <row r="5140" spans="1:13" x14ac:dyDescent="0.25">
      <c r="A5140" s="13" t="s">
        <v>1210</v>
      </c>
      <c r="B5140" s="18">
        <v>5</v>
      </c>
      <c r="C5140" s="35" t="s">
        <v>1115</v>
      </c>
      <c r="D5140" s="136">
        <v>31</v>
      </c>
      <c r="E5140" s="136">
        <v>25</v>
      </c>
      <c r="F5140" s="305">
        <f t="shared" si="812"/>
        <v>754.76940000000002</v>
      </c>
      <c r="G5140" s="9">
        <v>0.1</v>
      </c>
      <c r="H5140" s="9" t="s">
        <v>1116</v>
      </c>
      <c r="I5140" s="33">
        <f t="shared" si="820"/>
        <v>473.40054798786537</v>
      </c>
      <c r="J5140" s="33">
        <f t="shared" si="807"/>
        <v>2.3670027399393265</v>
      </c>
      <c r="K5140" s="33" t="str">
        <f t="shared" si="813"/>
        <v>DEJAR</v>
      </c>
      <c r="L5140" s="33" t="str">
        <f t="shared" si="814"/>
        <v>DEJAR</v>
      </c>
      <c r="M5140" s="33" t="str">
        <f t="shared" si="815"/>
        <v>DEJAR</v>
      </c>
    </row>
    <row r="5141" spans="1:13" x14ac:dyDescent="0.25">
      <c r="A5141" s="13" t="s">
        <v>1210</v>
      </c>
      <c r="B5141" s="18">
        <v>6</v>
      </c>
      <c r="C5141" s="35" t="s">
        <v>1115</v>
      </c>
      <c r="D5141" s="136">
        <v>48.5</v>
      </c>
      <c r="E5141" s="136">
        <v>28</v>
      </c>
      <c r="F5141" s="305">
        <f t="shared" si="812"/>
        <v>1847.45715</v>
      </c>
      <c r="G5141" s="9">
        <v>0.1</v>
      </c>
      <c r="H5141" s="9" t="s">
        <v>1116</v>
      </c>
      <c r="I5141" s="33">
        <f t="shared" si="820"/>
        <v>1341.7621101230454</v>
      </c>
      <c r="J5141" s="33">
        <f t="shared" si="807"/>
        <v>6.7088105506152269</v>
      </c>
      <c r="K5141" s="33" t="str">
        <f t="shared" si="813"/>
        <v>DEJAR</v>
      </c>
      <c r="L5141" s="33" t="str">
        <f t="shared" si="814"/>
        <v>DEJAR</v>
      </c>
      <c r="M5141" s="33" t="str">
        <f t="shared" si="815"/>
        <v>DEJAR</v>
      </c>
    </row>
    <row r="5142" spans="1:13" x14ac:dyDescent="0.25">
      <c r="A5142" s="13" t="s">
        <v>1210</v>
      </c>
      <c r="B5142" s="18">
        <v>7</v>
      </c>
      <c r="C5142" s="35" t="s">
        <v>1115</v>
      </c>
      <c r="D5142" s="136">
        <v>55</v>
      </c>
      <c r="E5142" s="136">
        <v>37</v>
      </c>
      <c r="F5142" s="305">
        <f t="shared" si="812"/>
        <v>2375.835</v>
      </c>
      <c r="G5142" s="9">
        <v>0.1</v>
      </c>
      <c r="H5142" s="9" t="s">
        <v>1116</v>
      </c>
      <c r="I5142" s="33">
        <f t="shared" si="820"/>
        <v>1798.0983141492186</v>
      </c>
      <c r="J5142" s="33">
        <f t="shared" si="807"/>
        <v>8.9904915707460926</v>
      </c>
      <c r="K5142" s="33" t="str">
        <f t="shared" si="813"/>
        <v>DEJAR</v>
      </c>
      <c r="L5142" s="33" t="str">
        <f t="shared" si="814"/>
        <v>DEJAR</v>
      </c>
      <c r="M5142" s="33" t="str">
        <f t="shared" si="815"/>
        <v>DEJAR</v>
      </c>
    </row>
    <row r="5143" spans="1:13" x14ac:dyDescent="0.25">
      <c r="A5143" s="13" t="s">
        <v>1210</v>
      </c>
      <c r="B5143" s="18">
        <v>8</v>
      </c>
      <c r="C5143" s="35" t="s">
        <v>1115</v>
      </c>
      <c r="D5143" s="136">
        <v>34.5</v>
      </c>
      <c r="E5143" s="136">
        <v>28</v>
      </c>
      <c r="F5143" s="305">
        <f t="shared" si="812"/>
        <v>934.82235000000003</v>
      </c>
      <c r="G5143" s="9">
        <v>0.1</v>
      </c>
      <c r="H5143" s="9" t="s">
        <v>1116</v>
      </c>
      <c r="I5143" s="33">
        <f t="shared" si="820"/>
        <v>607.2462782424343</v>
      </c>
      <c r="J5143" s="33">
        <f t="shared" si="807"/>
        <v>3.036231391212171</v>
      </c>
      <c r="K5143" s="33" t="str">
        <f t="shared" si="813"/>
        <v>DEJAR</v>
      </c>
      <c r="L5143" s="33" t="str">
        <f t="shared" si="814"/>
        <v>DEJAR</v>
      </c>
      <c r="M5143" s="33" t="str">
        <f t="shared" si="815"/>
        <v>DEJAR</v>
      </c>
    </row>
    <row r="5144" spans="1:13" x14ac:dyDescent="0.25">
      <c r="A5144" s="13" t="s">
        <v>1210</v>
      </c>
      <c r="B5144" s="18">
        <v>9</v>
      </c>
      <c r="C5144" s="35" t="s">
        <v>1115</v>
      </c>
      <c r="D5144" s="136">
        <v>49</v>
      </c>
      <c r="E5144" s="136">
        <v>25</v>
      </c>
      <c r="F5144" s="305">
        <f t="shared" si="812"/>
        <v>1885.7454</v>
      </c>
      <c r="G5144" s="9">
        <v>0.1</v>
      </c>
      <c r="H5144" s="9" t="s">
        <v>1116</v>
      </c>
      <c r="I5144" s="33">
        <f t="shared" si="820"/>
        <v>1374.1800111509867</v>
      </c>
      <c r="J5144" s="33">
        <f t="shared" si="807"/>
        <v>6.8709000557549338</v>
      </c>
      <c r="K5144" s="33" t="str">
        <f t="shared" si="813"/>
        <v>DEJAR</v>
      </c>
      <c r="L5144" s="33" t="str">
        <f t="shared" si="814"/>
        <v>DEJAR</v>
      </c>
      <c r="M5144" s="33" t="str">
        <f t="shared" si="815"/>
        <v>DEJAR</v>
      </c>
    </row>
    <row r="5145" spans="1:13" x14ac:dyDescent="0.25">
      <c r="A5145" s="13" t="s">
        <v>1210</v>
      </c>
      <c r="B5145" s="18">
        <v>10</v>
      </c>
      <c r="C5145" s="35" t="s">
        <v>1115</v>
      </c>
      <c r="D5145" s="136">
        <v>30.7</v>
      </c>
      <c r="E5145" s="210">
        <v>28.277777777777779</v>
      </c>
      <c r="F5145" s="305">
        <f t="shared" si="812"/>
        <v>740.23164599999996</v>
      </c>
      <c r="G5145" s="9">
        <v>0.1</v>
      </c>
      <c r="H5145" s="9" t="s">
        <v>1116</v>
      </c>
      <c r="I5145" s="33">
        <f t="shared" si="820"/>
        <v>462.80537221677145</v>
      </c>
      <c r="J5145" s="33">
        <f t="shared" si="807"/>
        <v>2.3140268610838568</v>
      </c>
      <c r="K5145" s="33" t="str">
        <f t="shared" si="813"/>
        <v>DEJAR</v>
      </c>
      <c r="L5145" s="33" t="str">
        <f t="shared" si="814"/>
        <v>DEJAR</v>
      </c>
      <c r="M5145" s="33" t="str">
        <f t="shared" si="815"/>
        <v>DEJAR</v>
      </c>
    </row>
    <row r="5146" spans="1:13" x14ac:dyDescent="0.25">
      <c r="A5146" s="13" t="s">
        <v>1210</v>
      </c>
      <c r="B5146" s="18">
        <v>11</v>
      </c>
      <c r="C5146" s="35" t="s">
        <v>1115</v>
      </c>
      <c r="D5146" s="136">
        <v>37.200000000000003</v>
      </c>
      <c r="E5146" s="210">
        <v>28.277777777777779</v>
      </c>
      <c r="F5146" s="305">
        <f t="shared" si="812"/>
        <v>1086.8679360000001</v>
      </c>
      <c r="G5146" s="9">
        <v>0.1</v>
      </c>
      <c r="H5146" s="9" t="s">
        <v>1116</v>
      </c>
      <c r="I5146" s="33">
        <f t="shared" si="820"/>
        <v>723.65937350587785</v>
      </c>
      <c r="J5146" s="33">
        <f t="shared" si="807"/>
        <v>3.6182968675293892</v>
      </c>
      <c r="K5146" s="33" t="str">
        <f t="shared" si="813"/>
        <v>DEJAR</v>
      </c>
      <c r="L5146" s="33" t="str">
        <f t="shared" si="814"/>
        <v>DEJAR</v>
      </c>
      <c r="M5146" s="33" t="str">
        <f t="shared" si="815"/>
        <v>DEJAR</v>
      </c>
    </row>
    <row r="5147" spans="1:13" x14ac:dyDescent="0.25">
      <c r="A5147" s="13" t="s">
        <v>1210</v>
      </c>
      <c r="B5147" s="18">
        <v>12</v>
      </c>
      <c r="C5147" s="35" t="s">
        <v>1115</v>
      </c>
      <c r="D5147" s="136">
        <v>12</v>
      </c>
      <c r="E5147" s="136">
        <v>7</v>
      </c>
      <c r="F5147" s="305">
        <f t="shared" si="812"/>
        <v>113.0976</v>
      </c>
      <c r="G5147" s="9">
        <v>0.1</v>
      </c>
      <c r="H5147" s="9" t="s">
        <v>1116</v>
      </c>
      <c r="I5147" s="33">
        <f t="shared" si="820"/>
        <v>51.978178813240163</v>
      </c>
      <c r="J5147" s="33">
        <f t="shared" si="807"/>
        <v>0.25989089406620081</v>
      </c>
      <c r="K5147" s="33" t="str">
        <f t="shared" si="813"/>
        <v>DEJAR</v>
      </c>
      <c r="L5147" s="33" t="str">
        <f t="shared" si="814"/>
        <v>DEJAR</v>
      </c>
      <c r="M5147" s="33" t="str">
        <f t="shared" si="815"/>
        <v>DEJAR</v>
      </c>
    </row>
    <row r="5148" spans="1:13" x14ac:dyDescent="0.25">
      <c r="A5148" s="13" t="s">
        <v>1210</v>
      </c>
      <c r="B5148" s="18">
        <v>13</v>
      </c>
      <c r="C5148" s="35" t="s">
        <v>1115</v>
      </c>
      <c r="D5148" s="136">
        <v>62</v>
      </c>
      <c r="E5148" s="136">
        <v>30</v>
      </c>
      <c r="F5148" s="305">
        <f t="shared" si="812"/>
        <v>3019.0776000000001</v>
      </c>
      <c r="G5148" s="9">
        <v>0.1</v>
      </c>
      <c r="H5148" s="9" t="s">
        <v>1116</v>
      </c>
      <c r="I5148" s="33">
        <f t="shared" si="820"/>
        <v>2376.3927318249489</v>
      </c>
      <c r="J5148" s="33">
        <f t="shared" si="807"/>
        <v>11.881963659124743</v>
      </c>
      <c r="K5148" s="33" t="str">
        <f t="shared" si="813"/>
        <v>DEJAR</v>
      </c>
      <c r="L5148" s="33" t="str">
        <f t="shared" si="814"/>
        <v>DEJAR</v>
      </c>
      <c r="M5148" s="33" t="str">
        <f t="shared" si="815"/>
        <v>DEJAR</v>
      </c>
    </row>
    <row r="5149" spans="1:13" x14ac:dyDescent="0.25">
      <c r="A5149" s="13" t="s">
        <v>1210</v>
      </c>
      <c r="B5149" s="18">
        <v>14</v>
      </c>
      <c r="C5149" s="35" t="s">
        <v>1115</v>
      </c>
      <c r="D5149" s="136">
        <v>30</v>
      </c>
      <c r="E5149" s="136">
        <v>33</v>
      </c>
      <c r="F5149" s="305">
        <f t="shared" si="812"/>
        <v>706.86</v>
      </c>
      <c r="G5149" s="9">
        <v>0.1</v>
      </c>
      <c r="H5149" s="9" t="s">
        <v>1116</v>
      </c>
      <c r="I5149" s="33">
        <f t="shared" si="820"/>
        <v>438.61364745199307</v>
      </c>
      <c r="J5149" s="33">
        <f t="shared" si="807"/>
        <v>2.1930682372599652</v>
      </c>
      <c r="K5149" s="33" t="str">
        <f t="shared" si="813"/>
        <v>DEJAR</v>
      </c>
      <c r="L5149" s="33" t="str">
        <f t="shared" si="814"/>
        <v>DEJAR</v>
      </c>
      <c r="M5149" s="33" t="str">
        <f t="shared" si="815"/>
        <v>DEJAR</v>
      </c>
    </row>
    <row r="5150" spans="1:13" x14ac:dyDescent="0.25">
      <c r="A5150" s="13" t="s">
        <v>1210</v>
      </c>
      <c r="B5150" s="18">
        <v>15</v>
      </c>
      <c r="C5150" s="35" t="s">
        <v>1115</v>
      </c>
      <c r="D5150" s="136">
        <v>35</v>
      </c>
      <c r="E5150" s="210">
        <v>28.277777777777779</v>
      </c>
      <c r="F5150" s="305">
        <f t="shared" si="812"/>
        <v>962.11500000000001</v>
      </c>
      <c r="G5150" s="9">
        <v>0.1</v>
      </c>
      <c r="H5150" s="9" t="s">
        <v>1116</v>
      </c>
      <c r="I5150" s="33">
        <f t="shared" si="820"/>
        <v>627.92845814933332</v>
      </c>
      <c r="J5150" s="33">
        <f t="shared" si="807"/>
        <v>3.1396422907466661</v>
      </c>
      <c r="K5150" s="33" t="str">
        <f t="shared" si="813"/>
        <v>DEJAR</v>
      </c>
      <c r="L5150" s="33" t="str">
        <f t="shared" si="814"/>
        <v>DEJAR</v>
      </c>
      <c r="M5150" s="33" t="str">
        <f t="shared" si="815"/>
        <v>DEJAR</v>
      </c>
    </row>
    <row r="5151" spans="1:13" x14ac:dyDescent="0.25">
      <c r="A5151" s="13" t="s">
        <v>1210</v>
      </c>
      <c r="B5151" s="18">
        <v>16</v>
      </c>
      <c r="C5151" s="35" t="s">
        <v>1115</v>
      </c>
      <c r="D5151" s="136">
        <v>34</v>
      </c>
      <c r="E5151" s="210">
        <v>28.277777777777779</v>
      </c>
      <c r="F5151" s="305">
        <f t="shared" si="812"/>
        <v>907.92240000000004</v>
      </c>
      <c r="G5151" s="9">
        <v>0.1</v>
      </c>
      <c r="H5151" s="9" t="s">
        <v>1116</v>
      </c>
      <c r="I5151" s="33">
        <f t="shared" si="820"/>
        <v>586.95824798631986</v>
      </c>
      <c r="J5151" s="33">
        <f t="shared" si="807"/>
        <v>2.9347912399315992</v>
      </c>
      <c r="K5151" s="33" t="str">
        <f t="shared" si="813"/>
        <v>DEJAR</v>
      </c>
      <c r="L5151" s="33" t="str">
        <f t="shared" si="814"/>
        <v>DEJAR</v>
      </c>
      <c r="M5151" s="33" t="str">
        <f t="shared" si="815"/>
        <v>DEJAR</v>
      </c>
    </row>
    <row r="5152" spans="1:13" x14ac:dyDescent="0.25">
      <c r="A5152" s="13" t="s">
        <v>1210</v>
      </c>
      <c r="B5152" s="18">
        <v>17</v>
      </c>
      <c r="C5152" s="35" t="s">
        <v>1115</v>
      </c>
      <c r="D5152" s="136">
        <v>64.3</v>
      </c>
      <c r="E5152" s="136">
        <v>35</v>
      </c>
      <c r="F5152" s="305">
        <f t="shared" si="812"/>
        <v>3247.2284459999996</v>
      </c>
      <c r="G5152" s="9">
        <v>0.1</v>
      </c>
      <c r="H5152" s="9" t="s">
        <v>1116</v>
      </c>
      <c r="I5152" s="33">
        <f t="shared" si="820"/>
        <v>2586.6627699800483</v>
      </c>
      <c r="J5152" s="33">
        <f t="shared" si="807"/>
        <v>12.933313849900241</v>
      </c>
      <c r="K5152" s="33" t="str">
        <f t="shared" si="813"/>
        <v>DEJAR</v>
      </c>
      <c r="L5152" s="33" t="str">
        <f t="shared" si="814"/>
        <v>DEJAR</v>
      </c>
      <c r="M5152" s="33" t="str">
        <f t="shared" si="815"/>
        <v>DEJAR</v>
      </c>
    </row>
    <row r="5153" spans="1:13" x14ac:dyDescent="0.25">
      <c r="A5153" s="13" t="s">
        <v>1210</v>
      </c>
      <c r="B5153" s="18">
        <v>18</v>
      </c>
      <c r="C5153" s="35" t="s">
        <v>1115</v>
      </c>
      <c r="D5153" s="136">
        <v>27.5</v>
      </c>
      <c r="E5153" s="136">
        <v>30</v>
      </c>
      <c r="F5153" s="305">
        <f t="shared" si="812"/>
        <v>593.95875000000001</v>
      </c>
      <c r="G5153" s="9">
        <v>0.1</v>
      </c>
      <c r="H5153" s="9" t="s">
        <v>1116</v>
      </c>
      <c r="I5153" s="33">
        <f t="shared" si="820"/>
        <v>358.19867476223197</v>
      </c>
      <c r="J5153" s="33">
        <f t="shared" si="807"/>
        <v>1.7909933738111599</v>
      </c>
      <c r="K5153" s="33" t="str">
        <f t="shared" si="813"/>
        <v>DEJAR</v>
      </c>
      <c r="L5153" s="33" t="str">
        <f t="shared" si="814"/>
        <v>DEJAR</v>
      </c>
      <c r="M5153" s="33" t="str">
        <f t="shared" si="815"/>
        <v>DEJAR</v>
      </c>
    </row>
    <row r="5154" spans="1:13" x14ac:dyDescent="0.25">
      <c r="A5154" s="13" t="s">
        <v>1210</v>
      </c>
      <c r="B5154" s="18">
        <v>19</v>
      </c>
      <c r="C5154" s="35" t="s">
        <v>1240</v>
      </c>
      <c r="D5154" s="136">
        <v>29.2</v>
      </c>
      <c r="E5154" s="210">
        <v>28.277777777777779</v>
      </c>
      <c r="F5154" s="305">
        <f t="shared" si="812"/>
        <v>669.663456</v>
      </c>
      <c r="G5154" s="9">
        <v>0.1</v>
      </c>
      <c r="H5154" s="9" t="s">
        <v>1147</v>
      </c>
      <c r="I5154" s="32">
        <f>0.13657*D5154^2.38351</f>
        <v>424.72711695464005</v>
      </c>
      <c r="J5154" s="32">
        <f>(I5154/1000)*0.5/G5154</f>
        <v>2.1236355847732002</v>
      </c>
      <c r="K5154" s="33" t="str">
        <f t="shared" si="813"/>
        <v>DEJAR</v>
      </c>
      <c r="L5154" s="33" t="str">
        <f t="shared" si="814"/>
        <v>DEJAR</v>
      </c>
      <c r="M5154" s="33" t="str">
        <f t="shared" si="815"/>
        <v>DEJAR</v>
      </c>
    </row>
    <row r="5155" spans="1:13" x14ac:dyDescent="0.25">
      <c r="A5155" s="13" t="s">
        <v>1210</v>
      </c>
      <c r="B5155" s="18">
        <v>20</v>
      </c>
      <c r="C5155" s="35" t="s">
        <v>1115</v>
      </c>
      <c r="D5155" s="136">
        <v>12.2</v>
      </c>
      <c r="E5155" s="210">
        <v>28.277777777777779</v>
      </c>
      <c r="F5155" s="305">
        <f t="shared" si="812"/>
        <v>116.89893599999998</v>
      </c>
      <c r="G5155" s="9">
        <v>0.1</v>
      </c>
      <c r="H5155" s="9" t="s">
        <v>1116</v>
      </c>
      <c r="I5155" s="33">
        <f t="shared" ref="I5155:I5158" si="821">0.15991*D5155^2.32764</f>
        <v>54.01697001302</v>
      </c>
      <c r="J5155" s="33">
        <f t="shared" si="807"/>
        <v>0.27008485006509997</v>
      </c>
      <c r="K5155" s="33" t="str">
        <f t="shared" si="813"/>
        <v>DEJAR</v>
      </c>
      <c r="L5155" s="33" t="str">
        <f t="shared" si="814"/>
        <v>DEJAR</v>
      </c>
      <c r="M5155" s="33" t="str">
        <f t="shared" si="815"/>
        <v>DEJAR</v>
      </c>
    </row>
    <row r="5156" spans="1:13" x14ac:dyDescent="0.25">
      <c r="A5156" s="13" t="s">
        <v>1210</v>
      </c>
      <c r="B5156" s="18">
        <v>21</v>
      </c>
      <c r="C5156" s="35" t="s">
        <v>1115</v>
      </c>
      <c r="D5156" s="136">
        <v>52</v>
      </c>
      <c r="E5156" s="136">
        <v>35</v>
      </c>
      <c r="F5156" s="305">
        <f t="shared" si="812"/>
        <v>2123.7215999999999</v>
      </c>
      <c r="G5156" s="9">
        <v>0.1</v>
      </c>
      <c r="H5156" s="9" t="s">
        <v>1116</v>
      </c>
      <c r="I5156" s="33">
        <f t="shared" si="821"/>
        <v>1578.0241525830156</v>
      </c>
      <c r="J5156" s="33">
        <f t="shared" ref="J5156:J5158" si="822">(I5156/1000)*0.5/G5156</f>
        <v>7.8901207629150782</v>
      </c>
      <c r="K5156" s="33" t="str">
        <f t="shared" si="813"/>
        <v>DEJAR</v>
      </c>
      <c r="L5156" s="33" t="str">
        <f t="shared" si="814"/>
        <v>DEJAR</v>
      </c>
      <c r="M5156" s="33" t="str">
        <f t="shared" si="815"/>
        <v>DEJAR</v>
      </c>
    </row>
    <row r="5157" spans="1:13" x14ac:dyDescent="0.25">
      <c r="A5157" s="13" t="s">
        <v>1210</v>
      </c>
      <c r="B5157" s="18">
        <v>22</v>
      </c>
      <c r="C5157" s="35" t="s">
        <v>1115</v>
      </c>
      <c r="D5157" s="136">
        <v>19.2</v>
      </c>
      <c r="E5157" s="210">
        <v>28.277777777777779</v>
      </c>
      <c r="F5157" s="305">
        <f t="shared" si="812"/>
        <v>289.529856</v>
      </c>
      <c r="G5157" s="9">
        <v>0.1</v>
      </c>
      <c r="H5157" s="9" t="s">
        <v>1116</v>
      </c>
      <c r="I5157" s="33">
        <f t="shared" si="821"/>
        <v>155.21686062239019</v>
      </c>
      <c r="J5157" s="33">
        <f t="shared" si="822"/>
        <v>0.77608430311195087</v>
      </c>
      <c r="K5157" s="33" t="str">
        <f t="shared" si="813"/>
        <v>DEJAR</v>
      </c>
      <c r="L5157" s="33" t="str">
        <f t="shared" si="814"/>
        <v>DEJAR</v>
      </c>
      <c r="M5157" s="33" t="str">
        <f t="shared" si="815"/>
        <v>DEJAR</v>
      </c>
    </row>
    <row r="5158" spans="1:13" x14ac:dyDescent="0.25">
      <c r="A5158" s="13" t="s">
        <v>1210</v>
      </c>
      <c r="B5158" s="18">
        <v>23</v>
      </c>
      <c r="C5158" s="35" t="s">
        <v>1170</v>
      </c>
      <c r="D5158" s="136">
        <v>33</v>
      </c>
      <c r="E5158" s="210">
        <v>28.277777777777779</v>
      </c>
      <c r="F5158" s="305">
        <f t="shared" si="812"/>
        <v>855.30060000000003</v>
      </c>
      <c r="G5158" s="9">
        <v>0.1</v>
      </c>
      <c r="H5158" s="9" t="s">
        <v>1116</v>
      </c>
      <c r="I5158" s="33">
        <f t="shared" si="821"/>
        <v>547.55709445380046</v>
      </c>
      <c r="J5158" s="33">
        <f t="shared" si="822"/>
        <v>2.7377854722690018</v>
      </c>
      <c r="K5158" s="33" t="str">
        <f t="shared" si="813"/>
        <v>DEJAR</v>
      </c>
      <c r="L5158" s="33" t="str">
        <f t="shared" si="814"/>
        <v>DEJAR</v>
      </c>
      <c r="M5158" s="33" t="str">
        <f t="shared" si="815"/>
        <v>DEJAR</v>
      </c>
    </row>
    <row r="5159" spans="1:13" x14ac:dyDescent="0.25">
      <c r="A5159" s="13" t="s">
        <v>1210</v>
      </c>
      <c r="B5159" s="18">
        <v>24</v>
      </c>
      <c r="C5159" s="35" t="s">
        <v>1241</v>
      </c>
      <c r="D5159" s="136">
        <v>148</v>
      </c>
      <c r="E5159" s="136">
        <v>28</v>
      </c>
      <c r="F5159" s="305">
        <f t="shared" si="812"/>
        <v>17203.401600000001</v>
      </c>
      <c r="G5159" s="9">
        <v>0.1</v>
      </c>
      <c r="H5159" s="9" t="s">
        <v>1147</v>
      </c>
      <c r="I5159" s="32">
        <f>0.13657*D5159^2.38351</f>
        <v>20332.735478283463</v>
      </c>
      <c r="J5159" s="32">
        <f>(I5159/1000)*0.5/G5159</f>
        <v>101.66367739141731</v>
      </c>
      <c r="K5159" s="33" t="str">
        <f t="shared" si="813"/>
        <v>DEJAR</v>
      </c>
      <c r="L5159" s="33" t="str">
        <f t="shared" si="814"/>
        <v>DEJAR</v>
      </c>
      <c r="M5159" s="33" t="str">
        <f t="shared" si="815"/>
        <v>DEJAR</v>
      </c>
    </row>
    <row r="5160" spans="1:13" x14ac:dyDescent="0.25">
      <c r="A5160" s="13" t="s">
        <v>1210</v>
      </c>
      <c r="B5160" s="18">
        <v>25</v>
      </c>
      <c r="C5160" s="35" t="s">
        <v>1115</v>
      </c>
      <c r="D5160" s="136">
        <v>41</v>
      </c>
      <c r="E5160" s="210">
        <v>28.277777777777779</v>
      </c>
      <c r="F5160" s="305">
        <f t="shared" si="812"/>
        <v>1320.2574</v>
      </c>
      <c r="G5160" s="9">
        <v>0.1</v>
      </c>
      <c r="H5160" s="9" t="s">
        <v>1116</v>
      </c>
      <c r="I5160" s="33">
        <f t="shared" ref="I5160:I5162" si="823">0.15991*D5160^2.32764</f>
        <v>907.5192366572752</v>
      </c>
      <c r="J5160" s="33">
        <f t="shared" ref="J5160:J5219" si="824">(I5160/1000)*0.5/G5160</f>
        <v>4.537596183286376</v>
      </c>
      <c r="K5160" s="33" t="str">
        <f t="shared" si="813"/>
        <v>DEJAR</v>
      </c>
      <c r="L5160" s="33" t="str">
        <f t="shared" si="814"/>
        <v>DEJAR</v>
      </c>
      <c r="M5160" s="33" t="str">
        <f t="shared" si="815"/>
        <v>DEJAR</v>
      </c>
    </row>
    <row r="5161" spans="1:13" x14ac:dyDescent="0.25">
      <c r="A5161" s="13" t="s">
        <v>1210</v>
      </c>
      <c r="B5161" s="18">
        <v>26</v>
      </c>
      <c r="C5161" s="35" t="s">
        <v>1115</v>
      </c>
      <c r="D5161" s="120">
        <v>47.5</v>
      </c>
      <c r="E5161" s="120">
        <v>30</v>
      </c>
      <c r="F5161" s="305">
        <f t="shared" si="812"/>
        <v>1772.0587499999999</v>
      </c>
      <c r="G5161" s="9">
        <v>0.1</v>
      </c>
      <c r="H5161" s="9" t="s">
        <v>1116</v>
      </c>
      <c r="I5161" s="33">
        <f t="shared" si="823"/>
        <v>1278.2468665473434</v>
      </c>
      <c r="J5161" s="33">
        <f t="shared" si="824"/>
        <v>6.3912343327367171</v>
      </c>
      <c r="K5161" s="33" t="str">
        <f t="shared" si="813"/>
        <v>DEJAR</v>
      </c>
      <c r="L5161" s="33" t="str">
        <f t="shared" si="814"/>
        <v>DEJAR</v>
      </c>
      <c r="M5161" s="33" t="str">
        <f t="shared" si="815"/>
        <v>DEJAR</v>
      </c>
    </row>
    <row r="5162" spans="1:13" x14ac:dyDescent="0.25">
      <c r="A5162" s="13" t="s">
        <v>1210</v>
      </c>
      <c r="B5162" s="18">
        <v>27</v>
      </c>
      <c r="C5162" s="35" t="s">
        <v>1115</v>
      </c>
      <c r="D5162" s="120">
        <v>36.5</v>
      </c>
      <c r="E5162" s="120">
        <v>30</v>
      </c>
      <c r="F5162" s="305">
        <f t="shared" si="812"/>
        <v>1046.34915</v>
      </c>
      <c r="G5162" s="9">
        <v>0.1</v>
      </c>
      <c r="H5162" s="9" t="s">
        <v>1116</v>
      </c>
      <c r="I5162" s="33">
        <f t="shared" si="823"/>
        <v>692.35843296061068</v>
      </c>
      <c r="J5162" s="33">
        <f t="shared" si="824"/>
        <v>3.4617921648030534</v>
      </c>
      <c r="K5162" s="33" t="str">
        <f t="shared" si="813"/>
        <v>DEJAR</v>
      </c>
      <c r="L5162" s="33" t="str">
        <f t="shared" si="814"/>
        <v>DEJAR</v>
      </c>
      <c r="M5162" s="33" t="str">
        <f t="shared" si="815"/>
        <v>DEJAR</v>
      </c>
    </row>
    <row r="5163" spans="1:13" x14ac:dyDescent="0.25">
      <c r="A5163" s="13" t="s">
        <v>1212</v>
      </c>
      <c r="B5163" s="9">
        <v>1</v>
      </c>
      <c r="C5163" s="8" t="s">
        <v>43</v>
      </c>
      <c r="D5163" s="120">
        <v>25.3</v>
      </c>
      <c r="E5163" s="120">
        <v>28</v>
      </c>
      <c r="F5163" s="305">
        <f t="shared" si="812"/>
        <v>502.72668600000003</v>
      </c>
      <c r="G5163" s="9">
        <v>0.1</v>
      </c>
      <c r="H5163" s="9" t="s">
        <v>1147</v>
      </c>
      <c r="I5163" s="32">
        <f t="shared" ref="I5163:I5226" si="825">0.13657*D5163^2.38351</f>
        <v>301.79156892707778</v>
      </c>
      <c r="J5163" s="32">
        <f t="shared" si="824"/>
        <v>1.5089578446353886</v>
      </c>
      <c r="K5163" s="33" t="str">
        <f t="shared" si="813"/>
        <v>DEJAR</v>
      </c>
      <c r="L5163" s="33" t="str">
        <f t="shared" si="814"/>
        <v>DEJAR</v>
      </c>
      <c r="M5163" s="33" t="str">
        <f t="shared" si="815"/>
        <v>DEJAR</v>
      </c>
    </row>
    <row r="5164" spans="1:13" x14ac:dyDescent="0.25">
      <c r="A5164" s="13" t="s">
        <v>1212</v>
      </c>
      <c r="B5164" s="9">
        <v>2</v>
      </c>
      <c r="C5164" s="8" t="s">
        <v>43</v>
      </c>
      <c r="D5164" s="120">
        <v>37.5</v>
      </c>
      <c r="E5164" s="120">
        <v>28</v>
      </c>
      <c r="F5164" s="305">
        <f t="shared" si="812"/>
        <v>1104.46875</v>
      </c>
      <c r="G5164" s="9">
        <v>0.1</v>
      </c>
      <c r="H5164" s="9" t="s">
        <v>1147</v>
      </c>
      <c r="I5164" s="32">
        <f t="shared" si="825"/>
        <v>771.03585873575037</v>
      </c>
      <c r="J5164" s="32">
        <f t="shared" si="824"/>
        <v>3.8551792936787512</v>
      </c>
      <c r="K5164" s="33" t="str">
        <f t="shared" si="813"/>
        <v>DEJAR</v>
      </c>
      <c r="L5164" s="33" t="str">
        <f t="shared" si="814"/>
        <v>DEJAR</v>
      </c>
      <c r="M5164" s="33" t="str">
        <f t="shared" si="815"/>
        <v>DEJAR</v>
      </c>
    </row>
    <row r="5165" spans="1:13" x14ac:dyDescent="0.25">
      <c r="A5165" s="13" t="s">
        <v>1212</v>
      </c>
      <c r="B5165" s="9">
        <v>3</v>
      </c>
      <c r="C5165" s="8" t="s">
        <v>43</v>
      </c>
      <c r="D5165" s="120">
        <v>22.8</v>
      </c>
      <c r="E5165" s="210">
        <v>24.45</v>
      </c>
      <c r="F5165" s="305">
        <f t="shared" si="812"/>
        <v>408.28233600000004</v>
      </c>
      <c r="G5165" s="9">
        <v>0.1</v>
      </c>
      <c r="H5165" s="9" t="s">
        <v>1147</v>
      </c>
      <c r="I5165" s="32">
        <f t="shared" si="825"/>
        <v>235.50850554664373</v>
      </c>
      <c r="J5165" s="32">
        <f t="shared" si="824"/>
        <v>1.1775425277332185</v>
      </c>
      <c r="K5165" s="33" t="str">
        <f t="shared" si="813"/>
        <v>DEJAR</v>
      </c>
      <c r="L5165" s="33" t="str">
        <f t="shared" si="814"/>
        <v>DEJAR</v>
      </c>
      <c r="M5165" s="33" t="str">
        <f t="shared" si="815"/>
        <v>DEJAR</v>
      </c>
    </row>
    <row r="5166" spans="1:13" x14ac:dyDescent="0.25">
      <c r="A5166" s="13" t="s">
        <v>1212</v>
      </c>
      <c r="B5166" s="9">
        <v>4</v>
      </c>
      <c r="C5166" s="8" t="s">
        <v>43</v>
      </c>
      <c r="D5166" s="120">
        <v>33.9</v>
      </c>
      <c r="E5166" s="120">
        <v>30</v>
      </c>
      <c r="F5166" s="305">
        <f t="shared" si="812"/>
        <v>902.58953399999984</v>
      </c>
      <c r="G5166" s="9">
        <v>0.1</v>
      </c>
      <c r="H5166" s="9" t="s">
        <v>1147</v>
      </c>
      <c r="I5166" s="32">
        <f t="shared" si="825"/>
        <v>606.17998422758387</v>
      </c>
      <c r="J5166" s="32">
        <f t="shared" si="824"/>
        <v>3.0308999211379195</v>
      </c>
      <c r="K5166" s="33" t="str">
        <f t="shared" si="813"/>
        <v>DEJAR</v>
      </c>
      <c r="L5166" s="33" t="str">
        <f t="shared" si="814"/>
        <v>DEJAR</v>
      </c>
      <c r="M5166" s="33" t="str">
        <f t="shared" si="815"/>
        <v>DEJAR</v>
      </c>
    </row>
    <row r="5167" spans="1:13" x14ac:dyDescent="0.25">
      <c r="A5167" s="13" t="s">
        <v>1212</v>
      </c>
      <c r="B5167" s="9">
        <v>5</v>
      </c>
      <c r="C5167" s="8" t="s">
        <v>43</v>
      </c>
      <c r="D5167" s="120">
        <v>30.5</v>
      </c>
      <c r="E5167" s="210">
        <v>24.45</v>
      </c>
      <c r="F5167" s="305">
        <f t="shared" si="812"/>
        <v>730.61834999999996</v>
      </c>
      <c r="G5167" s="9">
        <v>0.1</v>
      </c>
      <c r="H5167" s="9" t="s">
        <v>1147</v>
      </c>
      <c r="I5167" s="32">
        <f t="shared" si="825"/>
        <v>471.19298861035389</v>
      </c>
      <c r="J5167" s="32">
        <f t="shared" si="824"/>
        <v>2.3559649430517693</v>
      </c>
      <c r="K5167" s="33" t="str">
        <f t="shared" si="813"/>
        <v>DEJAR</v>
      </c>
      <c r="L5167" s="33" t="str">
        <f t="shared" si="814"/>
        <v>DEJAR</v>
      </c>
      <c r="M5167" s="33" t="str">
        <f t="shared" si="815"/>
        <v>DEJAR</v>
      </c>
    </row>
    <row r="5168" spans="1:13" x14ac:dyDescent="0.25">
      <c r="A5168" s="13" t="s">
        <v>1212</v>
      </c>
      <c r="B5168" s="9">
        <v>6</v>
      </c>
      <c r="C5168" s="8" t="s">
        <v>43</v>
      </c>
      <c r="D5168" s="120">
        <v>25</v>
      </c>
      <c r="E5168" s="120">
        <v>26</v>
      </c>
      <c r="F5168" s="305">
        <f t="shared" si="812"/>
        <v>490.875</v>
      </c>
      <c r="G5168" s="9">
        <v>0.1</v>
      </c>
      <c r="H5168" s="9" t="s">
        <v>1147</v>
      </c>
      <c r="I5168" s="32">
        <f t="shared" si="825"/>
        <v>293.3319028192812</v>
      </c>
      <c r="J5168" s="32">
        <f t="shared" si="824"/>
        <v>1.4666595140964058</v>
      </c>
      <c r="K5168" s="33" t="str">
        <f t="shared" si="813"/>
        <v>DEJAR</v>
      </c>
      <c r="L5168" s="33" t="str">
        <f t="shared" si="814"/>
        <v>DEJAR</v>
      </c>
      <c r="M5168" s="33" t="str">
        <f t="shared" si="815"/>
        <v>DEJAR</v>
      </c>
    </row>
    <row r="5169" spans="1:13" x14ac:dyDescent="0.25">
      <c r="A5169" s="13" t="s">
        <v>1212</v>
      </c>
      <c r="B5169" s="9">
        <v>7</v>
      </c>
      <c r="C5169" s="8" t="s">
        <v>43</v>
      </c>
      <c r="D5169" s="120">
        <v>24</v>
      </c>
      <c r="E5169" s="120">
        <v>30</v>
      </c>
      <c r="F5169" s="305">
        <f t="shared" si="812"/>
        <v>452.3904</v>
      </c>
      <c r="G5169" s="9">
        <v>0.1</v>
      </c>
      <c r="H5169" s="9" t="s">
        <v>1147</v>
      </c>
      <c r="I5169" s="32">
        <f t="shared" si="825"/>
        <v>266.13537552905672</v>
      </c>
      <c r="J5169" s="32">
        <f t="shared" si="824"/>
        <v>1.3306768776452833</v>
      </c>
      <c r="K5169" s="33" t="str">
        <f t="shared" si="813"/>
        <v>DEJAR</v>
      </c>
      <c r="L5169" s="33" t="str">
        <f t="shared" si="814"/>
        <v>DEJAR</v>
      </c>
      <c r="M5169" s="33" t="str">
        <f t="shared" si="815"/>
        <v>DEJAR</v>
      </c>
    </row>
    <row r="5170" spans="1:13" x14ac:dyDescent="0.25">
      <c r="A5170" s="13" t="s">
        <v>1212</v>
      </c>
      <c r="B5170" s="9">
        <v>8</v>
      </c>
      <c r="C5170" s="8" t="s">
        <v>43</v>
      </c>
      <c r="D5170" s="120">
        <v>26</v>
      </c>
      <c r="E5170" s="120">
        <v>25</v>
      </c>
      <c r="F5170" s="305">
        <f t="shared" si="812"/>
        <v>530.93039999999996</v>
      </c>
      <c r="G5170" s="9">
        <v>0.1</v>
      </c>
      <c r="H5170" s="9" t="s">
        <v>1147</v>
      </c>
      <c r="I5170" s="32">
        <f t="shared" si="825"/>
        <v>322.0760520178971</v>
      </c>
      <c r="J5170" s="32">
        <f t="shared" si="824"/>
        <v>1.6103802600894852</v>
      </c>
      <c r="K5170" s="33" t="str">
        <f t="shared" si="813"/>
        <v>DEJAR</v>
      </c>
      <c r="L5170" s="33" t="str">
        <f t="shared" si="814"/>
        <v>DEJAR</v>
      </c>
      <c r="M5170" s="33" t="str">
        <f t="shared" si="815"/>
        <v>DEJAR</v>
      </c>
    </row>
    <row r="5171" spans="1:13" x14ac:dyDescent="0.25">
      <c r="A5171" s="13" t="s">
        <v>1212</v>
      </c>
      <c r="B5171" s="9">
        <v>9</v>
      </c>
      <c r="C5171" s="8" t="s">
        <v>43</v>
      </c>
      <c r="D5171" s="120">
        <v>28</v>
      </c>
      <c r="E5171" s="120">
        <v>27</v>
      </c>
      <c r="F5171" s="305">
        <f t="shared" si="812"/>
        <v>615.75360000000001</v>
      </c>
      <c r="G5171" s="9">
        <v>0.1</v>
      </c>
      <c r="H5171" s="9" t="s">
        <v>1147</v>
      </c>
      <c r="I5171" s="32">
        <f t="shared" si="825"/>
        <v>384.30049927715726</v>
      </c>
      <c r="J5171" s="32">
        <f t="shared" si="824"/>
        <v>1.9215024963857863</v>
      </c>
      <c r="K5171" s="33" t="str">
        <f t="shared" si="813"/>
        <v>DEJAR</v>
      </c>
      <c r="L5171" s="33" t="str">
        <f t="shared" si="814"/>
        <v>DEJAR</v>
      </c>
      <c r="M5171" s="33" t="str">
        <f t="shared" si="815"/>
        <v>DEJAR</v>
      </c>
    </row>
    <row r="5172" spans="1:13" x14ac:dyDescent="0.25">
      <c r="A5172" s="13" t="s">
        <v>1212</v>
      </c>
      <c r="B5172" s="9">
        <v>10</v>
      </c>
      <c r="C5172" s="8" t="s">
        <v>43</v>
      </c>
      <c r="D5172" s="120">
        <v>24</v>
      </c>
      <c r="E5172" s="120">
        <v>23</v>
      </c>
      <c r="F5172" s="305">
        <f t="shared" si="812"/>
        <v>452.3904</v>
      </c>
      <c r="G5172" s="9">
        <v>0.1</v>
      </c>
      <c r="H5172" s="9" t="s">
        <v>1147</v>
      </c>
      <c r="I5172" s="32">
        <f t="shared" si="825"/>
        <v>266.13537552905672</v>
      </c>
      <c r="J5172" s="32">
        <f t="shared" si="824"/>
        <v>1.3306768776452833</v>
      </c>
      <c r="K5172" s="33" t="str">
        <f t="shared" si="813"/>
        <v>DEJAR</v>
      </c>
      <c r="L5172" s="33" t="str">
        <f t="shared" si="814"/>
        <v>DEJAR</v>
      </c>
      <c r="M5172" s="33" t="str">
        <f t="shared" si="815"/>
        <v>DEJAR</v>
      </c>
    </row>
    <row r="5173" spans="1:13" x14ac:dyDescent="0.25">
      <c r="A5173" s="13" t="s">
        <v>1212</v>
      </c>
      <c r="B5173" s="9">
        <v>11</v>
      </c>
      <c r="C5173" s="8" t="s">
        <v>43</v>
      </c>
      <c r="D5173" s="120">
        <v>23.9</v>
      </c>
      <c r="E5173" s="210">
        <v>24.45</v>
      </c>
      <c r="F5173" s="305">
        <f t="shared" si="812"/>
        <v>448.62833399999994</v>
      </c>
      <c r="G5173" s="9">
        <v>0.1</v>
      </c>
      <c r="H5173" s="9" t="s">
        <v>1147</v>
      </c>
      <c r="I5173" s="32">
        <f t="shared" si="825"/>
        <v>263.49992157946463</v>
      </c>
      <c r="J5173" s="32">
        <f t="shared" si="824"/>
        <v>1.3174996078973229</v>
      </c>
      <c r="K5173" s="33" t="str">
        <f t="shared" si="813"/>
        <v>DEJAR</v>
      </c>
      <c r="L5173" s="33" t="str">
        <f t="shared" si="814"/>
        <v>DEJAR</v>
      </c>
      <c r="M5173" s="33" t="str">
        <f t="shared" si="815"/>
        <v>DEJAR</v>
      </c>
    </row>
    <row r="5174" spans="1:13" x14ac:dyDescent="0.25">
      <c r="A5174" s="13" t="s">
        <v>1212</v>
      </c>
      <c r="B5174" s="9">
        <v>12</v>
      </c>
      <c r="C5174" s="8" t="s">
        <v>43</v>
      </c>
      <c r="D5174" s="120">
        <v>19.2</v>
      </c>
      <c r="E5174" s="120">
        <v>20</v>
      </c>
      <c r="F5174" s="305">
        <f t="shared" si="812"/>
        <v>289.529856</v>
      </c>
      <c r="G5174" s="9">
        <v>0.1</v>
      </c>
      <c r="H5174" s="9" t="s">
        <v>1147</v>
      </c>
      <c r="I5174" s="32">
        <f t="shared" si="825"/>
        <v>156.35674508199583</v>
      </c>
      <c r="J5174" s="32">
        <f t="shared" si="824"/>
        <v>0.78178372540997909</v>
      </c>
      <c r="K5174" s="33" t="str">
        <f t="shared" si="813"/>
        <v>DEJAR</v>
      </c>
      <c r="L5174" s="33" t="str">
        <f t="shared" si="814"/>
        <v>DEJAR</v>
      </c>
      <c r="M5174" s="33" t="str">
        <f t="shared" si="815"/>
        <v>DEJAR</v>
      </c>
    </row>
    <row r="5175" spans="1:13" x14ac:dyDescent="0.25">
      <c r="A5175" s="13" t="s">
        <v>1212</v>
      </c>
      <c r="B5175" s="9">
        <v>13</v>
      </c>
      <c r="C5175" s="8" t="s">
        <v>43</v>
      </c>
      <c r="D5175" s="120">
        <v>33</v>
      </c>
      <c r="E5175" s="210">
        <v>24.45</v>
      </c>
      <c r="F5175" s="305">
        <f t="shared" si="812"/>
        <v>855.30060000000003</v>
      </c>
      <c r="G5175" s="9">
        <v>0.1</v>
      </c>
      <c r="H5175" s="9" t="s">
        <v>1147</v>
      </c>
      <c r="I5175" s="32">
        <f t="shared" si="825"/>
        <v>568.52356444302654</v>
      </c>
      <c r="J5175" s="32">
        <f t="shared" si="824"/>
        <v>2.8426178222151326</v>
      </c>
      <c r="K5175" s="33" t="str">
        <f t="shared" si="813"/>
        <v>DEJAR</v>
      </c>
      <c r="L5175" s="33" t="str">
        <f t="shared" si="814"/>
        <v>DEJAR</v>
      </c>
      <c r="M5175" s="33" t="str">
        <f t="shared" si="815"/>
        <v>DEJAR</v>
      </c>
    </row>
    <row r="5176" spans="1:13" x14ac:dyDescent="0.25">
      <c r="A5176" s="13" t="s">
        <v>1212</v>
      </c>
      <c r="B5176" s="9">
        <v>14</v>
      </c>
      <c r="C5176" s="8" t="s">
        <v>43</v>
      </c>
      <c r="D5176" s="120">
        <v>24</v>
      </c>
      <c r="E5176" s="120">
        <v>25</v>
      </c>
      <c r="F5176" s="305">
        <f t="shared" si="812"/>
        <v>452.3904</v>
      </c>
      <c r="G5176" s="9">
        <v>0.1</v>
      </c>
      <c r="H5176" s="9" t="s">
        <v>1147</v>
      </c>
      <c r="I5176" s="32">
        <f t="shared" si="825"/>
        <v>266.13537552905672</v>
      </c>
      <c r="J5176" s="32">
        <f t="shared" si="824"/>
        <v>1.3306768776452833</v>
      </c>
      <c r="K5176" s="33" t="str">
        <f t="shared" si="813"/>
        <v>DEJAR</v>
      </c>
      <c r="L5176" s="33" t="str">
        <f t="shared" si="814"/>
        <v>DEJAR</v>
      </c>
      <c r="M5176" s="33" t="str">
        <f t="shared" si="815"/>
        <v>DEJAR</v>
      </c>
    </row>
    <row r="5177" spans="1:13" x14ac:dyDescent="0.25">
      <c r="A5177" s="13" t="s">
        <v>1212</v>
      </c>
      <c r="B5177" s="9">
        <v>15</v>
      </c>
      <c r="C5177" s="8" t="s">
        <v>43</v>
      </c>
      <c r="D5177" s="120">
        <v>40</v>
      </c>
      <c r="E5177" s="120">
        <v>33</v>
      </c>
      <c r="F5177" s="305">
        <f t="shared" si="812"/>
        <v>1256.6399999999999</v>
      </c>
      <c r="G5177" s="9">
        <v>0.1</v>
      </c>
      <c r="H5177" s="9" t="s">
        <v>1147</v>
      </c>
      <c r="I5177" s="32">
        <f t="shared" si="825"/>
        <v>899.25180732127308</v>
      </c>
      <c r="J5177" s="32">
        <f t="shared" si="824"/>
        <v>4.4962590366063653</v>
      </c>
      <c r="K5177" s="33" t="str">
        <f t="shared" si="813"/>
        <v>DEJAR</v>
      </c>
      <c r="L5177" s="33" t="str">
        <f t="shared" si="814"/>
        <v>DEJAR</v>
      </c>
      <c r="M5177" s="33" t="str">
        <f t="shared" si="815"/>
        <v>DEJAR</v>
      </c>
    </row>
    <row r="5178" spans="1:13" x14ac:dyDescent="0.25">
      <c r="A5178" s="13" t="s">
        <v>1212</v>
      </c>
      <c r="B5178" s="9">
        <v>16</v>
      </c>
      <c r="C5178" s="8" t="s">
        <v>43</v>
      </c>
      <c r="D5178" s="120">
        <v>24.8</v>
      </c>
      <c r="E5178" s="210">
        <v>24.45</v>
      </c>
      <c r="F5178" s="305">
        <f t="shared" si="812"/>
        <v>483.05241600000005</v>
      </c>
      <c r="G5178" s="9">
        <v>0.1</v>
      </c>
      <c r="H5178" s="9" t="s">
        <v>1147</v>
      </c>
      <c r="I5178" s="32">
        <f t="shared" si="825"/>
        <v>287.76954834895201</v>
      </c>
      <c r="J5178" s="32">
        <f t="shared" si="824"/>
        <v>1.43884774174476</v>
      </c>
      <c r="K5178" s="33" t="str">
        <f t="shared" si="813"/>
        <v>DEJAR</v>
      </c>
      <c r="L5178" s="33" t="str">
        <f t="shared" si="814"/>
        <v>DEJAR</v>
      </c>
      <c r="M5178" s="33" t="str">
        <f t="shared" si="815"/>
        <v>DEJAR</v>
      </c>
    </row>
    <row r="5179" spans="1:13" x14ac:dyDescent="0.25">
      <c r="A5179" s="13" t="s">
        <v>1212</v>
      </c>
      <c r="B5179" s="9">
        <v>17</v>
      </c>
      <c r="C5179" s="8" t="s">
        <v>43</v>
      </c>
      <c r="D5179" s="120">
        <v>36</v>
      </c>
      <c r="E5179" s="120">
        <v>27</v>
      </c>
      <c r="F5179" s="305">
        <f t="shared" si="812"/>
        <v>1017.8783999999999</v>
      </c>
      <c r="G5179" s="9">
        <v>0.1</v>
      </c>
      <c r="H5179" s="9" t="s">
        <v>1147</v>
      </c>
      <c r="I5179" s="32">
        <f t="shared" si="825"/>
        <v>699.54858588098784</v>
      </c>
      <c r="J5179" s="32">
        <f t="shared" si="824"/>
        <v>3.4977429294049394</v>
      </c>
      <c r="K5179" s="33" t="str">
        <f t="shared" si="813"/>
        <v>DEJAR</v>
      </c>
      <c r="L5179" s="33" t="str">
        <f t="shared" si="814"/>
        <v>DEJAR</v>
      </c>
      <c r="M5179" s="33" t="str">
        <f t="shared" si="815"/>
        <v>DEJAR</v>
      </c>
    </row>
    <row r="5180" spans="1:13" x14ac:dyDescent="0.25">
      <c r="A5180" s="13" t="s">
        <v>1212</v>
      </c>
      <c r="B5180" s="9">
        <v>18</v>
      </c>
      <c r="C5180" s="8" t="s">
        <v>43</v>
      </c>
      <c r="D5180" s="120">
        <v>26</v>
      </c>
      <c r="E5180" s="120">
        <v>27</v>
      </c>
      <c r="F5180" s="305">
        <f t="shared" si="812"/>
        <v>530.93039999999996</v>
      </c>
      <c r="G5180" s="9">
        <v>0.1</v>
      </c>
      <c r="H5180" s="9" t="s">
        <v>1147</v>
      </c>
      <c r="I5180" s="32">
        <f t="shared" si="825"/>
        <v>322.0760520178971</v>
      </c>
      <c r="J5180" s="32">
        <f t="shared" si="824"/>
        <v>1.6103802600894852</v>
      </c>
      <c r="K5180" s="33" t="str">
        <f t="shared" si="813"/>
        <v>DEJAR</v>
      </c>
      <c r="L5180" s="33" t="str">
        <f t="shared" si="814"/>
        <v>DEJAR</v>
      </c>
      <c r="M5180" s="33" t="str">
        <f t="shared" si="815"/>
        <v>DEJAR</v>
      </c>
    </row>
    <row r="5181" spans="1:13" x14ac:dyDescent="0.25">
      <c r="A5181" s="13" t="s">
        <v>1212</v>
      </c>
      <c r="B5181" s="9">
        <v>19</v>
      </c>
      <c r="C5181" s="8" t="s">
        <v>43</v>
      </c>
      <c r="D5181" s="120">
        <v>25</v>
      </c>
      <c r="E5181" s="210">
        <v>24.45</v>
      </c>
      <c r="F5181" s="305">
        <f t="shared" si="812"/>
        <v>490.875</v>
      </c>
      <c r="G5181" s="9">
        <v>0.1</v>
      </c>
      <c r="H5181" s="9" t="s">
        <v>1147</v>
      </c>
      <c r="I5181" s="32">
        <f t="shared" si="825"/>
        <v>293.3319028192812</v>
      </c>
      <c r="J5181" s="32">
        <f t="shared" si="824"/>
        <v>1.4666595140964058</v>
      </c>
      <c r="K5181" s="33" t="str">
        <f t="shared" si="813"/>
        <v>DEJAR</v>
      </c>
      <c r="L5181" s="33" t="str">
        <f t="shared" si="814"/>
        <v>DEJAR</v>
      </c>
      <c r="M5181" s="33" t="str">
        <f t="shared" si="815"/>
        <v>DEJAR</v>
      </c>
    </row>
    <row r="5182" spans="1:13" x14ac:dyDescent="0.25">
      <c r="A5182" s="13" t="s">
        <v>1212</v>
      </c>
      <c r="B5182" s="9">
        <v>20</v>
      </c>
      <c r="C5182" s="8" t="s">
        <v>43</v>
      </c>
      <c r="D5182" s="120">
        <v>21.9</v>
      </c>
      <c r="E5182" s="210">
        <v>24.45</v>
      </c>
      <c r="F5182" s="305">
        <f t="shared" si="812"/>
        <v>376.68569399999996</v>
      </c>
      <c r="G5182" s="9">
        <v>0.1</v>
      </c>
      <c r="H5182" s="9" t="s">
        <v>1147</v>
      </c>
      <c r="I5182" s="32">
        <f t="shared" si="825"/>
        <v>213.95244879543969</v>
      </c>
      <c r="J5182" s="32">
        <f t="shared" si="824"/>
        <v>1.0697622439771985</v>
      </c>
      <c r="K5182" s="33" t="str">
        <f t="shared" si="813"/>
        <v>DEJAR</v>
      </c>
      <c r="L5182" s="33" t="str">
        <f t="shared" si="814"/>
        <v>DEJAR</v>
      </c>
      <c r="M5182" s="33" t="str">
        <f t="shared" si="815"/>
        <v>DEJAR</v>
      </c>
    </row>
    <row r="5183" spans="1:13" x14ac:dyDescent="0.25">
      <c r="A5183" s="13" t="s">
        <v>1212</v>
      </c>
      <c r="B5183" s="9">
        <v>21</v>
      </c>
      <c r="C5183" s="8" t="s">
        <v>1229</v>
      </c>
      <c r="D5183" s="120">
        <v>24</v>
      </c>
      <c r="E5183" s="210">
        <v>24.45</v>
      </c>
      <c r="F5183" s="305">
        <f t="shared" si="812"/>
        <v>452.3904</v>
      </c>
      <c r="G5183" s="9">
        <v>0.1</v>
      </c>
      <c r="H5183" s="9" t="s">
        <v>1147</v>
      </c>
      <c r="I5183" s="32">
        <f t="shared" si="825"/>
        <v>266.13537552905672</v>
      </c>
      <c r="J5183" s="32">
        <f t="shared" si="824"/>
        <v>1.3306768776452833</v>
      </c>
      <c r="K5183" s="33" t="str">
        <f t="shared" si="813"/>
        <v>DEJAR</v>
      </c>
      <c r="L5183" s="33" t="str">
        <f t="shared" si="814"/>
        <v>DEJAR</v>
      </c>
      <c r="M5183" s="33" t="str">
        <f t="shared" si="815"/>
        <v>DEJAR</v>
      </c>
    </row>
    <row r="5184" spans="1:13" x14ac:dyDescent="0.25">
      <c r="A5184" s="13" t="s">
        <v>1212</v>
      </c>
      <c r="B5184" s="9">
        <v>22</v>
      </c>
      <c r="C5184" s="8" t="s">
        <v>43</v>
      </c>
      <c r="D5184" s="120">
        <v>28</v>
      </c>
      <c r="E5184" s="120">
        <v>13</v>
      </c>
      <c r="F5184" s="305">
        <f t="shared" si="812"/>
        <v>615.75360000000001</v>
      </c>
      <c r="G5184" s="9">
        <v>0.1</v>
      </c>
      <c r="H5184" s="9" t="s">
        <v>1147</v>
      </c>
      <c r="I5184" s="32">
        <f t="shared" si="825"/>
        <v>384.30049927715726</v>
      </c>
      <c r="J5184" s="32">
        <f t="shared" si="824"/>
        <v>1.9215024963857863</v>
      </c>
      <c r="K5184" s="33" t="str">
        <f t="shared" si="813"/>
        <v>DEJAR</v>
      </c>
      <c r="L5184" s="33" t="str">
        <f t="shared" si="814"/>
        <v>DEJAR</v>
      </c>
      <c r="M5184" s="33" t="str">
        <f t="shared" si="815"/>
        <v>DEJAR</v>
      </c>
    </row>
    <row r="5185" spans="1:13" x14ac:dyDescent="0.25">
      <c r="A5185" s="13" t="s">
        <v>1212</v>
      </c>
      <c r="B5185" s="9">
        <v>23</v>
      </c>
      <c r="C5185" s="8" t="s">
        <v>43</v>
      </c>
      <c r="D5185" s="120">
        <v>24</v>
      </c>
      <c r="E5185" s="210">
        <v>24.45</v>
      </c>
      <c r="F5185" s="305">
        <f t="shared" si="812"/>
        <v>452.3904</v>
      </c>
      <c r="G5185" s="9">
        <v>0.1</v>
      </c>
      <c r="H5185" s="9" t="s">
        <v>1147</v>
      </c>
      <c r="I5185" s="32">
        <f t="shared" si="825"/>
        <v>266.13537552905672</v>
      </c>
      <c r="J5185" s="32">
        <f t="shared" si="824"/>
        <v>1.3306768776452833</v>
      </c>
      <c r="K5185" s="33" t="str">
        <f t="shared" si="813"/>
        <v>DEJAR</v>
      </c>
      <c r="L5185" s="33" t="str">
        <f t="shared" si="814"/>
        <v>DEJAR</v>
      </c>
      <c r="M5185" s="33" t="str">
        <f t="shared" si="815"/>
        <v>DEJAR</v>
      </c>
    </row>
    <row r="5186" spans="1:13" x14ac:dyDescent="0.25">
      <c r="A5186" s="13" t="s">
        <v>1212</v>
      </c>
      <c r="B5186" s="9">
        <v>24</v>
      </c>
      <c r="C5186" s="8" t="s">
        <v>43</v>
      </c>
      <c r="D5186" s="120">
        <v>16.5</v>
      </c>
      <c r="E5186" s="120">
        <v>25</v>
      </c>
      <c r="F5186" s="305">
        <f t="shared" si="812"/>
        <v>213.82515000000001</v>
      </c>
      <c r="G5186" s="9">
        <v>0.1</v>
      </c>
      <c r="H5186" s="9" t="s">
        <v>1147</v>
      </c>
      <c r="I5186" s="32">
        <f t="shared" si="825"/>
        <v>108.95331919183752</v>
      </c>
      <c r="J5186" s="32">
        <f t="shared" si="824"/>
        <v>0.54476659595918764</v>
      </c>
      <c r="K5186" s="33" t="str">
        <f t="shared" si="813"/>
        <v>DEJAR</v>
      </c>
      <c r="L5186" s="33" t="str">
        <f t="shared" si="814"/>
        <v>DEJAR</v>
      </c>
      <c r="M5186" s="33" t="str">
        <f t="shared" si="815"/>
        <v>DEJAR</v>
      </c>
    </row>
    <row r="5187" spans="1:13" x14ac:dyDescent="0.25">
      <c r="A5187" s="13" t="s">
        <v>1212</v>
      </c>
      <c r="B5187" s="9">
        <v>25</v>
      </c>
      <c r="C5187" s="8" t="s">
        <v>1179</v>
      </c>
      <c r="D5187" s="120">
        <v>13</v>
      </c>
      <c r="E5187" s="120">
        <v>12</v>
      </c>
      <c r="F5187" s="305">
        <f t="shared" ref="F5187:F5250" si="826">(3.1416/4)*D5187^2</f>
        <v>132.73259999999999</v>
      </c>
      <c r="G5187" s="9">
        <v>0.1</v>
      </c>
      <c r="H5187" s="9" t="s">
        <v>1147</v>
      </c>
      <c r="I5187" s="32">
        <f t="shared" si="825"/>
        <v>61.723483588461484</v>
      </c>
      <c r="J5187" s="32">
        <f t="shared" si="824"/>
        <v>0.3086174179423074</v>
      </c>
      <c r="K5187" s="33" t="str">
        <f t="shared" ref="K5187:K5250" si="827">+IF(D5187&gt;=10,"DEJAR","DEPURAR")</f>
        <v>DEJAR</v>
      </c>
      <c r="L5187" s="33" t="str">
        <f t="shared" ref="L5187:L5250" si="828">+IF(E5187&gt;=5,"DEJAR","DEPURAR")</f>
        <v>DEJAR</v>
      </c>
      <c r="M5187" s="33" t="str">
        <f t="shared" ref="M5187:M5250" si="829">+IF(AND(K5187="DEJAR",L5187="DEJAR"),"DEJAR","DEPURAR")</f>
        <v>DEJAR</v>
      </c>
    </row>
    <row r="5188" spans="1:13" x14ac:dyDescent="0.25">
      <c r="A5188" s="13" t="s">
        <v>1212</v>
      </c>
      <c r="B5188" s="9">
        <v>26</v>
      </c>
      <c r="C5188" s="8" t="s">
        <v>43</v>
      </c>
      <c r="D5188" s="120">
        <v>34</v>
      </c>
      <c r="E5188" s="120">
        <v>27</v>
      </c>
      <c r="F5188" s="305">
        <f t="shared" si="826"/>
        <v>907.92240000000004</v>
      </c>
      <c r="G5188" s="9">
        <v>0.1</v>
      </c>
      <c r="H5188" s="9" t="s">
        <v>1147</v>
      </c>
      <c r="I5188" s="32">
        <f t="shared" si="825"/>
        <v>610.45073780325674</v>
      </c>
      <c r="J5188" s="32">
        <f t="shared" si="824"/>
        <v>3.0522536890162835</v>
      </c>
      <c r="K5188" s="33" t="str">
        <f t="shared" si="827"/>
        <v>DEJAR</v>
      </c>
      <c r="L5188" s="33" t="str">
        <f t="shared" si="828"/>
        <v>DEJAR</v>
      </c>
      <c r="M5188" s="33" t="str">
        <f t="shared" si="829"/>
        <v>DEJAR</v>
      </c>
    </row>
    <row r="5189" spans="1:13" x14ac:dyDescent="0.25">
      <c r="A5189" s="13" t="s">
        <v>1212</v>
      </c>
      <c r="B5189" s="9">
        <v>27</v>
      </c>
      <c r="C5189" s="8" t="s">
        <v>43</v>
      </c>
      <c r="D5189" s="120">
        <v>18.5</v>
      </c>
      <c r="E5189" s="210">
        <v>24.45</v>
      </c>
      <c r="F5189" s="305">
        <f t="shared" si="826"/>
        <v>268.80315000000002</v>
      </c>
      <c r="G5189" s="9">
        <v>0.1</v>
      </c>
      <c r="H5189" s="9" t="s">
        <v>1147</v>
      </c>
      <c r="I5189" s="32">
        <f t="shared" si="825"/>
        <v>143.11059777395243</v>
      </c>
      <c r="J5189" s="32">
        <f t="shared" si="824"/>
        <v>0.71555298886976215</v>
      </c>
      <c r="K5189" s="33" t="str">
        <f t="shared" si="827"/>
        <v>DEJAR</v>
      </c>
      <c r="L5189" s="33" t="str">
        <f t="shared" si="828"/>
        <v>DEJAR</v>
      </c>
      <c r="M5189" s="33" t="str">
        <f t="shared" si="829"/>
        <v>DEJAR</v>
      </c>
    </row>
    <row r="5190" spans="1:13" x14ac:dyDescent="0.25">
      <c r="A5190" s="13" t="s">
        <v>1212</v>
      </c>
      <c r="B5190" s="9">
        <v>28</v>
      </c>
      <c r="C5190" s="8" t="s">
        <v>43</v>
      </c>
      <c r="D5190" s="120">
        <v>32</v>
      </c>
      <c r="E5190" s="210">
        <v>24.45</v>
      </c>
      <c r="F5190" s="305">
        <f t="shared" si="826"/>
        <v>804.24959999999999</v>
      </c>
      <c r="G5190" s="9">
        <v>0.1</v>
      </c>
      <c r="H5190" s="9" t="s">
        <v>1147</v>
      </c>
      <c r="I5190" s="32">
        <f t="shared" si="825"/>
        <v>528.31791084648671</v>
      </c>
      <c r="J5190" s="32">
        <f t="shared" si="824"/>
        <v>2.6415895542324335</v>
      </c>
      <c r="K5190" s="33" t="str">
        <f t="shared" si="827"/>
        <v>DEJAR</v>
      </c>
      <c r="L5190" s="33" t="str">
        <f t="shared" si="828"/>
        <v>DEJAR</v>
      </c>
      <c r="M5190" s="33" t="str">
        <f t="shared" si="829"/>
        <v>DEJAR</v>
      </c>
    </row>
    <row r="5191" spans="1:13" x14ac:dyDescent="0.25">
      <c r="A5191" s="13" t="s">
        <v>1212</v>
      </c>
      <c r="B5191" s="9">
        <v>29</v>
      </c>
      <c r="C5191" s="8" t="s">
        <v>43</v>
      </c>
      <c r="D5191" s="120">
        <v>24</v>
      </c>
      <c r="E5191" s="120">
        <v>15</v>
      </c>
      <c r="F5191" s="305">
        <f t="shared" si="826"/>
        <v>452.3904</v>
      </c>
      <c r="G5191" s="9">
        <v>0.1</v>
      </c>
      <c r="H5191" s="9" t="s">
        <v>1147</v>
      </c>
      <c r="I5191" s="32">
        <f t="shared" si="825"/>
        <v>266.13537552905672</v>
      </c>
      <c r="J5191" s="32">
        <f t="shared" si="824"/>
        <v>1.3306768776452833</v>
      </c>
      <c r="K5191" s="33" t="str">
        <f t="shared" si="827"/>
        <v>DEJAR</v>
      </c>
      <c r="L5191" s="33" t="str">
        <f t="shared" si="828"/>
        <v>DEJAR</v>
      </c>
      <c r="M5191" s="33" t="str">
        <f t="shared" si="829"/>
        <v>DEJAR</v>
      </c>
    </row>
    <row r="5192" spans="1:13" x14ac:dyDescent="0.25">
      <c r="A5192" s="13" t="s">
        <v>1212</v>
      </c>
      <c r="B5192" s="9">
        <v>30</v>
      </c>
      <c r="C5192" s="8" t="s">
        <v>43</v>
      </c>
      <c r="D5192" s="120">
        <v>49.5</v>
      </c>
      <c r="E5192" s="120">
        <v>20</v>
      </c>
      <c r="F5192" s="305">
        <f t="shared" si="826"/>
        <v>1924.42635</v>
      </c>
      <c r="G5192" s="9">
        <v>0.1</v>
      </c>
      <c r="H5192" s="9" t="s">
        <v>1147</v>
      </c>
      <c r="I5192" s="32">
        <f t="shared" si="825"/>
        <v>1494.3892925001865</v>
      </c>
      <c r="J5192" s="32">
        <f t="shared" si="824"/>
        <v>7.4719464625009318</v>
      </c>
      <c r="K5192" s="33" t="str">
        <f t="shared" si="827"/>
        <v>DEJAR</v>
      </c>
      <c r="L5192" s="33" t="str">
        <f t="shared" si="828"/>
        <v>DEJAR</v>
      </c>
      <c r="M5192" s="33" t="str">
        <f t="shared" si="829"/>
        <v>DEJAR</v>
      </c>
    </row>
    <row r="5193" spans="1:13" x14ac:dyDescent="0.25">
      <c r="A5193" s="13" t="s">
        <v>1212</v>
      </c>
      <c r="B5193" s="9">
        <v>31</v>
      </c>
      <c r="C5193" s="8" t="s">
        <v>43</v>
      </c>
      <c r="D5193" s="120">
        <v>25</v>
      </c>
      <c r="E5193" s="210">
        <v>24.45</v>
      </c>
      <c r="F5193" s="305">
        <f t="shared" si="826"/>
        <v>490.875</v>
      </c>
      <c r="G5193" s="9">
        <v>0.1</v>
      </c>
      <c r="H5193" s="9" t="s">
        <v>1147</v>
      </c>
      <c r="I5193" s="32">
        <f t="shared" si="825"/>
        <v>293.3319028192812</v>
      </c>
      <c r="J5193" s="32">
        <f t="shared" si="824"/>
        <v>1.4666595140964058</v>
      </c>
      <c r="K5193" s="33" t="str">
        <f t="shared" si="827"/>
        <v>DEJAR</v>
      </c>
      <c r="L5193" s="33" t="str">
        <f t="shared" si="828"/>
        <v>DEJAR</v>
      </c>
      <c r="M5193" s="33" t="str">
        <f t="shared" si="829"/>
        <v>DEJAR</v>
      </c>
    </row>
    <row r="5194" spans="1:13" x14ac:dyDescent="0.25">
      <c r="A5194" s="13" t="s">
        <v>1212</v>
      </c>
      <c r="B5194" s="9">
        <v>32</v>
      </c>
      <c r="C5194" s="8" t="s">
        <v>43</v>
      </c>
      <c r="D5194" s="120">
        <v>47</v>
      </c>
      <c r="E5194" s="120">
        <v>28</v>
      </c>
      <c r="F5194" s="305">
        <f t="shared" si="826"/>
        <v>1734.9485999999999</v>
      </c>
      <c r="G5194" s="9">
        <v>0.1</v>
      </c>
      <c r="H5194" s="9" t="s">
        <v>1147</v>
      </c>
      <c r="I5194" s="32">
        <f t="shared" si="825"/>
        <v>1320.7398287000169</v>
      </c>
      <c r="J5194" s="32">
        <f t="shared" si="824"/>
        <v>6.6036991435000845</v>
      </c>
      <c r="K5194" s="33" t="str">
        <f t="shared" si="827"/>
        <v>DEJAR</v>
      </c>
      <c r="L5194" s="33" t="str">
        <f t="shared" si="828"/>
        <v>DEJAR</v>
      </c>
      <c r="M5194" s="33" t="str">
        <f t="shared" si="829"/>
        <v>DEJAR</v>
      </c>
    </row>
    <row r="5195" spans="1:13" x14ac:dyDescent="0.25">
      <c r="A5195" s="13" t="s">
        <v>1212</v>
      </c>
      <c r="B5195" s="9">
        <v>33</v>
      </c>
      <c r="C5195" s="8" t="s">
        <v>1240</v>
      </c>
      <c r="D5195" s="120">
        <v>22.5</v>
      </c>
      <c r="E5195" s="210">
        <v>24.45</v>
      </c>
      <c r="F5195" s="305">
        <f t="shared" si="826"/>
        <v>397.60874999999999</v>
      </c>
      <c r="G5195" s="9">
        <v>0.1</v>
      </c>
      <c r="H5195" s="9" t="s">
        <v>1147</v>
      </c>
      <c r="I5195" s="32">
        <f t="shared" si="825"/>
        <v>228.1896084504572</v>
      </c>
      <c r="J5195" s="32">
        <f t="shared" si="824"/>
        <v>1.140948042252286</v>
      </c>
      <c r="K5195" s="33" t="str">
        <f t="shared" si="827"/>
        <v>DEJAR</v>
      </c>
      <c r="L5195" s="33" t="str">
        <f t="shared" si="828"/>
        <v>DEJAR</v>
      </c>
      <c r="M5195" s="33" t="str">
        <f t="shared" si="829"/>
        <v>DEJAR</v>
      </c>
    </row>
    <row r="5196" spans="1:13" x14ac:dyDescent="0.25">
      <c r="A5196" s="13" t="s">
        <v>1214</v>
      </c>
      <c r="B5196" s="9">
        <v>1</v>
      </c>
      <c r="C5196" s="8" t="s">
        <v>1236</v>
      </c>
      <c r="D5196" s="120">
        <v>17</v>
      </c>
      <c r="E5196" s="120">
        <v>8</v>
      </c>
      <c r="F5196" s="305">
        <f t="shared" si="826"/>
        <v>226.98060000000001</v>
      </c>
      <c r="G5196" s="9">
        <v>0.1</v>
      </c>
      <c r="H5196" s="9" t="s">
        <v>1147</v>
      </c>
      <c r="I5196" s="32">
        <f t="shared" si="825"/>
        <v>116.98835060940742</v>
      </c>
      <c r="J5196" s="32">
        <f t="shared" si="824"/>
        <v>0.58494175304703711</v>
      </c>
      <c r="K5196" s="33" t="str">
        <f t="shared" si="827"/>
        <v>DEJAR</v>
      </c>
      <c r="L5196" s="33" t="str">
        <f t="shared" si="828"/>
        <v>DEJAR</v>
      </c>
      <c r="M5196" s="33" t="str">
        <f t="shared" si="829"/>
        <v>DEJAR</v>
      </c>
    </row>
    <row r="5197" spans="1:13" x14ac:dyDescent="0.25">
      <c r="A5197" s="13" t="s">
        <v>1214</v>
      </c>
      <c r="B5197" s="9">
        <v>3</v>
      </c>
      <c r="C5197" s="8" t="s">
        <v>1242</v>
      </c>
      <c r="D5197" s="120">
        <v>12</v>
      </c>
      <c r="E5197" s="120">
        <v>5</v>
      </c>
      <c r="F5197" s="305">
        <f t="shared" si="826"/>
        <v>113.0976</v>
      </c>
      <c r="G5197" s="9">
        <v>0.1</v>
      </c>
      <c r="H5197" s="9" t="s">
        <v>1147</v>
      </c>
      <c r="I5197" s="32">
        <f t="shared" si="825"/>
        <v>51.002868362482175</v>
      </c>
      <c r="J5197" s="32">
        <f t="shared" si="824"/>
        <v>0.25501434181241084</v>
      </c>
      <c r="K5197" s="33" t="str">
        <f t="shared" si="827"/>
        <v>DEJAR</v>
      </c>
      <c r="L5197" s="33" t="str">
        <f t="shared" si="828"/>
        <v>DEJAR</v>
      </c>
      <c r="M5197" s="33" t="str">
        <f t="shared" si="829"/>
        <v>DEJAR</v>
      </c>
    </row>
    <row r="5198" spans="1:13" x14ac:dyDescent="0.25">
      <c r="A5198" s="13" t="s">
        <v>1214</v>
      </c>
      <c r="B5198" s="9">
        <v>5</v>
      </c>
      <c r="C5198" s="8" t="s">
        <v>1231</v>
      </c>
      <c r="D5198" s="120">
        <v>13</v>
      </c>
      <c r="E5198" s="210">
        <v>8.6470588235294112</v>
      </c>
      <c r="F5198" s="305">
        <f t="shared" si="826"/>
        <v>132.73259999999999</v>
      </c>
      <c r="G5198" s="9">
        <v>0.1</v>
      </c>
      <c r="H5198" s="9" t="s">
        <v>1147</v>
      </c>
      <c r="I5198" s="32">
        <f t="shared" si="825"/>
        <v>61.723483588461484</v>
      </c>
      <c r="J5198" s="32">
        <f t="shared" si="824"/>
        <v>0.3086174179423074</v>
      </c>
      <c r="K5198" s="33" t="str">
        <f t="shared" si="827"/>
        <v>DEJAR</v>
      </c>
      <c r="L5198" s="33" t="str">
        <f t="shared" si="828"/>
        <v>DEJAR</v>
      </c>
      <c r="M5198" s="33" t="str">
        <f t="shared" si="829"/>
        <v>DEJAR</v>
      </c>
    </row>
    <row r="5199" spans="1:13" x14ac:dyDescent="0.25">
      <c r="A5199" s="13" t="s">
        <v>1214</v>
      </c>
      <c r="B5199" s="9">
        <v>6</v>
      </c>
      <c r="C5199" s="8" t="s">
        <v>1243</v>
      </c>
      <c r="D5199" s="120">
        <v>22</v>
      </c>
      <c r="E5199" s="210">
        <v>8.6470588235294112</v>
      </c>
      <c r="F5199" s="305">
        <f t="shared" si="826"/>
        <v>380.1336</v>
      </c>
      <c r="G5199" s="9">
        <v>0.1</v>
      </c>
      <c r="H5199" s="9" t="s">
        <v>1147</v>
      </c>
      <c r="I5199" s="32">
        <f t="shared" si="825"/>
        <v>216.2883827856152</v>
      </c>
      <c r="J5199" s="32">
        <f t="shared" si="824"/>
        <v>1.0814419139280758</v>
      </c>
      <c r="K5199" s="33" t="str">
        <f t="shared" si="827"/>
        <v>DEJAR</v>
      </c>
      <c r="L5199" s="33" t="str">
        <f t="shared" si="828"/>
        <v>DEJAR</v>
      </c>
      <c r="M5199" s="33" t="str">
        <f t="shared" si="829"/>
        <v>DEJAR</v>
      </c>
    </row>
    <row r="5200" spans="1:13" x14ac:dyDescent="0.25">
      <c r="A5200" s="13" t="s">
        <v>1214</v>
      </c>
      <c r="B5200" s="9">
        <v>7</v>
      </c>
      <c r="C5200" s="8" t="s">
        <v>1243</v>
      </c>
      <c r="D5200" s="120">
        <v>10.1</v>
      </c>
      <c r="E5200" s="120">
        <v>6</v>
      </c>
      <c r="F5200" s="305">
        <f t="shared" si="826"/>
        <v>80.118653999999992</v>
      </c>
      <c r="G5200" s="9">
        <v>0.1</v>
      </c>
      <c r="H5200" s="9" t="s">
        <v>1147</v>
      </c>
      <c r="I5200" s="32">
        <f t="shared" si="825"/>
        <v>33.819357065313945</v>
      </c>
      <c r="J5200" s="32">
        <f t="shared" si="824"/>
        <v>0.16909678532656972</v>
      </c>
      <c r="K5200" s="33" t="str">
        <f t="shared" si="827"/>
        <v>DEJAR</v>
      </c>
      <c r="L5200" s="33" t="str">
        <f t="shared" si="828"/>
        <v>DEJAR</v>
      </c>
      <c r="M5200" s="33" t="str">
        <f t="shared" si="829"/>
        <v>DEJAR</v>
      </c>
    </row>
    <row r="5201" spans="1:13" x14ac:dyDescent="0.25">
      <c r="A5201" s="13" t="s">
        <v>1214</v>
      </c>
      <c r="B5201" s="9">
        <v>8</v>
      </c>
      <c r="C5201" s="8" t="s">
        <v>1243</v>
      </c>
      <c r="D5201" s="120">
        <v>11</v>
      </c>
      <c r="E5201" s="120">
        <v>5</v>
      </c>
      <c r="F5201" s="305">
        <f t="shared" si="826"/>
        <v>95.0334</v>
      </c>
      <c r="G5201" s="9">
        <v>0.1</v>
      </c>
      <c r="H5201" s="9" t="s">
        <v>1147</v>
      </c>
      <c r="I5201" s="32">
        <f t="shared" si="825"/>
        <v>41.450062373780455</v>
      </c>
      <c r="J5201" s="32">
        <f t="shared" si="824"/>
        <v>0.20725031186890225</v>
      </c>
      <c r="K5201" s="33" t="str">
        <f t="shared" si="827"/>
        <v>DEJAR</v>
      </c>
      <c r="L5201" s="33" t="str">
        <f t="shared" si="828"/>
        <v>DEJAR</v>
      </c>
      <c r="M5201" s="33" t="str">
        <f t="shared" si="829"/>
        <v>DEJAR</v>
      </c>
    </row>
    <row r="5202" spans="1:13" x14ac:dyDescent="0.25">
      <c r="A5202" s="13" t="s">
        <v>1214</v>
      </c>
      <c r="B5202" s="9">
        <v>9</v>
      </c>
      <c r="C5202" s="8" t="s">
        <v>1243</v>
      </c>
      <c r="D5202" s="120">
        <v>13</v>
      </c>
      <c r="E5202" s="210">
        <v>8.6470588235294112</v>
      </c>
      <c r="F5202" s="305">
        <f t="shared" si="826"/>
        <v>132.73259999999999</v>
      </c>
      <c r="G5202" s="9">
        <v>0.1</v>
      </c>
      <c r="H5202" s="9" t="s">
        <v>1147</v>
      </c>
      <c r="I5202" s="32">
        <f t="shared" si="825"/>
        <v>61.723483588461484</v>
      </c>
      <c r="J5202" s="32">
        <f t="shared" si="824"/>
        <v>0.3086174179423074</v>
      </c>
      <c r="K5202" s="33" t="str">
        <f t="shared" si="827"/>
        <v>DEJAR</v>
      </c>
      <c r="L5202" s="33" t="str">
        <f t="shared" si="828"/>
        <v>DEJAR</v>
      </c>
      <c r="M5202" s="33" t="str">
        <f t="shared" si="829"/>
        <v>DEJAR</v>
      </c>
    </row>
    <row r="5203" spans="1:13" x14ac:dyDescent="0.25">
      <c r="A5203" s="13" t="s">
        <v>1214</v>
      </c>
      <c r="B5203" s="9">
        <v>10</v>
      </c>
      <c r="C5203" s="8" t="s">
        <v>896</v>
      </c>
      <c r="D5203" s="120">
        <v>16.5</v>
      </c>
      <c r="E5203" s="120">
        <v>8</v>
      </c>
      <c r="F5203" s="305">
        <f t="shared" si="826"/>
        <v>213.82515000000001</v>
      </c>
      <c r="G5203" s="9">
        <v>0.1</v>
      </c>
      <c r="H5203" s="9" t="s">
        <v>1147</v>
      </c>
      <c r="I5203" s="32">
        <f t="shared" si="825"/>
        <v>108.95331919183752</v>
      </c>
      <c r="J5203" s="32">
        <f t="shared" si="824"/>
        <v>0.54476659595918764</v>
      </c>
      <c r="K5203" s="33" t="str">
        <f t="shared" si="827"/>
        <v>DEJAR</v>
      </c>
      <c r="L5203" s="33" t="str">
        <f t="shared" si="828"/>
        <v>DEJAR</v>
      </c>
      <c r="M5203" s="33" t="str">
        <f t="shared" si="829"/>
        <v>DEJAR</v>
      </c>
    </row>
    <row r="5204" spans="1:13" x14ac:dyDescent="0.25">
      <c r="A5204" s="13" t="s">
        <v>1214</v>
      </c>
      <c r="B5204" s="9">
        <v>11</v>
      </c>
      <c r="C5204" s="8" t="s">
        <v>1179</v>
      </c>
      <c r="D5204" s="120">
        <v>27</v>
      </c>
      <c r="E5204" s="120">
        <v>15</v>
      </c>
      <c r="F5204" s="305">
        <f t="shared" si="826"/>
        <v>572.5566</v>
      </c>
      <c r="G5204" s="9">
        <v>0.1</v>
      </c>
      <c r="H5204" s="9" t="s">
        <v>1147</v>
      </c>
      <c r="I5204" s="32">
        <f t="shared" si="825"/>
        <v>352.39128142743209</v>
      </c>
      <c r="J5204" s="32">
        <f t="shared" si="824"/>
        <v>1.7619564071371603</v>
      </c>
      <c r="K5204" s="33" t="str">
        <f t="shared" si="827"/>
        <v>DEJAR</v>
      </c>
      <c r="L5204" s="33" t="str">
        <f t="shared" si="828"/>
        <v>DEJAR</v>
      </c>
      <c r="M5204" s="33" t="str">
        <f t="shared" si="829"/>
        <v>DEJAR</v>
      </c>
    </row>
    <row r="5205" spans="1:13" x14ac:dyDescent="0.25">
      <c r="A5205" s="13" t="s">
        <v>1214</v>
      </c>
      <c r="B5205" s="9">
        <v>12</v>
      </c>
      <c r="C5205" s="8" t="s">
        <v>1233</v>
      </c>
      <c r="D5205" s="120">
        <v>17</v>
      </c>
      <c r="E5205" s="120">
        <v>5</v>
      </c>
      <c r="F5205" s="305">
        <f t="shared" si="826"/>
        <v>226.98060000000001</v>
      </c>
      <c r="G5205" s="9">
        <v>0.1</v>
      </c>
      <c r="H5205" s="9" t="s">
        <v>1147</v>
      </c>
      <c r="I5205" s="32">
        <f t="shared" si="825"/>
        <v>116.98835060940742</v>
      </c>
      <c r="J5205" s="32">
        <f t="shared" si="824"/>
        <v>0.58494175304703711</v>
      </c>
      <c r="K5205" s="33" t="str">
        <f t="shared" si="827"/>
        <v>DEJAR</v>
      </c>
      <c r="L5205" s="33" t="str">
        <f t="shared" si="828"/>
        <v>DEJAR</v>
      </c>
      <c r="M5205" s="33" t="str">
        <f t="shared" si="829"/>
        <v>DEJAR</v>
      </c>
    </row>
    <row r="5206" spans="1:13" x14ac:dyDescent="0.25">
      <c r="A5206" s="13" t="s">
        <v>1214</v>
      </c>
      <c r="B5206" s="9">
        <v>13</v>
      </c>
      <c r="C5206" s="8" t="s">
        <v>896</v>
      </c>
      <c r="D5206" s="120">
        <v>17</v>
      </c>
      <c r="E5206" s="120">
        <v>12</v>
      </c>
      <c r="F5206" s="305">
        <f t="shared" si="826"/>
        <v>226.98060000000001</v>
      </c>
      <c r="G5206" s="9">
        <v>0.1</v>
      </c>
      <c r="H5206" s="9" t="s">
        <v>1147</v>
      </c>
      <c r="I5206" s="32">
        <f t="shared" si="825"/>
        <v>116.98835060940742</v>
      </c>
      <c r="J5206" s="32">
        <f t="shared" si="824"/>
        <v>0.58494175304703711</v>
      </c>
      <c r="K5206" s="33" t="str">
        <f t="shared" si="827"/>
        <v>DEJAR</v>
      </c>
      <c r="L5206" s="33" t="str">
        <f t="shared" si="828"/>
        <v>DEJAR</v>
      </c>
      <c r="M5206" s="33" t="str">
        <f t="shared" si="829"/>
        <v>DEJAR</v>
      </c>
    </row>
    <row r="5207" spans="1:13" x14ac:dyDescent="0.25">
      <c r="A5207" s="13" t="s">
        <v>1214</v>
      </c>
      <c r="B5207" s="9">
        <v>14</v>
      </c>
      <c r="C5207" s="8" t="s">
        <v>1244</v>
      </c>
      <c r="D5207" s="120">
        <v>27.5</v>
      </c>
      <c r="E5207" s="120">
        <v>15</v>
      </c>
      <c r="F5207" s="305">
        <f t="shared" si="826"/>
        <v>593.95875000000001</v>
      </c>
      <c r="G5207" s="9">
        <v>0.1</v>
      </c>
      <c r="H5207" s="9" t="s">
        <v>1147</v>
      </c>
      <c r="I5207" s="32">
        <f t="shared" si="825"/>
        <v>368.14523060732495</v>
      </c>
      <c r="J5207" s="32">
        <f t="shared" si="824"/>
        <v>1.8407261530366248</v>
      </c>
      <c r="K5207" s="33" t="str">
        <f t="shared" si="827"/>
        <v>DEJAR</v>
      </c>
      <c r="L5207" s="33" t="str">
        <f t="shared" si="828"/>
        <v>DEJAR</v>
      </c>
      <c r="M5207" s="33" t="str">
        <f t="shared" si="829"/>
        <v>DEJAR</v>
      </c>
    </row>
    <row r="5208" spans="1:13" x14ac:dyDescent="0.25">
      <c r="A5208" s="13" t="s">
        <v>1214</v>
      </c>
      <c r="B5208" s="9">
        <v>15</v>
      </c>
      <c r="C5208" s="8" t="s">
        <v>1243</v>
      </c>
      <c r="D5208" s="120">
        <v>14</v>
      </c>
      <c r="E5208" s="210">
        <v>8.6470588235294112</v>
      </c>
      <c r="F5208" s="305">
        <f t="shared" si="826"/>
        <v>153.9384</v>
      </c>
      <c r="G5208" s="9">
        <v>0.1</v>
      </c>
      <c r="H5208" s="9" t="s">
        <v>1147</v>
      </c>
      <c r="I5208" s="32">
        <f t="shared" si="825"/>
        <v>73.64833681845144</v>
      </c>
      <c r="J5208" s="32">
        <f t="shared" si="824"/>
        <v>0.36824168409225716</v>
      </c>
      <c r="K5208" s="33" t="str">
        <f t="shared" si="827"/>
        <v>DEJAR</v>
      </c>
      <c r="L5208" s="33" t="str">
        <f t="shared" si="828"/>
        <v>DEJAR</v>
      </c>
      <c r="M5208" s="33" t="str">
        <f t="shared" si="829"/>
        <v>DEJAR</v>
      </c>
    </row>
    <row r="5209" spans="1:13" x14ac:dyDescent="0.25">
      <c r="A5209" s="13" t="s">
        <v>1214</v>
      </c>
      <c r="B5209" s="9">
        <v>16</v>
      </c>
      <c r="C5209" s="8" t="s">
        <v>1245</v>
      </c>
      <c r="D5209" s="120">
        <v>12</v>
      </c>
      <c r="E5209" s="120">
        <v>5</v>
      </c>
      <c r="F5209" s="305">
        <f t="shared" si="826"/>
        <v>113.0976</v>
      </c>
      <c r="G5209" s="9">
        <v>0.1</v>
      </c>
      <c r="H5209" s="9" t="s">
        <v>1147</v>
      </c>
      <c r="I5209" s="32">
        <f t="shared" si="825"/>
        <v>51.002868362482175</v>
      </c>
      <c r="J5209" s="32">
        <f t="shared" si="824"/>
        <v>0.25501434181241084</v>
      </c>
      <c r="K5209" s="33" t="str">
        <f t="shared" si="827"/>
        <v>DEJAR</v>
      </c>
      <c r="L5209" s="33" t="str">
        <f t="shared" si="828"/>
        <v>DEJAR</v>
      </c>
      <c r="M5209" s="33" t="str">
        <f t="shared" si="829"/>
        <v>DEJAR</v>
      </c>
    </row>
    <row r="5210" spans="1:13" x14ac:dyDescent="0.25">
      <c r="A5210" s="13" t="s">
        <v>1214</v>
      </c>
      <c r="B5210" s="9">
        <v>17</v>
      </c>
      <c r="C5210" s="8" t="s">
        <v>1179</v>
      </c>
      <c r="D5210" s="120">
        <v>19</v>
      </c>
      <c r="E5210" s="120">
        <v>7</v>
      </c>
      <c r="F5210" s="305">
        <f t="shared" si="826"/>
        <v>283.52940000000001</v>
      </c>
      <c r="G5210" s="9">
        <v>0.1</v>
      </c>
      <c r="H5210" s="9" t="s">
        <v>1147</v>
      </c>
      <c r="I5210" s="32">
        <f t="shared" si="825"/>
        <v>152.50261995629924</v>
      </c>
      <c r="J5210" s="32">
        <f t="shared" si="824"/>
        <v>0.76251309978149617</v>
      </c>
      <c r="K5210" s="33" t="str">
        <f t="shared" si="827"/>
        <v>DEJAR</v>
      </c>
      <c r="L5210" s="33" t="str">
        <f t="shared" si="828"/>
        <v>DEJAR</v>
      </c>
      <c r="M5210" s="33" t="str">
        <f t="shared" si="829"/>
        <v>DEJAR</v>
      </c>
    </row>
    <row r="5211" spans="1:13" x14ac:dyDescent="0.25">
      <c r="A5211" s="13" t="s">
        <v>1214</v>
      </c>
      <c r="B5211" s="9">
        <v>18</v>
      </c>
      <c r="C5211" s="8" t="s">
        <v>1245</v>
      </c>
      <c r="D5211" s="120">
        <v>16</v>
      </c>
      <c r="E5211" s="120">
        <v>12</v>
      </c>
      <c r="F5211" s="305">
        <f t="shared" si="826"/>
        <v>201.0624</v>
      </c>
      <c r="G5211" s="9">
        <v>0.1</v>
      </c>
      <c r="H5211" s="9" t="s">
        <v>1147</v>
      </c>
      <c r="I5211" s="32">
        <f t="shared" si="825"/>
        <v>101.24820425273758</v>
      </c>
      <c r="J5211" s="32">
        <f t="shared" si="824"/>
        <v>0.50624102126368786</v>
      </c>
      <c r="K5211" s="33" t="str">
        <f t="shared" si="827"/>
        <v>DEJAR</v>
      </c>
      <c r="L5211" s="33" t="str">
        <f t="shared" si="828"/>
        <v>DEJAR</v>
      </c>
      <c r="M5211" s="33" t="str">
        <f t="shared" si="829"/>
        <v>DEJAR</v>
      </c>
    </row>
    <row r="5212" spans="1:13" x14ac:dyDescent="0.25">
      <c r="A5212" s="13" t="s">
        <v>1214</v>
      </c>
      <c r="B5212" s="9">
        <v>19</v>
      </c>
      <c r="C5212" s="8" t="s">
        <v>1243</v>
      </c>
      <c r="D5212" s="120">
        <v>18.5</v>
      </c>
      <c r="E5212" s="120">
        <v>10</v>
      </c>
      <c r="F5212" s="305">
        <f t="shared" si="826"/>
        <v>268.80315000000002</v>
      </c>
      <c r="G5212" s="9">
        <v>0.1</v>
      </c>
      <c r="H5212" s="9" t="s">
        <v>1147</v>
      </c>
      <c r="I5212" s="32">
        <f t="shared" si="825"/>
        <v>143.11059777395243</v>
      </c>
      <c r="J5212" s="32">
        <f t="shared" si="824"/>
        <v>0.71555298886976215</v>
      </c>
      <c r="K5212" s="33" t="str">
        <f t="shared" si="827"/>
        <v>DEJAR</v>
      </c>
      <c r="L5212" s="33" t="str">
        <f t="shared" si="828"/>
        <v>DEJAR</v>
      </c>
      <c r="M5212" s="33" t="str">
        <f t="shared" si="829"/>
        <v>DEJAR</v>
      </c>
    </row>
    <row r="5213" spans="1:13" x14ac:dyDescent="0.25">
      <c r="A5213" s="13" t="s">
        <v>1214</v>
      </c>
      <c r="B5213" s="9">
        <v>20</v>
      </c>
      <c r="C5213" s="8" t="s">
        <v>1243</v>
      </c>
      <c r="D5213" s="120">
        <v>11</v>
      </c>
      <c r="E5213" s="120">
        <v>15</v>
      </c>
      <c r="F5213" s="305">
        <f t="shared" si="826"/>
        <v>95.0334</v>
      </c>
      <c r="G5213" s="9">
        <v>0.1</v>
      </c>
      <c r="H5213" s="9" t="s">
        <v>1147</v>
      </c>
      <c r="I5213" s="32">
        <f t="shared" si="825"/>
        <v>41.450062373780455</v>
      </c>
      <c r="J5213" s="32">
        <f t="shared" si="824"/>
        <v>0.20725031186890225</v>
      </c>
      <c r="K5213" s="33" t="str">
        <f t="shared" si="827"/>
        <v>DEJAR</v>
      </c>
      <c r="L5213" s="33" t="str">
        <f t="shared" si="828"/>
        <v>DEJAR</v>
      </c>
      <c r="M5213" s="33" t="str">
        <f t="shared" si="829"/>
        <v>DEJAR</v>
      </c>
    </row>
    <row r="5214" spans="1:13" x14ac:dyDescent="0.25">
      <c r="A5214" s="13" t="s">
        <v>1214</v>
      </c>
      <c r="B5214" s="9">
        <v>21</v>
      </c>
      <c r="C5214" s="8" t="s">
        <v>1231</v>
      </c>
      <c r="D5214" s="120">
        <v>20</v>
      </c>
      <c r="E5214" s="120">
        <v>8</v>
      </c>
      <c r="F5214" s="305">
        <f t="shared" si="826"/>
        <v>314.15999999999997</v>
      </c>
      <c r="G5214" s="9">
        <v>0.1</v>
      </c>
      <c r="H5214" s="9" t="s">
        <v>1147</v>
      </c>
      <c r="I5214" s="32">
        <f t="shared" si="825"/>
        <v>172.33493090633354</v>
      </c>
      <c r="J5214" s="32">
        <f t="shared" si="824"/>
        <v>0.86167465453166758</v>
      </c>
      <c r="K5214" s="33" t="str">
        <f t="shared" si="827"/>
        <v>DEJAR</v>
      </c>
      <c r="L5214" s="33" t="str">
        <f t="shared" si="828"/>
        <v>DEJAR</v>
      </c>
      <c r="M5214" s="33" t="str">
        <f t="shared" si="829"/>
        <v>DEJAR</v>
      </c>
    </row>
    <row r="5215" spans="1:13" x14ac:dyDescent="0.25">
      <c r="A5215" s="13" t="s">
        <v>1214</v>
      </c>
      <c r="B5215" s="9">
        <v>22</v>
      </c>
      <c r="C5215" s="8" t="s">
        <v>1246</v>
      </c>
      <c r="D5215" s="120">
        <v>13</v>
      </c>
      <c r="E5215" s="120">
        <v>5</v>
      </c>
      <c r="F5215" s="305">
        <f t="shared" si="826"/>
        <v>132.73259999999999</v>
      </c>
      <c r="G5215" s="9">
        <v>0.1</v>
      </c>
      <c r="H5215" s="9" t="s">
        <v>1147</v>
      </c>
      <c r="I5215" s="32">
        <f t="shared" si="825"/>
        <v>61.723483588461484</v>
      </c>
      <c r="J5215" s="32">
        <f t="shared" si="824"/>
        <v>0.3086174179423074</v>
      </c>
      <c r="K5215" s="33" t="str">
        <f t="shared" si="827"/>
        <v>DEJAR</v>
      </c>
      <c r="L5215" s="33" t="str">
        <f t="shared" si="828"/>
        <v>DEJAR</v>
      </c>
      <c r="M5215" s="33" t="str">
        <f t="shared" si="829"/>
        <v>DEJAR</v>
      </c>
    </row>
    <row r="5216" spans="1:13" x14ac:dyDescent="0.25">
      <c r="A5216" s="13" t="s">
        <v>1214</v>
      </c>
      <c r="B5216" s="9">
        <v>23</v>
      </c>
      <c r="C5216" s="8" t="s">
        <v>1246</v>
      </c>
      <c r="D5216" s="120">
        <v>11</v>
      </c>
      <c r="E5216" s="120">
        <v>6</v>
      </c>
      <c r="F5216" s="305">
        <f t="shared" si="826"/>
        <v>95.0334</v>
      </c>
      <c r="G5216" s="9">
        <v>0.1</v>
      </c>
      <c r="H5216" s="9" t="s">
        <v>1147</v>
      </c>
      <c r="I5216" s="32">
        <f t="shared" si="825"/>
        <v>41.450062373780455</v>
      </c>
      <c r="J5216" s="32">
        <f t="shared" si="824"/>
        <v>0.20725031186890225</v>
      </c>
      <c r="K5216" s="33" t="str">
        <f t="shared" si="827"/>
        <v>DEJAR</v>
      </c>
      <c r="L5216" s="33" t="str">
        <f t="shared" si="828"/>
        <v>DEJAR</v>
      </c>
      <c r="M5216" s="33" t="str">
        <f t="shared" si="829"/>
        <v>DEJAR</v>
      </c>
    </row>
    <row r="5217" spans="1:13" x14ac:dyDescent="0.25">
      <c r="A5217" s="13" t="s">
        <v>1216</v>
      </c>
      <c r="B5217" s="9">
        <v>1</v>
      </c>
      <c r="C5217" s="8" t="s">
        <v>1071</v>
      </c>
      <c r="D5217" s="120">
        <v>25</v>
      </c>
      <c r="E5217" s="120">
        <v>10</v>
      </c>
      <c r="F5217" s="305">
        <f t="shared" si="826"/>
        <v>490.875</v>
      </c>
      <c r="G5217" s="9">
        <v>0.1</v>
      </c>
      <c r="H5217" s="9" t="s">
        <v>1147</v>
      </c>
      <c r="I5217" s="32">
        <f t="shared" si="825"/>
        <v>293.3319028192812</v>
      </c>
      <c r="J5217" s="32">
        <f t="shared" si="824"/>
        <v>1.4666595140964058</v>
      </c>
      <c r="K5217" s="33" t="str">
        <f t="shared" si="827"/>
        <v>DEJAR</v>
      </c>
      <c r="L5217" s="33" t="str">
        <f t="shared" si="828"/>
        <v>DEJAR</v>
      </c>
      <c r="M5217" s="33" t="str">
        <f t="shared" si="829"/>
        <v>DEJAR</v>
      </c>
    </row>
    <row r="5218" spans="1:13" x14ac:dyDescent="0.25">
      <c r="A5218" s="13" t="s">
        <v>1216</v>
      </c>
      <c r="B5218" s="9">
        <v>2</v>
      </c>
      <c r="C5218" s="8" t="s">
        <v>896</v>
      </c>
      <c r="D5218" s="120">
        <v>12.5</v>
      </c>
      <c r="E5218" s="120">
        <v>5</v>
      </c>
      <c r="F5218" s="305">
        <f t="shared" si="826"/>
        <v>122.71875</v>
      </c>
      <c r="G5218" s="9">
        <v>0.1</v>
      </c>
      <c r="H5218" s="9" t="s">
        <v>1147</v>
      </c>
      <c r="I5218" s="32">
        <f t="shared" si="825"/>
        <v>56.214880852526136</v>
      </c>
      <c r="J5218" s="32">
        <f t="shared" si="824"/>
        <v>0.28107440426263064</v>
      </c>
      <c r="K5218" s="33" t="str">
        <f t="shared" si="827"/>
        <v>DEJAR</v>
      </c>
      <c r="L5218" s="33" t="str">
        <f t="shared" si="828"/>
        <v>DEJAR</v>
      </c>
      <c r="M5218" s="33" t="str">
        <f t="shared" si="829"/>
        <v>DEJAR</v>
      </c>
    </row>
    <row r="5219" spans="1:13" x14ac:dyDescent="0.25">
      <c r="A5219" s="13" t="s">
        <v>1216</v>
      </c>
      <c r="B5219" s="9">
        <v>3</v>
      </c>
      <c r="C5219" s="8" t="s">
        <v>43</v>
      </c>
      <c r="D5219" s="120">
        <v>48.5</v>
      </c>
      <c r="E5219" s="120">
        <v>35</v>
      </c>
      <c r="F5219" s="305">
        <f t="shared" si="826"/>
        <v>1847.45715</v>
      </c>
      <c r="G5219" s="9">
        <v>0.1</v>
      </c>
      <c r="H5219" s="9" t="s">
        <v>1147</v>
      </c>
      <c r="I5219" s="32">
        <f t="shared" si="825"/>
        <v>1423.4348707083625</v>
      </c>
      <c r="J5219" s="32">
        <f t="shared" si="824"/>
        <v>7.1171743535418113</v>
      </c>
      <c r="K5219" s="33" t="str">
        <f t="shared" si="827"/>
        <v>DEJAR</v>
      </c>
      <c r="L5219" s="33" t="str">
        <f t="shared" si="828"/>
        <v>DEJAR</v>
      </c>
      <c r="M5219" s="33" t="str">
        <f t="shared" si="829"/>
        <v>DEJAR</v>
      </c>
    </row>
    <row r="5220" spans="1:13" x14ac:dyDescent="0.25">
      <c r="A5220" s="13" t="s">
        <v>1216</v>
      </c>
      <c r="B5220" s="9">
        <v>4</v>
      </c>
      <c r="C5220" s="8" t="s">
        <v>1071</v>
      </c>
      <c r="D5220" s="120">
        <v>19</v>
      </c>
      <c r="E5220" s="120">
        <v>15</v>
      </c>
      <c r="F5220" s="305">
        <f t="shared" si="826"/>
        <v>283.52940000000001</v>
      </c>
      <c r="G5220" s="9">
        <v>0.1</v>
      </c>
      <c r="H5220" s="9" t="s">
        <v>1147</v>
      </c>
      <c r="I5220" s="32">
        <f t="shared" si="825"/>
        <v>152.50261995629924</v>
      </c>
      <c r="J5220" s="32">
        <f t="shared" ref="J5220:J5240" si="830">(I5220/1000)*0.5/G5220</f>
        <v>0.76251309978149617</v>
      </c>
      <c r="K5220" s="33" t="str">
        <f t="shared" si="827"/>
        <v>DEJAR</v>
      </c>
      <c r="L5220" s="33" t="str">
        <f t="shared" si="828"/>
        <v>DEJAR</v>
      </c>
      <c r="M5220" s="33" t="str">
        <f t="shared" si="829"/>
        <v>DEJAR</v>
      </c>
    </row>
    <row r="5221" spans="1:13" x14ac:dyDescent="0.25">
      <c r="A5221" s="13" t="s">
        <v>1216</v>
      </c>
      <c r="B5221" s="9">
        <v>5</v>
      </c>
      <c r="C5221" s="8" t="s">
        <v>43</v>
      </c>
      <c r="D5221" s="120">
        <v>34</v>
      </c>
      <c r="E5221" s="120">
        <v>18</v>
      </c>
      <c r="F5221" s="305">
        <f t="shared" si="826"/>
        <v>907.92240000000004</v>
      </c>
      <c r="G5221" s="9">
        <v>0.1</v>
      </c>
      <c r="H5221" s="9" t="s">
        <v>1147</v>
      </c>
      <c r="I5221" s="32">
        <f t="shared" si="825"/>
        <v>610.45073780325674</v>
      </c>
      <c r="J5221" s="32">
        <f t="shared" si="830"/>
        <v>3.0522536890162835</v>
      </c>
      <c r="K5221" s="33" t="str">
        <f t="shared" si="827"/>
        <v>DEJAR</v>
      </c>
      <c r="L5221" s="33" t="str">
        <f t="shared" si="828"/>
        <v>DEJAR</v>
      </c>
      <c r="M5221" s="33" t="str">
        <f t="shared" si="829"/>
        <v>DEJAR</v>
      </c>
    </row>
    <row r="5222" spans="1:13" x14ac:dyDescent="0.25">
      <c r="A5222" s="13" t="s">
        <v>1216</v>
      </c>
      <c r="B5222" s="9">
        <v>6</v>
      </c>
      <c r="C5222" s="8" t="s">
        <v>43</v>
      </c>
      <c r="D5222" s="120">
        <v>28</v>
      </c>
      <c r="E5222" s="120">
        <v>35</v>
      </c>
      <c r="F5222" s="305">
        <f t="shared" si="826"/>
        <v>615.75360000000001</v>
      </c>
      <c r="G5222" s="9">
        <v>0.1</v>
      </c>
      <c r="H5222" s="9" t="s">
        <v>1147</v>
      </c>
      <c r="I5222" s="32">
        <f t="shared" si="825"/>
        <v>384.30049927715726</v>
      </c>
      <c r="J5222" s="32">
        <f t="shared" si="830"/>
        <v>1.9215024963857863</v>
      </c>
      <c r="K5222" s="33" t="str">
        <f t="shared" si="827"/>
        <v>DEJAR</v>
      </c>
      <c r="L5222" s="33" t="str">
        <f t="shared" si="828"/>
        <v>DEJAR</v>
      </c>
      <c r="M5222" s="33" t="str">
        <f t="shared" si="829"/>
        <v>DEJAR</v>
      </c>
    </row>
    <row r="5223" spans="1:13" x14ac:dyDescent="0.25">
      <c r="A5223" s="13" t="s">
        <v>1216</v>
      </c>
      <c r="B5223" s="9">
        <v>7</v>
      </c>
      <c r="C5223" s="8" t="s">
        <v>43</v>
      </c>
      <c r="D5223" s="120">
        <v>40</v>
      </c>
      <c r="E5223" s="120">
        <v>22</v>
      </c>
      <c r="F5223" s="305">
        <f t="shared" si="826"/>
        <v>1256.6399999999999</v>
      </c>
      <c r="G5223" s="9">
        <v>0.1</v>
      </c>
      <c r="H5223" s="9" t="s">
        <v>1147</v>
      </c>
      <c r="I5223" s="32">
        <f t="shared" si="825"/>
        <v>899.25180732127308</v>
      </c>
      <c r="J5223" s="32">
        <f t="shared" si="830"/>
        <v>4.4962590366063653</v>
      </c>
      <c r="K5223" s="33" t="str">
        <f t="shared" si="827"/>
        <v>DEJAR</v>
      </c>
      <c r="L5223" s="33" t="str">
        <f t="shared" si="828"/>
        <v>DEJAR</v>
      </c>
      <c r="M5223" s="33" t="str">
        <f t="shared" si="829"/>
        <v>DEJAR</v>
      </c>
    </row>
    <row r="5224" spans="1:13" x14ac:dyDescent="0.25">
      <c r="A5224" s="13" t="s">
        <v>1216</v>
      </c>
      <c r="B5224" s="9">
        <v>8</v>
      </c>
      <c r="C5224" s="8" t="s">
        <v>1231</v>
      </c>
      <c r="D5224" s="120">
        <v>22</v>
      </c>
      <c r="E5224" s="120">
        <v>15</v>
      </c>
      <c r="F5224" s="305">
        <f t="shared" si="826"/>
        <v>380.1336</v>
      </c>
      <c r="G5224" s="9">
        <v>0.1</v>
      </c>
      <c r="H5224" s="9" t="s">
        <v>1147</v>
      </c>
      <c r="I5224" s="32">
        <f t="shared" si="825"/>
        <v>216.2883827856152</v>
      </c>
      <c r="J5224" s="32">
        <f t="shared" si="830"/>
        <v>1.0814419139280758</v>
      </c>
      <c r="K5224" s="33" t="str">
        <f t="shared" si="827"/>
        <v>DEJAR</v>
      </c>
      <c r="L5224" s="33" t="str">
        <f t="shared" si="828"/>
        <v>DEJAR</v>
      </c>
      <c r="M5224" s="33" t="str">
        <f t="shared" si="829"/>
        <v>DEJAR</v>
      </c>
    </row>
    <row r="5225" spans="1:13" x14ac:dyDescent="0.25">
      <c r="A5225" s="13" t="s">
        <v>1216</v>
      </c>
      <c r="B5225" s="9">
        <v>9</v>
      </c>
      <c r="C5225" s="8" t="s">
        <v>1231</v>
      </c>
      <c r="D5225" s="120">
        <v>21.5</v>
      </c>
      <c r="E5225" s="120">
        <v>12</v>
      </c>
      <c r="F5225" s="305">
        <f t="shared" si="826"/>
        <v>363.05115000000001</v>
      </c>
      <c r="G5225" s="9">
        <v>0.1</v>
      </c>
      <c r="H5225" s="9" t="s">
        <v>1147</v>
      </c>
      <c r="I5225" s="32">
        <f t="shared" si="825"/>
        <v>204.75555973317921</v>
      </c>
      <c r="J5225" s="32">
        <f t="shared" si="830"/>
        <v>1.023777798665896</v>
      </c>
      <c r="K5225" s="33" t="str">
        <f t="shared" si="827"/>
        <v>DEJAR</v>
      </c>
      <c r="L5225" s="33" t="str">
        <f t="shared" si="828"/>
        <v>DEJAR</v>
      </c>
      <c r="M5225" s="33" t="str">
        <f t="shared" si="829"/>
        <v>DEJAR</v>
      </c>
    </row>
    <row r="5226" spans="1:13" x14ac:dyDescent="0.25">
      <c r="A5226" s="13" t="s">
        <v>1216</v>
      </c>
      <c r="B5226" s="9">
        <v>10</v>
      </c>
      <c r="C5226" s="8" t="s">
        <v>1071</v>
      </c>
      <c r="D5226" s="120">
        <v>14</v>
      </c>
      <c r="E5226" s="120">
        <v>5</v>
      </c>
      <c r="F5226" s="305">
        <f t="shared" si="826"/>
        <v>153.9384</v>
      </c>
      <c r="G5226" s="9">
        <v>0.1</v>
      </c>
      <c r="H5226" s="9" t="s">
        <v>1147</v>
      </c>
      <c r="I5226" s="32">
        <f t="shared" si="825"/>
        <v>73.64833681845144</v>
      </c>
      <c r="J5226" s="32">
        <f t="shared" si="830"/>
        <v>0.36824168409225716</v>
      </c>
      <c r="K5226" s="33" t="str">
        <f t="shared" si="827"/>
        <v>DEJAR</v>
      </c>
      <c r="L5226" s="33" t="str">
        <f t="shared" si="828"/>
        <v>DEJAR</v>
      </c>
      <c r="M5226" s="33" t="str">
        <f t="shared" si="829"/>
        <v>DEJAR</v>
      </c>
    </row>
    <row r="5227" spans="1:13" x14ac:dyDescent="0.25">
      <c r="A5227" s="13" t="s">
        <v>1216</v>
      </c>
      <c r="B5227" s="9">
        <v>11</v>
      </c>
      <c r="C5227" s="8" t="s">
        <v>1071</v>
      </c>
      <c r="D5227" s="120">
        <v>37</v>
      </c>
      <c r="E5227" s="120">
        <v>22</v>
      </c>
      <c r="F5227" s="305">
        <f t="shared" si="826"/>
        <v>1075.2126000000001</v>
      </c>
      <c r="G5227" s="9">
        <v>0.1</v>
      </c>
      <c r="H5227" s="9" t="s">
        <v>1147</v>
      </c>
      <c r="I5227" s="32">
        <f t="shared" ref="I5227:I5240" si="831">0.13657*D5227^2.38351</f>
        <v>746.75785703016243</v>
      </c>
      <c r="J5227" s="32">
        <f t="shared" si="830"/>
        <v>3.7337892851508117</v>
      </c>
      <c r="K5227" s="33" t="str">
        <f t="shared" si="827"/>
        <v>DEJAR</v>
      </c>
      <c r="L5227" s="33" t="str">
        <f t="shared" si="828"/>
        <v>DEJAR</v>
      </c>
      <c r="M5227" s="33" t="str">
        <f t="shared" si="829"/>
        <v>DEJAR</v>
      </c>
    </row>
    <row r="5228" spans="1:13" x14ac:dyDescent="0.25">
      <c r="A5228" s="13" t="s">
        <v>1216</v>
      </c>
      <c r="B5228" s="9">
        <v>12</v>
      </c>
      <c r="C5228" s="8" t="s">
        <v>43</v>
      </c>
      <c r="D5228" s="120">
        <v>32</v>
      </c>
      <c r="E5228" s="120">
        <v>22</v>
      </c>
      <c r="F5228" s="305">
        <f t="shared" si="826"/>
        <v>804.24959999999999</v>
      </c>
      <c r="G5228" s="9">
        <v>0.1</v>
      </c>
      <c r="H5228" s="9" t="s">
        <v>1147</v>
      </c>
      <c r="I5228" s="32">
        <f t="shared" si="831"/>
        <v>528.31791084648671</v>
      </c>
      <c r="J5228" s="32">
        <f t="shared" si="830"/>
        <v>2.6415895542324335</v>
      </c>
      <c r="K5228" s="33" t="str">
        <f t="shared" si="827"/>
        <v>DEJAR</v>
      </c>
      <c r="L5228" s="33" t="str">
        <f t="shared" si="828"/>
        <v>DEJAR</v>
      </c>
      <c r="M5228" s="33" t="str">
        <f t="shared" si="829"/>
        <v>DEJAR</v>
      </c>
    </row>
    <row r="5229" spans="1:13" x14ac:dyDescent="0.25">
      <c r="A5229" s="13" t="s">
        <v>1216</v>
      </c>
      <c r="B5229" s="9">
        <v>13</v>
      </c>
      <c r="C5229" s="8" t="s">
        <v>43</v>
      </c>
      <c r="D5229" s="120">
        <v>33.5</v>
      </c>
      <c r="E5229" s="120">
        <v>25</v>
      </c>
      <c r="F5229" s="305">
        <f t="shared" si="826"/>
        <v>881.41515000000004</v>
      </c>
      <c r="G5229" s="9">
        <v>0.1</v>
      </c>
      <c r="H5229" s="9" t="s">
        <v>1147</v>
      </c>
      <c r="I5229" s="32">
        <f t="shared" si="831"/>
        <v>589.27071356225565</v>
      </c>
      <c r="J5229" s="32">
        <f t="shared" si="830"/>
        <v>2.9463535678112782</v>
      </c>
      <c r="K5229" s="33" t="str">
        <f t="shared" si="827"/>
        <v>DEJAR</v>
      </c>
      <c r="L5229" s="33" t="str">
        <f t="shared" si="828"/>
        <v>DEJAR</v>
      </c>
      <c r="M5229" s="33" t="str">
        <f t="shared" si="829"/>
        <v>DEJAR</v>
      </c>
    </row>
    <row r="5230" spans="1:13" x14ac:dyDescent="0.25">
      <c r="A5230" s="13" t="s">
        <v>1216</v>
      </c>
      <c r="B5230" s="9">
        <v>14</v>
      </c>
      <c r="C5230" s="8" t="s">
        <v>820</v>
      </c>
      <c r="D5230" s="120">
        <v>10</v>
      </c>
      <c r="E5230" s="120">
        <v>15</v>
      </c>
      <c r="F5230" s="305">
        <f t="shared" si="826"/>
        <v>78.539999999999992</v>
      </c>
      <c r="G5230" s="9">
        <v>0.1</v>
      </c>
      <c r="H5230" s="9" t="s">
        <v>1147</v>
      </c>
      <c r="I5230" s="32">
        <f t="shared" si="831"/>
        <v>33.026709725455305</v>
      </c>
      <c r="J5230" s="32">
        <f t="shared" si="830"/>
        <v>0.16513354862727653</v>
      </c>
      <c r="K5230" s="33" t="str">
        <f t="shared" si="827"/>
        <v>DEJAR</v>
      </c>
      <c r="L5230" s="33" t="str">
        <f t="shared" si="828"/>
        <v>DEJAR</v>
      </c>
      <c r="M5230" s="33" t="str">
        <f t="shared" si="829"/>
        <v>DEJAR</v>
      </c>
    </row>
    <row r="5231" spans="1:13" x14ac:dyDescent="0.25">
      <c r="A5231" s="13" t="s">
        <v>1216</v>
      </c>
      <c r="B5231" s="9">
        <v>15</v>
      </c>
      <c r="C5231" s="8" t="s">
        <v>43</v>
      </c>
      <c r="D5231" s="120">
        <v>20</v>
      </c>
      <c r="E5231" s="120">
        <v>23</v>
      </c>
      <c r="F5231" s="305">
        <f t="shared" si="826"/>
        <v>314.15999999999997</v>
      </c>
      <c r="G5231" s="9">
        <v>0.1</v>
      </c>
      <c r="H5231" s="9" t="s">
        <v>1147</v>
      </c>
      <c r="I5231" s="32">
        <f t="shared" si="831"/>
        <v>172.33493090633354</v>
      </c>
      <c r="J5231" s="32">
        <f t="shared" si="830"/>
        <v>0.86167465453166758</v>
      </c>
      <c r="K5231" s="33" t="str">
        <f t="shared" si="827"/>
        <v>DEJAR</v>
      </c>
      <c r="L5231" s="33" t="str">
        <f t="shared" si="828"/>
        <v>DEJAR</v>
      </c>
      <c r="M5231" s="33" t="str">
        <f t="shared" si="829"/>
        <v>DEJAR</v>
      </c>
    </row>
    <row r="5232" spans="1:13" x14ac:dyDescent="0.25">
      <c r="A5232" s="13" t="s">
        <v>1216</v>
      </c>
      <c r="B5232" s="9">
        <v>16</v>
      </c>
      <c r="C5232" s="8" t="s">
        <v>43</v>
      </c>
      <c r="D5232" s="120">
        <v>48.3</v>
      </c>
      <c r="E5232" s="120">
        <v>36</v>
      </c>
      <c r="F5232" s="305">
        <f t="shared" si="826"/>
        <v>1832.2518059999998</v>
      </c>
      <c r="G5232" s="9">
        <v>0.1</v>
      </c>
      <c r="H5232" s="9" t="s">
        <v>1147</v>
      </c>
      <c r="I5232" s="32">
        <f t="shared" si="831"/>
        <v>1409.4839505366456</v>
      </c>
      <c r="J5232" s="32">
        <f t="shared" si="830"/>
        <v>7.0474197526832283</v>
      </c>
      <c r="K5232" s="33" t="str">
        <f t="shared" si="827"/>
        <v>DEJAR</v>
      </c>
      <c r="L5232" s="33" t="str">
        <f t="shared" si="828"/>
        <v>DEJAR</v>
      </c>
      <c r="M5232" s="33" t="str">
        <f t="shared" si="829"/>
        <v>DEJAR</v>
      </c>
    </row>
    <row r="5233" spans="1:13" x14ac:dyDescent="0.25">
      <c r="A5233" s="13" t="s">
        <v>1216</v>
      </c>
      <c r="B5233" s="9">
        <v>17</v>
      </c>
      <c r="C5233" s="8" t="s">
        <v>43</v>
      </c>
      <c r="D5233" s="120">
        <v>35</v>
      </c>
      <c r="E5233" s="120">
        <v>25</v>
      </c>
      <c r="F5233" s="305">
        <f t="shared" si="826"/>
        <v>962.11500000000001</v>
      </c>
      <c r="G5233" s="9">
        <v>0.1</v>
      </c>
      <c r="H5233" s="9" t="s">
        <v>1147</v>
      </c>
      <c r="I5233" s="32">
        <f t="shared" si="831"/>
        <v>654.11925553640299</v>
      </c>
      <c r="J5233" s="32">
        <f t="shared" si="830"/>
        <v>3.270596277682015</v>
      </c>
      <c r="K5233" s="33" t="str">
        <f t="shared" si="827"/>
        <v>DEJAR</v>
      </c>
      <c r="L5233" s="33" t="str">
        <f t="shared" si="828"/>
        <v>DEJAR</v>
      </c>
      <c r="M5233" s="33" t="str">
        <f t="shared" si="829"/>
        <v>DEJAR</v>
      </c>
    </row>
    <row r="5234" spans="1:13" x14ac:dyDescent="0.25">
      <c r="A5234" s="13" t="s">
        <v>1216</v>
      </c>
      <c r="B5234" s="9">
        <v>18</v>
      </c>
      <c r="C5234" s="8" t="s">
        <v>1071</v>
      </c>
      <c r="D5234" s="120">
        <v>39</v>
      </c>
      <c r="E5234" s="120">
        <v>8</v>
      </c>
      <c r="F5234" s="305">
        <f t="shared" si="826"/>
        <v>1194.5934</v>
      </c>
      <c r="G5234" s="9">
        <v>0.1</v>
      </c>
      <c r="H5234" s="9" t="s">
        <v>1147</v>
      </c>
      <c r="I5234" s="32">
        <f t="shared" si="831"/>
        <v>846.59112411251863</v>
      </c>
      <c r="J5234" s="32">
        <f t="shared" si="830"/>
        <v>4.2329556205625929</v>
      </c>
      <c r="K5234" s="33" t="str">
        <f t="shared" si="827"/>
        <v>DEJAR</v>
      </c>
      <c r="L5234" s="33" t="str">
        <f t="shared" si="828"/>
        <v>DEJAR</v>
      </c>
      <c r="M5234" s="33" t="str">
        <f t="shared" si="829"/>
        <v>DEJAR</v>
      </c>
    </row>
    <row r="5235" spans="1:13" x14ac:dyDescent="0.25">
      <c r="A5235" s="13" t="s">
        <v>1216</v>
      </c>
      <c r="B5235" s="9">
        <v>19</v>
      </c>
      <c r="C5235" s="8" t="s">
        <v>1071</v>
      </c>
      <c r="D5235" s="120">
        <v>18</v>
      </c>
      <c r="E5235" s="120">
        <v>14</v>
      </c>
      <c r="F5235" s="305">
        <f t="shared" si="826"/>
        <v>254.46959999999999</v>
      </c>
      <c r="G5235" s="9">
        <v>0.1</v>
      </c>
      <c r="H5235" s="9" t="s">
        <v>1147</v>
      </c>
      <c r="I5235" s="32">
        <f t="shared" si="831"/>
        <v>134.06329154071116</v>
      </c>
      <c r="J5235" s="32">
        <f t="shared" si="830"/>
        <v>0.67031645770355586</v>
      </c>
      <c r="K5235" s="33" t="str">
        <f t="shared" si="827"/>
        <v>DEJAR</v>
      </c>
      <c r="L5235" s="33" t="str">
        <f t="shared" si="828"/>
        <v>DEJAR</v>
      </c>
      <c r="M5235" s="33" t="str">
        <f t="shared" si="829"/>
        <v>DEJAR</v>
      </c>
    </row>
    <row r="5236" spans="1:13" x14ac:dyDescent="0.25">
      <c r="A5236" s="13" t="s">
        <v>1216</v>
      </c>
      <c r="B5236" s="9">
        <v>20</v>
      </c>
      <c r="C5236" s="8" t="s">
        <v>43</v>
      </c>
      <c r="D5236" s="120">
        <v>43.5</v>
      </c>
      <c r="E5236" s="120">
        <v>20</v>
      </c>
      <c r="F5236" s="305">
        <f t="shared" si="826"/>
        <v>1486.1731500000001</v>
      </c>
      <c r="G5236" s="9">
        <v>0.1</v>
      </c>
      <c r="H5236" s="9" t="s">
        <v>1147</v>
      </c>
      <c r="I5236" s="32">
        <f t="shared" si="831"/>
        <v>1098.2743434316055</v>
      </c>
      <c r="J5236" s="32">
        <f t="shared" si="830"/>
        <v>5.4913717171580272</v>
      </c>
      <c r="K5236" s="33" t="str">
        <f t="shared" si="827"/>
        <v>DEJAR</v>
      </c>
      <c r="L5236" s="33" t="str">
        <f t="shared" si="828"/>
        <v>DEJAR</v>
      </c>
      <c r="M5236" s="33" t="str">
        <f t="shared" si="829"/>
        <v>DEJAR</v>
      </c>
    </row>
    <row r="5237" spans="1:13" x14ac:dyDescent="0.25">
      <c r="A5237" s="13" t="s">
        <v>1216</v>
      </c>
      <c r="B5237" s="9">
        <v>21</v>
      </c>
      <c r="C5237" s="8" t="s">
        <v>1071</v>
      </c>
      <c r="D5237" s="120">
        <v>21.5</v>
      </c>
      <c r="E5237" s="120">
        <v>15</v>
      </c>
      <c r="F5237" s="305">
        <f t="shared" si="826"/>
        <v>363.05115000000001</v>
      </c>
      <c r="G5237" s="9">
        <v>0.1</v>
      </c>
      <c r="H5237" s="9" t="s">
        <v>1147</v>
      </c>
      <c r="I5237" s="32">
        <f t="shared" si="831"/>
        <v>204.75555973317921</v>
      </c>
      <c r="J5237" s="32">
        <f t="shared" si="830"/>
        <v>1.023777798665896</v>
      </c>
      <c r="K5237" s="33" t="str">
        <f t="shared" si="827"/>
        <v>DEJAR</v>
      </c>
      <c r="L5237" s="33" t="str">
        <f t="shared" si="828"/>
        <v>DEJAR</v>
      </c>
      <c r="M5237" s="33" t="str">
        <f t="shared" si="829"/>
        <v>DEJAR</v>
      </c>
    </row>
    <row r="5238" spans="1:13" x14ac:dyDescent="0.25">
      <c r="A5238" s="13" t="s">
        <v>1216</v>
      </c>
      <c r="B5238" s="9">
        <v>22</v>
      </c>
      <c r="C5238" s="8" t="s">
        <v>1071</v>
      </c>
      <c r="D5238" s="120">
        <v>12</v>
      </c>
      <c r="E5238" s="120">
        <v>8</v>
      </c>
      <c r="F5238" s="305">
        <f t="shared" si="826"/>
        <v>113.0976</v>
      </c>
      <c r="G5238" s="9">
        <v>0.1</v>
      </c>
      <c r="H5238" s="9" t="s">
        <v>1147</v>
      </c>
      <c r="I5238" s="32">
        <f t="shared" si="831"/>
        <v>51.002868362482175</v>
      </c>
      <c r="J5238" s="32">
        <f t="shared" si="830"/>
        <v>0.25501434181241084</v>
      </c>
      <c r="K5238" s="33" t="str">
        <f t="shared" si="827"/>
        <v>DEJAR</v>
      </c>
      <c r="L5238" s="33" t="str">
        <f t="shared" si="828"/>
        <v>DEJAR</v>
      </c>
      <c r="M5238" s="33" t="str">
        <f t="shared" si="829"/>
        <v>DEJAR</v>
      </c>
    </row>
    <row r="5239" spans="1:13" x14ac:dyDescent="0.25">
      <c r="A5239" s="13" t="s">
        <v>1216</v>
      </c>
      <c r="B5239" s="9">
        <v>23</v>
      </c>
      <c r="C5239" s="8" t="s">
        <v>1231</v>
      </c>
      <c r="D5239" s="120">
        <v>15</v>
      </c>
      <c r="E5239" s="120">
        <v>29</v>
      </c>
      <c r="F5239" s="305">
        <f t="shared" si="826"/>
        <v>176.715</v>
      </c>
      <c r="G5239" s="9">
        <v>0.1</v>
      </c>
      <c r="H5239" s="9" t="s">
        <v>1147</v>
      </c>
      <c r="I5239" s="32">
        <f t="shared" si="831"/>
        <v>86.812164819560579</v>
      </c>
      <c r="J5239" s="32">
        <f t="shared" si="830"/>
        <v>0.43406082409780289</v>
      </c>
      <c r="K5239" s="33" t="str">
        <f t="shared" si="827"/>
        <v>DEJAR</v>
      </c>
      <c r="L5239" s="33" t="str">
        <f t="shared" si="828"/>
        <v>DEJAR</v>
      </c>
      <c r="M5239" s="33" t="str">
        <f t="shared" si="829"/>
        <v>DEJAR</v>
      </c>
    </row>
    <row r="5240" spans="1:13" x14ac:dyDescent="0.25">
      <c r="A5240" s="13" t="s">
        <v>1216</v>
      </c>
      <c r="B5240" s="9">
        <v>24</v>
      </c>
      <c r="C5240" s="8" t="s">
        <v>148</v>
      </c>
      <c r="D5240" s="120">
        <v>70.5</v>
      </c>
      <c r="E5240" s="120">
        <v>30</v>
      </c>
      <c r="F5240" s="305">
        <f t="shared" si="826"/>
        <v>3903.6343499999998</v>
      </c>
      <c r="G5240" s="9">
        <v>0.1</v>
      </c>
      <c r="H5240" s="9" t="s">
        <v>1147</v>
      </c>
      <c r="I5240" s="32">
        <f t="shared" si="831"/>
        <v>3471.6229574783483</v>
      </c>
      <c r="J5240" s="32">
        <f t="shared" si="830"/>
        <v>17.358114787391738</v>
      </c>
      <c r="K5240" s="33" t="str">
        <f t="shared" si="827"/>
        <v>DEJAR</v>
      </c>
      <c r="L5240" s="33" t="str">
        <f t="shared" si="828"/>
        <v>DEJAR</v>
      </c>
      <c r="M5240" s="33" t="str">
        <f t="shared" si="829"/>
        <v>DEJAR</v>
      </c>
    </row>
    <row r="5241" spans="1:13" x14ac:dyDescent="0.25">
      <c r="A5241" s="13" t="s">
        <v>1218</v>
      </c>
      <c r="B5241" s="9">
        <v>1</v>
      </c>
      <c r="C5241" s="8" t="s">
        <v>1115</v>
      </c>
      <c r="D5241" s="120">
        <v>22.3</v>
      </c>
      <c r="E5241" s="120">
        <v>4</v>
      </c>
      <c r="F5241" s="305">
        <f t="shared" si="826"/>
        <v>390.57156600000002</v>
      </c>
      <c r="G5241" s="9">
        <v>0.1</v>
      </c>
      <c r="H5241" s="9" t="s">
        <v>1116</v>
      </c>
      <c r="I5241" s="33">
        <f t="shared" ref="I5241:I5245" si="832">0.15991*D5241^2.32764</f>
        <v>219.90948156525522</v>
      </c>
      <c r="J5241" s="33">
        <f t="shared" ref="J5241:J5283" si="833">(I5241/1000)*0.5/G5241</f>
        <v>1.0995474078262761</v>
      </c>
      <c r="K5241" s="33" t="str">
        <f t="shared" si="827"/>
        <v>DEJAR</v>
      </c>
      <c r="L5241" s="33" t="str">
        <f t="shared" si="828"/>
        <v>DEPURAR</v>
      </c>
      <c r="M5241" s="33" t="str">
        <f t="shared" si="829"/>
        <v>DEPURAR</v>
      </c>
    </row>
    <row r="5242" spans="1:13" x14ac:dyDescent="0.25">
      <c r="A5242" s="13" t="s">
        <v>1218</v>
      </c>
      <c r="B5242" s="9">
        <v>2</v>
      </c>
      <c r="C5242" s="8" t="s">
        <v>1115</v>
      </c>
      <c r="D5242" s="120">
        <v>28.5</v>
      </c>
      <c r="E5242" s="120">
        <v>15</v>
      </c>
      <c r="F5242" s="305">
        <f t="shared" si="826"/>
        <v>637.94114999999999</v>
      </c>
      <c r="G5242" s="9">
        <v>0.1</v>
      </c>
      <c r="H5242" s="9" t="s">
        <v>1116</v>
      </c>
      <c r="I5242" s="33">
        <f t="shared" si="832"/>
        <v>389.25187501357902</v>
      </c>
      <c r="J5242" s="33">
        <f t="shared" si="833"/>
        <v>1.9462593750678951</v>
      </c>
      <c r="K5242" s="33" t="str">
        <f t="shared" si="827"/>
        <v>DEJAR</v>
      </c>
      <c r="L5242" s="33" t="str">
        <f t="shared" si="828"/>
        <v>DEJAR</v>
      </c>
      <c r="M5242" s="33" t="str">
        <f t="shared" si="829"/>
        <v>DEJAR</v>
      </c>
    </row>
    <row r="5243" spans="1:13" x14ac:dyDescent="0.25">
      <c r="A5243" s="13" t="s">
        <v>1218</v>
      </c>
      <c r="B5243" s="9">
        <v>3</v>
      </c>
      <c r="C5243" s="8" t="s">
        <v>1115</v>
      </c>
      <c r="D5243" s="120">
        <v>16</v>
      </c>
      <c r="E5243" s="120">
        <v>9</v>
      </c>
      <c r="F5243" s="305">
        <f t="shared" si="826"/>
        <v>201.0624</v>
      </c>
      <c r="G5243" s="9">
        <v>0.1</v>
      </c>
      <c r="H5243" s="9" t="s">
        <v>1116</v>
      </c>
      <c r="I5243" s="33">
        <f t="shared" si="832"/>
        <v>101.53913507623321</v>
      </c>
      <c r="J5243" s="33">
        <f t="shared" si="833"/>
        <v>0.507695675381166</v>
      </c>
      <c r="K5243" s="33" t="str">
        <f t="shared" si="827"/>
        <v>DEJAR</v>
      </c>
      <c r="L5243" s="33" t="str">
        <f t="shared" si="828"/>
        <v>DEJAR</v>
      </c>
      <c r="M5243" s="33" t="str">
        <f t="shared" si="829"/>
        <v>DEJAR</v>
      </c>
    </row>
    <row r="5244" spans="1:13" x14ac:dyDescent="0.25">
      <c r="A5244" s="13" t="s">
        <v>1218</v>
      </c>
      <c r="B5244" s="9">
        <v>4</v>
      </c>
      <c r="C5244" s="8" t="s">
        <v>1115</v>
      </c>
      <c r="D5244" s="120">
        <v>19</v>
      </c>
      <c r="E5244" s="120">
        <v>12</v>
      </c>
      <c r="F5244" s="305">
        <f t="shared" si="826"/>
        <v>283.52940000000001</v>
      </c>
      <c r="G5244" s="9">
        <v>0.1</v>
      </c>
      <c r="H5244" s="9" t="s">
        <v>1116</v>
      </c>
      <c r="I5244" s="33">
        <f t="shared" si="832"/>
        <v>151.47942747069629</v>
      </c>
      <c r="J5244" s="33">
        <f t="shared" si="833"/>
        <v>0.75739713735348135</v>
      </c>
      <c r="K5244" s="33" t="str">
        <f t="shared" si="827"/>
        <v>DEJAR</v>
      </c>
      <c r="L5244" s="33" t="str">
        <f t="shared" si="828"/>
        <v>DEJAR</v>
      </c>
      <c r="M5244" s="33" t="str">
        <f t="shared" si="829"/>
        <v>DEJAR</v>
      </c>
    </row>
    <row r="5245" spans="1:13" x14ac:dyDescent="0.25">
      <c r="A5245" s="13" t="s">
        <v>1218</v>
      </c>
      <c r="B5245" s="9">
        <v>5</v>
      </c>
      <c r="C5245" s="8" t="s">
        <v>1115</v>
      </c>
      <c r="D5245" s="120">
        <v>28.2</v>
      </c>
      <c r="E5245" s="120">
        <v>13</v>
      </c>
      <c r="F5245" s="305">
        <f t="shared" si="826"/>
        <v>624.58149600000002</v>
      </c>
      <c r="G5245" s="9">
        <v>0.1</v>
      </c>
      <c r="H5245" s="9" t="s">
        <v>1116</v>
      </c>
      <c r="I5245" s="33">
        <f t="shared" si="832"/>
        <v>379.78119594189161</v>
      </c>
      <c r="J5245" s="33">
        <f t="shared" si="833"/>
        <v>1.8989059797094581</v>
      </c>
      <c r="K5245" s="33" t="str">
        <f t="shared" si="827"/>
        <v>DEJAR</v>
      </c>
      <c r="L5245" s="33" t="str">
        <f t="shared" si="828"/>
        <v>DEJAR</v>
      </c>
      <c r="M5245" s="33" t="str">
        <f t="shared" si="829"/>
        <v>DEJAR</v>
      </c>
    </row>
    <row r="5246" spans="1:13" x14ac:dyDescent="0.25">
      <c r="A5246" s="13" t="s">
        <v>1218</v>
      </c>
      <c r="B5246" s="9">
        <v>6</v>
      </c>
      <c r="C5246" s="8" t="s">
        <v>1231</v>
      </c>
      <c r="D5246" s="120">
        <v>13.5</v>
      </c>
      <c r="E5246" s="120">
        <v>8</v>
      </c>
      <c r="F5246" s="305">
        <f t="shared" si="826"/>
        <v>143.13915</v>
      </c>
      <c r="G5246" s="9">
        <v>0.1</v>
      </c>
      <c r="H5246" s="9" t="s">
        <v>1147</v>
      </c>
      <c r="I5246" s="32">
        <f>0.13657*D5246^2.38351</f>
        <v>67.533172179763213</v>
      </c>
      <c r="J5246" s="32">
        <f>(I5246/1000)*0.5/G5246</f>
        <v>0.33766586089881601</v>
      </c>
      <c r="K5246" s="33" t="str">
        <f t="shared" si="827"/>
        <v>DEJAR</v>
      </c>
      <c r="L5246" s="33" t="str">
        <f t="shared" si="828"/>
        <v>DEJAR</v>
      </c>
      <c r="M5246" s="33" t="str">
        <f t="shared" si="829"/>
        <v>DEJAR</v>
      </c>
    </row>
    <row r="5247" spans="1:13" x14ac:dyDescent="0.25">
      <c r="A5247" s="13" t="s">
        <v>1218</v>
      </c>
      <c r="B5247" s="9">
        <v>7</v>
      </c>
      <c r="C5247" s="8" t="s">
        <v>1115</v>
      </c>
      <c r="D5247" s="120">
        <v>14.8</v>
      </c>
      <c r="E5247" s="120">
        <v>12</v>
      </c>
      <c r="F5247" s="305">
        <f t="shared" si="826"/>
        <v>172.03401600000001</v>
      </c>
      <c r="G5247" s="9">
        <v>0.1</v>
      </c>
      <c r="H5247" s="9" t="s">
        <v>1116</v>
      </c>
      <c r="I5247" s="33">
        <f t="shared" ref="I5247:I5250" si="834">0.15991*D5247^2.32764</f>
        <v>84.68833654410949</v>
      </c>
      <c r="J5247" s="33">
        <f t="shared" si="833"/>
        <v>0.42344168272054739</v>
      </c>
      <c r="K5247" s="33" t="str">
        <f t="shared" si="827"/>
        <v>DEJAR</v>
      </c>
      <c r="L5247" s="33" t="str">
        <f t="shared" si="828"/>
        <v>DEJAR</v>
      </c>
      <c r="M5247" s="33" t="str">
        <f t="shared" si="829"/>
        <v>DEJAR</v>
      </c>
    </row>
    <row r="5248" spans="1:13" x14ac:dyDescent="0.25">
      <c r="A5248" s="13" t="s">
        <v>1218</v>
      </c>
      <c r="B5248" s="9">
        <v>8</v>
      </c>
      <c r="C5248" s="8" t="s">
        <v>1115</v>
      </c>
      <c r="D5248" s="120">
        <v>50</v>
      </c>
      <c r="E5248" s="120">
        <v>20</v>
      </c>
      <c r="F5248" s="305">
        <f t="shared" si="826"/>
        <v>1963.5</v>
      </c>
      <c r="G5248" s="9">
        <v>0.1</v>
      </c>
      <c r="H5248" s="9" t="s">
        <v>1116</v>
      </c>
      <c r="I5248" s="33">
        <f t="shared" si="834"/>
        <v>1440.3437888664064</v>
      </c>
      <c r="J5248" s="33">
        <f t="shared" si="833"/>
        <v>7.2017189443320317</v>
      </c>
      <c r="K5248" s="33" t="str">
        <f t="shared" si="827"/>
        <v>DEJAR</v>
      </c>
      <c r="L5248" s="33" t="str">
        <f t="shared" si="828"/>
        <v>DEJAR</v>
      </c>
      <c r="M5248" s="33" t="str">
        <f t="shared" si="829"/>
        <v>DEJAR</v>
      </c>
    </row>
    <row r="5249" spans="1:13" x14ac:dyDescent="0.25">
      <c r="A5249" s="13" t="s">
        <v>1218</v>
      </c>
      <c r="B5249" s="9">
        <v>9</v>
      </c>
      <c r="C5249" s="8" t="s">
        <v>1115</v>
      </c>
      <c r="D5249" s="120">
        <v>61</v>
      </c>
      <c r="E5249" s="120">
        <v>25</v>
      </c>
      <c r="F5249" s="305">
        <f t="shared" si="826"/>
        <v>2922.4733999999999</v>
      </c>
      <c r="G5249" s="9">
        <v>0.1</v>
      </c>
      <c r="H5249" s="9" t="s">
        <v>1116</v>
      </c>
      <c r="I5249" s="33">
        <f t="shared" si="834"/>
        <v>2288.1303435082086</v>
      </c>
      <c r="J5249" s="33">
        <f t="shared" si="833"/>
        <v>11.440651717541042</v>
      </c>
      <c r="K5249" s="33" t="str">
        <f t="shared" si="827"/>
        <v>DEJAR</v>
      </c>
      <c r="L5249" s="33" t="str">
        <f t="shared" si="828"/>
        <v>DEJAR</v>
      </c>
      <c r="M5249" s="33" t="str">
        <f t="shared" si="829"/>
        <v>DEJAR</v>
      </c>
    </row>
    <row r="5250" spans="1:13" x14ac:dyDescent="0.25">
      <c r="A5250" s="13" t="s">
        <v>1218</v>
      </c>
      <c r="B5250" s="9">
        <v>10</v>
      </c>
      <c r="C5250" s="8" t="s">
        <v>1115</v>
      </c>
      <c r="D5250" s="120">
        <v>24</v>
      </c>
      <c r="E5250" s="120">
        <v>14</v>
      </c>
      <c r="F5250" s="305">
        <f t="shared" si="826"/>
        <v>452.3904</v>
      </c>
      <c r="G5250" s="9">
        <v>0.1</v>
      </c>
      <c r="H5250" s="9" t="s">
        <v>1116</v>
      </c>
      <c r="I5250" s="33">
        <f t="shared" si="834"/>
        <v>260.92189134611579</v>
      </c>
      <c r="J5250" s="33">
        <f t="shared" si="833"/>
        <v>1.3046094567305788</v>
      </c>
      <c r="K5250" s="33" t="str">
        <f t="shared" si="827"/>
        <v>DEJAR</v>
      </c>
      <c r="L5250" s="33" t="str">
        <f t="shared" si="828"/>
        <v>DEJAR</v>
      </c>
      <c r="M5250" s="33" t="str">
        <f t="shared" si="829"/>
        <v>DEJAR</v>
      </c>
    </row>
    <row r="5251" spans="1:13" x14ac:dyDescent="0.25">
      <c r="A5251" s="13" t="s">
        <v>1218</v>
      </c>
      <c r="B5251" s="9">
        <v>11</v>
      </c>
      <c r="C5251" s="8" t="s">
        <v>1229</v>
      </c>
      <c r="D5251" s="120">
        <v>13</v>
      </c>
      <c r="E5251" s="120">
        <v>4</v>
      </c>
      <c r="F5251" s="305">
        <f t="shared" ref="F5251:F5314" si="835">(3.1416/4)*D5251^2</f>
        <v>132.73259999999999</v>
      </c>
      <c r="G5251" s="9">
        <v>0.1</v>
      </c>
      <c r="H5251" s="9" t="s">
        <v>1147</v>
      </c>
      <c r="I5251" s="32">
        <f>0.13657*D5251^2.38351</f>
        <v>61.723483588461484</v>
      </c>
      <c r="J5251" s="32">
        <f>(I5251/1000)*0.5/G5251</f>
        <v>0.3086174179423074</v>
      </c>
      <c r="K5251" s="33" t="str">
        <f t="shared" ref="K5251:K5314" si="836">+IF(D5251&gt;=10,"DEJAR","DEPURAR")</f>
        <v>DEJAR</v>
      </c>
      <c r="L5251" s="33" t="str">
        <f t="shared" ref="L5251:L5314" si="837">+IF(E5251&gt;=5,"DEJAR","DEPURAR")</f>
        <v>DEPURAR</v>
      </c>
      <c r="M5251" s="33" t="str">
        <f t="shared" ref="M5251:M5314" si="838">+IF(AND(K5251="DEJAR",L5251="DEJAR"),"DEJAR","DEPURAR")</f>
        <v>DEPURAR</v>
      </c>
    </row>
    <row r="5252" spans="1:13" x14ac:dyDescent="0.25">
      <c r="A5252" s="13" t="s">
        <v>1218</v>
      </c>
      <c r="B5252" s="9">
        <v>12</v>
      </c>
      <c r="C5252" s="8" t="s">
        <v>1115</v>
      </c>
      <c r="D5252" s="120">
        <v>48</v>
      </c>
      <c r="E5252" s="120">
        <v>25</v>
      </c>
      <c r="F5252" s="305">
        <f t="shared" si="835"/>
        <v>1809.5616</v>
      </c>
      <c r="G5252" s="9">
        <v>0.1</v>
      </c>
      <c r="H5252" s="9" t="s">
        <v>1116</v>
      </c>
      <c r="I5252" s="33">
        <f t="shared" ref="I5252:I5255" si="839">0.15991*D5252^2.32764</f>
        <v>1309.7848931615965</v>
      </c>
      <c r="J5252" s="33">
        <f t="shared" si="833"/>
        <v>6.5489244658079819</v>
      </c>
      <c r="K5252" s="33" t="str">
        <f t="shared" si="836"/>
        <v>DEJAR</v>
      </c>
      <c r="L5252" s="33" t="str">
        <f t="shared" si="837"/>
        <v>DEJAR</v>
      </c>
      <c r="M5252" s="33" t="str">
        <f t="shared" si="838"/>
        <v>DEJAR</v>
      </c>
    </row>
    <row r="5253" spans="1:13" x14ac:dyDescent="0.25">
      <c r="A5253" s="13" t="s">
        <v>1218</v>
      </c>
      <c r="B5253" s="9">
        <v>13</v>
      </c>
      <c r="C5253" s="8" t="s">
        <v>1115</v>
      </c>
      <c r="D5253" s="120">
        <v>19</v>
      </c>
      <c r="E5253" s="120">
        <v>16</v>
      </c>
      <c r="F5253" s="305">
        <f t="shared" si="835"/>
        <v>283.52940000000001</v>
      </c>
      <c r="G5253" s="9">
        <v>0.1</v>
      </c>
      <c r="H5253" s="9" t="s">
        <v>1116</v>
      </c>
      <c r="I5253" s="33">
        <f t="shared" si="839"/>
        <v>151.47942747069629</v>
      </c>
      <c r="J5253" s="33">
        <f t="shared" si="833"/>
        <v>0.75739713735348135</v>
      </c>
      <c r="K5253" s="33" t="str">
        <f t="shared" si="836"/>
        <v>DEJAR</v>
      </c>
      <c r="L5253" s="33" t="str">
        <f t="shared" si="837"/>
        <v>DEJAR</v>
      </c>
      <c r="M5253" s="33" t="str">
        <f t="shared" si="838"/>
        <v>DEJAR</v>
      </c>
    </row>
    <row r="5254" spans="1:13" x14ac:dyDescent="0.25">
      <c r="A5254" s="13" t="s">
        <v>1218</v>
      </c>
      <c r="B5254" s="9">
        <v>14</v>
      </c>
      <c r="C5254" s="8" t="s">
        <v>1115</v>
      </c>
      <c r="D5254" s="120">
        <v>22</v>
      </c>
      <c r="E5254" s="120">
        <v>15</v>
      </c>
      <c r="F5254" s="305">
        <f t="shared" si="835"/>
        <v>380.1336</v>
      </c>
      <c r="G5254" s="9">
        <v>0.1</v>
      </c>
      <c r="H5254" s="9" t="s">
        <v>1116</v>
      </c>
      <c r="I5254" s="33">
        <f t="shared" si="839"/>
        <v>213.08474152497325</v>
      </c>
      <c r="J5254" s="33">
        <f t="shared" si="833"/>
        <v>1.0654237076248663</v>
      </c>
      <c r="K5254" s="33" t="str">
        <f t="shared" si="836"/>
        <v>DEJAR</v>
      </c>
      <c r="L5254" s="33" t="str">
        <f t="shared" si="837"/>
        <v>DEJAR</v>
      </c>
      <c r="M5254" s="33" t="str">
        <f t="shared" si="838"/>
        <v>DEJAR</v>
      </c>
    </row>
    <row r="5255" spans="1:13" x14ac:dyDescent="0.25">
      <c r="A5255" s="13" t="s">
        <v>1218</v>
      </c>
      <c r="B5255" s="9">
        <v>15</v>
      </c>
      <c r="C5255" s="8" t="s">
        <v>1115</v>
      </c>
      <c r="D5255" s="120">
        <v>22</v>
      </c>
      <c r="E5255" s="120">
        <v>10</v>
      </c>
      <c r="F5255" s="305">
        <f t="shared" si="835"/>
        <v>380.1336</v>
      </c>
      <c r="G5255" s="9">
        <v>0.1</v>
      </c>
      <c r="H5255" s="9" t="s">
        <v>1116</v>
      </c>
      <c r="I5255" s="33">
        <f t="shared" si="839"/>
        <v>213.08474152497325</v>
      </c>
      <c r="J5255" s="33">
        <f t="shared" si="833"/>
        <v>1.0654237076248663</v>
      </c>
      <c r="K5255" s="33" t="str">
        <f t="shared" si="836"/>
        <v>DEJAR</v>
      </c>
      <c r="L5255" s="33" t="str">
        <f t="shared" si="837"/>
        <v>DEJAR</v>
      </c>
      <c r="M5255" s="33" t="str">
        <f t="shared" si="838"/>
        <v>DEJAR</v>
      </c>
    </row>
    <row r="5256" spans="1:13" x14ac:dyDescent="0.25">
      <c r="A5256" s="13" t="s">
        <v>1218</v>
      </c>
      <c r="B5256" s="9">
        <v>16</v>
      </c>
      <c r="C5256" s="8" t="s">
        <v>1229</v>
      </c>
      <c r="D5256" s="120">
        <v>13</v>
      </c>
      <c r="E5256" s="120">
        <v>3</v>
      </c>
      <c r="F5256" s="305">
        <f t="shared" si="835"/>
        <v>132.73259999999999</v>
      </c>
      <c r="G5256" s="9">
        <v>0.1</v>
      </c>
      <c r="H5256" s="9" t="s">
        <v>1147</v>
      </c>
      <c r="I5256" s="32">
        <f>0.13657*D5256^2.38351</f>
        <v>61.723483588461484</v>
      </c>
      <c r="J5256" s="32">
        <f>(I5256/1000)*0.5/G5256</f>
        <v>0.3086174179423074</v>
      </c>
      <c r="K5256" s="33" t="str">
        <f t="shared" si="836"/>
        <v>DEJAR</v>
      </c>
      <c r="L5256" s="33" t="str">
        <f t="shared" si="837"/>
        <v>DEPURAR</v>
      </c>
      <c r="M5256" s="33" t="str">
        <f t="shared" si="838"/>
        <v>DEPURAR</v>
      </c>
    </row>
    <row r="5257" spans="1:13" x14ac:dyDescent="0.25">
      <c r="A5257" s="13" t="s">
        <v>1218</v>
      </c>
      <c r="B5257" s="9">
        <v>17</v>
      </c>
      <c r="C5257" s="8" t="s">
        <v>1115</v>
      </c>
      <c r="D5257" s="120">
        <v>17.7</v>
      </c>
      <c r="E5257" s="120">
        <v>16</v>
      </c>
      <c r="F5257" s="305">
        <f t="shared" si="835"/>
        <v>246.05796599999996</v>
      </c>
      <c r="G5257" s="9">
        <v>0.1</v>
      </c>
      <c r="H5257" s="9" t="s">
        <v>1116</v>
      </c>
      <c r="I5257" s="33">
        <f t="shared" ref="I5257:I5265" si="840">0.15991*D5257^2.32764</f>
        <v>128.44231276789725</v>
      </c>
      <c r="J5257" s="33">
        <f t="shared" si="833"/>
        <v>0.64221156383948619</v>
      </c>
      <c r="K5257" s="33" t="str">
        <f t="shared" si="836"/>
        <v>DEJAR</v>
      </c>
      <c r="L5257" s="33" t="str">
        <f t="shared" si="837"/>
        <v>DEJAR</v>
      </c>
      <c r="M5257" s="33" t="str">
        <f t="shared" si="838"/>
        <v>DEJAR</v>
      </c>
    </row>
    <row r="5258" spans="1:13" x14ac:dyDescent="0.25">
      <c r="A5258" s="13" t="s">
        <v>1218</v>
      </c>
      <c r="B5258" s="9">
        <v>18</v>
      </c>
      <c r="C5258" s="8" t="s">
        <v>1115</v>
      </c>
      <c r="D5258" s="120">
        <v>47.5</v>
      </c>
      <c r="E5258" s="120">
        <v>27</v>
      </c>
      <c r="F5258" s="305">
        <f t="shared" si="835"/>
        <v>1772.0587499999999</v>
      </c>
      <c r="G5258" s="9">
        <v>0.1</v>
      </c>
      <c r="H5258" s="9" t="s">
        <v>1116</v>
      </c>
      <c r="I5258" s="33">
        <f t="shared" si="840"/>
        <v>1278.2468665473434</v>
      </c>
      <c r="J5258" s="33">
        <f t="shared" si="833"/>
        <v>6.3912343327367171</v>
      </c>
      <c r="K5258" s="33" t="str">
        <f t="shared" si="836"/>
        <v>DEJAR</v>
      </c>
      <c r="L5258" s="33" t="str">
        <f t="shared" si="837"/>
        <v>DEJAR</v>
      </c>
      <c r="M5258" s="33" t="str">
        <f t="shared" si="838"/>
        <v>DEJAR</v>
      </c>
    </row>
    <row r="5259" spans="1:13" x14ac:dyDescent="0.25">
      <c r="A5259" s="13" t="s">
        <v>1218</v>
      </c>
      <c r="B5259" s="9">
        <v>19</v>
      </c>
      <c r="C5259" s="8" t="s">
        <v>1115</v>
      </c>
      <c r="D5259" s="120">
        <v>12.7</v>
      </c>
      <c r="E5259" s="120">
        <v>15</v>
      </c>
      <c r="F5259" s="305">
        <f t="shared" si="835"/>
        <v>126.67716599999999</v>
      </c>
      <c r="G5259" s="9">
        <v>0.1</v>
      </c>
      <c r="H5259" s="9" t="s">
        <v>1116</v>
      </c>
      <c r="I5259" s="33">
        <f t="shared" si="840"/>
        <v>59.310736409772915</v>
      </c>
      <c r="J5259" s="33">
        <f t="shared" si="833"/>
        <v>0.29655368204886456</v>
      </c>
      <c r="K5259" s="33" t="str">
        <f t="shared" si="836"/>
        <v>DEJAR</v>
      </c>
      <c r="L5259" s="33" t="str">
        <f t="shared" si="837"/>
        <v>DEJAR</v>
      </c>
      <c r="M5259" s="33" t="str">
        <f t="shared" si="838"/>
        <v>DEJAR</v>
      </c>
    </row>
    <row r="5260" spans="1:13" x14ac:dyDescent="0.25">
      <c r="A5260" s="13" t="s">
        <v>1218</v>
      </c>
      <c r="B5260" s="9">
        <v>20</v>
      </c>
      <c r="C5260" s="8" t="s">
        <v>1115</v>
      </c>
      <c r="D5260" s="120">
        <v>46</v>
      </c>
      <c r="E5260" s="120">
        <v>27</v>
      </c>
      <c r="F5260" s="305">
        <f t="shared" si="835"/>
        <v>1661.9064000000001</v>
      </c>
      <c r="G5260" s="9">
        <v>0.1</v>
      </c>
      <c r="H5260" s="9" t="s">
        <v>1116</v>
      </c>
      <c r="I5260" s="33">
        <f t="shared" si="840"/>
        <v>1186.2528329925287</v>
      </c>
      <c r="J5260" s="33">
        <f t="shared" si="833"/>
        <v>5.9312641649626441</v>
      </c>
      <c r="K5260" s="33" t="str">
        <f t="shared" si="836"/>
        <v>DEJAR</v>
      </c>
      <c r="L5260" s="33" t="str">
        <f t="shared" si="837"/>
        <v>DEJAR</v>
      </c>
      <c r="M5260" s="33" t="str">
        <f t="shared" si="838"/>
        <v>DEJAR</v>
      </c>
    </row>
    <row r="5261" spans="1:13" x14ac:dyDescent="0.25">
      <c r="A5261" s="13" t="s">
        <v>1218</v>
      </c>
      <c r="B5261" s="9">
        <v>21</v>
      </c>
      <c r="C5261" s="8" t="s">
        <v>1115</v>
      </c>
      <c r="D5261" s="120">
        <v>38</v>
      </c>
      <c r="E5261" s="120">
        <v>20</v>
      </c>
      <c r="F5261" s="305">
        <f t="shared" si="835"/>
        <v>1134.1176</v>
      </c>
      <c r="G5261" s="9">
        <v>0.1</v>
      </c>
      <c r="H5261" s="9" t="s">
        <v>1116</v>
      </c>
      <c r="I5261" s="33">
        <f t="shared" si="840"/>
        <v>760.40176124087304</v>
      </c>
      <c r="J5261" s="33">
        <f t="shared" si="833"/>
        <v>3.8020088062043649</v>
      </c>
      <c r="K5261" s="33" t="str">
        <f t="shared" si="836"/>
        <v>DEJAR</v>
      </c>
      <c r="L5261" s="33" t="str">
        <f t="shared" si="837"/>
        <v>DEJAR</v>
      </c>
      <c r="M5261" s="33" t="str">
        <f t="shared" si="838"/>
        <v>DEJAR</v>
      </c>
    </row>
    <row r="5262" spans="1:13" x14ac:dyDescent="0.25">
      <c r="A5262" s="13" t="s">
        <v>1218</v>
      </c>
      <c r="B5262" s="9">
        <v>22</v>
      </c>
      <c r="C5262" s="8" t="s">
        <v>1115</v>
      </c>
      <c r="D5262" s="120">
        <v>12.5</v>
      </c>
      <c r="E5262" s="120">
        <v>8</v>
      </c>
      <c r="F5262" s="305">
        <f t="shared" si="835"/>
        <v>122.71875</v>
      </c>
      <c r="G5262" s="9">
        <v>0.1</v>
      </c>
      <c r="H5262" s="9" t="s">
        <v>1116</v>
      </c>
      <c r="I5262" s="33">
        <f t="shared" si="840"/>
        <v>57.159345325416837</v>
      </c>
      <c r="J5262" s="33">
        <f t="shared" si="833"/>
        <v>0.28579672662708416</v>
      </c>
      <c r="K5262" s="33" t="str">
        <f t="shared" si="836"/>
        <v>DEJAR</v>
      </c>
      <c r="L5262" s="33" t="str">
        <f t="shared" si="837"/>
        <v>DEJAR</v>
      </c>
      <c r="M5262" s="33" t="str">
        <f t="shared" si="838"/>
        <v>DEJAR</v>
      </c>
    </row>
    <row r="5263" spans="1:13" x14ac:dyDescent="0.25">
      <c r="A5263" s="13" t="s">
        <v>1218</v>
      </c>
      <c r="B5263" s="9">
        <v>23</v>
      </c>
      <c r="C5263" s="8" t="s">
        <v>1115</v>
      </c>
      <c r="D5263" s="120">
        <v>29</v>
      </c>
      <c r="E5263" s="120">
        <v>25</v>
      </c>
      <c r="F5263" s="305">
        <f t="shared" si="835"/>
        <v>660.52139999999997</v>
      </c>
      <c r="G5263" s="9">
        <v>0.1</v>
      </c>
      <c r="H5263" s="9" t="s">
        <v>1116</v>
      </c>
      <c r="I5263" s="33">
        <f t="shared" si="840"/>
        <v>405.3327536426039</v>
      </c>
      <c r="J5263" s="33">
        <f t="shared" si="833"/>
        <v>2.0266637682130195</v>
      </c>
      <c r="K5263" s="33" t="str">
        <f t="shared" si="836"/>
        <v>DEJAR</v>
      </c>
      <c r="L5263" s="33" t="str">
        <f t="shared" si="837"/>
        <v>DEJAR</v>
      </c>
      <c r="M5263" s="33" t="str">
        <f t="shared" si="838"/>
        <v>DEJAR</v>
      </c>
    </row>
    <row r="5264" spans="1:13" x14ac:dyDescent="0.25">
      <c r="A5264" s="13" t="s">
        <v>1218</v>
      </c>
      <c r="B5264" s="9">
        <v>24</v>
      </c>
      <c r="C5264" s="8" t="s">
        <v>1115</v>
      </c>
      <c r="D5264" s="120">
        <v>22.6</v>
      </c>
      <c r="E5264" s="120">
        <v>18</v>
      </c>
      <c r="F5264" s="305">
        <f t="shared" si="835"/>
        <v>401.15090400000003</v>
      </c>
      <c r="G5264" s="9">
        <v>0.1</v>
      </c>
      <c r="H5264" s="9" t="s">
        <v>1116</v>
      </c>
      <c r="I5264" s="33">
        <f t="shared" si="840"/>
        <v>226.85721206830254</v>
      </c>
      <c r="J5264" s="33">
        <f t="shared" si="833"/>
        <v>1.1342860603415126</v>
      </c>
      <c r="K5264" s="33" t="str">
        <f t="shared" si="836"/>
        <v>DEJAR</v>
      </c>
      <c r="L5264" s="33" t="str">
        <f t="shared" si="837"/>
        <v>DEJAR</v>
      </c>
      <c r="M5264" s="33" t="str">
        <f t="shared" si="838"/>
        <v>DEJAR</v>
      </c>
    </row>
    <row r="5265" spans="1:13" x14ac:dyDescent="0.25">
      <c r="A5265" s="13" t="s">
        <v>1218</v>
      </c>
      <c r="B5265" s="9">
        <v>25</v>
      </c>
      <c r="C5265" s="8" t="s">
        <v>1115</v>
      </c>
      <c r="D5265" s="120">
        <v>35</v>
      </c>
      <c r="E5265" s="120">
        <v>26</v>
      </c>
      <c r="F5265" s="305">
        <f t="shared" si="835"/>
        <v>962.11500000000001</v>
      </c>
      <c r="G5265" s="9">
        <v>0.1</v>
      </c>
      <c r="H5265" s="9" t="s">
        <v>1116</v>
      </c>
      <c r="I5265" s="33">
        <f t="shared" si="840"/>
        <v>627.92845814933332</v>
      </c>
      <c r="J5265" s="33">
        <f t="shared" si="833"/>
        <v>3.1396422907466661</v>
      </c>
      <c r="K5265" s="33" t="str">
        <f t="shared" si="836"/>
        <v>DEJAR</v>
      </c>
      <c r="L5265" s="33" t="str">
        <f t="shared" si="837"/>
        <v>DEJAR</v>
      </c>
      <c r="M5265" s="33" t="str">
        <f t="shared" si="838"/>
        <v>DEJAR</v>
      </c>
    </row>
    <row r="5266" spans="1:13" x14ac:dyDescent="0.25">
      <c r="A5266" s="13" t="s">
        <v>1221</v>
      </c>
      <c r="B5266" s="9">
        <v>1</v>
      </c>
      <c r="C5266" s="8" t="s">
        <v>1229</v>
      </c>
      <c r="D5266" s="120"/>
      <c r="E5266" s="210">
        <v>28.108695652173914</v>
      </c>
      <c r="F5266" s="305">
        <f t="shared" si="835"/>
        <v>0</v>
      </c>
      <c r="G5266" s="9">
        <v>0.1</v>
      </c>
      <c r="H5266" s="9" t="s">
        <v>1147</v>
      </c>
      <c r="I5266" s="32">
        <f t="shared" ref="I5266:I5267" si="841">0.13657*D5266^2.38351</f>
        <v>0</v>
      </c>
      <c r="J5266" s="32">
        <f t="shared" si="833"/>
        <v>0</v>
      </c>
      <c r="K5266" s="33" t="str">
        <f t="shared" si="836"/>
        <v>DEPURAR</v>
      </c>
      <c r="L5266" s="33" t="str">
        <f t="shared" si="837"/>
        <v>DEJAR</v>
      </c>
      <c r="M5266" s="33" t="str">
        <f t="shared" si="838"/>
        <v>DEPURAR</v>
      </c>
    </row>
    <row r="5267" spans="1:13" x14ac:dyDescent="0.25">
      <c r="A5267" s="13" t="s">
        <v>1221</v>
      </c>
      <c r="B5267" s="9">
        <v>2</v>
      </c>
      <c r="C5267" s="8" t="s">
        <v>1229</v>
      </c>
      <c r="D5267" s="120"/>
      <c r="E5267" s="210">
        <v>28.108695652173914</v>
      </c>
      <c r="F5267" s="305">
        <f t="shared" si="835"/>
        <v>0</v>
      </c>
      <c r="G5267" s="9">
        <v>0.1</v>
      </c>
      <c r="H5267" s="9" t="s">
        <v>1147</v>
      </c>
      <c r="I5267" s="32">
        <f t="shared" si="841"/>
        <v>0</v>
      </c>
      <c r="J5267" s="32">
        <f t="shared" si="833"/>
        <v>0</v>
      </c>
      <c r="K5267" s="33" t="str">
        <f t="shared" si="836"/>
        <v>DEPURAR</v>
      </c>
      <c r="L5267" s="33" t="str">
        <f t="shared" si="837"/>
        <v>DEJAR</v>
      </c>
      <c r="M5267" s="33" t="str">
        <f t="shared" si="838"/>
        <v>DEPURAR</v>
      </c>
    </row>
    <row r="5268" spans="1:13" x14ac:dyDescent="0.25">
      <c r="A5268" s="13" t="s">
        <v>1221</v>
      </c>
      <c r="B5268" s="9">
        <v>3</v>
      </c>
      <c r="C5268" s="8" t="s">
        <v>1115</v>
      </c>
      <c r="D5268" s="120">
        <v>35.5</v>
      </c>
      <c r="E5268" s="120">
        <v>30</v>
      </c>
      <c r="F5268" s="305">
        <f t="shared" si="835"/>
        <v>989.80034999999998</v>
      </c>
      <c r="G5268" s="9">
        <v>0.1</v>
      </c>
      <c r="H5268" s="9" t="s">
        <v>1116</v>
      </c>
      <c r="I5268" s="33">
        <f t="shared" ref="I5268:I5295" si="842">0.15991*D5268^2.32764</f>
        <v>649.00665028711217</v>
      </c>
      <c r="J5268" s="33">
        <f t="shared" si="833"/>
        <v>3.2450332514355607</v>
      </c>
      <c r="K5268" s="33" t="str">
        <f t="shared" si="836"/>
        <v>DEJAR</v>
      </c>
      <c r="L5268" s="33" t="str">
        <f t="shared" si="837"/>
        <v>DEJAR</v>
      </c>
      <c r="M5268" s="33" t="str">
        <f t="shared" si="838"/>
        <v>DEJAR</v>
      </c>
    </row>
    <row r="5269" spans="1:13" x14ac:dyDescent="0.25">
      <c r="A5269" s="13" t="s">
        <v>1221</v>
      </c>
      <c r="B5269" s="9">
        <v>4</v>
      </c>
      <c r="C5269" s="8" t="s">
        <v>1115</v>
      </c>
      <c r="D5269" s="120">
        <v>49.5</v>
      </c>
      <c r="E5269" s="120">
        <v>38</v>
      </c>
      <c r="F5269" s="305">
        <f t="shared" si="835"/>
        <v>1924.42635</v>
      </c>
      <c r="G5269" s="9">
        <v>0.1</v>
      </c>
      <c r="H5269" s="9" t="s">
        <v>1116</v>
      </c>
      <c r="I5269" s="33">
        <f t="shared" si="842"/>
        <v>1407.0400796461972</v>
      </c>
      <c r="J5269" s="33">
        <f t="shared" si="833"/>
        <v>7.0352003982309856</v>
      </c>
      <c r="K5269" s="33" t="str">
        <f t="shared" si="836"/>
        <v>DEJAR</v>
      </c>
      <c r="L5269" s="33" t="str">
        <f t="shared" si="837"/>
        <v>DEJAR</v>
      </c>
      <c r="M5269" s="33" t="str">
        <f t="shared" si="838"/>
        <v>DEJAR</v>
      </c>
    </row>
    <row r="5270" spans="1:13" x14ac:dyDescent="0.25">
      <c r="A5270" s="13" t="s">
        <v>1221</v>
      </c>
      <c r="B5270" s="9">
        <v>5</v>
      </c>
      <c r="C5270" s="8" t="s">
        <v>1115</v>
      </c>
      <c r="D5270" s="120">
        <v>37</v>
      </c>
      <c r="E5270" s="120">
        <v>30</v>
      </c>
      <c r="F5270" s="305">
        <f t="shared" si="835"/>
        <v>1075.2126000000001</v>
      </c>
      <c r="G5270" s="9">
        <v>0.1</v>
      </c>
      <c r="H5270" s="9" t="s">
        <v>1116</v>
      </c>
      <c r="I5270" s="33">
        <f t="shared" si="842"/>
        <v>714.63566127853471</v>
      </c>
      <c r="J5270" s="33">
        <f t="shared" si="833"/>
        <v>3.5731783063926734</v>
      </c>
      <c r="K5270" s="33" t="str">
        <f t="shared" si="836"/>
        <v>DEJAR</v>
      </c>
      <c r="L5270" s="33" t="str">
        <f t="shared" si="837"/>
        <v>DEJAR</v>
      </c>
      <c r="M5270" s="33" t="str">
        <f t="shared" si="838"/>
        <v>DEJAR</v>
      </c>
    </row>
    <row r="5271" spans="1:13" x14ac:dyDescent="0.25">
      <c r="A5271" s="13" t="s">
        <v>1221</v>
      </c>
      <c r="B5271" s="9">
        <v>6</v>
      </c>
      <c r="C5271" s="8" t="s">
        <v>1115</v>
      </c>
      <c r="D5271" s="120">
        <v>29.5</v>
      </c>
      <c r="E5271" s="120">
        <v>30</v>
      </c>
      <c r="F5271" s="305">
        <f t="shared" si="835"/>
        <v>683.49434999999994</v>
      </c>
      <c r="G5271" s="9">
        <v>0.1</v>
      </c>
      <c r="H5271" s="9" t="s">
        <v>1116</v>
      </c>
      <c r="I5271" s="33">
        <f t="shared" si="842"/>
        <v>421.78598066337179</v>
      </c>
      <c r="J5271" s="33">
        <f t="shared" si="833"/>
        <v>2.1089299033168589</v>
      </c>
      <c r="K5271" s="33" t="str">
        <f t="shared" si="836"/>
        <v>DEJAR</v>
      </c>
      <c r="L5271" s="33" t="str">
        <f t="shared" si="837"/>
        <v>DEJAR</v>
      </c>
      <c r="M5271" s="33" t="str">
        <f t="shared" si="838"/>
        <v>DEJAR</v>
      </c>
    </row>
    <row r="5272" spans="1:13" x14ac:dyDescent="0.25">
      <c r="A5272" s="13" t="s">
        <v>1221</v>
      </c>
      <c r="B5272" s="9">
        <v>7</v>
      </c>
      <c r="C5272" s="8" t="s">
        <v>1115</v>
      </c>
      <c r="D5272" s="120">
        <v>38.5</v>
      </c>
      <c r="E5272" s="120">
        <v>38</v>
      </c>
      <c r="F5272" s="305">
        <f t="shared" si="835"/>
        <v>1164.15915</v>
      </c>
      <c r="G5272" s="9">
        <v>0.1</v>
      </c>
      <c r="H5272" s="9" t="s">
        <v>1116</v>
      </c>
      <c r="I5272" s="33">
        <f t="shared" si="842"/>
        <v>783.89417216375261</v>
      </c>
      <c r="J5272" s="33">
        <f t="shared" si="833"/>
        <v>3.9194708608187625</v>
      </c>
      <c r="K5272" s="33" t="str">
        <f t="shared" si="836"/>
        <v>DEJAR</v>
      </c>
      <c r="L5272" s="33" t="str">
        <f t="shared" si="837"/>
        <v>DEJAR</v>
      </c>
      <c r="M5272" s="33" t="str">
        <f t="shared" si="838"/>
        <v>DEJAR</v>
      </c>
    </row>
    <row r="5273" spans="1:13" x14ac:dyDescent="0.25">
      <c r="A5273" s="13" t="s">
        <v>1221</v>
      </c>
      <c r="B5273" s="9">
        <v>8</v>
      </c>
      <c r="C5273" s="8" t="s">
        <v>1115</v>
      </c>
      <c r="D5273" s="120">
        <v>45</v>
      </c>
      <c r="E5273" s="120">
        <v>25</v>
      </c>
      <c r="F5273" s="305">
        <f t="shared" si="835"/>
        <v>1590.4349999999999</v>
      </c>
      <c r="G5273" s="9">
        <v>0.1</v>
      </c>
      <c r="H5273" s="9" t="s">
        <v>1116</v>
      </c>
      <c r="I5273" s="33">
        <f t="shared" si="842"/>
        <v>1127.0915630458203</v>
      </c>
      <c r="J5273" s="33">
        <f t="shared" si="833"/>
        <v>5.6354578152291008</v>
      </c>
      <c r="K5273" s="33" t="str">
        <f t="shared" si="836"/>
        <v>DEJAR</v>
      </c>
      <c r="L5273" s="33" t="str">
        <f t="shared" si="837"/>
        <v>DEJAR</v>
      </c>
      <c r="M5273" s="33" t="str">
        <f t="shared" si="838"/>
        <v>DEJAR</v>
      </c>
    </row>
    <row r="5274" spans="1:13" x14ac:dyDescent="0.25">
      <c r="A5274" s="13" t="s">
        <v>1221</v>
      </c>
      <c r="B5274" s="9">
        <v>9</v>
      </c>
      <c r="C5274" s="8" t="s">
        <v>1115</v>
      </c>
      <c r="D5274" s="120">
        <v>20</v>
      </c>
      <c r="E5274" s="120">
        <v>26</v>
      </c>
      <c r="F5274" s="305">
        <f t="shared" si="835"/>
        <v>314.15999999999997</v>
      </c>
      <c r="G5274" s="9">
        <v>0.1</v>
      </c>
      <c r="H5274" s="9" t="s">
        <v>1116</v>
      </c>
      <c r="I5274" s="33">
        <f t="shared" si="842"/>
        <v>170.68882248683826</v>
      </c>
      <c r="J5274" s="33">
        <f t="shared" si="833"/>
        <v>0.85344411243419127</v>
      </c>
      <c r="K5274" s="33" t="str">
        <f t="shared" si="836"/>
        <v>DEJAR</v>
      </c>
      <c r="L5274" s="33" t="str">
        <f t="shared" si="837"/>
        <v>DEJAR</v>
      </c>
      <c r="M5274" s="33" t="str">
        <f t="shared" si="838"/>
        <v>DEJAR</v>
      </c>
    </row>
    <row r="5275" spans="1:13" x14ac:dyDescent="0.25">
      <c r="A5275" s="13" t="s">
        <v>1221</v>
      </c>
      <c r="B5275" s="9">
        <v>10</v>
      </c>
      <c r="C5275" s="8" t="s">
        <v>1115</v>
      </c>
      <c r="D5275" s="120">
        <v>56</v>
      </c>
      <c r="E5275" s="120">
        <v>35</v>
      </c>
      <c r="F5275" s="305">
        <f t="shared" si="835"/>
        <v>2463.0144</v>
      </c>
      <c r="G5275" s="9">
        <v>0.1</v>
      </c>
      <c r="H5275" s="9" t="s">
        <v>1116</v>
      </c>
      <c r="I5275" s="33">
        <f t="shared" si="842"/>
        <v>1875.1154079405869</v>
      </c>
      <c r="J5275" s="33">
        <f t="shared" si="833"/>
        <v>9.3755770397029341</v>
      </c>
      <c r="K5275" s="33" t="str">
        <f t="shared" si="836"/>
        <v>DEJAR</v>
      </c>
      <c r="L5275" s="33" t="str">
        <f t="shared" si="837"/>
        <v>DEJAR</v>
      </c>
      <c r="M5275" s="33" t="str">
        <f t="shared" si="838"/>
        <v>DEJAR</v>
      </c>
    </row>
    <row r="5276" spans="1:13" x14ac:dyDescent="0.25">
      <c r="A5276" s="13" t="s">
        <v>1221</v>
      </c>
      <c r="B5276" s="9">
        <v>11</v>
      </c>
      <c r="C5276" s="8" t="s">
        <v>1115</v>
      </c>
      <c r="D5276" s="120">
        <v>22.5</v>
      </c>
      <c r="E5276" s="120">
        <v>15</v>
      </c>
      <c r="F5276" s="305">
        <f t="shared" si="835"/>
        <v>397.60874999999999</v>
      </c>
      <c r="G5276" s="9">
        <v>0.1</v>
      </c>
      <c r="H5276" s="9" t="s">
        <v>1116</v>
      </c>
      <c r="I5276" s="33">
        <f t="shared" si="842"/>
        <v>224.52760288011802</v>
      </c>
      <c r="J5276" s="33">
        <f t="shared" si="833"/>
        <v>1.1226380144005901</v>
      </c>
      <c r="K5276" s="33" t="str">
        <f t="shared" si="836"/>
        <v>DEJAR</v>
      </c>
      <c r="L5276" s="33" t="str">
        <f t="shared" si="837"/>
        <v>DEJAR</v>
      </c>
      <c r="M5276" s="33" t="str">
        <f t="shared" si="838"/>
        <v>DEJAR</v>
      </c>
    </row>
    <row r="5277" spans="1:13" x14ac:dyDescent="0.25">
      <c r="A5277" s="13" t="s">
        <v>1221</v>
      </c>
      <c r="B5277" s="9">
        <v>12</v>
      </c>
      <c r="C5277" s="8" t="s">
        <v>1115</v>
      </c>
      <c r="D5277" s="120">
        <v>25</v>
      </c>
      <c r="E5277" s="120">
        <v>32</v>
      </c>
      <c r="F5277" s="305">
        <f t="shared" si="835"/>
        <v>490.875</v>
      </c>
      <c r="G5277" s="9">
        <v>0.1</v>
      </c>
      <c r="H5277" s="9" t="s">
        <v>1116</v>
      </c>
      <c r="I5277" s="33">
        <f t="shared" si="842"/>
        <v>286.93049335184679</v>
      </c>
      <c r="J5277" s="33">
        <f t="shared" si="833"/>
        <v>1.4346524667592337</v>
      </c>
      <c r="K5277" s="33" t="str">
        <f t="shared" si="836"/>
        <v>DEJAR</v>
      </c>
      <c r="L5277" s="33" t="str">
        <f t="shared" si="837"/>
        <v>DEJAR</v>
      </c>
      <c r="M5277" s="33" t="str">
        <f t="shared" si="838"/>
        <v>DEJAR</v>
      </c>
    </row>
    <row r="5278" spans="1:13" x14ac:dyDescent="0.25">
      <c r="A5278" s="13" t="s">
        <v>1221</v>
      </c>
      <c r="B5278" s="9">
        <v>13</v>
      </c>
      <c r="C5278" s="8" t="s">
        <v>1115</v>
      </c>
      <c r="D5278" s="120">
        <v>17.5</v>
      </c>
      <c r="E5278" s="120">
        <v>25</v>
      </c>
      <c r="F5278" s="305">
        <f t="shared" si="835"/>
        <v>240.52875</v>
      </c>
      <c r="G5278" s="9">
        <v>0.1</v>
      </c>
      <c r="H5278" s="9" t="s">
        <v>1116</v>
      </c>
      <c r="I5278" s="33">
        <f t="shared" si="842"/>
        <v>125.08945689157549</v>
      </c>
      <c r="J5278" s="33">
        <f t="shared" si="833"/>
        <v>0.62544728445787745</v>
      </c>
      <c r="K5278" s="33" t="str">
        <f t="shared" si="836"/>
        <v>DEJAR</v>
      </c>
      <c r="L5278" s="33" t="str">
        <f t="shared" si="837"/>
        <v>DEJAR</v>
      </c>
      <c r="M5278" s="33" t="str">
        <f t="shared" si="838"/>
        <v>DEJAR</v>
      </c>
    </row>
    <row r="5279" spans="1:13" x14ac:dyDescent="0.25">
      <c r="A5279" s="13" t="s">
        <v>1221</v>
      </c>
      <c r="B5279" s="9">
        <v>14</v>
      </c>
      <c r="C5279" s="8" t="s">
        <v>1115</v>
      </c>
      <c r="D5279" s="120">
        <v>36</v>
      </c>
      <c r="E5279" s="120">
        <v>28</v>
      </c>
      <c r="F5279" s="305">
        <f t="shared" si="835"/>
        <v>1017.8783999999999</v>
      </c>
      <c r="G5279" s="9">
        <v>0.1</v>
      </c>
      <c r="H5279" s="9" t="s">
        <v>1116</v>
      </c>
      <c r="I5279" s="33">
        <f t="shared" si="842"/>
        <v>670.48269942934951</v>
      </c>
      <c r="J5279" s="33">
        <f t="shared" si="833"/>
        <v>3.3524134971467472</v>
      </c>
      <c r="K5279" s="33" t="str">
        <f t="shared" si="836"/>
        <v>DEJAR</v>
      </c>
      <c r="L5279" s="33" t="str">
        <f t="shared" si="837"/>
        <v>DEJAR</v>
      </c>
      <c r="M5279" s="33" t="str">
        <f t="shared" si="838"/>
        <v>DEJAR</v>
      </c>
    </row>
    <row r="5280" spans="1:13" x14ac:dyDescent="0.25">
      <c r="A5280" s="13" t="s">
        <v>1221</v>
      </c>
      <c r="B5280" s="9">
        <v>15</v>
      </c>
      <c r="C5280" s="8" t="s">
        <v>1115</v>
      </c>
      <c r="D5280" s="120">
        <v>58</v>
      </c>
      <c r="E5280" s="120">
        <v>35</v>
      </c>
      <c r="F5280" s="305">
        <f t="shared" si="835"/>
        <v>2642.0855999999999</v>
      </c>
      <c r="G5280" s="9">
        <v>0.1</v>
      </c>
      <c r="H5280" s="9" t="s">
        <v>1116</v>
      </c>
      <c r="I5280" s="33">
        <f t="shared" si="842"/>
        <v>2034.703622167259</v>
      </c>
      <c r="J5280" s="33">
        <f t="shared" si="833"/>
        <v>10.173518110836294</v>
      </c>
      <c r="K5280" s="33" t="str">
        <f t="shared" si="836"/>
        <v>DEJAR</v>
      </c>
      <c r="L5280" s="33" t="str">
        <f t="shared" si="837"/>
        <v>DEJAR</v>
      </c>
      <c r="M5280" s="33" t="str">
        <f t="shared" si="838"/>
        <v>DEJAR</v>
      </c>
    </row>
    <row r="5281" spans="1:13" x14ac:dyDescent="0.25">
      <c r="A5281" s="13" t="s">
        <v>1221</v>
      </c>
      <c r="B5281" s="9">
        <v>16</v>
      </c>
      <c r="C5281" s="8" t="s">
        <v>1115</v>
      </c>
      <c r="D5281" s="120">
        <v>27.2</v>
      </c>
      <c r="E5281" s="120">
        <v>35</v>
      </c>
      <c r="F5281" s="305">
        <f t="shared" si="835"/>
        <v>581.07033599999988</v>
      </c>
      <c r="G5281" s="9">
        <v>0.1</v>
      </c>
      <c r="H5281" s="9" t="s">
        <v>1116</v>
      </c>
      <c r="I5281" s="33">
        <f t="shared" si="842"/>
        <v>349.16892599096639</v>
      </c>
      <c r="J5281" s="33">
        <f t="shared" si="833"/>
        <v>1.7458446299548318</v>
      </c>
      <c r="K5281" s="33" t="str">
        <f t="shared" si="836"/>
        <v>DEJAR</v>
      </c>
      <c r="L5281" s="33" t="str">
        <f t="shared" si="837"/>
        <v>DEJAR</v>
      </c>
      <c r="M5281" s="33" t="str">
        <f t="shared" si="838"/>
        <v>DEJAR</v>
      </c>
    </row>
    <row r="5282" spans="1:13" x14ac:dyDescent="0.25">
      <c r="A5282" s="13" t="s">
        <v>1221</v>
      </c>
      <c r="B5282" s="9">
        <v>17</v>
      </c>
      <c r="C5282" s="8" t="s">
        <v>1115</v>
      </c>
      <c r="D5282" s="120">
        <v>36.5</v>
      </c>
      <c r="E5282" s="120">
        <v>38</v>
      </c>
      <c r="F5282" s="305">
        <f t="shared" si="835"/>
        <v>1046.34915</v>
      </c>
      <c r="G5282" s="9">
        <v>0.1</v>
      </c>
      <c r="H5282" s="9" t="s">
        <v>1116</v>
      </c>
      <c r="I5282" s="33">
        <f t="shared" si="842"/>
        <v>692.35843296061068</v>
      </c>
      <c r="J5282" s="33">
        <f t="shared" si="833"/>
        <v>3.4617921648030534</v>
      </c>
      <c r="K5282" s="33" t="str">
        <f t="shared" si="836"/>
        <v>DEJAR</v>
      </c>
      <c r="L5282" s="33" t="str">
        <f t="shared" si="837"/>
        <v>DEJAR</v>
      </c>
      <c r="M5282" s="33" t="str">
        <f t="shared" si="838"/>
        <v>DEJAR</v>
      </c>
    </row>
    <row r="5283" spans="1:13" x14ac:dyDescent="0.25">
      <c r="A5283" s="13" t="s">
        <v>1221</v>
      </c>
      <c r="B5283" s="9">
        <v>18</v>
      </c>
      <c r="C5283" s="8" t="s">
        <v>1115</v>
      </c>
      <c r="D5283" s="120">
        <v>31.5</v>
      </c>
      <c r="E5283" s="120">
        <v>35</v>
      </c>
      <c r="F5283" s="305">
        <f t="shared" si="835"/>
        <v>779.31314999999995</v>
      </c>
      <c r="G5283" s="9">
        <v>0.1</v>
      </c>
      <c r="H5283" s="9" t="s">
        <v>1116</v>
      </c>
      <c r="I5283" s="33">
        <f t="shared" si="842"/>
        <v>491.36384858054686</v>
      </c>
      <c r="J5283" s="33">
        <f t="shared" si="833"/>
        <v>2.4568192429027342</v>
      </c>
      <c r="K5283" s="33" t="str">
        <f t="shared" si="836"/>
        <v>DEJAR</v>
      </c>
      <c r="L5283" s="33" t="str">
        <f t="shared" si="837"/>
        <v>DEJAR</v>
      </c>
      <c r="M5283" s="33" t="str">
        <f t="shared" si="838"/>
        <v>DEJAR</v>
      </c>
    </row>
    <row r="5284" spans="1:13" x14ac:dyDescent="0.25">
      <c r="A5284" s="13" t="s">
        <v>1221</v>
      </c>
      <c r="B5284" s="9">
        <v>19</v>
      </c>
      <c r="C5284" s="8" t="s">
        <v>1115</v>
      </c>
      <c r="D5284" s="120">
        <v>26</v>
      </c>
      <c r="E5284" s="120">
        <v>27</v>
      </c>
      <c r="F5284" s="305">
        <f t="shared" si="835"/>
        <v>530.93039999999996</v>
      </c>
      <c r="G5284" s="9">
        <v>0.1</v>
      </c>
      <c r="H5284" s="9" t="s">
        <v>1116</v>
      </c>
      <c r="I5284" s="33">
        <f t="shared" si="842"/>
        <v>314.35776105795452</v>
      </c>
      <c r="J5284" s="33">
        <f t="shared" ref="J5284:J5297" si="843">(I5284/1000)*0.5/G5284</f>
        <v>1.5717888052897726</v>
      </c>
      <c r="K5284" s="33" t="str">
        <f t="shared" si="836"/>
        <v>DEJAR</v>
      </c>
      <c r="L5284" s="33" t="str">
        <f t="shared" si="837"/>
        <v>DEJAR</v>
      </c>
      <c r="M5284" s="33" t="str">
        <f t="shared" si="838"/>
        <v>DEJAR</v>
      </c>
    </row>
    <row r="5285" spans="1:13" x14ac:dyDescent="0.25">
      <c r="A5285" s="13" t="s">
        <v>1221</v>
      </c>
      <c r="B5285" s="9">
        <v>20</v>
      </c>
      <c r="C5285" s="8" t="s">
        <v>1115</v>
      </c>
      <c r="D5285" s="120">
        <v>22.5</v>
      </c>
      <c r="E5285" s="120">
        <v>30</v>
      </c>
      <c r="F5285" s="305">
        <f t="shared" si="835"/>
        <v>397.60874999999999</v>
      </c>
      <c r="G5285" s="9">
        <v>0.1</v>
      </c>
      <c r="H5285" s="9" t="s">
        <v>1116</v>
      </c>
      <c r="I5285" s="33">
        <f t="shared" si="842"/>
        <v>224.52760288011802</v>
      </c>
      <c r="J5285" s="33">
        <f t="shared" si="843"/>
        <v>1.1226380144005901</v>
      </c>
      <c r="K5285" s="33" t="str">
        <f t="shared" si="836"/>
        <v>DEJAR</v>
      </c>
      <c r="L5285" s="33" t="str">
        <f t="shared" si="837"/>
        <v>DEJAR</v>
      </c>
      <c r="M5285" s="33" t="str">
        <f t="shared" si="838"/>
        <v>DEJAR</v>
      </c>
    </row>
    <row r="5286" spans="1:13" x14ac:dyDescent="0.25">
      <c r="A5286" s="13" t="s">
        <v>1221</v>
      </c>
      <c r="B5286" s="9">
        <v>21</v>
      </c>
      <c r="C5286" s="8" t="s">
        <v>1115</v>
      </c>
      <c r="D5286" s="120">
        <v>29.8</v>
      </c>
      <c r="E5286" s="120">
        <v>25</v>
      </c>
      <c r="F5286" s="305">
        <f t="shared" si="835"/>
        <v>697.46661600000004</v>
      </c>
      <c r="G5286" s="9">
        <v>0.1</v>
      </c>
      <c r="H5286" s="9" t="s">
        <v>1116</v>
      </c>
      <c r="I5286" s="33">
        <f t="shared" si="842"/>
        <v>431.83751511009552</v>
      </c>
      <c r="J5286" s="33">
        <f t="shared" si="843"/>
        <v>2.1591875755504777</v>
      </c>
      <c r="K5286" s="33" t="str">
        <f t="shared" si="836"/>
        <v>DEJAR</v>
      </c>
      <c r="L5286" s="33" t="str">
        <f t="shared" si="837"/>
        <v>DEJAR</v>
      </c>
      <c r="M5286" s="33" t="str">
        <f t="shared" si="838"/>
        <v>DEJAR</v>
      </c>
    </row>
    <row r="5287" spans="1:13" x14ac:dyDescent="0.25">
      <c r="A5287" s="13" t="s">
        <v>1221</v>
      </c>
      <c r="B5287" s="9">
        <v>22</v>
      </c>
      <c r="C5287" s="8" t="s">
        <v>1115</v>
      </c>
      <c r="D5287" s="120">
        <v>42.9</v>
      </c>
      <c r="E5287" s="120">
        <v>35</v>
      </c>
      <c r="F5287" s="305">
        <f t="shared" si="835"/>
        <v>1445.4580139999998</v>
      </c>
      <c r="G5287" s="9">
        <v>0.1</v>
      </c>
      <c r="H5287" s="9" t="s">
        <v>1116</v>
      </c>
      <c r="I5287" s="33">
        <f t="shared" si="842"/>
        <v>1008.4364034860454</v>
      </c>
      <c r="J5287" s="33">
        <f t="shared" si="843"/>
        <v>5.0421820174302265</v>
      </c>
      <c r="K5287" s="33" t="str">
        <f t="shared" si="836"/>
        <v>DEJAR</v>
      </c>
      <c r="L5287" s="33" t="str">
        <f t="shared" si="837"/>
        <v>DEJAR</v>
      </c>
      <c r="M5287" s="33" t="str">
        <f t="shared" si="838"/>
        <v>DEJAR</v>
      </c>
    </row>
    <row r="5288" spans="1:13" x14ac:dyDescent="0.25">
      <c r="A5288" s="13" t="s">
        <v>1221</v>
      </c>
      <c r="B5288" s="9">
        <v>23</v>
      </c>
      <c r="C5288" s="8" t="s">
        <v>1115</v>
      </c>
      <c r="D5288" s="120">
        <v>22</v>
      </c>
      <c r="E5288" s="120">
        <v>30</v>
      </c>
      <c r="F5288" s="305">
        <f t="shared" si="835"/>
        <v>380.1336</v>
      </c>
      <c r="G5288" s="9">
        <v>0.1</v>
      </c>
      <c r="H5288" s="9" t="s">
        <v>1116</v>
      </c>
      <c r="I5288" s="33">
        <f t="shared" si="842"/>
        <v>213.08474152497325</v>
      </c>
      <c r="J5288" s="33">
        <f t="shared" si="843"/>
        <v>1.0654237076248663</v>
      </c>
      <c r="K5288" s="33" t="str">
        <f t="shared" si="836"/>
        <v>DEJAR</v>
      </c>
      <c r="L5288" s="33" t="str">
        <f t="shared" si="837"/>
        <v>DEJAR</v>
      </c>
      <c r="M5288" s="33" t="str">
        <f t="shared" si="838"/>
        <v>DEJAR</v>
      </c>
    </row>
    <row r="5289" spans="1:13" x14ac:dyDescent="0.25">
      <c r="A5289" s="13" t="s">
        <v>1221</v>
      </c>
      <c r="B5289" s="9">
        <v>24</v>
      </c>
      <c r="C5289" s="8" t="s">
        <v>1115</v>
      </c>
      <c r="D5289" s="120">
        <v>22.7</v>
      </c>
      <c r="E5289" s="120">
        <v>18</v>
      </c>
      <c r="F5289" s="305">
        <f t="shared" si="835"/>
        <v>404.70876599999997</v>
      </c>
      <c r="G5289" s="9">
        <v>0.1</v>
      </c>
      <c r="H5289" s="9" t="s">
        <v>1116</v>
      </c>
      <c r="I5289" s="33">
        <f t="shared" si="842"/>
        <v>229.20054686781427</v>
      </c>
      <c r="J5289" s="33">
        <f t="shared" si="843"/>
        <v>1.1460027343390713</v>
      </c>
      <c r="K5289" s="33" t="str">
        <f t="shared" si="836"/>
        <v>DEJAR</v>
      </c>
      <c r="L5289" s="33" t="str">
        <f t="shared" si="837"/>
        <v>DEJAR</v>
      </c>
      <c r="M5289" s="33" t="str">
        <f t="shared" si="838"/>
        <v>DEJAR</v>
      </c>
    </row>
    <row r="5290" spans="1:13" x14ac:dyDescent="0.25">
      <c r="A5290" s="13" t="s">
        <v>1221</v>
      </c>
      <c r="B5290" s="9">
        <v>25</v>
      </c>
      <c r="C5290" s="8" t="s">
        <v>1115</v>
      </c>
      <c r="D5290" s="120">
        <v>40</v>
      </c>
      <c r="E5290" s="120">
        <v>38</v>
      </c>
      <c r="F5290" s="305">
        <f t="shared" si="835"/>
        <v>1256.6399999999999</v>
      </c>
      <c r="G5290" s="9">
        <v>0.1</v>
      </c>
      <c r="H5290" s="9" t="s">
        <v>1116</v>
      </c>
      <c r="I5290" s="33">
        <f t="shared" si="842"/>
        <v>856.82975840551558</v>
      </c>
      <c r="J5290" s="33">
        <f t="shared" si="843"/>
        <v>4.2841487920275778</v>
      </c>
      <c r="K5290" s="33" t="str">
        <f t="shared" si="836"/>
        <v>DEJAR</v>
      </c>
      <c r="L5290" s="33" t="str">
        <f t="shared" si="837"/>
        <v>DEJAR</v>
      </c>
      <c r="M5290" s="33" t="str">
        <f t="shared" si="838"/>
        <v>DEJAR</v>
      </c>
    </row>
    <row r="5291" spans="1:13" x14ac:dyDescent="0.25">
      <c r="A5291" s="13" t="s">
        <v>1221</v>
      </c>
      <c r="B5291" s="9">
        <v>26</v>
      </c>
      <c r="C5291" s="8" t="s">
        <v>1115</v>
      </c>
      <c r="D5291" s="120">
        <v>31.7</v>
      </c>
      <c r="E5291" s="120">
        <v>22</v>
      </c>
      <c r="F5291" s="305">
        <f t="shared" si="835"/>
        <v>789.24060599999996</v>
      </c>
      <c r="G5291" s="9">
        <v>0.1</v>
      </c>
      <c r="H5291" s="9" t="s">
        <v>1116</v>
      </c>
      <c r="I5291" s="33">
        <f t="shared" si="842"/>
        <v>498.65617842765715</v>
      </c>
      <c r="J5291" s="33">
        <f t="shared" si="843"/>
        <v>2.4932808921382854</v>
      </c>
      <c r="K5291" s="33" t="str">
        <f t="shared" si="836"/>
        <v>DEJAR</v>
      </c>
      <c r="L5291" s="33" t="str">
        <f t="shared" si="837"/>
        <v>DEJAR</v>
      </c>
      <c r="M5291" s="33" t="str">
        <f t="shared" si="838"/>
        <v>DEJAR</v>
      </c>
    </row>
    <row r="5292" spans="1:13" x14ac:dyDescent="0.25">
      <c r="A5292" s="13" t="s">
        <v>1221</v>
      </c>
      <c r="B5292" s="9">
        <v>27</v>
      </c>
      <c r="C5292" s="8" t="s">
        <v>1115</v>
      </c>
      <c r="D5292" s="120">
        <v>18.3</v>
      </c>
      <c r="E5292" s="120">
        <v>22</v>
      </c>
      <c r="F5292" s="305">
        <f t="shared" si="835"/>
        <v>263.02260600000005</v>
      </c>
      <c r="G5292" s="9">
        <v>0.1</v>
      </c>
      <c r="H5292" s="9" t="s">
        <v>1116</v>
      </c>
      <c r="I5292" s="33">
        <f t="shared" si="842"/>
        <v>138.80569270165631</v>
      </c>
      <c r="J5292" s="33">
        <f t="shared" si="843"/>
        <v>0.69402846350828162</v>
      </c>
      <c r="K5292" s="33" t="str">
        <f t="shared" si="836"/>
        <v>DEJAR</v>
      </c>
      <c r="L5292" s="33" t="str">
        <f t="shared" si="837"/>
        <v>DEJAR</v>
      </c>
      <c r="M5292" s="33" t="str">
        <f t="shared" si="838"/>
        <v>DEJAR</v>
      </c>
    </row>
    <row r="5293" spans="1:13" x14ac:dyDescent="0.25">
      <c r="A5293" s="13" t="s">
        <v>1221</v>
      </c>
      <c r="B5293" s="9">
        <v>28</v>
      </c>
      <c r="C5293" s="8" t="s">
        <v>1115</v>
      </c>
      <c r="D5293" s="120">
        <v>34</v>
      </c>
      <c r="E5293" s="120">
        <v>30</v>
      </c>
      <c r="F5293" s="305">
        <f t="shared" si="835"/>
        <v>907.92240000000004</v>
      </c>
      <c r="G5293" s="9">
        <v>0.1</v>
      </c>
      <c r="H5293" s="9" t="s">
        <v>1116</v>
      </c>
      <c r="I5293" s="33">
        <f t="shared" si="842"/>
        <v>586.95824798631986</v>
      </c>
      <c r="J5293" s="33">
        <f t="shared" si="843"/>
        <v>2.9347912399315992</v>
      </c>
      <c r="K5293" s="33" t="str">
        <f t="shared" si="836"/>
        <v>DEJAR</v>
      </c>
      <c r="L5293" s="33" t="str">
        <f t="shared" si="837"/>
        <v>DEJAR</v>
      </c>
      <c r="M5293" s="33" t="str">
        <f t="shared" si="838"/>
        <v>DEJAR</v>
      </c>
    </row>
    <row r="5294" spans="1:13" x14ac:dyDescent="0.25">
      <c r="A5294" s="13" t="s">
        <v>1221</v>
      </c>
      <c r="B5294" s="9">
        <v>29</v>
      </c>
      <c r="C5294" s="8" t="s">
        <v>1115</v>
      </c>
      <c r="D5294" s="120">
        <v>21.2</v>
      </c>
      <c r="E5294" s="120">
        <v>25</v>
      </c>
      <c r="F5294" s="305">
        <f t="shared" si="835"/>
        <v>352.99017600000002</v>
      </c>
      <c r="G5294" s="9">
        <v>0.1</v>
      </c>
      <c r="H5294" s="9" t="s">
        <v>1116</v>
      </c>
      <c r="I5294" s="33">
        <f t="shared" si="842"/>
        <v>195.48256395363825</v>
      </c>
      <c r="J5294" s="33">
        <f t="shared" si="843"/>
        <v>0.97741281976819117</v>
      </c>
      <c r="K5294" s="33" t="str">
        <f t="shared" si="836"/>
        <v>DEJAR</v>
      </c>
      <c r="L5294" s="33" t="str">
        <f t="shared" si="837"/>
        <v>DEJAR</v>
      </c>
      <c r="M5294" s="33" t="str">
        <f t="shared" si="838"/>
        <v>DEJAR</v>
      </c>
    </row>
    <row r="5295" spans="1:13" x14ac:dyDescent="0.25">
      <c r="A5295" s="13" t="s">
        <v>1221</v>
      </c>
      <c r="B5295" s="9">
        <v>30</v>
      </c>
      <c r="C5295" s="8" t="s">
        <v>1115</v>
      </c>
      <c r="D5295" s="120">
        <v>25</v>
      </c>
      <c r="E5295" s="120">
        <v>26</v>
      </c>
      <c r="F5295" s="305">
        <f t="shared" si="835"/>
        <v>490.875</v>
      </c>
      <c r="G5295" s="9">
        <v>0.1</v>
      </c>
      <c r="H5295" s="9" t="s">
        <v>1116</v>
      </c>
      <c r="I5295" s="33">
        <f t="shared" si="842"/>
        <v>286.93049335184679</v>
      </c>
      <c r="J5295" s="33">
        <f t="shared" si="843"/>
        <v>1.4346524667592337</v>
      </c>
      <c r="K5295" s="33" t="str">
        <f t="shared" si="836"/>
        <v>DEJAR</v>
      </c>
      <c r="L5295" s="33" t="str">
        <f t="shared" si="837"/>
        <v>DEJAR</v>
      </c>
      <c r="M5295" s="33" t="str">
        <f t="shared" si="838"/>
        <v>DEJAR</v>
      </c>
    </row>
    <row r="5296" spans="1:13" x14ac:dyDescent="0.25">
      <c r="A5296" s="13" t="s">
        <v>1221</v>
      </c>
      <c r="B5296" s="9">
        <v>31</v>
      </c>
      <c r="C5296" s="8" t="s">
        <v>820</v>
      </c>
      <c r="D5296" s="120">
        <v>13</v>
      </c>
      <c r="E5296" s="120">
        <v>12</v>
      </c>
      <c r="F5296" s="305">
        <f t="shared" si="835"/>
        <v>132.73259999999999</v>
      </c>
      <c r="G5296" s="9">
        <v>0.1</v>
      </c>
      <c r="H5296" s="9" t="s">
        <v>1147</v>
      </c>
      <c r="I5296" s="32">
        <f t="shared" ref="I5296:I5297" si="844">0.13657*D5296^2.38351</f>
        <v>61.723483588461484</v>
      </c>
      <c r="J5296" s="32">
        <f t="shared" si="843"/>
        <v>0.3086174179423074</v>
      </c>
      <c r="K5296" s="33" t="str">
        <f t="shared" si="836"/>
        <v>DEJAR</v>
      </c>
      <c r="L5296" s="33" t="str">
        <f t="shared" si="837"/>
        <v>DEJAR</v>
      </c>
      <c r="M5296" s="33" t="str">
        <f t="shared" si="838"/>
        <v>DEJAR</v>
      </c>
    </row>
    <row r="5297" spans="1:13" x14ac:dyDescent="0.25">
      <c r="A5297" s="13" t="s">
        <v>1221</v>
      </c>
      <c r="B5297" s="9">
        <v>32</v>
      </c>
      <c r="C5297" s="8" t="s">
        <v>820</v>
      </c>
      <c r="D5297" s="120">
        <v>10</v>
      </c>
      <c r="E5297" s="120">
        <v>12</v>
      </c>
      <c r="F5297" s="305">
        <f t="shared" si="835"/>
        <v>78.539999999999992</v>
      </c>
      <c r="G5297" s="9">
        <v>0.1</v>
      </c>
      <c r="H5297" s="9" t="s">
        <v>1147</v>
      </c>
      <c r="I5297" s="32">
        <f t="shared" si="844"/>
        <v>33.026709725455305</v>
      </c>
      <c r="J5297" s="32">
        <f t="shared" si="843"/>
        <v>0.16513354862727653</v>
      </c>
      <c r="K5297" s="33" t="str">
        <f t="shared" si="836"/>
        <v>DEJAR</v>
      </c>
      <c r="L5297" s="33" t="str">
        <f t="shared" si="837"/>
        <v>DEJAR</v>
      </c>
      <c r="M5297" s="33" t="str">
        <f t="shared" si="838"/>
        <v>DEJAR</v>
      </c>
    </row>
    <row r="5298" spans="1:13" x14ac:dyDescent="0.25">
      <c r="A5298" s="13" t="s">
        <v>1221</v>
      </c>
      <c r="B5298" s="9">
        <v>33</v>
      </c>
      <c r="C5298" s="8" t="s">
        <v>1115</v>
      </c>
      <c r="D5298" s="120">
        <v>49.5</v>
      </c>
      <c r="E5298" s="120">
        <v>35</v>
      </c>
      <c r="F5298" s="305">
        <f t="shared" si="835"/>
        <v>1924.42635</v>
      </c>
      <c r="G5298" s="9">
        <v>0.1</v>
      </c>
      <c r="H5298" s="9" t="s">
        <v>1116</v>
      </c>
      <c r="I5298" s="33">
        <f>0.15991*D5298^2.32764</f>
        <v>1407.0400796461972</v>
      </c>
      <c r="J5298" s="33">
        <f t="shared" ref="J5298:J5347" si="845">(I5298/1000)*0.5/G5298</f>
        <v>7.0352003982309856</v>
      </c>
      <c r="K5298" s="33" t="str">
        <f t="shared" si="836"/>
        <v>DEJAR</v>
      </c>
      <c r="L5298" s="33" t="str">
        <f t="shared" si="837"/>
        <v>DEJAR</v>
      </c>
      <c r="M5298" s="33" t="str">
        <f t="shared" si="838"/>
        <v>DEJAR</v>
      </c>
    </row>
    <row r="5299" spans="1:13" x14ac:dyDescent="0.25">
      <c r="A5299" s="13" t="s">
        <v>1221</v>
      </c>
      <c r="B5299" s="9">
        <v>34</v>
      </c>
      <c r="C5299" s="8" t="s">
        <v>820</v>
      </c>
      <c r="D5299" s="120">
        <v>10.9</v>
      </c>
      <c r="E5299" s="120">
        <v>12</v>
      </c>
      <c r="F5299" s="305">
        <f t="shared" si="835"/>
        <v>93.313373999999996</v>
      </c>
      <c r="G5299" s="9">
        <v>0.1</v>
      </c>
      <c r="H5299" s="9" t="s">
        <v>1147</v>
      </c>
      <c r="I5299" s="32">
        <f>0.13657*D5299^2.38351</f>
        <v>40.557552731903208</v>
      </c>
      <c r="J5299" s="32">
        <f>(I5299/1000)*0.5/G5299</f>
        <v>0.20278776365951603</v>
      </c>
      <c r="K5299" s="33" t="str">
        <f t="shared" si="836"/>
        <v>DEJAR</v>
      </c>
      <c r="L5299" s="33" t="str">
        <f t="shared" si="837"/>
        <v>DEJAR</v>
      </c>
      <c r="M5299" s="33" t="str">
        <f t="shared" si="838"/>
        <v>DEJAR</v>
      </c>
    </row>
    <row r="5300" spans="1:13" x14ac:dyDescent="0.25">
      <c r="A5300" s="13" t="s">
        <v>1221</v>
      </c>
      <c r="B5300" s="9">
        <v>35</v>
      </c>
      <c r="C5300" s="8" t="s">
        <v>1115</v>
      </c>
      <c r="D5300" s="120">
        <v>43</v>
      </c>
      <c r="E5300" s="120">
        <v>32</v>
      </c>
      <c r="F5300" s="305">
        <f t="shared" si="835"/>
        <v>1452.2046</v>
      </c>
      <c r="G5300" s="9">
        <v>0.1</v>
      </c>
      <c r="H5300" s="9" t="s">
        <v>1116</v>
      </c>
      <c r="I5300" s="33">
        <f t="shared" ref="I5300:I5301" si="846">0.15991*D5300^2.32764</f>
        <v>1013.9163800149536</v>
      </c>
      <c r="J5300" s="33">
        <f t="shared" si="845"/>
        <v>5.0695819000747671</v>
      </c>
      <c r="K5300" s="33" t="str">
        <f t="shared" si="836"/>
        <v>DEJAR</v>
      </c>
      <c r="L5300" s="33" t="str">
        <f t="shared" si="837"/>
        <v>DEJAR</v>
      </c>
      <c r="M5300" s="33" t="str">
        <f t="shared" si="838"/>
        <v>DEJAR</v>
      </c>
    </row>
    <row r="5301" spans="1:13" x14ac:dyDescent="0.25">
      <c r="A5301" s="13" t="s">
        <v>1221</v>
      </c>
      <c r="B5301" s="9">
        <v>36</v>
      </c>
      <c r="C5301" s="8" t="s">
        <v>1125</v>
      </c>
      <c r="D5301" s="120">
        <v>31</v>
      </c>
      <c r="E5301" s="120">
        <v>38</v>
      </c>
      <c r="F5301" s="305">
        <f t="shared" si="835"/>
        <v>754.76940000000002</v>
      </c>
      <c r="G5301" s="9">
        <v>0.1</v>
      </c>
      <c r="H5301" s="9" t="s">
        <v>1116</v>
      </c>
      <c r="I5301" s="33">
        <f t="shared" si="846"/>
        <v>473.40054798786537</v>
      </c>
      <c r="J5301" s="33">
        <f t="shared" si="845"/>
        <v>2.3670027399393265</v>
      </c>
      <c r="K5301" s="33" t="str">
        <f t="shared" si="836"/>
        <v>DEJAR</v>
      </c>
      <c r="L5301" s="33" t="str">
        <f t="shared" si="837"/>
        <v>DEJAR</v>
      </c>
      <c r="M5301" s="33" t="str">
        <f t="shared" si="838"/>
        <v>DEJAR</v>
      </c>
    </row>
    <row r="5302" spans="1:13" x14ac:dyDescent="0.25">
      <c r="A5302" s="13" t="s">
        <v>1221</v>
      </c>
      <c r="B5302" s="9">
        <v>37</v>
      </c>
      <c r="C5302" s="8" t="s">
        <v>1229</v>
      </c>
      <c r="D5302" s="120">
        <v>10.5</v>
      </c>
      <c r="E5302" s="120">
        <v>9</v>
      </c>
      <c r="F5302" s="305">
        <f t="shared" si="835"/>
        <v>86.590350000000001</v>
      </c>
      <c r="G5302" s="9">
        <v>0.1</v>
      </c>
      <c r="H5302" s="9" t="s">
        <v>1147</v>
      </c>
      <c r="I5302" s="32">
        <f>0.13657*D5302^2.38351</f>
        <v>37.099684439743179</v>
      </c>
      <c r="J5302" s="32">
        <f>(I5302/1000)*0.5/G5302</f>
        <v>0.1854984221987159</v>
      </c>
      <c r="K5302" s="33" t="str">
        <f t="shared" si="836"/>
        <v>DEJAR</v>
      </c>
      <c r="L5302" s="33" t="str">
        <f t="shared" si="837"/>
        <v>DEJAR</v>
      </c>
      <c r="M5302" s="33" t="str">
        <f t="shared" si="838"/>
        <v>DEJAR</v>
      </c>
    </row>
    <row r="5303" spans="1:13" x14ac:dyDescent="0.25">
      <c r="A5303" s="13" t="s">
        <v>1221</v>
      </c>
      <c r="B5303" s="9">
        <v>38</v>
      </c>
      <c r="C5303" s="8" t="s">
        <v>1125</v>
      </c>
      <c r="D5303" s="120">
        <v>38</v>
      </c>
      <c r="E5303" s="120">
        <v>30</v>
      </c>
      <c r="F5303" s="305">
        <f t="shared" si="835"/>
        <v>1134.1176</v>
      </c>
      <c r="G5303" s="9">
        <v>0.1</v>
      </c>
      <c r="H5303" s="9" t="s">
        <v>1116</v>
      </c>
      <c r="I5303" s="33">
        <f>0.15991*D5303^2.32764</f>
        <v>760.40176124087304</v>
      </c>
      <c r="J5303" s="33">
        <f t="shared" si="845"/>
        <v>3.8020088062043649</v>
      </c>
      <c r="K5303" s="33" t="str">
        <f t="shared" si="836"/>
        <v>DEJAR</v>
      </c>
      <c r="L5303" s="33" t="str">
        <f t="shared" si="837"/>
        <v>DEJAR</v>
      </c>
      <c r="M5303" s="33" t="str">
        <f t="shared" si="838"/>
        <v>DEJAR</v>
      </c>
    </row>
    <row r="5304" spans="1:13" x14ac:dyDescent="0.25">
      <c r="A5304" s="13" t="s">
        <v>1221</v>
      </c>
      <c r="B5304" s="9">
        <v>39</v>
      </c>
      <c r="C5304" s="8" t="s">
        <v>1229</v>
      </c>
      <c r="D5304" s="120">
        <v>22.5</v>
      </c>
      <c r="E5304" s="120">
        <v>8</v>
      </c>
      <c r="F5304" s="305">
        <f t="shared" si="835"/>
        <v>397.60874999999999</v>
      </c>
      <c r="G5304" s="9">
        <v>0.1</v>
      </c>
      <c r="H5304" s="9" t="s">
        <v>1147</v>
      </c>
      <c r="I5304" s="32">
        <f>0.13657*D5304^2.38351</f>
        <v>228.1896084504572</v>
      </c>
      <c r="J5304" s="32">
        <f>(I5304/1000)*0.5/G5304</f>
        <v>1.140948042252286</v>
      </c>
      <c r="K5304" s="33" t="str">
        <f t="shared" si="836"/>
        <v>DEJAR</v>
      </c>
      <c r="L5304" s="33" t="str">
        <f t="shared" si="837"/>
        <v>DEJAR</v>
      </c>
      <c r="M5304" s="33" t="str">
        <f t="shared" si="838"/>
        <v>DEJAR</v>
      </c>
    </row>
    <row r="5305" spans="1:13" x14ac:dyDescent="0.25">
      <c r="A5305" s="13" t="s">
        <v>1221</v>
      </c>
      <c r="B5305" s="9">
        <v>40</v>
      </c>
      <c r="C5305" s="8" t="s">
        <v>1125</v>
      </c>
      <c r="D5305" s="120">
        <v>27</v>
      </c>
      <c r="E5305" s="120">
        <v>25</v>
      </c>
      <c r="F5305" s="305">
        <f t="shared" si="835"/>
        <v>572.5566</v>
      </c>
      <c r="G5305" s="9">
        <v>0.1</v>
      </c>
      <c r="H5305" s="9" t="s">
        <v>1116</v>
      </c>
      <c r="I5305" s="33">
        <f t="shared" ref="I5305:I5310" si="847">0.15991*D5305^2.32764</f>
        <v>343.22204552912302</v>
      </c>
      <c r="J5305" s="33">
        <f t="shared" si="845"/>
        <v>1.7161102276456148</v>
      </c>
      <c r="K5305" s="33" t="str">
        <f t="shared" si="836"/>
        <v>DEJAR</v>
      </c>
      <c r="L5305" s="33" t="str">
        <f t="shared" si="837"/>
        <v>DEJAR</v>
      </c>
      <c r="M5305" s="33" t="str">
        <f t="shared" si="838"/>
        <v>DEJAR</v>
      </c>
    </row>
    <row r="5306" spans="1:13" x14ac:dyDescent="0.25">
      <c r="A5306" s="13" t="s">
        <v>1221</v>
      </c>
      <c r="B5306" s="9">
        <v>41</v>
      </c>
      <c r="C5306" s="8" t="s">
        <v>1125</v>
      </c>
      <c r="D5306" s="120">
        <v>39</v>
      </c>
      <c r="E5306" s="120">
        <v>40</v>
      </c>
      <c r="F5306" s="305">
        <f t="shared" si="835"/>
        <v>1194.5934</v>
      </c>
      <c r="G5306" s="9">
        <v>0.1</v>
      </c>
      <c r="H5306" s="9" t="s">
        <v>1116</v>
      </c>
      <c r="I5306" s="33">
        <f t="shared" si="847"/>
        <v>807.79515713809144</v>
      </c>
      <c r="J5306" s="33">
        <f t="shared" si="845"/>
        <v>4.0389757856904573</v>
      </c>
      <c r="K5306" s="33" t="str">
        <f t="shared" si="836"/>
        <v>DEJAR</v>
      </c>
      <c r="L5306" s="33" t="str">
        <f t="shared" si="837"/>
        <v>DEJAR</v>
      </c>
      <c r="M5306" s="33" t="str">
        <f t="shared" si="838"/>
        <v>DEJAR</v>
      </c>
    </row>
    <row r="5307" spans="1:13" x14ac:dyDescent="0.25">
      <c r="A5307" s="13" t="s">
        <v>1221</v>
      </c>
      <c r="B5307" s="9">
        <v>42</v>
      </c>
      <c r="C5307" s="8" t="s">
        <v>1125</v>
      </c>
      <c r="D5307" s="120">
        <v>34.5</v>
      </c>
      <c r="E5307" s="120">
        <v>30</v>
      </c>
      <c r="F5307" s="305">
        <f t="shared" si="835"/>
        <v>934.82235000000003</v>
      </c>
      <c r="G5307" s="9">
        <v>0.1</v>
      </c>
      <c r="H5307" s="9" t="s">
        <v>1116</v>
      </c>
      <c r="I5307" s="33">
        <f t="shared" si="847"/>
        <v>607.2462782424343</v>
      </c>
      <c r="J5307" s="33">
        <f t="shared" si="845"/>
        <v>3.036231391212171</v>
      </c>
      <c r="K5307" s="33" t="str">
        <f t="shared" si="836"/>
        <v>DEJAR</v>
      </c>
      <c r="L5307" s="33" t="str">
        <f t="shared" si="837"/>
        <v>DEJAR</v>
      </c>
      <c r="M5307" s="33" t="str">
        <f t="shared" si="838"/>
        <v>DEJAR</v>
      </c>
    </row>
    <row r="5308" spans="1:13" x14ac:dyDescent="0.25">
      <c r="A5308" s="13" t="s">
        <v>1221</v>
      </c>
      <c r="B5308" s="9">
        <v>43</v>
      </c>
      <c r="C5308" s="8" t="s">
        <v>1125</v>
      </c>
      <c r="D5308" s="120">
        <v>41</v>
      </c>
      <c r="E5308" s="120">
        <v>30</v>
      </c>
      <c r="F5308" s="305">
        <f t="shared" si="835"/>
        <v>1320.2574</v>
      </c>
      <c r="G5308" s="9">
        <v>0.1</v>
      </c>
      <c r="H5308" s="9" t="s">
        <v>1116</v>
      </c>
      <c r="I5308" s="33">
        <f t="shared" si="847"/>
        <v>907.5192366572752</v>
      </c>
      <c r="J5308" s="33">
        <f t="shared" si="845"/>
        <v>4.537596183286376</v>
      </c>
      <c r="K5308" s="33" t="str">
        <f t="shared" si="836"/>
        <v>DEJAR</v>
      </c>
      <c r="L5308" s="33" t="str">
        <f t="shared" si="837"/>
        <v>DEJAR</v>
      </c>
      <c r="M5308" s="33" t="str">
        <f t="shared" si="838"/>
        <v>DEJAR</v>
      </c>
    </row>
    <row r="5309" spans="1:13" x14ac:dyDescent="0.25">
      <c r="A5309" s="13" t="s">
        <v>1221</v>
      </c>
      <c r="B5309" s="9">
        <v>44</v>
      </c>
      <c r="C5309" s="8" t="s">
        <v>1125</v>
      </c>
      <c r="D5309" s="120">
        <v>40</v>
      </c>
      <c r="E5309" s="120">
        <v>30</v>
      </c>
      <c r="F5309" s="305">
        <f t="shared" si="835"/>
        <v>1256.6399999999999</v>
      </c>
      <c r="G5309" s="9">
        <v>0.1</v>
      </c>
      <c r="H5309" s="9" t="s">
        <v>1116</v>
      </c>
      <c r="I5309" s="33">
        <f t="shared" si="847"/>
        <v>856.82975840551558</v>
      </c>
      <c r="J5309" s="33">
        <f t="shared" si="845"/>
        <v>4.2841487920275778</v>
      </c>
      <c r="K5309" s="33" t="str">
        <f t="shared" si="836"/>
        <v>DEJAR</v>
      </c>
      <c r="L5309" s="33" t="str">
        <f t="shared" si="837"/>
        <v>DEJAR</v>
      </c>
      <c r="M5309" s="33" t="str">
        <f t="shared" si="838"/>
        <v>DEJAR</v>
      </c>
    </row>
    <row r="5310" spans="1:13" x14ac:dyDescent="0.25">
      <c r="A5310" s="13" t="s">
        <v>1221</v>
      </c>
      <c r="B5310" s="9">
        <v>45</v>
      </c>
      <c r="C5310" s="8" t="s">
        <v>1125</v>
      </c>
      <c r="D5310" s="120">
        <v>70.7</v>
      </c>
      <c r="E5310" s="120">
        <v>42</v>
      </c>
      <c r="F5310" s="305">
        <f t="shared" si="835"/>
        <v>3925.8140460000004</v>
      </c>
      <c r="G5310" s="9">
        <v>0.1</v>
      </c>
      <c r="H5310" s="9" t="s">
        <v>1116</v>
      </c>
      <c r="I5310" s="33">
        <f t="shared" si="847"/>
        <v>3225.9544253775916</v>
      </c>
      <c r="J5310" s="33">
        <f t="shared" si="845"/>
        <v>16.129772126887957</v>
      </c>
      <c r="K5310" s="33" t="str">
        <f t="shared" si="836"/>
        <v>DEJAR</v>
      </c>
      <c r="L5310" s="33" t="str">
        <f t="shared" si="837"/>
        <v>DEJAR</v>
      </c>
      <c r="M5310" s="33" t="str">
        <f t="shared" si="838"/>
        <v>DEJAR</v>
      </c>
    </row>
    <row r="5311" spans="1:13" x14ac:dyDescent="0.25">
      <c r="A5311" s="13" t="s">
        <v>1221</v>
      </c>
      <c r="B5311" s="9">
        <v>46</v>
      </c>
      <c r="C5311" s="8" t="s">
        <v>43</v>
      </c>
      <c r="D5311" s="120">
        <v>22.5</v>
      </c>
      <c r="E5311" s="120">
        <v>35</v>
      </c>
      <c r="F5311" s="305">
        <f t="shared" si="835"/>
        <v>397.60874999999999</v>
      </c>
      <c r="G5311" s="9">
        <v>0.1</v>
      </c>
      <c r="H5311" s="9" t="s">
        <v>1147</v>
      </c>
      <c r="I5311" s="32">
        <f t="shared" ref="I5311:I5374" si="848">0.13657*D5311^2.38351</f>
        <v>228.1896084504572</v>
      </c>
      <c r="J5311" s="32">
        <f t="shared" si="845"/>
        <v>1.140948042252286</v>
      </c>
      <c r="K5311" s="33" t="str">
        <f t="shared" si="836"/>
        <v>DEJAR</v>
      </c>
      <c r="L5311" s="33" t="str">
        <f t="shared" si="837"/>
        <v>DEJAR</v>
      </c>
      <c r="M5311" s="33" t="str">
        <f t="shared" si="838"/>
        <v>DEJAR</v>
      </c>
    </row>
    <row r="5312" spans="1:13" x14ac:dyDescent="0.25">
      <c r="A5312" s="13" t="s">
        <v>1221</v>
      </c>
      <c r="B5312" s="9">
        <v>47</v>
      </c>
      <c r="C5312" s="8" t="s">
        <v>43</v>
      </c>
      <c r="D5312" s="120">
        <v>29.4</v>
      </c>
      <c r="E5312" s="120">
        <v>25</v>
      </c>
      <c r="F5312" s="305">
        <f t="shared" si="835"/>
        <v>678.86834399999987</v>
      </c>
      <c r="G5312" s="9">
        <v>0.1</v>
      </c>
      <c r="H5312" s="9" t="s">
        <v>1147</v>
      </c>
      <c r="I5312" s="32">
        <f t="shared" si="848"/>
        <v>431.69384330856911</v>
      </c>
      <c r="J5312" s="32">
        <f t="shared" si="845"/>
        <v>2.1584692165428456</v>
      </c>
      <c r="K5312" s="33" t="str">
        <f t="shared" si="836"/>
        <v>DEJAR</v>
      </c>
      <c r="L5312" s="33" t="str">
        <f t="shared" si="837"/>
        <v>DEJAR</v>
      </c>
      <c r="M5312" s="33" t="str">
        <f t="shared" si="838"/>
        <v>DEJAR</v>
      </c>
    </row>
    <row r="5313" spans="1:13" x14ac:dyDescent="0.25">
      <c r="A5313" s="13" t="s">
        <v>1221</v>
      </c>
      <c r="B5313" s="9">
        <v>48</v>
      </c>
      <c r="C5313" s="8" t="s">
        <v>43</v>
      </c>
      <c r="D5313" s="120">
        <v>22</v>
      </c>
      <c r="E5313" s="120">
        <v>25</v>
      </c>
      <c r="F5313" s="305">
        <f t="shared" si="835"/>
        <v>380.1336</v>
      </c>
      <c r="G5313" s="9">
        <v>0.1</v>
      </c>
      <c r="H5313" s="9" t="s">
        <v>1147</v>
      </c>
      <c r="I5313" s="32">
        <f t="shared" si="848"/>
        <v>216.2883827856152</v>
      </c>
      <c r="J5313" s="32">
        <f t="shared" si="845"/>
        <v>1.0814419139280758</v>
      </c>
      <c r="K5313" s="33" t="str">
        <f t="shared" si="836"/>
        <v>DEJAR</v>
      </c>
      <c r="L5313" s="33" t="str">
        <f t="shared" si="837"/>
        <v>DEJAR</v>
      </c>
      <c r="M5313" s="33" t="str">
        <f t="shared" si="838"/>
        <v>DEJAR</v>
      </c>
    </row>
    <row r="5314" spans="1:13" x14ac:dyDescent="0.25">
      <c r="A5314" s="13" t="s">
        <v>1224</v>
      </c>
      <c r="B5314" s="9">
        <v>1</v>
      </c>
      <c r="C5314" s="8" t="s">
        <v>1247</v>
      </c>
      <c r="D5314" s="120">
        <v>20</v>
      </c>
      <c r="E5314" s="120">
        <v>9</v>
      </c>
      <c r="F5314" s="305">
        <f t="shared" si="835"/>
        <v>314.15999999999997</v>
      </c>
      <c r="G5314" s="9">
        <v>0.1</v>
      </c>
      <c r="H5314" s="9" t="s">
        <v>1147</v>
      </c>
      <c r="I5314" s="32">
        <f t="shared" si="848"/>
        <v>172.33493090633354</v>
      </c>
      <c r="J5314" s="32">
        <f t="shared" si="845"/>
        <v>0.86167465453166758</v>
      </c>
      <c r="K5314" s="33" t="str">
        <f t="shared" si="836"/>
        <v>DEJAR</v>
      </c>
      <c r="L5314" s="33" t="str">
        <f t="shared" si="837"/>
        <v>DEJAR</v>
      </c>
      <c r="M5314" s="33" t="str">
        <f t="shared" si="838"/>
        <v>DEJAR</v>
      </c>
    </row>
    <row r="5315" spans="1:13" x14ac:dyDescent="0.25">
      <c r="A5315" s="13" t="s">
        <v>1224</v>
      </c>
      <c r="B5315" s="9">
        <v>2</v>
      </c>
      <c r="C5315" s="8" t="s">
        <v>1247</v>
      </c>
      <c r="D5315" s="120">
        <v>26</v>
      </c>
      <c r="E5315" s="120">
        <v>12</v>
      </c>
      <c r="F5315" s="305">
        <f t="shared" ref="F5315:F5378" si="849">(3.1416/4)*D5315^2</f>
        <v>530.93039999999996</v>
      </c>
      <c r="G5315" s="9">
        <v>0.1</v>
      </c>
      <c r="H5315" s="9" t="s">
        <v>1147</v>
      </c>
      <c r="I5315" s="32">
        <f t="shared" si="848"/>
        <v>322.0760520178971</v>
      </c>
      <c r="J5315" s="32">
        <f t="shared" si="845"/>
        <v>1.6103802600894852</v>
      </c>
      <c r="K5315" s="33" t="str">
        <f t="shared" ref="K5315:K5378" si="850">+IF(D5315&gt;=10,"DEJAR","DEPURAR")</f>
        <v>DEJAR</v>
      </c>
      <c r="L5315" s="33" t="str">
        <f t="shared" ref="L5315:L5378" si="851">+IF(E5315&gt;=5,"DEJAR","DEPURAR")</f>
        <v>DEJAR</v>
      </c>
      <c r="M5315" s="33" t="str">
        <f t="shared" ref="M5315:M5378" si="852">+IF(AND(K5315="DEJAR",L5315="DEJAR"),"DEJAR","DEPURAR")</f>
        <v>DEJAR</v>
      </c>
    </row>
    <row r="5316" spans="1:13" x14ac:dyDescent="0.25">
      <c r="A5316" s="13" t="s">
        <v>1224</v>
      </c>
      <c r="B5316" s="9">
        <v>3</v>
      </c>
      <c r="C5316" s="8" t="s">
        <v>1247</v>
      </c>
      <c r="D5316" s="120">
        <v>23.5</v>
      </c>
      <c r="E5316" s="120">
        <v>12</v>
      </c>
      <c r="F5316" s="305">
        <f t="shared" si="849"/>
        <v>433.73714999999999</v>
      </c>
      <c r="G5316" s="9">
        <v>0.1</v>
      </c>
      <c r="H5316" s="9" t="s">
        <v>1147</v>
      </c>
      <c r="I5316" s="32">
        <f t="shared" si="848"/>
        <v>253.10998017593391</v>
      </c>
      <c r="J5316" s="32">
        <f t="shared" si="845"/>
        <v>1.2655499008796693</v>
      </c>
      <c r="K5316" s="33" t="str">
        <f t="shared" si="850"/>
        <v>DEJAR</v>
      </c>
      <c r="L5316" s="33" t="str">
        <f t="shared" si="851"/>
        <v>DEJAR</v>
      </c>
      <c r="M5316" s="33" t="str">
        <f t="shared" si="852"/>
        <v>DEJAR</v>
      </c>
    </row>
    <row r="5317" spans="1:13" x14ac:dyDescent="0.25">
      <c r="A5317" s="13" t="s">
        <v>1224</v>
      </c>
      <c r="B5317" s="9">
        <v>4</v>
      </c>
      <c r="C5317" s="8" t="s">
        <v>1248</v>
      </c>
      <c r="D5317" s="120">
        <v>11.5</v>
      </c>
      <c r="E5317" s="120">
        <v>4</v>
      </c>
      <c r="F5317" s="305">
        <f t="shared" si="849"/>
        <v>103.86915</v>
      </c>
      <c r="G5317" s="9">
        <v>0.1</v>
      </c>
      <c r="H5317" s="9" t="s">
        <v>1147</v>
      </c>
      <c r="I5317" s="32">
        <f t="shared" si="848"/>
        <v>46.082838181946165</v>
      </c>
      <c r="J5317" s="32">
        <f t="shared" si="845"/>
        <v>0.23041419090973084</v>
      </c>
      <c r="K5317" s="33" t="str">
        <f t="shared" si="850"/>
        <v>DEJAR</v>
      </c>
      <c r="L5317" s="33" t="str">
        <f t="shared" si="851"/>
        <v>DEPURAR</v>
      </c>
      <c r="M5317" s="33" t="str">
        <f t="shared" si="852"/>
        <v>DEPURAR</v>
      </c>
    </row>
    <row r="5318" spans="1:13" x14ac:dyDescent="0.25">
      <c r="A5318" s="13" t="s">
        <v>1224</v>
      </c>
      <c r="B5318" s="9">
        <v>5</v>
      </c>
      <c r="C5318" s="8" t="s">
        <v>896</v>
      </c>
      <c r="D5318" s="120">
        <v>16</v>
      </c>
      <c r="E5318" s="120">
        <v>8</v>
      </c>
      <c r="F5318" s="305">
        <f t="shared" si="849"/>
        <v>201.0624</v>
      </c>
      <c r="G5318" s="9">
        <v>0.1</v>
      </c>
      <c r="H5318" s="9" t="s">
        <v>1147</v>
      </c>
      <c r="I5318" s="32">
        <f t="shared" si="848"/>
        <v>101.24820425273758</v>
      </c>
      <c r="J5318" s="32">
        <f t="shared" si="845"/>
        <v>0.50624102126368786</v>
      </c>
      <c r="K5318" s="33" t="str">
        <f t="shared" si="850"/>
        <v>DEJAR</v>
      </c>
      <c r="L5318" s="33" t="str">
        <f t="shared" si="851"/>
        <v>DEJAR</v>
      </c>
      <c r="M5318" s="33" t="str">
        <f t="shared" si="852"/>
        <v>DEJAR</v>
      </c>
    </row>
    <row r="5319" spans="1:13" x14ac:dyDescent="0.25">
      <c r="A5319" s="13" t="s">
        <v>1224</v>
      </c>
      <c r="B5319" s="9">
        <v>6</v>
      </c>
      <c r="C5319" s="8" t="s">
        <v>1247</v>
      </c>
      <c r="D5319" s="120">
        <v>19</v>
      </c>
      <c r="E5319" s="120">
        <v>10</v>
      </c>
      <c r="F5319" s="305">
        <f t="shared" si="849"/>
        <v>283.52940000000001</v>
      </c>
      <c r="G5319" s="9">
        <v>0.1</v>
      </c>
      <c r="H5319" s="9" t="s">
        <v>1147</v>
      </c>
      <c r="I5319" s="32">
        <f t="shared" si="848"/>
        <v>152.50261995629924</v>
      </c>
      <c r="J5319" s="32">
        <f t="shared" si="845"/>
        <v>0.76251309978149617</v>
      </c>
      <c r="K5319" s="33" t="str">
        <f t="shared" si="850"/>
        <v>DEJAR</v>
      </c>
      <c r="L5319" s="33" t="str">
        <f t="shared" si="851"/>
        <v>DEJAR</v>
      </c>
      <c r="M5319" s="33" t="str">
        <f t="shared" si="852"/>
        <v>DEJAR</v>
      </c>
    </row>
    <row r="5320" spans="1:13" x14ac:dyDescent="0.25">
      <c r="A5320" s="13" t="s">
        <v>1224</v>
      </c>
      <c r="B5320" s="9">
        <v>7</v>
      </c>
      <c r="C5320" s="8" t="s">
        <v>896</v>
      </c>
      <c r="D5320" s="120">
        <v>30</v>
      </c>
      <c r="E5320" s="120">
        <v>12</v>
      </c>
      <c r="F5320" s="305">
        <f t="shared" si="849"/>
        <v>706.86</v>
      </c>
      <c r="G5320" s="9">
        <v>0.1</v>
      </c>
      <c r="H5320" s="9" t="s">
        <v>1147</v>
      </c>
      <c r="I5320" s="32">
        <f t="shared" si="848"/>
        <v>452.98997539791907</v>
      </c>
      <c r="J5320" s="32">
        <f t="shared" si="845"/>
        <v>2.2649498769895953</v>
      </c>
      <c r="K5320" s="33" t="str">
        <f t="shared" si="850"/>
        <v>DEJAR</v>
      </c>
      <c r="L5320" s="33" t="str">
        <f t="shared" si="851"/>
        <v>DEJAR</v>
      </c>
      <c r="M5320" s="33" t="str">
        <f t="shared" si="852"/>
        <v>DEJAR</v>
      </c>
    </row>
    <row r="5321" spans="1:13" x14ac:dyDescent="0.25">
      <c r="A5321" s="13" t="s">
        <v>1224</v>
      </c>
      <c r="B5321" s="9">
        <v>8</v>
      </c>
      <c r="C5321" s="8" t="s">
        <v>34</v>
      </c>
      <c r="D5321" s="120">
        <v>12</v>
      </c>
      <c r="E5321" s="120">
        <v>8</v>
      </c>
      <c r="F5321" s="305">
        <f t="shared" si="849"/>
        <v>113.0976</v>
      </c>
      <c r="G5321" s="9">
        <v>0.1</v>
      </c>
      <c r="H5321" s="9" t="s">
        <v>1147</v>
      </c>
      <c r="I5321" s="32">
        <f t="shared" si="848"/>
        <v>51.002868362482175</v>
      </c>
      <c r="J5321" s="32">
        <f t="shared" si="845"/>
        <v>0.25501434181241084</v>
      </c>
      <c r="K5321" s="33" t="str">
        <f t="shared" si="850"/>
        <v>DEJAR</v>
      </c>
      <c r="L5321" s="33" t="str">
        <f t="shared" si="851"/>
        <v>DEJAR</v>
      </c>
      <c r="M5321" s="33" t="str">
        <f t="shared" si="852"/>
        <v>DEJAR</v>
      </c>
    </row>
    <row r="5322" spans="1:13" x14ac:dyDescent="0.25">
      <c r="A5322" s="13" t="s">
        <v>1224</v>
      </c>
      <c r="B5322" s="9">
        <v>9</v>
      </c>
      <c r="C5322" s="8" t="s">
        <v>896</v>
      </c>
      <c r="D5322" s="120">
        <v>18.5</v>
      </c>
      <c r="E5322" s="120">
        <v>12</v>
      </c>
      <c r="F5322" s="305">
        <f t="shared" si="849"/>
        <v>268.80315000000002</v>
      </c>
      <c r="G5322" s="9">
        <v>0.1</v>
      </c>
      <c r="H5322" s="9" t="s">
        <v>1147</v>
      </c>
      <c r="I5322" s="32">
        <f t="shared" si="848"/>
        <v>143.11059777395243</v>
      </c>
      <c r="J5322" s="32">
        <f t="shared" si="845"/>
        <v>0.71555298886976215</v>
      </c>
      <c r="K5322" s="33" t="str">
        <f t="shared" si="850"/>
        <v>DEJAR</v>
      </c>
      <c r="L5322" s="33" t="str">
        <f t="shared" si="851"/>
        <v>DEJAR</v>
      </c>
      <c r="M5322" s="33" t="str">
        <f t="shared" si="852"/>
        <v>DEJAR</v>
      </c>
    </row>
    <row r="5323" spans="1:13" x14ac:dyDescent="0.25">
      <c r="A5323" s="13" t="s">
        <v>1224</v>
      </c>
      <c r="B5323" s="9">
        <v>10</v>
      </c>
      <c r="C5323" s="8" t="s">
        <v>1243</v>
      </c>
      <c r="D5323" s="120">
        <v>21</v>
      </c>
      <c r="E5323" s="120">
        <v>4</v>
      </c>
      <c r="F5323" s="305">
        <f t="shared" si="849"/>
        <v>346.3614</v>
      </c>
      <c r="G5323" s="9">
        <v>0.1</v>
      </c>
      <c r="H5323" s="9" t="s">
        <v>1147</v>
      </c>
      <c r="I5323" s="32">
        <f t="shared" si="848"/>
        <v>193.587905296</v>
      </c>
      <c r="J5323" s="32">
        <f t="shared" si="845"/>
        <v>0.96793952648000003</v>
      </c>
      <c r="K5323" s="33" t="str">
        <f t="shared" si="850"/>
        <v>DEJAR</v>
      </c>
      <c r="L5323" s="33" t="str">
        <f t="shared" si="851"/>
        <v>DEPURAR</v>
      </c>
      <c r="M5323" s="33" t="str">
        <f t="shared" si="852"/>
        <v>DEPURAR</v>
      </c>
    </row>
    <row r="5324" spans="1:13" x14ac:dyDescent="0.25">
      <c r="A5324" s="13" t="s">
        <v>1224</v>
      </c>
      <c r="B5324" s="9">
        <v>11</v>
      </c>
      <c r="C5324" s="8" t="s">
        <v>1246</v>
      </c>
      <c r="D5324" s="120">
        <v>12.5</v>
      </c>
      <c r="E5324" s="120">
        <v>8</v>
      </c>
      <c r="F5324" s="305">
        <f t="shared" si="849"/>
        <v>122.71875</v>
      </c>
      <c r="G5324" s="9">
        <v>0.1</v>
      </c>
      <c r="H5324" s="9" t="s">
        <v>1147</v>
      </c>
      <c r="I5324" s="32">
        <f t="shared" si="848"/>
        <v>56.214880852526136</v>
      </c>
      <c r="J5324" s="32">
        <f t="shared" si="845"/>
        <v>0.28107440426263064</v>
      </c>
      <c r="K5324" s="33" t="str">
        <f t="shared" si="850"/>
        <v>DEJAR</v>
      </c>
      <c r="L5324" s="33" t="str">
        <f t="shared" si="851"/>
        <v>DEJAR</v>
      </c>
      <c r="M5324" s="33" t="str">
        <f t="shared" si="852"/>
        <v>DEJAR</v>
      </c>
    </row>
    <row r="5325" spans="1:13" x14ac:dyDescent="0.25">
      <c r="A5325" s="13" t="s">
        <v>1224</v>
      </c>
      <c r="B5325" s="9">
        <v>12</v>
      </c>
      <c r="C5325" s="8" t="s">
        <v>1249</v>
      </c>
      <c r="D5325" s="120">
        <v>13.5</v>
      </c>
      <c r="E5325" s="120">
        <v>5</v>
      </c>
      <c r="F5325" s="305">
        <f t="shared" si="849"/>
        <v>143.13915</v>
      </c>
      <c r="G5325" s="9">
        <v>0.1</v>
      </c>
      <c r="H5325" s="9" t="s">
        <v>1147</v>
      </c>
      <c r="I5325" s="32">
        <f t="shared" si="848"/>
        <v>67.533172179763213</v>
      </c>
      <c r="J5325" s="32">
        <f t="shared" si="845"/>
        <v>0.33766586089881601</v>
      </c>
      <c r="K5325" s="33" t="str">
        <f t="shared" si="850"/>
        <v>DEJAR</v>
      </c>
      <c r="L5325" s="33" t="str">
        <f t="shared" si="851"/>
        <v>DEJAR</v>
      </c>
      <c r="M5325" s="33" t="str">
        <f t="shared" si="852"/>
        <v>DEJAR</v>
      </c>
    </row>
    <row r="5326" spans="1:13" x14ac:dyDescent="0.25">
      <c r="A5326" s="13" t="s">
        <v>1224</v>
      </c>
      <c r="B5326" s="9">
        <v>13</v>
      </c>
      <c r="C5326" s="8" t="s">
        <v>896</v>
      </c>
      <c r="D5326" s="120">
        <v>19</v>
      </c>
      <c r="E5326" s="120">
        <v>12</v>
      </c>
      <c r="F5326" s="305">
        <f t="shared" si="849"/>
        <v>283.52940000000001</v>
      </c>
      <c r="G5326" s="9">
        <v>0.1</v>
      </c>
      <c r="H5326" s="9" t="s">
        <v>1147</v>
      </c>
      <c r="I5326" s="32">
        <f t="shared" si="848"/>
        <v>152.50261995629924</v>
      </c>
      <c r="J5326" s="32">
        <f t="shared" si="845"/>
        <v>0.76251309978149617</v>
      </c>
      <c r="K5326" s="33" t="str">
        <f t="shared" si="850"/>
        <v>DEJAR</v>
      </c>
      <c r="L5326" s="33" t="str">
        <f t="shared" si="851"/>
        <v>DEJAR</v>
      </c>
      <c r="M5326" s="33" t="str">
        <f t="shared" si="852"/>
        <v>DEJAR</v>
      </c>
    </row>
    <row r="5327" spans="1:13" x14ac:dyDescent="0.25">
      <c r="A5327" s="13" t="s">
        <v>1224</v>
      </c>
      <c r="B5327" s="9">
        <v>14</v>
      </c>
      <c r="C5327" s="8" t="s">
        <v>1178</v>
      </c>
      <c r="D5327" s="120">
        <v>11.2</v>
      </c>
      <c r="E5327" s="120">
        <v>12</v>
      </c>
      <c r="F5327" s="305">
        <f t="shared" si="849"/>
        <v>98.520575999999991</v>
      </c>
      <c r="G5327" s="9">
        <v>0.1</v>
      </c>
      <c r="H5327" s="9" t="s">
        <v>1147</v>
      </c>
      <c r="I5327" s="32">
        <f t="shared" si="848"/>
        <v>43.269010001935349</v>
      </c>
      <c r="J5327" s="32">
        <f t="shared" si="845"/>
        <v>0.21634505000967674</v>
      </c>
      <c r="K5327" s="33" t="str">
        <f t="shared" si="850"/>
        <v>DEJAR</v>
      </c>
      <c r="L5327" s="33" t="str">
        <f t="shared" si="851"/>
        <v>DEJAR</v>
      </c>
      <c r="M5327" s="33" t="str">
        <f t="shared" si="852"/>
        <v>DEJAR</v>
      </c>
    </row>
    <row r="5328" spans="1:13" x14ac:dyDescent="0.25">
      <c r="A5328" s="13" t="s">
        <v>1224</v>
      </c>
      <c r="B5328" s="9">
        <v>15</v>
      </c>
      <c r="C5328" s="8" t="s">
        <v>896</v>
      </c>
      <c r="D5328" s="120">
        <v>15</v>
      </c>
      <c r="E5328" s="120">
        <v>8</v>
      </c>
      <c r="F5328" s="305">
        <f t="shared" si="849"/>
        <v>176.715</v>
      </c>
      <c r="G5328" s="9">
        <v>0.1</v>
      </c>
      <c r="H5328" s="9" t="s">
        <v>1147</v>
      </c>
      <c r="I5328" s="32">
        <f t="shared" si="848"/>
        <v>86.812164819560579</v>
      </c>
      <c r="J5328" s="32">
        <f t="shared" si="845"/>
        <v>0.43406082409780289</v>
      </c>
      <c r="K5328" s="33" t="str">
        <f t="shared" si="850"/>
        <v>DEJAR</v>
      </c>
      <c r="L5328" s="33" t="str">
        <f t="shared" si="851"/>
        <v>DEJAR</v>
      </c>
      <c r="M5328" s="33" t="str">
        <f t="shared" si="852"/>
        <v>DEJAR</v>
      </c>
    </row>
    <row r="5329" spans="1:13" x14ac:dyDescent="0.25">
      <c r="A5329" s="13" t="s">
        <v>1224</v>
      </c>
      <c r="B5329" s="9">
        <v>16</v>
      </c>
      <c r="C5329" s="8" t="s">
        <v>1247</v>
      </c>
      <c r="D5329" s="120">
        <v>11</v>
      </c>
      <c r="E5329" s="120">
        <v>8</v>
      </c>
      <c r="F5329" s="305">
        <f t="shared" si="849"/>
        <v>95.0334</v>
      </c>
      <c r="G5329" s="9">
        <v>0.1</v>
      </c>
      <c r="H5329" s="9" t="s">
        <v>1147</v>
      </c>
      <c r="I5329" s="32">
        <f t="shared" si="848"/>
        <v>41.450062373780455</v>
      </c>
      <c r="J5329" s="32">
        <f t="shared" si="845"/>
        <v>0.20725031186890225</v>
      </c>
      <c r="K5329" s="33" t="str">
        <f t="shared" si="850"/>
        <v>DEJAR</v>
      </c>
      <c r="L5329" s="33" t="str">
        <f t="shared" si="851"/>
        <v>DEJAR</v>
      </c>
      <c r="M5329" s="33" t="str">
        <f t="shared" si="852"/>
        <v>DEJAR</v>
      </c>
    </row>
    <row r="5330" spans="1:13" x14ac:dyDescent="0.25">
      <c r="A5330" s="13" t="s">
        <v>1224</v>
      </c>
      <c r="B5330" s="9">
        <v>17</v>
      </c>
      <c r="C5330" s="8" t="s">
        <v>1250</v>
      </c>
      <c r="D5330" s="120">
        <v>10.199999999999999</v>
      </c>
      <c r="E5330" s="120">
        <v>6</v>
      </c>
      <c r="F5330" s="305">
        <f t="shared" si="849"/>
        <v>81.713015999999996</v>
      </c>
      <c r="G5330" s="9">
        <v>0.1</v>
      </c>
      <c r="H5330" s="9" t="s">
        <v>1147</v>
      </c>
      <c r="I5330" s="32">
        <f t="shared" si="848"/>
        <v>34.622936944330348</v>
      </c>
      <c r="J5330" s="32">
        <f t="shared" si="845"/>
        <v>0.17311468472165173</v>
      </c>
      <c r="K5330" s="33" t="str">
        <f t="shared" si="850"/>
        <v>DEJAR</v>
      </c>
      <c r="L5330" s="33" t="str">
        <f t="shared" si="851"/>
        <v>DEJAR</v>
      </c>
      <c r="M5330" s="33" t="str">
        <f t="shared" si="852"/>
        <v>DEJAR</v>
      </c>
    </row>
    <row r="5331" spans="1:13" x14ac:dyDescent="0.25">
      <c r="A5331" s="13" t="s">
        <v>1224</v>
      </c>
      <c r="B5331" s="9">
        <v>18</v>
      </c>
      <c r="C5331" s="8" t="s">
        <v>1250</v>
      </c>
      <c r="D5331" s="120">
        <v>11.5</v>
      </c>
      <c r="E5331" s="120">
        <v>8</v>
      </c>
      <c r="F5331" s="305">
        <f t="shared" si="849"/>
        <v>103.86915</v>
      </c>
      <c r="G5331" s="9">
        <v>0.1</v>
      </c>
      <c r="H5331" s="9" t="s">
        <v>1147</v>
      </c>
      <c r="I5331" s="32">
        <f t="shared" si="848"/>
        <v>46.082838181946165</v>
      </c>
      <c r="J5331" s="32">
        <f t="shared" si="845"/>
        <v>0.23041419090973084</v>
      </c>
      <c r="K5331" s="33" t="str">
        <f t="shared" si="850"/>
        <v>DEJAR</v>
      </c>
      <c r="L5331" s="33" t="str">
        <f t="shared" si="851"/>
        <v>DEJAR</v>
      </c>
      <c r="M5331" s="33" t="str">
        <f t="shared" si="852"/>
        <v>DEJAR</v>
      </c>
    </row>
    <row r="5332" spans="1:13" x14ac:dyDescent="0.25">
      <c r="A5332" s="13" t="s">
        <v>1224</v>
      </c>
      <c r="B5332" s="9">
        <v>19</v>
      </c>
      <c r="C5332" s="8" t="s">
        <v>130</v>
      </c>
      <c r="D5332" s="120">
        <v>21.5</v>
      </c>
      <c r="E5332" s="120">
        <v>15</v>
      </c>
      <c r="F5332" s="305">
        <f t="shared" si="849"/>
        <v>363.05115000000001</v>
      </c>
      <c r="G5332" s="9">
        <v>0.1</v>
      </c>
      <c r="H5332" s="9" t="s">
        <v>1147</v>
      </c>
      <c r="I5332" s="32">
        <f t="shared" si="848"/>
        <v>204.75555973317921</v>
      </c>
      <c r="J5332" s="32">
        <f t="shared" si="845"/>
        <v>1.023777798665896</v>
      </c>
      <c r="K5332" s="33" t="str">
        <f t="shared" si="850"/>
        <v>DEJAR</v>
      </c>
      <c r="L5332" s="33" t="str">
        <f t="shared" si="851"/>
        <v>DEJAR</v>
      </c>
      <c r="M5332" s="33" t="str">
        <f t="shared" si="852"/>
        <v>DEJAR</v>
      </c>
    </row>
    <row r="5333" spans="1:13" x14ac:dyDescent="0.25">
      <c r="A5333" s="13" t="s">
        <v>1224</v>
      </c>
      <c r="B5333" s="9">
        <v>20</v>
      </c>
      <c r="C5333" s="8" t="s">
        <v>1179</v>
      </c>
      <c r="D5333" s="120">
        <v>14</v>
      </c>
      <c r="E5333" s="120">
        <v>12</v>
      </c>
      <c r="F5333" s="305">
        <f t="shared" si="849"/>
        <v>153.9384</v>
      </c>
      <c r="G5333" s="9">
        <v>0.1</v>
      </c>
      <c r="H5333" s="9" t="s">
        <v>1147</v>
      </c>
      <c r="I5333" s="32">
        <f t="shared" si="848"/>
        <v>73.64833681845144</v>
      </c>
      <c r="J5333" s="32">
        <f t="shared" si="845"/>
        <v>0.36824168409225716</v>
      </c>
      <c r="K5333" s="33" t="str">
        <f t="shared" si="850"/>
        <v>DEJAR</v>
      </c>
      <c r="L5333" s="33" t="str">
        <f t="shared" si="851"/>
        <v>DEJAR</v>
      </c>
      <c r="M5333" s="33" t="str">
        <f t="shared" si="852"/>
        <v>DEJAR</v>
      </c>
    </row>
    <row r="5334" spans="1:13" x14ac:dyDescent="0.25">
      <c r="A5334" s="13" t="s">
        <v>1224</v>
      </c>
      <c r="B5334" s="9">
        <v>21</v>
      </c>
      <c r="C5334" s="8" t="s">
        <v>55</v>
      </c>
      <c r="D5334" s="120">
        <v>10</v>
      </c>
      <c r="E5334" s="120">
        <v>6</v>
      </c>
      <c r="F5334" s="305">
        <f t="shared" si="849"/>
        <v>78.539999999999992</v>
      </c>
      <c r="G5334" s="9">
        <v>0.1</v>
      </c>
      <c r="H5334" s="9" t="s">
        <v>1147</v>
      </c>
      <c r="I5334" s="32">
        <f t="shared" si="848"/>
        <v>33.026709725455305</v>
      </c>
      <c r="J5334" s="32">
        <f t="shared" si="845"/>
        <v>0.16513354862727653</v>
      </c>
      <c r="K5334" s="33" t="str">
        <f t="shared" si="850"/>
        <v>DEJAR</v>
      </c>
      <c r="L5334" s="33" t="str">
        <f t="shared" si="851"/>
        <v>DEJAR</v>
      </c>
      <c r="M5334" s="33" t="str">
        <f t="shared" si="852"/>
        <v>DEJAR</v>
      </c>
    </row>
    <row r="5335" spans="1:13" x14ac:dyDescent="0.25">
      <c r="A5335" s="14" t="s">
        <v>1261</v>
      </c>
      <c r="B5335" s="18">
        <v>1</v>
      </c>
      <c r="C5335" s="28" t="s">
        <v>1274</v>
      </c>
      <c r="D5335" s="12">
        <v>18</v>
      </c>
      <c r="E5335" s="12">
        <v>7</v>
      </c>
      <c r="F5335" s="305">
        <f t="shared" si="849"/>
        <v>254.46959999999999</v>
      </c>
      <c r="G5335" s="9">
        <v>0.1</v>
      </c>
      <c r="H5335" s="9" t="s">
        <v>1063</v>
      </c>
      <c r="I5335" s="32">
        <f t="shared" si="848"/>
        <v>134.06329154071116</v>
      </c>
      <c r="J5335" s="32">
        <f t="shared" si="845"/>
        <v>0.67031645770355586</v>
      </c>
      <c r="K5335" s="33" t="str">
        <f t="shared" si="850"/>
        <v>DEJAR</v>
      </c>
      <c r="L5335" s="33" t="str">
        <f t="shared" si="851"/>
        <v>DEJAR</v>
      </c>
      <c r="M5335" s="33" t="str">
        <f t="shared" si="852"/>
        <v>DEJAR</v>
      </c>
    </row>
    <row r="5336" spans="1:13" x14ac:dyDescent="0.25">
      <c r="A5336" s="14" t="s">
        <v>1261</v>
      </c>
      <c r="B5336" s="18">
        <v>2</v>
      </c>
      <c r="C5336" s="28" t="s">
        <v>1275</v>
      </c>
      <c r="D5336" s="12">
        <v>36</v>
      </c>
      <c r="E5336" s="12">
        <v>20</v>
      </c>
      <c r="F5336" s="305">
        <f t="shared" si="849"/>
        <v>1017.8783999999999</v>
      </c>
      <c r="G5336" s="9">
        <v>0.1</v>
      </c>
      <c r="H5336" s="9" t="s">
        <v>1063</v>
      </c>
      <c r="I5336" s="32">
        <f t="shared" si="848"/>
        <v>699.54858588098784</v>
      </c>
      <c r="J5336" s="32">
        <f t="shared" si="845"/>
        <v>3.4977429294049394</v>
      </c>
      <c r="K5336" s="33" t="str">
        <f t="shared" si="850"/>
        <v>DEJAR</v>
      </c>
      <c r="L5336" s="33" t="str">
        <f t="shared" si="851"/>
        <v>DEJAR</v>
      </c>
      <c r="M5336" s="33" t="str">
        <f t="shared" si="852"/>
        <v>DEJAR</v>
      </c>
    </row>
    <row r="5337" spans="1:13" x14ac:dyDescent="0.25">
      <c r="A5337" s="14" t="s">
        <v>1261</v>
      </c>
      <c r="B5337" s="18">
        <v>3</v>
      </c>
      <c r="C5337" s="28" t="s">
        <v>1275</v>
      </c>
      <c r="D5337" s="12">
        <v>40</v>
      </c>
      <c r="E5337" s="12">
        <v>25</v>
      </c>
      <c r="F5337" s="305">
        <f t="shared" si="849"/>
        <v>1256.6399999999999</v>
      </c>
      <c r="G5337" s="9">
        <v>0.1</v>
      </c>
      <c r="H5337" s="9" t="s">
        <v>1063</v>
      </c>
      <c r="I5337" s="32">
        <f t="shared" si="848"/>
        <v>899.25180732127308</v>
      </c>
      <c r="J5337" s="32">
        <f t="shared" si="845"/>
        <v>4.4962590366063653</v>
      </c>
      <c r="K5337" s="33" t="str">
        <f t="shared" si="850"/>
        <v>DEJAR</v>
      </c>
      <c r="L5337" s="33" t="str">
        <f t="shared" si="851"/>
        <v>DEJAR</v>
      </c>
      <c r="M5337" s="33" t="str">
        <f t="shared" si="852"/>
        <v>DEJAR</v>
      </c>
    </row>
    <row r="5338" spans="1:13" x14ac:dyDescent="0.25">
      <c r="A5338" s="14" t="s">
        <v>1261</v>
      </c>
      <c r="B5338" s="18">
        <v>4</v>
      </c>
      <c r="C5338" s="28" t="s">
        <v>1276</v>
      </c>
      <c r="D5338" s="12">
        <v>43</v>
      </c>
      <c r="E5338" s="12">
        <v>20</v>
      </c>
      <c r="F5338" s="305">
        <f t="shared" si="849"/>
        <v>1452.2046</v>
      </c>
      <c r="G5338" s="9">
        <v>0.1</v>
      </c>
      <c r="H5338" s="9" t="s">
        <v>1063</v>
      </c>
      <c r="I5338" s="32">
        <f t="shared" si="848"/>
        <v>1068.4241794788302</v>
      </c>
      <c r="J5338" s="32">
        <f t="shared" si="845"/>
        <v>5.3421208973941514</v>
      </c>
      <c r="K5338" s="33" t="str">
        <f t="shared" si="850"/>
        <v>DEJAR</v>
      </c>
      <c r="L5338" s="33" t="str">
        <f t="shared" si="851"/>
        <v>DEJAR</v>
      </c>
      <c r="M5338" s="33" t="str">
        <f t="shared" si="852"/>
        <v>DEJAR</v>
      </c>
    </row>
    <row r="5339" spans="1:13" x14ac:dyDescent="0.25">
      <c r="A5339" s="14" t="s">
        <v>1261</v>
      </c>
      <c r="B5339" s="18">
        <v>5</v>
      </c>
      <c r="C5339" s="28" t="s">
        <v>1277</v>
      </c>
      <c r="D5339" s="12">
        <v>23</v>
      </c>
      <c r="E5339" s="12">
        <v>6</v>
      </c>
      <c r="F5339" s="305">
        <f t="shared" si="849"/>
        <v>415.47660000000002</v>
      </c>
      <c r="G5339" s="9">
        <v>0.1</v>
      </c>
      <c r="H5339" s="9" t="s">
        <v>1063</v>
      </c>
      <c r="I5339" s="32">
        <f t="shared" si="848"/>
        <v>240.46242571758225</v>
      </c>
      <c r="J5339" s="32">
        <f t="shared" si="845"/>
        <v>1.2023121285879113</v>
      </c>
      <c r="K5339" s="33" t="str">
        <f t="shared" si="850"/>
        <v>DEJAR</v>
      </c>
      <c r="L5339" s="33" t="str">
        <f t="shared" si="851"/>
        <v>DEJAR</v>
      </c>
      <c r="M5339" s="33" t="str">
        <f t="shared" si="852"/>
        <v>DEJAR</v>
      </c>
    </row>
    <row r="5340" spans="1:13" x14ac:dyDescent="0.25">
      <c r="A5340" s="14" t="s">
        <v>1261</v>
      </c>
      <c r="B5340" s="18">
        <v>6</v>
      </c>
      <c r="C5340" s="28" t="s">
        <v>820</v>
      </c>
      <c r="D5340" s="12">
        <v>33</v>
      </c>
      <c r="E5340" s="12">
        <v>15</v>
      </c>
      <c r="F5340" s="305">
        <f t="shared" si="849"/>
        <v>855.30060000000003</v>
      </c>
      <c r="G5340" s="9">
        <v>0.1</v>
      </c>
      <c r="H5340" s="9" t="s">
        <v>1063</v>
      </c>
      <c r="I5340" s="32">
        <f t="shared" si="848"/>
        <v>568.52356444302654</v>
      </c>
      <c r="J5340" s="32">
        <f t="shared" si="845"/>
        <v>2.8426178222151326</v>
      </c>
      <c r="K5340" s="33" t="str">
        <f t="shared" si="850"/>
        <v>DEJAR</v>
      </c>
      <c r="L5340" s="33" t="str">
        <f t="shared" si="851"/>
        <v>DEJAR</v>
      </c>
      <c r="M5340" s="33" t="str">
        <f t="shared" si="852"/>
        <v>DEJAR</v>
      </c>
    </row>
    <row r="5341" spans="1:13" x14ac:dyDescent="0.25">
      <c r="A5341" s="14" t="s">
        <v>1261</v>
      </c>
      <c r="B5341" s="18">
        <v>7</v>
      </c>
      <c r="C5341" s="28" t="s">
        <v>377</v>
      </c>
      <c r="D5341" s="12">
        <v>18</v>
      </c>
      <c r="E5341" s="12">
        <v>19</v>
      </c>
      <c r="F5341" s="305">
        <f t="shared" si="849"/>
        <v>254.46959999999999</v>
      </c>
      <c r="G5341" s="9">
        <v>0.1</v>
      </c>
      <c r="H5341" s="9" t="s">
        <v>1063</v>
      </c>
      <c r="I5341" s="32">
        <f t="shared" si="848"/>
        <v>134.06329154071116</v>
      </c>
      <c r="J5341" s="32">
        <f t="shared" si="845"/>
        <v>0.67031645770355586</v>
      </c>
      <c r="K5341" s="33" t="str">
        <f t="shared" si="850"/>
        <v>DEJAR</v>
      </c>
      <c r="L5341" s="33" t="str">
        <f t="shared" si="851"/>
        <v>DEJAR</v>
      </c>
      <c r="M5341" s="33" t="str">
        <f t="shared" si="852"/>
        <v>DEJAR</v>
      </c>
    </row>
    <row r="5342" spans="1:13" x14ac:dyDescent="0.25">
      <c r="A5342" s="14" t="s">
        <v>1261</v>
      </c>
      <c r="B5342" s="18">
        <v>8</v>
      </c>
      <c r="C5342" s="28" t="s">
        <v>1278</v>
      </c>
      <c r="D5342" s="12">
        <v>38</v>
      </c>
      <c r="E5342" s="12">
        <v>25</v>
      </c>
      <c r="F5342" s="305">
        <f t="shared" si="849"/>
        <v>1134.1176</v>
      </c>
      <c r="G5342" s="9">
        <v>0.1</v>
      </c>
      <c r="H5342" s="9" t="s">
        <v>1063</v>
      </c>
      <c r="I5342" s="32">
        <f t="shared" si="848"/>
        <v>795.76587227964853</v>
      </c>
      <c r="J5342" s="32">
        <f t="shared" si="845"/>
        <v>3.9788293613982426</v>
      </c>
      <c r="K5342" s="33" t="str">
        <f t="shared" si="850"/>
        <v>DEJAR</v>
      </c>
      <c r="L5342" s="33" t="str">
        <f t="shared" si="851"/>
        <v>DEJAR</v>
      </c>
      <c r="M5342" s="33" t="str">
        <f t="shared" si="852"/>
        <v>DEJAR</v>
      </c>
    </row>
    <row r="5343" spans="1:13" x14ac:dyDescent="0.25">
      <c r="A5343" s="14" t="s">
        <v>1261</v>
      </c>
      <c r="B5343" s="18">
        <v>9</v>
      </c>
      <c r="C5343" s="28" t="s">
        <v>1279</v>
      </c>
      <c r="D5343" s="12">
        <v>37</v>
      </c>
      <c r="E5343" s="12">
        <v>15</v>
      </c>
      <c r="F5343" s="305">
        <f t="shared" si="849"/>
        <v>1075.2126000000001</v>
      </c>
      <c r="G5343" s="9">
        <v>0.1</v>
      </c>
      <c r="H5343" s="9" t="s">
        <v>1063</v>
      </c>
      <c r="I5343" s="32">
        <f t="shared" si="848"/>
        <v>746.75785703016243</v>
      </c>
      <c r="J5343" s="32">
        <f t="shared" si="845"/>
        <v>3.7337892851508117</v>
      </c>
      <c r="K5343" s="33" t="str">
        <f t="shared" si="850"/>
        <v>DEJAR</v>
      </c>
      <c r="L5343" s="33" t="str">
        <f t="shared" si="851"/>
        <v>DEJAR</v>
      </c>
      <c r="M5343" s="33" t="str">
        <f t="shared" si="852"/>
        <v>DEJAR</v>
      </c>
    </row>
    <row r="5344" spans="1:13" x14ac:dyDescent="0.25">
      <c r="A5344" s="14" t="s">
        <v>1261</v>
      </c>
      <c r="B5344" s="18">
        <v>10</v>
      </c>
      <c r="C5344" s="28" t="s">
        <v>244</v>
      </c>
      <c r="D5344" s="12">
        <v>23</v>
      </c>
      <c r="E5344" s="12">
        <v>14</v>
      </c>
      <c r="F5344" s="305">
        <f t="shared" si="849"/>
        <v>415.47660000000002</v>
      </c>
      <c r="G5344" s="9">
        <v>0.1</v>
      </c>
      <c r="H5344" s="9" t="s">
        <v>1063</v>
      </c>
      <c r="I5344" s="32">
        <f t="shared" si="848"/>
        <v>240.46242571758225</v>
      </c>
      <c r="J5344" s="32">
        <f t="shared" si="845"/>
        <v>1.2023121285879113</v>
      </c>
      <c r="K5344" s="33" t="str">
        <f t="shared" si="850"/>
        <v>DEJAR</v>
      </c>
      <c r="L5344" s="33" t="str">
        <f t="shared" si="851"/>
        <v>DEJAR</v>
      </c>
      <c r="M5344" s="33" t="str">
        <f t="shared" si="852"/>
        <v>DEJAR</v>
      </c>
    </row>
    <row r="5345" spans="1:13" x14ac:dyDescent="0.25">
      <c r="A5345" s="14" t="s">
        <v>1261</v>
      </c>
      <c r="B5345" s="18">
        <v>11</v>
      </c>
      <c r="C5345" s="28" t="s">
        <v>1275</v>
      </c>
      <c r="D5345" s="12">
        <v>34</v>
      </c>
      <c r="E5345" s="12">
        <v>28</v>
      </c>
      <c r="F5345" s="305">
        <f t="shared" si="849"/>
        <v>907.92240000000004</v>
      </c>
      <c r="G5345" s="9">
        <v>0.1</v>
      </c>
      <c r="H5345" s="9" t="s">
        <v>1063</v>
      </c>
      <c r="I5345" s="32">
        <f t="shared" si="848"/>
        <v>610.45073780325674</v>
      </c>
      <c r="J5345" s="32">
        <f t="shared" si="845"/>
        <v>3.0522536890162835</v>
      </c>
      <c r="K5345" s="33" t="str">
        <f t="shared" si="850"/>
        <v>DEJAR</v>
      </c>
      <c r="L5345" s="33" t="str">
        <f t="shared" si="851"/>
        <v>DEJAR</v>
      </c>
      <c r="M5345" s="33" t="str">
        <f t="shared" si="852"/>
        <v>DEJAR</v>
      </c>
    </row>
    <row r="5346" spans="1:13" x14ac:dyDescent="0.25">
      <c r="A5346" s="14" t="s">
        <v>1261</v>
      </c>
      <c r="B5346" s="18">
        <v>12</v>
      </c>
      <c r="C5346" s="28" t="s">
        <v>1280</v>
      </c>
      <c r="D5346" s="12">
        <v>19</v>
      </c>
      <c r="E5346" s="12">
        <v>17</v>
      </c>
      <c r="F5346" s="305">
        <f t="shared" si="849"/>
        <v>283.52940000000001</v>
      </c>
      <c r="G5346" s="9">
        <v>0.1</v>
      </c>
      <c r="H5346" s="9" t="s">
        <v>1063</v>
      </c>
      <c r="I5346" s="32">
        <f t="shared" si="848"/>
        <v>152.50261995629924</v>
      </c>
      <c r="J5346" s="32">
        <f t="shared" si="845"/>
        <v>0.76251309978149617</v>
      </c>
      <c r="K5346" s="33" t="str">
        <f t="shared" si="850"/>
        <v>DEJAR</v>
      </c>
      <c r="L5346" s="33" t="str">
        <f t="shared" si="851"/>
        <v>DEJAR</v>
      </c>
      <c r="M5346" s="33" t="str">
        <f t="shared" si="852"/>
        <v>DEJAR</v>
      </c>
    </row>
    <row r="5347" spans="1:13" x14ac:dyDescent="0.25">
      <c r="A5347" s="14" t="s">
        <v>1261</v>
      </c>
      <c r="B5347" s="18">
        <v>13</v>
      </c>
      <c r="C5347" s="28" t="s">
        <v>1275</v>
      </c>
      <c r="D5347" s="12">
        <v>51</v>
      </c>
      <c r="E5347" s="12">
        <v>30</v>
      </c>
      <c r="F5347" s="305">
        <f t="shared" si="849"/>
        <v>2042.8253999999999</v>
      </c>
      <c r="G5347" s="9">
        <v>0.1</v>
      </c>
      <c r="H5347" s="9" t="s">
        <v>1063</v>
      </c>
      <c r="I5347" s="32">
        <f t="shared" si="848"/>
        <v>1604.5967189869084</v>
      </c>
      <c r="J5347" s="32">
        <f t="shared" si="845"/>
        <v>8.0229835949345407</v>
      </c>
      <c r="K5347" s="33" t="str">
        <f t="shared" si="850"/>
        <v>DEJAR</v>
      </c>
      <c r="L5347" s="33" t="str">
        <f t="shared" si="851"/>
        <v>DEJAR</v>
      </c>
      <c r="M5347" s="33" t="str">
        <f t="shared" si="852"/>
        <v>DEJAR</v>
      </c>
    </row>
    <row r="5348" spans="1:13" x14ac:dyDescent="0.25">
      <c r="A5348" s="14" t="s">
        <v>1261</v>
      </c>
      <c r="B5348" s="18">
        <v>14</v>
      </c>
      <c r="C5348" s="28" t="s">
        <v>1281</v>
      </c>
      <c r="D5348" s="12">
        <v>20</v>
      </c>
      <c r="E5348" s="210">
        <v>20.2</v>
      </c>
      <c r="F5348" s="305">
        <f t="shared" si="849"/>
        <v>314.15999999999997</v>
      </c>
      <c r="G5348" s="9">
        <v>0.1</v>
      </c>
      <c r="H5348" s="9" t="s">
        <v>1063</v>
      </c>
      <c r="I5348" s="32">
        <f t="shared" si="848"/>
        <v>172.33493090633354</v>
      </c>
      <c r="J5348" s="32">
        <f t="shared" ref="J5348:J5411" si="853">(I5348/1000)*0.5/G5348</f>
        <v>0.86167465453166758</v>
      </c>
      <c r="K5348" s="33" t="str">
        <f t="shared" si="850"/>
        <v>DEJAR</v>
      </c>
      <c r="L5348" s="33" t="str">
        <f t="shared" si="851"/>
        <v>DEJAR</v>
      </c>
      <c r="M5348" s="33" t="str">
        <f t="shared" si="852"/>
        <v>DEJAR</v>
      </c>
    </row>
    <row r="5349" spans="1:13" x14ac:dyDescent="0.25">
      <c r="A5349" s="14" t="s">
        <v>1261</v>
      </c>
      <c r="B5349" s="18">
        <v>15</v>
      </c>
      <c r="C5349" s="28" t="s">
        <v>1282</v>
      </c>
      <c r="D5349" s="12">
        <v>60</v>
      </c>
      <c r="E5349" s="12">
        <v>30</v>
      </c>
      <c r="F5349" s="305">
        <f t="shared" si="849"/>
        <v>2827.44</v>
      </c>
      <c r="G5349" s="9">
        <v>0.1</v>
      </c>
      <c r="H5349" s="9" t="s">
        <v>1063</v>
      </c>
      <c r="I5349" s="32">
        <f t="shared" si="848"/>
        <v>2363.7230823297186</v>
      </c>
      <c r="J5349" s="32">
        <f t="shared" si="853"/>
        <v>11.818615411648594</v>
      </c>
      <c r="K5349" s="33" t="str">
        <f t="shared" si="850"/>
        <v>DEJAR</v>
      </c>
      <c r="L5349" s="33" t="str">
        <f t="shared" si="851"/>
        <v>DEJAR</v>
      </c>
      <c r="M5349" s="33" t="str">
        <f t="shared" si="852"/>
        <v>DEJAR</v>
      </c>
    </row>
    <row r="5350" spans="1:13" x14ac:dyDescent="0.25">
      <c r="A5350" s="14" t="s">
        <v>1261</v>
      </c>
      <c r="B5350" s="18">
        <v>16</v>
      </c>
      <c r="C5350" s="28" t="s">
        <v>1275</v>
      </c>
      <c r="D5350" s="12">
        <v>43</v>
      </c>
      <c r="E5350" s="12">
        <v>32</v>
      </c>
      <c r="F5350" s="305">
        <f t="shared" si="849"/>
        <v>1452.2046</v>
      </c>
      <c r="G5350" s="9">
        <v>0.1</v>
      </c>
      <c r="H5350" s="9" t="s">
        <v>1063</v>
      </c>
      <c r="I5350" s="32">
        <f t="shared" si="848"/>
        <v>1068.4241794788302</v>
      </c>
      <c r="J5350" s="32">
        <f t="shared" si="853"/>
        <v>5.3421208973941514</v>
      </c>
      <c r="K5350" s="33" t="str">
        <f t="shared" si="850"/>
        <v>DEJAR</v>
      </c>
      <c r="L5350" s="33" t="str">
        <f t="shared" si="851"/>
        <v>DEJAR</v>
      </c>
      <c r="M5350" s="33" t="str">
        <f t="shared" si="852"/>
        <v>DEJAR</v>
      </c>
    </row>
    <row r="5351" spans="1:13" x14ac:dyDescent="0.25">
      <c r="A5351" s="121" t="s">
        <v>1264</v>
      </c>
      <c r="B5351" s="18">
        <v>1</v>
      </c>
      <c r="C5351" s="28" t="s">
        <v>1283</v>
      </c>
      <c r="D5351" s="12">
        <v>67</v>
      </c>
      <c r="E5351" s="12">
        <v>30</v>
      </c>
      <c r="F5351" s="305">
        <f t="shared" si="849"/>
        <v>3525.6606000000002</v>
      </c>
      <c r="G5351" s="9">
        <v>0.1</v>
      </c>
      <c r="H5351" s="9" t="s">
        <v>1063</v>
      </c>
      <c r="I5351" s="32">
        <f t="shared" si="848"/>
        <v>3074.842409403137</v>
      </c>
      <c r="J5351" s="32">
        <f t="shared" si="853"/>
        <v>15.374212047015684</v>
      </c>
      <c r="K5351" s="33" t="str">
        <f t="shared" si="850"/>
        <v>DEJAR</v>
      </c>
      <c r="L5351" s="33" t="str">
        <f t="shared" si="851"/>
        <v>DEJAR</v>
      </c>
      <c r="M5351" s="33" t="str">
        <f t="shared" si="852"/>
        <v>DEJAR</v>
      </c>
    </row>
    <row r="5352" spans="1:13" x14ac:dyDescent="0.25">
      <c r="A5352" s="121" t="s">
        <v>1264</v>
      </c>
      <c r="B5352" s="18">
        <v>2</v>
      </c>
      <c r="C5352" s="28" t="s">
        <v>1284</v>
      </c>
      <c r="D5352" s="12">
        <v>16</v>
      </c>
      <c r="E5352" s="12">
        <v>16</v>
      </c>
      <c r="F5352" s="305">
        <f t="shared" si="849"/>
        <v>201.0624</v>
      </c>
      <c r="G5352" s="9">
        <v>0.1</v>
      </c>
      <c r="H5352" s="9" t="s">
        <v>1063</v>
      </c>
      <c r="I5352" s="32">
        <f t="shared" si="848"/>
        <v>101.24820425273758</v>
      </c>
      <c r="J5352" s="32">
        <f t="shared" si="853"/>
        <v>0.50624102126368786</v>
      </c>
      <c r="K5352" s="33" t="str">
        <f t="shared" si="850"/>
        <v>DEJAR</v>
      </c>
      <c r="L5352" s="33" t="str">
        <f t="shared" si="851"/>
        <v>DEJAR</v>
      </c>
      <c r="M5352" s="33" t="str">
        <f t="shared" si="852"/>
        <v>DEJAR</v>
      </c>
    </row>
    <row r="5353" spans="1:13" x14ac:dyDescent="0.25">
      <c r="A5353" s="121" t="s">
        <v>1264</v>
      </c>
      <c r="B5353" s="18">
        <v>3</v>
      </c>
      <c r="C5353" s="28" t="s">
        <v>1285</v>
      </c>
      <c r="D5353" s="12">
        <v>23</v>
      </c>
      <c r="E5353" s="210">
        <v>20.186046511627907</v>
      </c>
      <c r="F5353" s="305">
        <f t="shared" si="849"/>
        <v>415.47660000000002</v>
      </c>
      <c r="G5353" s="9">
        <v>0.1</v>
      </c>
      <c r="H5353" s="9" t="s">
        <v>1063</v>
      </c>
      <c r="I5353" s="32">
        <f t="shared" si="848"/>
        <v>240.46242571758225</v>
      </c>
      <c r="J5353" s="32">
        <f t="shared" si="853"/>
        <v>1.2023121285879113</v>
      </c>
      <c r="K5353" s="33" t="str">
        <f t="shared" si="850"/>
        <v>DEJAR</v>
      </c>
      <c r="L5353" s="33" t="str">
        <f t="shared" si="851"/>
        <v>DEJAR</v>
      </c>
      <c r="M5353" s="33" t="str">
        <f t="shared" si="852"/>
        <v>DEJAR</v>
      </c>
    </row>
    <row r="5354" spans="1:13" x14ac:dyDescent="0.25">
      <c r="A5354" s="121" t="s">
        <v>1264</v>
      </c>
      <c r="B5354" s="18">
        <v>4</v>
      </c>
      <c r="C5354" s="28" t="s">
        <v>1284</v>
      </c>
      <c r="D5354" s="12">
        <v>12</v>
      </c>
      <c r="E5354" s="12">
        <v>16</v>
      </c>
      <c r="F5354" s="305">
        <f t="shared" si="849"/>
        <v>113.0976</v>
      </c>
      <c r="G5354" s="9">
        <v>0.1</v>
      </c>
      <c r="H5354" s="9" t="s">
        <v>1063</v>
      </c>
      <c r="I5354" s="32">
        <f t="shared" si="848"/>
        <v>51.002868362482175</v>
      </c>
      <c r="J5354" s="32">
        <f t="shared" si="853"/>
        <v>0.25501434181241084</v>
      </c>
      <c r="K5354" s="33" t="str">
        <f t="shared" si="850"/>
        <v>DEJAR</v>
      </c>
      <c r="L5354" s="33" t="str">
        <f t="shared" si="851"/>
        <v>DEJAR</v>
      </c>
      <c r="M5354" s="33" t="str">
        <f t="shared" si="852"/>
        <v>DEJAR</v>
      </c>
    </row>
    <row r="5355" spans="1:13" x14ac:dyDescent="0.25">
      <c r="A5355" s="121" t="s">
        <v>1264</v>
      </c>
      <c r="B5355" s="18">
        <v>5</v>
      </c>
      <c r="C5355" s="28" t="s">
        <v>1286</v>
      </c>
      <c r="D5355" s="12">
        <v>36</v>
      </c>
      <c r="E5355" s="12">
        <v>25</v>
      </c>
      <c r="F5355" s="305">
        <f t="shared" si="849"/>
        <v>1017.8783999999999</v>
      </c>
      <c r="G5355" s="9">
        <v>0.1</v>
      </c>
      <c r="H5355" s="9" t="s">
        <v>1063</v>
      </c>
      <c r="I5355" s="32">
        <f t="shared" si="848"/>
        <v>699.54858588098784</v>
      </c>
      <c r="J5355" s="32">
        <f t="shared" si="853"/>
        <v>3.4977429294049394</v>
      </c>
      <c r="K5355" s="33" t="str">
        <f t="shared" si="850"/>
        <v>DEJAR</v>
      </c>
      <c r="L5355" s="33" t="str">
        <f t="shared" si="851"/>
        <v>DEJAR</v>
      </c>
      <c r="M5355" s="33" t="str">
        <f t="shared" si="852"/>
        <v>DEJAR</v>
      </c>
    </row>
    <row r="5356" spans="1:13" x14ac:dyDescent="0.25">
      <c r="A5356" s="121" t="s">
        <v>1264</v>
      </c>
      <c r="B5356" s="18">
        <v>6</v>
      </c>
      <c r="C5356" s="28" t="s">
        <v>1285</v>
      </c>
      <c r="D5356" s="12">
        <v>26</v>
      </c>
      <c r="E5356" s="12">
        <v>22</v>
      </c>
      <c r="F5356" s="305">
        <f t="shared" si="849"/>
        <v>530.93039999999996</v>
      </c>
      <c r="G5356" s="9">
        <v>0.1</v>
      </c>
      <c r="H5356" s="9" t="s">
        <v>1063</v>
      </c>
      <c r="I5356" s="32">
        <f t="shared" si="848"/>
        <v>322.0760520178971</v>
      </c>
      <c r="J5356" s="32">
        <f t="shared" si="853"/>
        <v>1.6103802600894852</v>
      </c>
      <c r="K5356" s="33" t="str">
        <f t="shared" si="850"/>
        <v>DEJAR</v>
      </c>
      <c r="L5356" s="33" t="str">
        <f t="shared" si="851"/>
        <v>DEJAR</v>
      </c>
      <c r="M5356" s="33" t="str">
        <f t="shared" si="852"/>
        <v>DEJAR</v>
      </c>
    </row>
    <row r="5357" spans="1:13" x14ac:dyDescent="0.25">
      <c r="A5357" s="121" t="s">
        <v>1264</v>
      </c>
      <c r="B5357" s="18">
        <v>7</v>
      </c>
      <c r="C5357" s="28" t="s">
        <v>1287</v>
      </c>
      <c r="D5357" s="12">
        <v>18</v>
      </c>
      <c r="E5357" s="12">
        <v>20</v>
      </c>
      <c r="F5357" s="305">
        <f t="shared" si="849"/>
        <v>254.46959999999999</v>
      </c>
      <c r="G5357" s="9">
        <v>0.1</v>
      </c>
      <c r="H5357" s="9" t="s">
        <v>1063</v>
      </c>
      <c r="I5357" s="32">
        <f t="shared" si="848"/>
        <v>134.06329154071116</v>
      </c>
      <c r="J5357" s="32">
        <f t="shared" si="853"/>
        <v>0.67031645770355586</v>
      </c>
      <c r="K5357" s="33" t="str">
        <f t="shared" si="850"/>
        <v>DEJAR</v>
      </c>
      <c r="L5357" s="33" t="str">
        <f t="shared" si="851"/>
        <v>DEJAR</v>
      </c>
      <c r="M5357" s="33" t="str">
        <f t="shared" si="852"/>
        <v>DEJAR</v>
      </c>
    </row>
    <row r="5358" spans="1:13" x14ac:dyDescent="0.25">
      <c r="A5358" s="121" t="s">
        <v>1264</v>
      </c>
      <c r="B5358" s="18">
        <v>8</v>
      </c>
      <c r="C5358" s="28" t="s">
        <v>1284</v>
      </c>
      <c r="D5358" s="12">
        <v>18</v>
      </c>
      <c r="E5358" s="12">
        <v>18</v>
      </c>
      <c r="F5358" s="305">
        <f t="shared" si="849"/>
        <v>254.46959999999999</v>
      </c>
      <c r="G5358" s="9">
        <v>0.1</v>
      </c>
      <c r="H5358" s="9" t="s">
        <v>1063</v>
      </c>
      <c r="I5358" s="32">
        <f t="shared" si="848"/>
        <v>134.06329154071116</v>
      </c>
      <c r="J5358" s="32">
        <f t="shared" si="853"/>
        <v>0.67031645770355586</v>
      </c>
      <c r="K5358" s="33" t="str">
        <f t="shared" si="850"/>
        <v>DEJAR</v>
      </c>
      <c r="L5358" s="33" t="str">
        <f t="shared" si="851"/>
        <v>DEJAR</v>
      </c>
      <c r="M5358" s="33" t="str">
        <f t="shared" si="852"/>
        <v>DEJAR</v>
      </c>
    </row>
    <row r="5359" spans="1:13" x14ac:dyDescent="0.25">
      <c r="A5359" s="121" t="s">
        <v>1264</v>
      </c>
      <c r="B5359" s="18">
        <v>9</v>
      </c>
      <c r="C5359" s="28" t="s">
        <v>1288</v>
      </c>
      <c r="D5359" s="12">
        <v>45</v>
      </c>
      <c r="E5359" s="12">
        <v>35</v>
      </c>
      <c r="F5359" s="305">
        <f t="shared" si="849"/>
        <v>1590.4349999999999</v>
      </c>
      <c r="G5359" s="9">
        <v>0.1</v>
      </c>
      <c r="H5359" s="9" t="s">
        <v>1063</v>
      </c>
      <c r="I5359" s="32">
        <f t="shared" si="848"/>
        <v>1190.7041522680991</v>
      </c>
      <c r="J5359" s="32">
        <f t="shared" si="853"/>
        <v>5.9535207613404948</v>
      </c>
      <c r="K5359" s="33" t="str">
        <f t="shared" si="850"/>
        <v>DEJAR</v>
      </c>
      <c r="L5359" s="33" t="str">
        <f t="shared" si="851"/>
        <v>DEJAR</v>
      </c>
      <c r="M5359" s="33" t="str">
        <f t="shared" si="852"/>
        <v>DEJAR</v>
      </c>
    </row>
    <row r="5360" spans="1:13" x14ac:dyDescent="0.25">
      <c r="A5360" s="121" t="s">
        <v>1264</v>
      </c>
      <c r="B5360" s="18">
        <v>10</v>
      </c>
      <c r="C5360" s="28" t="s">
        <v>244</v>
      </c>
      <c r="D5360" s="12">
        <v>32</v>
      </c>
      <c r="E5360" s="12">
        <v>35</v>
      </c>
      <c r="F5360" s="305">
        <f t="shared" si="849"/>
        <v>804.24959999999999</v>
      </c>
      <c r="G5360" s="9">
        <v>0.1</v>
      </c>
      <c r="H5360" s="9" t="s">
        <v>1063</v>
      </c>
      <c r="I5360" s="32">
        <f t="shared" si="848"/>
        <v>528.31791084648671</v>
      </c>
      <c r="J5360" s="32">
        <f t="shared" si="853"/>
        <v>2.6415895542324335</v>
      </c>
      <c r="K5360" s="33" t="str">
        <f t="shared" si="850"/>
        <v>DEJAR</v>
      </c>
      <c r="L5360" s="33" t="str">
        <f t="shared" si="851"/>
        <v>DEJAR</v>
      </c>
      <c r="M5360" s="33" t="str">
        <f t="shared" si="852"/>
        <v>DEJAR</v>
      </c>
    </row>
    <row r="5361" spans="1:13" x14ac:dyDescent="0.25">
      <c r="A5361" s="121" t="s">
        <v>1264</v>
      </c>
      <c r="B5361" s="18">
        <v>11</v>
      </c>
      <c r="C5361" s="28" t="s">
        <v>1289</v>
      </c>
      <c r="D5361" s="12">
        <v>32</v>
      </c>
      <c r="E5361" s="12">
        <v>20</v>
      </c>
      <c r="F5361" s="305">
        <f t="shared" si="849"/>
        <v>804.24959999999999</v>
      </c>
      <c r="G5361" s="9">
        <v>0.1</v>
      </c>
      <c r="H5361" s="9" t="s">
        <v>1063</v>
      </c>
      <c r="I5361" s="32">
        <f t="shared" si="848"/>
        <v>528.31791084648671</v>
      </c>
      <c r="J5361" s="32">
        <f t="shared" si="853"/>
        <v>2.6415895542324335</v>
      </c>
      <c r="K5361" s="33" t="str">
        <f t="shared" si="850"/>
        <v>DEJAR</v>
      </c>
      <c r="L5361" s="33" t="str">
        <f t="shared" si="851"/>
        <v>DEJAR</v>
      </c>
      <c r="M5361" s="33" t="str">
        <f t="shared" si="852"/>
        <v>DEJAR</v>
      </c>
    </row>
    <row r="5362" spans="1:13" x14ac:dyDescent="0.25">
      <c r="A5362" s="121" t="s">
        <v>1264</v>
      </c>
      <c r="B5362" s="18">
        <v>12</v>
      </c>
      <c r="C5362" s="28" t="s">
        <v>377</v>
      </c>
      <c r="D5362" s="12">
        <v>18</v>
      </c>
      <c r="E5362" s="12">
        <v>15</v>
      </c>
      <c r="F5362" s="305">
        <f t="shared" si="849"/>
        <v>254.46959999999999</v>
      </c>
      <c r="G5362" s="9">
        <v>0.1</v>
      </c>
      <c r="H5362" s="9" t="s">
        <v>1063</v>
      </c>
      <c r="I5362" s="32">
        <f t="shared" si="848"/>
        <v>134.06329154071116</v>
      </c>
      <c r="J5362" s="32">
        <f t="shared" si="853"/>
        <v>0.67031645770355586</v>
      </c>
      <c r="K5362" s="33" t="str">
        <f t="shared" si="850"/>
        <v>DEJAR</v>
      </c>
      <c r="L5362" s="33" t="str">
        <f t="shared" si="851"/>
        <v>DEJAR</v>
      </c>
      <c r="M5362" s="33" t="str">
        <f t="shared" si="852"/>
        <v>DEJAR</v>
      </c>
    </row>
    <row r="5363" spans="1:13" x14ac:dyDescent="0.25">
      <c r="A5363" s="121" t="s">
        <v>1264</v>
      </c>
      <c r="B5363" s="18">
        <v>13</v>
      </c>
      <c r="C5363" s="28" t="s">
        <v>1290</v>
      </c>
      <c r="D5363" s="12">
        <v>24</v>
      </c>
      <c r="E5363" s="210">
        <v>20.186046511627907</v>
      </c>
      <c r="F5363" s="305">
        <f t="shared" si="849"/>
        <v>452.3904</v>
      </c>
      <c r="G5363" s="9">
        <v>0.1</v>
      </c>
      <c r="H5363" s="9" t="s">
        <v>1063</v>
      </c>
      <c r="I5363" s="32">
        <f t="shared" si="848"/>
        <v>266.13537552905672</v>
      </c>
      <c r="J5363" s="32">
        <f t="shared" si="853"/>
        <v>1.3306768776452833</v>
      </c>
      <c r="K5363" s="33" t="str">
        <f t="shared" si="850"/>
        <v>DEJAR</v>
      </c>
      <c r="L5363" s="33" t="str">
        <f t="shared" si="851"/>
        <v>DEJAR</v>
      </c>
      <c r="M5363" s="33" t="str">
        <f t="shared" si="852"/>
        <v>DEJAR</v>
      </c>
    </row>
    <row r="5364" spans="1:13" x14ac:dyDescent="0.25">
      <c r="A5364" s="121" t="s">
        <v>1264</v>
      </c>
      <c r="B5364" s="18">
        <v>14</v>
      </c>
      <c r="C5364" s="28" t="s">
        <v>377</v>
      </c>
      <c r="D5364" s="12">
        <v>34</v>
      </c>
      <c r="E5364" s="12">
        <v>18</v>
      </c>
      <c r="F5364" s="305">
        <f t="shared" si="849"/>
        <v>907.92240000000004</v>
      </c>
      <c r="G5364" s="9">
        <v>0.1</v>
      </c>
      <c r="H5364" s="9" t="s">
        <v>1063</v>
      </c>
      <c r="I5364" s="32">
        <f t="shared" si="848"/>
        <v>610.45073780325674</v>
      </c>
      <c r="J5364" s="32">
        <f t="shared" si="853"/>
        <v>3.0522536890162835</v>
      </c>
      <c r="K5364" s="33" t="str">
        <f t="shared" si="850"/>
        <v>DEJAR</v>
      </c>
      <c r="L5364" s="33" t="str">
        <f t="shared" si="851"/>
        <v>DEJAR</v>
      </c>
      <c r="M5364" s="33" t="str">
        <f t="shared" si="852"/>
        <v>DEJAR</v>
      </c>
    </row>
    <row r="5365" spans="1:13" x14ac:dyDescent="0.25">
      <c r="A5365" s="121" t="s">
        <v>1264</v>
      </c>
      <c r="B5365" s="18">
        <v>15</v>
      </c>
      <c r="C5365" s="28" t="s">
        <v>1290</v>
      </c>
      <c r="D5365" s="12">
        <v>12</v>
      </c>
      <c r="E5365" s="12">
        <v>8</v>
      </c>
      <c r="F5365" s="305">
        <f t="shared" si="849"/>
        <v>113.0976</v>
      </c>
      <c r="G5365" s="9">
        <v>0.1</v>
      </c>
      <c r="H5365" s="9" t="s">
        <v>1063</v>
      </c>
      <c r="I5365" s="32">
        <f t="shared" si="848"/>
        <v>51.002868362482175</v>
      </c>
      <c r="J5365" s="32">
        <f t="shared" si="853"/>
        <v>0.25501434181241084</v>
      </c>
      <c r="K5365" s="33" t="str">
        <f t="shared" si="850"/>
        <v>DEJAR</v>
      </c>
      <c r="L5365" s="33" t="str">
        <f t="shared" si="851"/>
        <v>DEJAR</v>
      </c>
      <c r="M5365" s="33" t="str">
        <f t="shared" si="852"/>
        <v>DEJAR</v>
      </c>
    </row>
    <row r="5366" spans="1:13" x14ac:dyDescent="0.25">
      <c r="A5366" s="121" t="s">
        <v>1264</v>
      </c>
      <c r="B5366" s="18">
        <v>16</v>
      </c>
      <c r="C5366" s="35" t="s">
        <v>1291</v>
      </c>
      <c r="D5366" s="136">
        <v>58</v>
      </c>
      <c r="E5366" s="136">
        <v>32</v>
      </c>
      <c r="F5366" s="305">
        <f t="shared" si="849"/>
        <v>2642.0855999999999</v>
      </c>
      <c r="G5366" s="9">
        <v>0.1</v>
      </c>
      <c r="H5366" s="9" t="s">
        <v>1063</v>
      </c>
      <c r="I5366" s="32">
        <f t="shared" si="848"/>
        <v>2180.2363008097436</v>
      </c>
      <c r="J5366" s="32">
        <f t="shared" si="853"/>
        <v>10.901181504048717</v>
      </c>
      <c r="K5366" s="33" t="str">
        <f t="shared" si="850"/>
        <v>DEJAR</v>
      </c>
      <c r="L5366" s="33" t="str">
        <f t="shared" si="851"/>
        <v>DEJAR</v>
      </c>
      <c r="M5366" s="33" t="str">
        <f t="shared" si="852"/>
        <v>DEJAR</v>
      </c>
    </row>
    <row r="5367" spans="1:13" x14ac:dyDescent="0.25">
      <c r="A5367" s="121" t="s">
        <v>1264</v>
      </c>
      <c r="B5367" s="18">
        <v>17</v>
      </c>
      <c r="C5367" s="35" t="s">
        <v>1292</v>
      </c>
      <c r="D5367" s="136">
        <v>32</v>
      </c>
      <c r="E5367" s="136">
        <v>35</v>
      </c>
      <c r="F5367" s="305">
        <f t="shared" si="849"/>
        <v>804.24959999999999</v>
      </c>
      <c r="G5367" s="9">
        <v>0.1</v>
      </c>
      <c r="H5367" s="9" t="s">
        <v>1063</v>
      </c>
      <c r="I5367" s="32">
        <f t="shared" si="848"/>
        <v>528.31791084648671</v>
      </c>
      <c r="J5367" s="32">
        <f t="shared" si="853"/>
        <v>2.6415895542324335</v>
      </c>
      <c r="K5367" s="33" t="str">
        <f t="shared" si="850"/>
        <v>DEJAR</v>
      </c>
      <c r="L5367" s="33" t="str">
        <f t="shared" si="851"/>
        <v>DEJAR</v>
      </c>
      <c r="M5367" s="33" t="str">
        <f t="shared" si="852"/>
        <v>DEJAR</v>
      </c>
    </row>
    <row r="5368" spans="1:13" x14ac:dyDescent="0.25">
      <c r="A5368" s="121" t="s">
        <v>1264</v>
      </c>
      <c r="B5368" s="18">
        <v>18</v>
      </c>
      <c r="C5368" s="35" t="s">
        <v>1274</v>
      </c>
      <c r="D5368" s="136">
        <v>23</v>
      </c>
      <c r="E5368" s="210">
        <v>20.186046511627907</v>
      </c>
      <c r="F5368" s="305">
        <f t="shared" si="849"/>
        <v>415.47660000000002</v>
      </c>
      <c r="G5368" s="9">
        <v>0.1</v>
      </c>
      <c r="H5368" s="9" t="s">
        <v>1063</v>
      </c>
      <c r="I5368" s="32">
        <f t="shared" si="848"/>
        <v>240.46242571758225</v>
      </c>
      <c r="J5368" s="32">
        <f t="shared" si="853"/>
        <v>1.2023121285879113</v>
      </c>
      <c r="K5368" s="33" t="str">
        <f t="shared" si="850"/>
        <v>DEJAR</v>
      </c>
      <c r="L5368" s="33" t="str">
        <f t="shared" si="851"/>
        <v>DEJAR</v>
      </c>
      <c r="M5368" s="33" t="str">
        <f t="shared" si="852"/>
        <v>DEJAR</v>
      </c>
    </row>
    <row r="5369" spans="1:13" x14ac:dyDescent="0.25">
      <c r="A5369" s="121" t="s">
        <v>1264</v>
      </c>
      <c r="B5369" s="18">
        <v>19</v>
      </c>
      <c r="C5369" s="35" t="s">
        <v>1274</v>
      </c>
      <c r="D5369" s="136">
        <v>12</v>
      </c>
      <c r="E5369" s="136">
        <v>11</v>
      </c>
      <c r="F5369" s="305">
        <f t="shared" si="849"/>
        <v>113.0976</v>
      </c>
      <c r="G5369" s="9">
        <v>0.1</v>
      </c>
      <c r="H5369" s="9" t="s">
        <v>1063</v>
      </c>
      <c r="I5369" s="32">
        <f t="shared" si="848"/>
        <v>51.002868362482175</v>
      </c>
      <c r="J5369" s="32">
        <f t="shared" si="853"/>
        <v>0.25501434181241084</v>
      </c>
      <c r="K5369" s="33" t="str">
        <f t="shared" si="850"/>
        <v>DEJAR</v>
      </c>
      <c r="L5369" s="33" t="str">
        <f t="shared" si="851"/>
        <v>DEJAR</v>
      </c>
      <c r="M5369" s="33" t="str">
        <f t="shared" si="852"/>
        <v>DEJAR</v>
      </c>
    </row>
    <row r="5370" spans="1:13" x14ac:dyDescent="0.25">
      <c r="A5370" s="121" t="s">
        <v>1264</v>
      </c>
      <c r="B5370" s="18">
        <v>20</v>
      </c>
      <c r="C5370" s="35" t="s">
        <v>1274</v>
      </c>
      <c r="D5370" s="136">
        <v>11</v>
      </c>
      <c r="E5370" s="136">
        <v>10</v>
      </c>
      <c r="F5370" s="305">
        <f t="shared" si="849"/>
        <v>95.0334</v>
      </c>
      <c r="G5370" s="9">
        <v>0.1</v>
      </c>
      <c r="H5370" s="9" t="s">
        <v>1063</v>
      </c>
      <c r="I5370" s="32">
        <f t="shared" si="848"/>
        <v>41.450062373780455</v>
      </c>
      <c r="J5370" s="32">
        <f t="shared" si="853"/>
        <v>0.20725031186890225</v>
      </c>
      <c r="K5370" s="33" t="str">
        <f t="shared" si="850"/>
        <v>DEJAR</v>
      </c>
      <c r="L5370" s="33" t="str">
        <f t="shared" si="851"/>
        <v>DEJAR</v>
      </c>
      <c r="M5370" s="33" t="str">
        <f t="shared" si="852"/>
        <v>DEJAR</v>
      </c>
    </row>
    <row r="5371" spans="1:13" x14ac:dyDescent="0.25">
      <c r="A5371" s="121" t="s">
        <v>1264</v>
      </c>
      <c r="B5371" s="18">
        <v>21</v>
      </c>
      <c r="C5371" s="35" t="s">
        <v>1292</v>
      </c>
      <c r="D5371" s="136">
        <v>42</v>
      </c>
      <c r="E5371" s="210">
        <v>20.186046511627907</v>
      </c>
      <c r="F5371" s="305">
        <f t="shared" si="849"/>
        <v>1385.4456</v>
      </c>
      <c r="G5371" s="9">
        <v>0.1</v>
      </c>
      <c r="H5371" s="9" t="s">
        <v>1063</v>
      </c>
      <c r="I5371" s="32">
        <f t="shared" si="848"/>
        <v>1010.1508312762483</v>
      </c>
      <c r="J5371" s="32">
        <f t="shared" si="853"/>
        <v>5.0507541563812408</v>
      </c>
      <c r="K5371" s="33" t="str">
        <f t="shared" si="850"/>
        <v>DEJAR</v>
      </c>
      <c r="L5371" s="33" t="str">
        <f t="shared" si="851"/>
        <v>DEJAR</v>
      </c>
      <c r="M5371" s="33" t="str">
        <f t="shared" si="852"/>
        <v>DEJAR</v>
      </c>
    </row>
    <row r="5372" spans="1:13" x14ac:dyDescent="0.25">
      <c r="A5372" s="121" t="s">
        <v>1264</v>
      </c>
      <c r="B5372" s="18">
        <v>22</v>
      </c>
      <c r="C5372" s="35" t="s">
        <v>1292</v>
      </c>
      <c r="D5372" s="136">
        <v>37</v>
      </c>
      <c r="E5372" s="136">
        <v>35</v>
      </c>
      <c r="F5372" s="305">
        <f t="shared" si="849"/>
        <v>1075.2126000000001</v>
      </c>
      <c r="G5372" s="9">
        <v>0.1</v>
      </c>
      <c r="H5372" s="9" t="s">
        <v>1063</v>
      </c>
      <c r="I5372" s="32">
        <f t="shared" si="848"/>
        <v>746.75785703016243</v>
      </c>
      <c r="J5372" s="32">
        <f t="shared" si="853"/>
        <v>3.7337892851508117</v>
      </c>
      <c r="K5372" s="33" t="str">
        <f t="shared" si="850"/>
        <v>DEJAR</v>
      </c>
      <c r="L5372" s="33" t="str">
        <f t="shared" si="851"/>
        <v>DEJAR</v>
      </c>
      <c r="M5372" s="33" t="str">
        <f t="shared" si="852"/>
        <v>DEJAR</v>
      </c>
    </row>
    <row r="5373" spans="1:13" x14ac:dyDescent="0.25">
      <c r="A5373" s="121" t="s">
        <v>1264</v>
      </c>
      <c r="B5373" s="18">
        <v>23</v>
      </c>
      <c r="C5373" s="35" t="s">
        <v>1292</v>
      </c>
      <c r="D5373" s="136">
        <v>32</v>
      </c>
      <c r="E5373" s="136">
        <v>25</v>
      </c>
      <c r="F5373" s="305">
        <f t="shared" si="849"/>
        <v>804.24959999999999</v>
      </c>
      <c r="G5373" s="9">
        <v>0.1</v>
      </c>
      <c r="H5373" s="9" t="s">
        <v>1063</v>
      </c>
      <c r="I5373" s="32">
        <f t="shared" si="848"/>
        <v>528.31791084648671</v>
      </c>
      <c r="J5373" s="32">
        <f t="shared" si="853"/>
        <v>2.6415895542324335</v>
      </c>
      <c r="K5373" s="33" t="str">
        <f t="shared" si="850"/>
        <v>DEJAR</v>
      </c>
      <c r="L5373" s="33" t="str">
        <f t="shared" si="851"/>
        <v>DEJAR</v>
      </c>
      <c r="M5373" s="33" t="str">
        <f t="shared" si="852"/>
        <v>DEJAR</v>
      </c>
    </row>
    <row r="5374" spans="1:13" x14ac:dyDescent="0.25">
      <c r="A5374" s="121" t="s">
        <v>1264</v>
      </c>
      <c r="B5374" s="18">
        <v>24</v>
      </c>
      <c r="C5374" s="35" t="s">
        <v>1292</v>
      </c>
      <c r="D5374" s="136">
        <v>50</v>
      </c>
      <c r="E5374" s="136">
        <v>25</v>
      </c>
      <c r="F5374" s="305">
        <f t="shared" si="849"/>
        <v>1963.5</v>
      </c>
      <c r="G5374" s="9">
        <v>0.1</v>
      </c>
      <c r="H5374" s="9" t="s">
        <v>1063</v>
      </c>
      <c r="I5374" s="32">
        <f t="shared" si="848"/>
        <v>1530.6197203780737</v>
      </c>
      <c r="J5374" s="32">
        <f t="shared" si="853"/>
        <v>7.6530986018903677</v>
      </c>
      <c r="K5374" s="33" t="str">
        <f t="shared" si="850"/>
        <v>DEJAR</v>
      </c>
      <c r="L5374" s="33" t="str">
        <f t="shared" si="851"/>
        <v>DEJAR</v>
      </c>
      <c r="M5374" s="33" t="str">
        <f t="shared" si="852"/>
        <v>DEJAR</v>
      </c>
    </row>
    <row r="5375" spans="1:13" x14ac:dyDescent="0.25">
      <c r="A5375" s="121" t="s">
        <v>1264</v>
      </c>
      <c r="B5375" s="18">
        <v>25</v>
      </c>
      <c r="C5375" s="35" t="s">
        <v>1274</v>
      </c>
      <c r="D5375" s="136">
        <v>14</v>
      </c>
      <c r="E5375" s="136">
        <v>15</v>
      </c>
      <c r="F5375" s="305">
        <f t="shared" si="849"/>
        <v>153.9384</v>
      </c>
      <c r="G5375" s="9">
        <v>0.1</v>
      </c>
      <c r="H5375" s="9" t="s">
        <v>1063</v>
      </c>
      <c r="I5375" s="32">
        <f t="shared" ref="I5375:I5438" si="854">0.13657*D5375^2.38351</f>
        <v>73.64833681845144</v>
      </c>
      <c r="J5375" s="32">
        <f t="shared" si="853"/>
        <v>0.36824168409225716</v>
      </c>
      <c r="K5375" s="33" t="str">
        <f t="shared" si="850"/>
        <v>DEJAR</v>
      </c>
      <c r="L5375" s="33" t="str">
        <f t="shared" si="851"/>
        <v>DEJAR</v>
      </c>
      <c r="M5375" s="33" t="str">
        <f t="shared" si="852"/>
        <v>DEJAR</v>
      </c>
    </row>
    <row r="5376" spans="1:13" x14ac:dyDescent="0.25">
      <c r="A5376" s="121" t="s">
        <v>1264</v>
      </c>
      <c r="B5376" s="18">
        <v>26</v>
      </c>
      <c r="C5376" s="35" t="s">
        <v>1292</v>
      </c>
      <c r="D5376" s="136">
        <v>25</v>
      </c>
      <c r="E5376" s="136">
        <v>20</v>
      </c>
      <c r="F5376" s="305">
        <f t="shared" si="849"/>
        <v>490.875</v>
      </c>
      <c r="G5376" s="9">
        <v>0.1</v>
      </c>
      <c r="H5376" s="9" t="s">
        <v>1063</v>
      </c>
      <c r="I5376" s="32">
        <f t="shared" si="854"/>
        <v>293.3319028192812</v>
      </c>
      <c r="J5376" s="32">
        <f t="shared" si="853"/>
        <v>1.4666595140964058</v>
      </c>
      <c r="K5376" s="33" t="str">
        <f t="shared" si="850"/>
        <v>DEJAR</v>
      </c>
      <c r="L5376" s="33" t="str">
        <f t="shared" si="851"/>
        <v>DEJAR</v>
      </c>
      <c r="M5376" s="33" t="str">
        <f t="shared" si="852"/>
        <v>DEJAR</v>
      </c>
    </row>
    <row r="5377" spans="1:13" x14ac:dyDescent="0.25">
      <c r="A5377" s="121" t="s">
        <v>1264</v>
      </c>
      <c r="B5377" s="18">
        <v>27</v>
      </c>
      <c r="C5377" s="35" t="s">
        <v>377</v>
      </c>
      <c r="D5377" s="136">
        <v>11</v>
      </c>
      <c r="E5377" s="136">
        <v>17</v>
      </c>
      <c r="F5377" s="305">
        <f t="shared" si="849"/>
        <v>95.0334</v>
      </c>
      <c r="G5377" s="9">
        <v>0.1</v>
      </c>
      <c r="H5377" s="9" t="s">
        <v>1063</v>
      </c>
      <c r="I5377" s="32">
        <f t="shared" si="854"/>
        <v>41.450062373780455</v>
      </c>
      <c r="J5377" s="32">
        <f t="shared" si="853"/>
        <v>0.20725031186890225</v>
      </c>
      <c r="K5377" s="33" t="str">
        <f t="shared" si="850"/>
        <v>DEJAR</v>
      </c>
      <c r="L5377" s="33" t="str">
        <f t="shared" si="851"/>
        <v>DEJAR</v>
      </c>
      <c r="M5377" s="33" t="str">
        <f t="shared" si="852"/>
        <v>DEJAR</v>
      </c>
    </row>
    <row r="5378" spans="1:13" x14ac:dyDescent="0.25">
      <c r="A5378" s="121" t="s">
        <v>1264</v>
      </c>
      <c r="B5378" s="18">
        <v>28</v>
      </c>
      <c r="C5378" s="35" t="s">
        <v>1274</v>
      </c>
      <c r="D5378" s="136">
        <v>12</v>
      </c>
      <c r="E5378" s="136">
        <v>8</v>
      </c>
      <c r="F5378" s="305">
        <f t="shared" si="849"/>
        <v>113.0976</v>
      </c>
      <c r="G5378" s="9">
        <v>0.1</v>
      </c>
      <c r="H5378" s="9" t="s">
        <v>1063</v>
      </c>
      <c r="I5378" s="32">
        <f t="shared" si="854"/>
        <v>51.002868362482175</v>
      </c>
      <c r="J5378" s="32">
        <f t="shared" si="853"/>
        <v>0.25501434181241084</v>
      </c>
      <c r="K5378" s="33" t="str">
        <f t="shared" si="850"/>
        <v>DEJAR</v>
      </c>
      <c r="L5378" s="33" t="str">
        <f t="shared" si="851"/>
        <v>DEJAR</v>
      </c>
      <c r="M5378" s="33" t="str">
        <f t="shared" si="852"/>
        <v>DEJAR</v>
      </c>
    </row>
    <row r="5379" spans="1:13" x14ac:dyDescent="0.25">
      <c r="A5379" s="121" t="s">
        <v>1264</v>
      </c>
      <c r="B5379" s="18">
        <v>29</v>
      </c>
      <c r="C5379" s="35" t="s">
        <v>1284</v>
      </c>
      <c r="D5379" s="136">
        <v>13</v>
      </c>
      <c r="E5379" s="136">
        <v>8</v>
      </c>
      <c r="F5379" s="305">
        <f t="shared" ref="F5379:F5442" si="855">(3.1416/4)*D5379^2</f>
        <v>132.73259999999999</v>
      </c>
      <c r="G5379" s="9">
        <v>0.1</v>
      </c>
      <c r="H5379" s="9" t="s">
        <v>1063</v>
      </c>
      <c r="I5379" s="32">
        <f t="shared" si="854"/>
        <v>61.723483588461484</v>
      </c>
      <c r="J5379" s="32">
        <f t="shared" si="853"/>
        <v>0.3086174179423074</v>
      </c>
      <c r="K5379" s="33" t="str">
        <f t="shared" ref="K5379:K5442" si="856">+IF(D5379&gt;=10,"DEJAR","DEPURAR")</f>
        <v>DEJAR</v>
      </c>
      <c r="L5379" s="33" t="str">
        <f t="shared" ref="L5379:L5442" si="857">+IF(E5379&gt;=5,"DEJAR","DEPURAR")</f>
        <v>DEJAR</v>
      </c>
      <c r="M5379" s="33" t="str">
        <f t="shared" ref="M5379:M5442" si="858">+IF(AND(K5379="DEJAR",L5379="DEJAR"),"DEJAR","DEPURAR")</f>
        <v>DEJAR</v>
      </c>
    </row>
    <row r="5380" spans="1:13" x14ac:dyDescent="0.25">
      <c r="A5380" s="121" t="s">
        <v>1264</v>
      </c>
      <c r="B5380" s="18">
        <v>30</v>
      </c>
      <c r="C5380" s="35" t="s">
        <v>1293</v>
      </c>
      <c r="D5380" s="136">
        <v>17</v>
      </c>
      <c r="E5380" s="136">
        <v>5</v>
      </c>
      <c r="F5380" s="305">
        <f t="shared" si="855"/>
        <v>226.98060000000001</v>
      </c>
      <c r="G5380" s="9">
        <v>0.1</v>
      </c>
      <c r="H5380" s="9" t="s">
        <v>1063</v>
      </c>
      <c r="I5380" s="32">
        <f t="shared" si="854"/>
        <v>116.98835060940742</v>
      </c>
      <c r="J5380" s="32">
        <f t="shared" si="853"/>
        <v>0.58494175304703711</v>
      </c>
      <c r="K5380" s="33" t="str">
        <f t="shared" si="856"/>
        <v>DEJAR</v>
      </c>
      <c r="L5380" s="33" t="str">
        <f t="shared" si="857"/>
        <v>DEJAR</v>
      </c>
      <c r="M5380" s="33" t="str">
        <f t="shared" si="858"/>
        <v>DEJAR</v>
      </c>
    </row>
    <row r="5381" spans="1:13" x14ac:dyDescent="0.25">
      <c r="A5381" s="121" t="s">
        <v>1264</v>
      </c>
      <c r="B5381" s="18">
        <v>31</v>
      </c>
      <c r="C5381" s="35" t="s">
        <v>1294</v>
      </c>
      <c r="D5381" s="136">
        <v>35</v>
      </c>
      <c r="E5381" s="136">
        <v>20</v>
      </c>
      <c r="F5381" s="305">
        <f t="shared" si="855"/>
        <v>962.11500000000001</v>
      </c>
      <c r="G5381" s="9">
        <v>0.1</v>
      </c>
      <c r="H5381" s="9" t="s">
        <v>1063</v>
      </c>
      <c r="I5381" s="32">
        <f t="shared" si="854"/>
        <v>654.11925553640299</v>
      </c>
      <c r="J5381" s="32">
        <f t="shared" si="853"/>
        <v>3.270596277682015</v>
      </c>
      <c r="K5381" s="33" t="str">
        <f t="shared" si="856"/>
        <v>DEJAR</v>
      </c>
      <c r="L5381" s="33" t="str">
        <f t="shared" si="857"/>
        <v>DEJAR</v>
      </c>
      <c r="M5381" s="33" t="str">
        <f t="shared" si="858"/>
        <v>DEJAR</v>
      </c>
    </row>
    <row r="5382" spans="1:13" x14ac:dyDescent="0.25">
      <c r="A5382" s="121" t="s">
        <v>1264</v>
      </c>
      <c r="B5382" s="18">
        <v>32</v>
      </c>
      <c r="C5382" s="35" t="s">
        <v>1292</v>
      </c>
      <c r="D5382" s="136">
        <v>46</v>
      </c>
      <c r="E5382" s="136">
        <v>40</v>
      </c>
      <c r="F5382" s="305">
        <f t="shared" si="855"/>
        <v>1661.9064000000001</v>
      </c>
      <c r="G5382" s="9">
        <v>0.1</v>
      </c>
      <c r="H5382" s="9" t="s">
        <v>1063</v>
      </c>
      <c r="I5382" s="32">
        <f t="shared" si="854"/>
        <v>1254.7442923043911</v>
      </c>
      <c r="J5382" s="32">
        <f t="shared" si="853"/>
        <v>6.2737214615219559</v>
      </c>
      <c r="K5382" s="33" t="str">
        <f t="shared" si="856"/>
        <v>DEJAR</v>
      </c>
      <c r="L5382" s="33" t="str">
        <f t="shared" si="857"/>
        <v>DEJAR</v>
      </c>
      <c r="M5382" s="33" t="str">
        <f t="shared" si="858"/>
        <v>DEJAR</v>
      </c>
    </row>
    <row r="5383" spans="1:13" x14ac:dyDescent="0.25">
      <c r="A5383" s="121" t="s">
        <v>1264</v>
      </c>
      <c r="B5383" s="18">
        <v>33</v>
      </c>
      <c r="C5383" s="35" t="s">
        <v>1295</v>
      </c>
      <c r="D5383" s="136">
        <v>26</v>
      </c>
      <c r="E5383" s="136">
        <v>25</v>
      </c>
      <c r="F5383" s="305">
        <f t="shared" si="855"/>
        <v>530.93039999999996</v>
      </c>
      <c r="G5383" s="9">
        <v>0.1</v>
      </c>
      <c r="H5383" s="9" t="s">
        <v>1063</v>
      </c>
      <c r="I5383" s="32">
        <f t="shared" si="854"/>
        <v>322.0760520178971</v>
      </c>
      <c r="J5383" s="32">
        <f t="shared" si="853"/>
        <v>1.6103802600894852</v>
      </c>
      <c r="K5383" s="33" t="str">
        <f t="shared" si="856"/>
        <v>DEJAR</v>
      </c>
      <c r="L5383" s="33" t="str">
        <f t="shared" si="857"/>
        <v>DEJAR</v>
      </c>
      <c r="M5383" s="33" t="str">
        <f t="shared" si="858"/>
        <v>DEJAR</v>
      </c>
    </row>
    <row r="5384" spans="1:13" x14ac:dyDescent="0.25">
      <c r="A5384" s="121" t="s">
        <v>1264</v>
      </c>
      <c r="B5384" s="18">
        <v>34</v>
      </c>
      <c r="C5384" s="35" t="s">
        <v>502</v>
      </c>
      <c r="D5384" s="136">
        <v>14</v>
      </c>
      <c r="E5384" s="136">
        <v>10</v>
      </c>
      <c r="F5384" s="305">
        <f t="shared" si="855"/>
        <v>153.9384</v>
      </c>
      <c r="G5384" s="9">
        <v>0.1</v>
      </c>
      <c r="H5384" s="9" t="s">
        <v>1063</v>
      </c>
      <c r="I5384" s="32">
        <f t="shared" si="854"/>
        <v>73.64833681845144</v>
      </c>
      <c r="J5384" s="32">
        <f t="shared" si="853"/>
        <v>0.36824168409225716</v>
      </c>
      <c r="K5384" s="33" t="str">
        <f t="shared" si="856"/>
        <v>DEJAR</v>
      </c>
      <c r="L5384" s="33" t="str">
        <f t="shared" si="857"/>
        <v>DEJAR</v>
      </c>
      <c r="M5384" s="33" t="str">
        <f t="shared" si="858"/>
        <v>DEJAR</v>
      </c>
    </row>
    <row r="5385" spans="1:13" x14ac:dyDescent="0.25">
      <c r="A5385" s="121" t="s">
        <v>1264</v>
      </c>
      <c r="B5385" s="18">
        <v>35</v>
      </c>
      <c r="C5385" s="35" t="s">
        <v>377</v>
      </c>
      <c r="D5385" s="136">
        <v>38</v>
      </c>
      <c r="E5385" s="136">
        <v>35</v>
      </c>
      <c r="F5385" s="305">
        <f t="shared" si="855"/>
        <v>1134.1176</v>
      </c>
      <c r="G5385" s="9">
        <v>0.1</v>
      </c>
      <c r="H5385" s="9" t="s">
        <v>1063</v>
      </c>
      <c r="I5385" s="32">
        <f t="shared" si="854"/>
        <v>795.76587227964853</v>
      </c>
      <c r="J5385" s="32">
        <f t="shared" si="853"/>
        <v>3.9788293613982426</v>
      </c>
      <c r="K5385" s="33" t="str">
        <f t="shared" si="856"/>
        <v>DEJAR</v>
      </c>
      <c r="L5385" s="33" t="str">
        <f t="shared" si="857"/>
        <v>DEJAR</v>
      </c>
      <c r="M5385" s="33" t="str">
        <f t="shared" si="858"/>
        <v>DEJAR</v>
      </c>
    </row>
    <row r="5386" spans="1:13" x14ac:dyDescent="0.25">
      <c r="A5386" s="121" t="s">
        <v>1264</v>
      </c>
      <c r="B5386" s="18">
        <v>36</v>
      </c>
      <c r="C5386" s="35" t="s">
        <v>1296</v>
      </c>
      <c r="D5386" s="136">
        <v>17</v>
      </c>
      <c r="E5386" s="136">
        <v>15</v>
      </c>
      <c r="F5386" s="305">
        <f t="shared" si="855"/>
        <v>226.98060000000001</v>
      </c>
      <c r="G5386" s="9">
        <v>0.1</v>
      </c>
      <c r="H5386" s="9" t="s">
        <v>1063</v>
      </c>
      <c r="I5386" s="32">
        <f t="shared" si="854"/>
        <v>116.98835060940742</v>
      </c>
      <c r="J5386" s="32">
        <f t="shared" si="853"/>
        <v>0.58494175304703711</v>
      </c>
      <c r="K5386" s="33" t="str">
        <f t="shared" si="856"/>
        <v>DEJAR</v>
      </c>
      <c r="L5386" s="33" t="str">
        <f t="shared" si="857"/>
        <v>DEJAR</v>
      </c>
      <c r="M5386" s="33" t="str">
        <f t="shared" si="858"/>
        <v>DEJAR</v>
      </c>
    </row>
    <row r="5387" spans="1:13" x14ac:dyDescent="0.25">
      <c r="A5387" s="121" t="s">
        <v>1264</v>
      </c>
      <c r="B5387" s="18">
        <v>37</v>
      </c>
      <c r="C5387" s="35" t="s">
        <v>1297</v>
      </c>
      <c r="D5387" s="136">
        <v>32</v>
      </c>
      <c r="E5387" s="136">
        <v>20</v>
      </c>
      <c r="F5387" s="305">
        <f t="shared" si="855"/>
        <v>804.24959999999999</v>
      </c>
      <c r="G5387" s="9">
        <v>0.1</v>
      </c>
      <c r="H5387" s="9" t="s">
        <v>1063</v>
      </c>
      <c r="I5387" s="32">
        <f t="shared" si="854"/>
        <v>528.31791084648671</v>
      </c>
      <c r="J5387" s="32">
        <f t="shared" si="853"/>
        <v>2.6415895542324335</v>
      </c>
      <c r="K5387" s="33" t="str">
        <f t="shared" si="856"/>
        <v>DEJAR</v>
      </c>
      <c r="L5387" s="33" t="str">
        <f t="shared" si="857"/>
        <v>DEJAR</v>
      </c>
      <c r="M5387" s="33" t="str">
        <f t="shared" si="858"/>
        <v>DEJAR</v>
      </c>
    </row>
    <row r="5388" spans="1:13" x14ac:dyDescent="0.25">
      <c r="A5388" s="121" t="s">
        <v>1264</v>
      </c>
      <c r="B5388" s="18">
        <v>38</v>
      </c>
      <c r="C5388" s="35" t="s">
        <v>1284</v>
      </c>
      <c r="D5388" s="136">
        <v>37</v>
      </c>
      <c r="E5388" s="136">
        <v>12</v>
      </c>
      <c r="F5388" s="305">
        <f t="shared" si="855"/>
        <v>1075.2126000000001</v>
      </c>
      <c r="G5388" s="9">
        <v>0.1</v>
      </c>
      <c r="H5388" s="9" t="s">
        <v>1063</v>
      </c>
      <c r="I5388" s="32">
        <f t="shared" si="854"/>
        <v>746.75785703016243</v>
      </c>
      <c r="J5388" s="32">
        <f t="shared" si="853"/>
        <v>3.7337892851508117</v>
      </c>
      <c r="K5388" s="33" t="str">
        <f t="shared" si="856"/>
        <v>DEJAR</v>
      </c>
      <c r="L5388" s="33" t="str">
        <f t="shared" si="857"/>
        <v>DEJAR</v>
      </c>
      <c r="M5388" s="33" t="str">
        <f t="shared" si="858"/>
        <v>DEJAR</v>
      </c>
    </row>
    <row r="5389" spans="1:13" x14ac:dyDescent="0.25">
      <c r="A5389" s="121" t="s">
        <v>1264</v>
      </c>
      <c r="B5389" s="18">
        <v>39</v>
      </c>
      <c r="C5389" s="35" t="s">
        <v>1298</v>
      </c>
      <c r="D5389" s="136">
        <v>13</v>
      </c>
      <c r="E5389" s="136">
        <v>5</v>
      </c>
      <c r="F5389" s="305">
        <f t="shared" si="855"/>
        <v>132.73259999999999</v>
      </c>
      <c r="G5389" s="9">
        <v>0.1</v>
      </c>
      <c r="H5389" s="9" t="s">
        <v>1063</v>
      </c>
      <c r="I5389" s="32">
        <f t="shared" si="854"/>
        <v>61.723483588461484</v>
      </c>
      <c r="J5389" s="32">
        <f t="shared" si="853"/>
        <v>0.3086174179423074</v>
      </c>
      <c r="K5389" s="33" t="str">
        <f t="shared" si="856"/>
        <v>DEJAR</v>
      </c>
      <c r="L5389" s="33" t="str">
        <f t="shared" si="857"/>
        <v>DEJAR</v>
      </c>
      <c r="M5389" s="33" t="str">
        <f t="shared" si="858"/>
        <v>DEJAR</v>
      </c>
    </row>
    <row r="5390" spans="1:13" x14ac:dyDescent="0.25">
      <c r="A5390" s="121" t="s">
        <v>1264</v>
      </c>
      <c r="B5390" s="18">
        <v>40</v>
      </c>
      <c r="C5390" s="35" t="s">
        <v>1284</v>
      </c>
      <c r="D5390" s="136">
        <v>13</v>
      </c>
      <c r="E5390" s="136">
        <v>12</v>
      </c>
      <c r="F5390" s="305">
        <f t="shared" si="855"/>
        <v>132.73259999999999</v>
      </c>
      <c r="G5390" s="9">
        <v>0.1</v>
      </c>
      <c r="H5390" s="9" t="s">
        <v>1063</v>
      </c>
      <c r="I5390" s="32">
        <f t="shared" si="854"/>
        <v>61.723483588461484</v>
      </c>
      <c r="J5390" s="32">
        <f t="shared" si="853"/>
        <v>0.3086174179423074</v>
      </c>
      <c r="K5390" s="33" t="str">
        <f t="shared" si="856"/>
        <v>DEJAR</v>
      </c>
      <c r="L5390" s="33" t="str">
        <f t="shared" si="857"/>
        <v>DEJAR</v>
      </c>
      <c r="M5390" s="33" t="str">
        <f t="shared" si="858"/>
        <v>DEJAR</v>
      </c>
    </row>
    <row r="5391" spans="1:13" x14ac:dyDescent="0.25">
      <c r="A5391" s="121" t="s">
        <v>1264</v>
      </c>
      <c r="B5391" s="18">
        <v>41</v>
      </c>
      <c r="C5391" s="35" t="s">
        <v>1299</v>
      </c>
      <c r="D5391" s="136">
        <v>20</v>
      </c>
      <c r="E5391" s="136">
        <v>20</v>
      </c>
      <c r="F5391" s="305">
        <f t="shared" si="855"/>
        <v>314.15999999999997</v>
      </c>
      <c r="G5391" s="9">
        <v>0.1</v>
      </c>
      <c r="H5391" s="9" t="s">
        <v>1063</v>
      </c>
      <c r="I5391" s="32">
        <f t="shared" si="854"/>
        <v>172.33493090633354</v>
      </c>
      <c r="J5391" s="32">
        <f t="shared" si="853"/>
        <v>0.86167465453166758</v>
      </c>
      <c r="K5391" s="33" t="str">
        <f t="shared" si="856"/>
        <v>DEJAR</v>
      </c>
      <c r="L5391" s="33" t="str">
        <f t="shared" si="857"/>
        <v>DEJAR</v>
      </c>
      <c r="M5391" s="33" t="str">
        <f t="shared" si="858"/>
        <v>DEJAR</v>
      </c>
    </row>
    <row r="5392" spans="1:13" x14ac:dyDescent="0.25">
      <c r="A5392" s="121" t="s">
        <v>1264</v>
      </c>
      <c r="B5392" s="18">
        <v>42</v>
      </c>
      <c r="C5392" s="35" t="s">
        <v>1300</v>
      </c>
      <c r="D5392" s="136">
        <v>24</v>
      </c>
      <c r="E5392" s="136">
        <v>22</v>
      </c>
      <c r="F5392" s="305">
        <f t="shared" si="855"/>
        <v>452.3904</v>
      </c>
      <c r="G5392" s="9">
        <v>0.1</v>
      </c>
      <c r="H5392" s="9" t="s">
        <v>1063</v>
      </c>
      <c r="I5392" s="32">
        <f t="shared" si="854"/>
        <v>266.13537552905672</v>
      </c>
      <c r="J5392" s="32">
        <f t="shared" si="853"/>
        <v>1.3306768776452833</v>
      </c>
      <c r="K5392" s="33" t="str">
        <f t="shared" si="856"/>
        <v>DEJAR</v>
      </c>
      <c r="L5392" s="33" t="str">
        <f t="shared" si="857"/>
        <v>DEJAR</v>
      </c>
      <c r="M5392" s="33" t="str">
        <f t="shared" si="858"/>
        <v>DEJAR</v>
      </c>
    </row>
    <row r="5393" spans="1:13" x14ac:dyDescent="0.25">
      <c r="A5393" s="121" t="s">
        <v>1264</v>
      </c>
      <c r="B5393" s="18">
        <v>43</v>
      </c>
      <c r="C5393" s="35" t="s">
        <v>1292</v>
      </c>
      <c r="D5393" s="136">
        <v>12</v>
      </c>
      <c r="E5393" s="136">
        <v>15</v>
      </c>
      <c r="F5393" s="305">
        <f t="shared" si="855"/>
        <v>113.0976</v>
      </c>
      <c r="G5393" s="9">
        <v>0.1</v>
      </c>
      <c r="H5393" s="9" t="s">
        <v>1063</v>
      </c>
      <c r="I5393" s="32">
        <f t="shared" si="854"/>
        <v>51.002868362482175</v>
      </c>
      <c r="J5393" s="32">
        <f t="shared" si="853"/>
        <v>0.25501434181241084</v>
      </c>
      <c r="K5393" s="33" t="str">
        <f t="shared" si="856"/>
        <v>DEJAR</v>
      </c>
      <c r="L5393" s="33" t="str">
        <f t="shared" si="857"/>
        <v>DEJAR</v>
      </c>
      <c r="M5393" s="33" t="str">
        <f t="shared" si="858"/>
        <v>DEJAR</v>
      </c>
    </row>
    <row r="5394" spans="1:13" x14ac:dyDescent="0.25">
      <c r="A5394" s="121" t="s">
        <v>1264</v>
      </c>
      <c r="B5394" s="18">
        <v>44</v>
      </c>
      <c r="C5394" s="35" t="s">
        <v>1288</v>
      </c>
      <c r="D5394" s="136">
        <v>17</v>
      </c>
      <c r="E5394" s="136">
        <v>15</v>
      </c>
      <c r="F5394" s="305">
        <f t="shared" si="855"/>
        <v>226.98060000000001</v>
      </c>
      <c r="G5394" s="9">
        <v>0.1</v>
      </c>
      <c r="H5394" s="9" t="s">
        <v>1063</v>
      </c>
      <c r="I5394" s="32">
        <f t="shared" si="854"/>
        <v>116.98835060940742</v>
      </c>
      <c r="J5394" s="32">
        <f t="shared" si="853"/>
        <v>0.58494175304703711</v>
      </c>
      <c r="K5394" s="33" t="str">
        <f t="shared" si="856"/>
        <v>DEJAR</v>
      </c>
      <c r="L5394" s="33" t="str">
        <f t="shared" si="857"/>
        <v>DEJAR</v>
      </c>
      <c r="M5394" s="33" t="str">
        <f t="shared" si="858"/>
        <v>DEJAR</v>
      </c>
    </row>
    <row r="5395" spans="1:13" x14ac:dyDescent="0.25">
      <c r="A5395" s="121" t="s">
        <v>1264</v>
      </c>
      <c r="B5395" s="18">
        <v>45</v>
      </c>
      <c r="C5395" s="35" t="s">
        <v>1288</v>
      </c>
      <c r="D5395" s="136">
        <v>27</v>
      </c>
      <c r="E5395" s="136">
        <v>25</v>
      </c>
      <c r="F5395" s="305">
        <f t="shared" si="855"/>
        <v>572.5566</v>
      </c>
      <c r="G5395" s="9">
        <v>0.1</v>
      </c>
      <c r="H5395" s="9" t="s">
        <v>1063</v>
      </c>
      <c r="I5395" s="32">
        <f t="shared" si="854"/>
        <v>352.39128142743209</v>
      </c>
      <c r="J5395" s="32">
        <f t="shared" si="853"/>
        <v>1.7619564071371603</v>
      </c>
      <c r="K5395" s="33" t="str">
        <f t="shared" si="856"/>
        <v>DEJAR</v>
      </c>
      <c r="L5395" s="33" t="str">
        <f t="shared" si="857"/>
        <v>DEJAR</v>
      </c>
      <c r="M5395" s="33" t="str">
        <f t="shared" si="858"/>
        <v>DEJAR</v>
      </c>
    </row>
    <row r="5396" spans="1:13" x14ac:dyDescent="0.25">
      <c r="A5396" s="121" t="s">
        <v>1264</v>
      </c>
      <c r="B5396" s="18">
        <v>46</v>
      </c>
      <c r="C5396" s="35" t="s">
        <v>1284</v>
      </c>
      <c r="D5396" s="136">
        <v>17</v>
      </c>
      <c r="E5396" s="136">
        <v>8</v>
      </c>
      <c r="F5396" s="305">
        <f t="shared" si="855"/>
        <v>226.98060000000001</v>
      </c>
      <c r="G5396" s="9">
        <v>0.1</v>
      </c>
      <c r="H5396" s="9" t="s">
        <v>1063</v>
      </c>
      <c r="I5396" s="32">
        <f t="shared" si="854"/>
        <v>116.98835060940742</v>
      </c>
      <c r="J5396" s="32">
        <f t="shared" si="853"/>
        <v>0.58494175304703711</v>
      </c>
      <c r="K5396" s="33" t="str">
        <f t="shared" si="856"/>
        <v>DEJAR</v>
      </c>
      <c r="L5396" s="33" t="str">
        <f t="shared" si="857"/>
        <v>DEJAR</v>
      </c>
      <c r="M5396" s="33" t="str">
        <f t="shared" si="858"/>
        <v>DEJAR</v>
      </c>
    </row>
    <row r="5397" spans="1:13" x14ac:dyDescent="0.25">
      <c r="A5397" s="121" t="s">
        <v>1264</v>
      </c>
      <c r="B5397" s="18">
        <v>47</v>
      </c>
      <c r="C5397" s="35" t="s">
        <v>244</v>
      </c>
      <c r="D5397" s="136">
        <v>43</v>
      </c>
      <c r="E5397" s="136">
        <v>45</v>
      </c>
      <c r="F5397" s="305">
        <f t="shared" si="855"/>
        <v>1452.2046</v>
      </c>
      <c r="G5397" s="9">
        <v>0.1</v>
      </c>
      <c r="H5397" s="9" t="s">
        <v>1063</v>
      </c>
      <c r="I5397" s="32">
        <f t="shared" si="854"/>
        <v>1068.4241794788302</v>
      </c>
      <c r="J5397" s="32">
        <f t="shared" si="853"/>
        <v>5.3421208973941514</v>
      </c>
      <c r="K5397" s="33" t="str">
        <f t="shared" si="856"/>
        <v>DEJAR</v>
      </c>
      <c r="L5397" s="33" t="str">
        <f t="shared" si="857"/>
        <v>DEJAR</v>
      </c>
      <c r="M5397" s="33" t="str">
        <f t="shared" si="858"/>
        <v>DEJAR</v>
      </c>
    </row>
    <row r="5398" spans="1:13" x14ac:dyDescent="0.25">
      <c r="A5398" s="121" t="s">
        <v>1264</v>
      </c>
      <c r="B5398" s="18">
        <v>48</v>
      </c>
      <c r="C5398" s="35" t="s">
        <v>1284</v>
      </c>
      <c r="D5398" s="136">
        <v>15</v>
      </c>
      <c r="E5398" s="210">
        <v>20.186046511627907</v>
      </c>
      <c r="F5398" s="305">
        <f t="shared" si="855"/>
        <v>176.715</v>
      </c>
      <c r="G5398" s="9">
        <v>0.1</v>
      </c>
      <c r="H5398" s="9" t="s">
        <v>1063</v>
      </c>
      <c r="I5398" s="32">
        <f t="shared" si="854"/>
        <v>86.812164819560579</v>
      </c>
      <c r="J5398" s="32">
        <f t="shared" si="853"/>
        <v>0.43406082409780289</v>
      </c>
      <c r="K5398" s="33" t="str">
        <f t="shared" si="856"/>
        <v>DEJAR</v>
      </c>
      <c r="L5398" s="33" t="str">
        <f t="shared" si="857"/>
        <v>DEJAR</v>
      </c>
      <c r="M5398" s="33" t="str">
        <f t="shared" si="858"/>
        <v>DEJAR</v>
      </c>
    </row>
    <row r="5399" spans="1:13" x14ac:dyDescent="0.25">
      <c r="A5399" s="13" t="s">
        <v>1266</v>
      </c>
      <c r="B5399" s="18">
        <v>1</v>
      </c>
      <c r="C5399" s="35" t="s">
        <v>1301</v>
      </c>
      <c r="D5399" s="136">
        <v>107</v>
      </c>
      <c r="E5399" s="136">
        <v>45</v>
      </c>
      <c r="F5399" s="305">
        <f t="shared" si="855"/>
        <v>8992.0445999999993</v>
      </c>
      <c r="G5399" s="9">
        <v>0.1</v>
      </c>
      <c r="H5399" s="9" t="s">
        <v>1063</v>
      </c>
      <c r="I5399" s="32">
        <f t="shared" si="854"/>
        <v>9384.5150981728802</v>
      </c>
      <c r="J5399" s="32">
        <f t="shared" si="853"/>
        <v>46.922575490864396</v>
      </c>
      <c r="K5399" s="33" t="str">
        <f t="shared" si="856"/>
        <v>DEJAR</v>
      </c>
      <c r="L5399" s="33" t="str">
        <f t="shared" si="857"/>
        <v>DEJAR</v>
      </c>
      <c r="M5399" s="33" t="str">
        <f t="shared" si="858"/>
        <v>DEJAR</v>
      </c>
    </row>
    <row r="5400" spans="1:13" x14ac:dyDescent="0.25">
      <c r="A5400" s="13" t="s">
        <v>1266</v>
      </c>
      <c r="B5400" s="18">
        <v>2</v>
      </c>
      <c r="C5400" s="35" t="s">
        <v>1302</v>
      </c>
      <c r="D5400" s="136">
        <v>33</v>
      </c>
      <c r="E5400" s="136">
        <v>25</v>
      </c>
      <c r="F5400" s="305">
        <f t="shared" si="855"/>
        <v>855.30060000000003</v>
      </c>
      <c r="G5400" s="9">
        <v>0.1</v>
      </c>
      <c r="H5400" s="9" t="s">
        <v>1063</v>
      </c>
      <c r="I5400" s="32">
        <f t="shared" si="854"/>
        <v>568.52356444302654</v>
      </c>
      <c r="J5400" s="32">
        <f t="shared" si="853"/>
        <v>2.8426178222151326</v>
      </c>
      <c r="K5400" s="33" t="str">
        <f t="shared" si="856"/>
        <v>DEJAR</v>
      </c>
      <c r="L5400" s="33" t="str">
        <f t="shared" si="857"/>
        <v>DEJAR</v>
      </c>
      <c r="M5400" s="33" t="str">
        <f t="shared" si="858"/>
        <v>DEJAR</v>
      </c>
    </row>
    <row r="5401" spans="1:13" x14ac:dyDescent="0.25">
      <c r="A5401" s="13" t="s">
        <v>1266</v>
      </c>
      <c r="B5401" s="18">
        <v>3</v>
      </c>
      <c r="C5401" s="35" t="s">
        <v>1303</v>
      </c>
      <c r="D5401" s="136">
        <v>31</v>
      </c>
      <c r="E5401" s="136">
        <v>20</v>
      </c>
      <c r="F5401" s="305">
        <f t="shared" si="855"/>
        <v>754.76940000000002</v>
      </c>
      <c r="G5401" s="9">
        <v>0.1</v>
      </c>
      <c r="H5401" s="9" t="s">
        <v>1063</v>
      </c>
      <c r="I5401" s="32">
        <f t="shared" si="854"/>
        <v>489.81357840055307</v>
      </c>
      <c r="J5401" s="32">
        <f t="shared" si="853"/>
        <v>2.4490678920027653</v>
      </c>
      <c r="K5401" s="33" t="str">
        <f t="shared" si="856"/>
        <v>DEJAR</v>
      </c>
      <c r="L5401" s="33" t="str">
        <f t="shared" si="857"/>
        <v>DEJAR</v>
      </c>
      <c r="M5401" s="33" t="str">
        <f t="shared" si="858"/>
        <v>DEJAR</v>
      </c>
    </row>
    <row r="5402" spans="1:13" x14ac:dyDescent="0.25">
      <c r="A5402" s="13" t="s">
        <v>1266</v>
      </c>
      <c r="B5402" s="18">
        <v>4</v>
      </c>
      <c r="C5402" s="35" t="s">
        <v>1288</v>
      </c>
      <c r="D5402" s="136">
        <v>12</v>
      </c>
      <c r="E5402" s="136">
        <v>8</v>
      </c>
      <c r="F5402" s="305">
        <f t="shared" si="855"/>
        <v>113.0976</v>
      </c>
      <c r="G5402" s="9">
        <v>0.1</v>
      </c>
      <c r="H5402" s="9" t="s">
        <v>1063</v>
      </c>
      <c r="I5402" s="32">
        <f t="shared" si="854"/>
        <v>51.002868362482175</v>
      </c>
      <c r="J5402" s="32">
        <f t="shared" si="853"/>
        <v>0.25501434181241084</v>
      </c>
      <c r="K5402" s="33" t="str">
        <f t="shared" si="856"/>
        <v>DEJAR</v>
      </c>
      <c r="L5402" s="33" t="str">
        <f t="shared" si="857"/>
        <v>DEJAR</v>
      </c>
      <c r="M5402" s="33" t="str">
        <f t="shared" si="858"/>
        <v>DEJAR</v>
      </c>
    </row>
    <row r="5403" spans="1:13" x14ac:dyDescent="0.25">
      <c r="A5403" s="13" t="s">
        <v>1266</v>
      </c>
      <c r="B5403" s="18">
        <v>5</v>
      </c>
      <c r="C5403" s="35" t="s">
        <v>1304</v>
      </c>
      <c r="D5403" s="136">
        <v>49</v>
      </c>
      <c r="E5403" s="136">
        <v>25</v>
      </c>
      <c r="F5403" s="305">
        <f t="shared" si="855"/>
        <v>1885.7454</v>
      </c>
      <c r="G5403" s="9">
        <v>0.1</v>
      </c>
      <c r="H5403" s="9" t="s">
        <v>1063</v>
      </c>
      <c r="I5403" s="32">
        <f t="shared" si="854"/>
        <v>1458.6616605664788</v>
      </c>
      <c r="J5403" s="32">
        <f t="shared" si="853"/>
        <v>7.2933083028323935</v>
      </c>
      <c r="K5403" s="33" t="str">
        <f t="shared" si="856"/>
        <v>DEJAR</v>
      </c>
      <c r="L5403" s="33" t="str">
        <f t="shared" si="857"/>
        <v>DEJAR</v>
      </c>
      <c r="M5403" s="33" t="str">
        <f t="shared" si="858"/>
        <v>DEJAR</v>
      </c>
    </row>
    <row r="5404" spans="1:13" x14ac:dyDescent="0.25">
      <c r="A5404" s="13" t="s">
        <v>1266</v>
      </c>
      <c r="B5404" s="18">
        <v>6</v>
      </c>
      <c r="C5404" s="35" t="s">
        <v>1305</v>
      </c>
      <c r="D5404" s="136">
        <v>39</v>
      </c>
      <c r="E5404" s="136">
        <v>17</v>
      </c>
      <c r="F5404" s="305">
        <f t="shared" si="855"/>
        <v>1194.5934</v>
      </c>
      <c r="G5404" s="9">
        <v>0.1</v>
      </c>
      <c r="H5404" s="9" t="s">
        <v>1063</v>
      </c>
      <c r="I5404" s="32">
        <f t="shared" si="854"/>
        <v>846.59112411251863</v>
      </c>
      <c r="J5404" s="32">
        <f t="shared" si="853"/>
        <v>4.2329556205625929</v>
      </c>
      <c r="K5404" s="33" t="str">
        <f t="shared" si="856"/>
        <v>DEJAR</v>
      </c>
      <c r="L5404" s="33" t="str">
        <f t="shared" si="857"/>
        <v>DEJAR</v>
      </c>
      <c r="M5404" s="33" t="str">
        <f t="shared" si="858"/>
        <v>DEJAR</v>
      </c>
    </row>
    <row r="5405" spans="1:13" x14ac:dyDescent="0.25">
      <c r="A5405" s="13" t="s">
        <v>1266</v>
      </c>
      <c r="B5405" s="18">
        <v>7</v>
      </c>
      <c r="C5405" s="35" t="s">
        <v>1306</v>
      </c>
      <c r="D5405" s="136">
        <v>26</v>
      </c>
      <c r="E5405" s="136">
        <v>25</v>
      </c>
      <c r="F5405" s="305">
        <f t="shared" si="855"/>
        <v>530.93039999999996</v>
      </c>
      <c r="G5405" s="9">
        <v>0.1</v>
      </c>
      <c r="H5405" s="9" t="s">
        <v>1063</v>
      </c>
      <c r="I5405" s="32">
        <f t="shared" si="854"/>
        <v>322.0760520178971</v>
      </c>
      <c r="J5405" s="32">
        <f t="shared" si="853"/>
        <v>1.6103802600894852</v>
      </c>
      <c r="K5405" s="33" t="str">
        <f t="shared" si="856"/>
        <v>DEJAR</v>
      </c>
      <c r="L5405" s="33" t="str">
        <f t="shared" si="857"/>
        <v>DEJAR</v>
      </c>
      <c r="M5405" s="33" t="str">
        <f t="shared" si="858"/>
        <v>DEJAR</v>
      </c>
    </row>
    <row r="5406" spans="1:13" x14ac:dyDescent="0.25">
      <c r="A5406" s="13" t="s">
        <v>1266</v>
      </c>
      <c r="B5406" s="18">
        <v>8</v>
      </c>
      <c r="C5406" s="35" t="s">
        <v>1307</v>
      </c>
      <c r="D5406" s="136">
        <v>32</v>
      </c>
      <c r="E5406" s="210">
        <v>23.156862745098039</v>
      </c>
      <c r="F5406" s="305">
        <f t="shared" si="855"/>
        <v>804.24959999999999</v>
      </c>
      <c r="G5406" s="9">
        <v>0.1</v>
      </c>
      <c r="H5406" s="9" t="s">
        <v>1063</v>
      </c>
      <c r="I5406" s="32">
        <f t="shared" si="854"/>
        <v>528.31791084648671</v>
      </c>
      <c r="J5406" s="32">
        <f t="shared" si="853"/>
        <v>2.6415895542324335</v>
      </c>
      <c r="K5406" s="33" t="str">
        <f t="shared" si="856"/>
        <v>DEJAR</v>
      </c>
      <c r="L5406" s="33" t="str">
        <f t="shared" si="857"/>
        <v>DEJAR</v>
      </c>
      <c r="M5406" s="33" t="str">
        <f t="shared" si="858"/>
        <v>DEJAR</v>
      </c>
    </row>
    <row r="5407" spans="1:13" x14ac:dyDescent="0.25">
      <c r="A5407" s="13" t="s">
        <v>1266</v>
      </c>
      <c r="B5407" s="18">
        <v>9</v>
      </c>
      <c r="C5407" s="35" t="s">
        <v>377</v>
      </c>
      <c r="D5407" s="136">
        <v>30</v>
      </c>
      <c r="E5407" s="136">
        <v>10</v>
      </c>
      <c r="F5407" s="305">
        <f t="shared" si="855"/>
        <v>706.86</v>
      </c>
      <c r="G5407" s="9">
        <v>0.1</v>
      </c>
      <c r="H5407" s="9" t="s">
        <v>1063</v>
      </c>
      <c r="I5407" s="32">
        <f t="shared" si="854"/>
        <v>452.98997539791907</v>
      </c>
      <c r="J5407" s="32">
        <f t="shared" si="853"/>
        <v>2.2649498769895953</v>
      </c>
      <c r="K5407" s="33" t="str">
        <f t="shared" si="856"/>
        <v>DEJAR</v>
      </c>
      <c r="L5407" s="33" t="str">
        <f t="shared" si="857"/>
        <v>DEJAR</v>
      </c>
      <c r="M5407" s="33" t="str">
        <f t="shared" si="858"/>
        <v>DEJAR</v>
      </c>
    </row>
    <row r="5408" spans="1:13" x14ac:dyDescent="0.25">
      <c r="A5408" s="13" t="s">
        <v>1266</v>
      </c>
      <c r="B5408" s="18">
        <v>10</v>
      </c>
      <c r="C5408" s="35" t="s">
        <v>1308</v>
      </c>
      <c r="D5408" s="136">
        <v>43</v>
      </c>
      <c r="E5408" s="136">
        <v>25</v>
      </c>
      <c r="F5408" s="305">
        <f t="shared" si="855"/>
        <v>1452.2046</v>
      </c>
      <c r="G5408" s="9">
        <v>0.1</v>
      </c>
      <c r="H5408" s="9" t="s">
        <v>1063</v>
      </c>
      <c r="I5408" s="32">
        <f t="shared" si="854"/>
        <v>1068.4241794788302</v>
      </c>
      <c r="J5408" s="32">
        <f t="shared" si="853"/>
        <v>5.3421208973941514</v>
      </c>
      <c r="K5408" s="33" t="str">
        <f t="shared" si="856"/>
        <v>DEJAR</v>
      </c>
      <c r="L5408" s="33" t="str">
        <f t="shared" si="857"/>
        <v>DEJAR</v>
      </c>
      <c r="M5408" s="33" t="str">
        <f t="shared" si="858"/>
        <v>DEJAR</v>
      </c>
    </row>
    <row r="5409" spans="1:13" x14ac:dyDescent="0.25">
      <c r="A5409" s="13" t="s">
        <v>1266</v>
      </c>
      <c r="B5409" s="18">
        <v>11</v>
      </c>
      <c r="C5409" s="35" t="s">
        <v>1287</v>
      </c>
      <c r="D5409" s="136">
        <v>11</v>
      </c>
      <c r="E5409" s="136">
        <v>7</v>
      </c>
      <c r="F5409" s="305">
        <f t="shared" si="855"/>
        <v>95.0334</v>
      </c>
      <c r="G5409" s="9">
        <v>0.1</v>
      </c>
      <c r="H5409" s="9" t="s">
        <v>1063</v>
      </c>
      <c r="I5409" s="32">
        <f t="shared" si="854"/>
        <v>41.450062373780455</v>
      </c>
      <c r="J5409" s="32">
        <f t="shared" si="853"/>
        <v>0.20725031186890225</v>
      </c>
      <c r="K5409" s="33" t="str">
        <f t="shared" si="856"/>
        <v>DEJAR</v>
      </c>
      <c r="L5409" s="33" t="str">
        <f t="shared" si="857"/>
        <v>DEJAR</v>
      </c>
      <c r="M5409" s="33" t="str">
        <f t="shared" si="858"/>
        <v>DEJAR</v>
      </c>
    </row>
    <row r="5410" spans="1:13" x14ac:dyDescent="0.25">
      <c r="A5410" s="13" t="s">
        <v>1266</v>
      </c>
      <c r="B5410" s="18">
        <v>12</v>
      </c>
      <c r="C5410" s="35" t="s">
        <v>377</v>
      </c>
      <c r="D5410" s="136">
        <v>29</v>
      </c>
      <c r="E5410" s="210">
        <v>23.156862745098039</v>
      </c>
      <c r="F5410" s="305">
        <f t="shared" si="855"/>
        <v>660.52139999999997</v>
      </c>
      <c r="G5410" s="9">
        <v>0.1</v>
      </c>
      <c r="H5410" s="9" t="s">
        <v>1063</v>
      </c>
      <c r="I5410" s="32">
        <f t="shared" si="854"/>
        <v>417.82609631752575</v>
      </c>
      <c r="J5410" s="32">
        <f t="shared" si="853"/>
        <v>2.0891304815876288</v>
      </c>
      <c r="K5410" s="33" t="str">
        <f t="shared" si="856"/>
        <v>DEJAR</v>
      </c>
      <c r="L5410" s="33" t="str">
        <f t="shared" si="857"/>
        <v>DEJAR</v>
      </c>
      <c r="M5410" s="33" t="str">
        <f t="shared" si="858"/>
        <v>DEJAR</v>
      </c>
    </row>
    <row r="5411" spans="1:13" x14ac:dyDescent="0.25">
      <c r="A5411" s="13" t="s">
        <v>1266</v>
      </c>
      <c r="B5411" s="18">
        <v>13</v>
      </c>
      <c r="C5411" s="35" t="s">
        <v>244</v>
      </c>
      <c r="D5411" s="136">
        <v>65</v>
      </c>
      <c r="E5411" s="136">
        <v>40</v>
      </c>
      <c r="F5411" s="305">
        <f t="shared" si="855"/>
        <v>3318.3150000000001</v>
      </c>
      <c r="G5411" s="9">
        <v>0.1</v>
      </c>
      <c r="H5411" s="9" t="s">
        <v>1063</v>
      </c>
      <c r="I5411" s="32">
        <f t="shared" si="854"/>
        <v>2860.5689751200016</v>
      </c>
      <c r="J5411" s="32">
        <f t="shared" si="853"/>
        <v>14.302844875600007</v>
      </c>
      <c r="K5411" s="33" t="str">
        <f t="shared" si="856"/>
        <v>DEJAR</v>
      </c>
      <c r="L5411" s="33" t="str">
        <f t="shared" si="857"/>
        <v>DEJAR</v>
      </c>
      <c r="M5411" s="33" t="str">
        <f t="shared" si="858"/>
        <v>DEJAR</v>
      </c>
    </row>
    <row r="5412" spans="1:13" x14ac:dyDescent="0.25">
      <c r="A5412" s="13" t="s">
        <v>1266</v>
      </c>
      <c r="B5412" s="18">
        <v>14</v>
      </c>
      <c r="C5412" s="35" t="s">
        <v>1309</v>
      </c>
      <c r="D5412" s="136">
        <v>41</v>
      </c>
      <c r="E5412" s="136">
        <v>25</v>
      </c>
      <c r="F5412" s="305">
        <f t="shared" si="855"/>
        <v>1320.2574</v>
      </c>
      <c r="G5412" s="9">
        <v>0.1</v>
      </c>
      <c r="H5412" s="9" t="s">
        <v>1063</v>
      </c>
      <c r="I5412" s="32">
        <f t="shared" si="854"/>
        <v>953.76583125588297</v>
      </c>
      <c r="J5412" s="32">
        <f t="shared" ref="J5412:J5475" si="859">(I5412/1000)*0.5/G5412</f>
        <v>4.7688291562794145</v>
      </c>
      <c r="K5412" s="33" t="str">
        <f t="shared" si="856"/>
        <v>DEJAR</v>
      </c>
      <c r="L5412" s="33" t="str">
        <f t="shared" si="857"/>
        <v>DEJAR</v>
      </c>
      <c r="M5412" s="33" t="str">
        <f t="shared" si="858"/>
        <v>DEJAR</v>
      </c>
    </row>
    <row r="5413" spans="1:13" x14ac:dyDescent="0.25">
      <c r="A5413" s="13" t="s">
        <v>1266</v>
      </c>
      <c r="B5413" s="18">
        <v>15</v>
      </c>
      <c r="C5413" s="35" t="s">
        <v>1309</v>
      </c>
      <c r="D5413" s="136">
        <v>41</v>
      </c>
      <c r="E5413" s="136">
        <v>30</v>
      </c>
      <c r="F5413" s="305">
        <f t="shared" si="855"/>
        <v>1320.2574</v>
      </c>
      <c r="G5413" s="9">
        <v>0.1</v>
      </c>
      <c r="H5413" s="9" t="s">
        <v>1063</v>
      </c>
      <c r="I5413" s="32">
        <f t="shared" si="854"/>
        <v>953.76583125588297</v>
      </c>
      <c r="J5413" s="32">
        <f t="shared" si="859"/>
        <v>4.7688291562794145</v>
      </c>
      <c r="K5413" s="33" t="str">
        <f t="shared" si="856"/>
        <v>DEJAR</v>
      </c>
      <c r="L5413" s="33" t="str">
        <f t="shared" si="857"/>
        <v>DEJAR</v>
      </c>
      <c r="M5413" s="33" t="str">
        <f t="shared" si="858"/>
        <v>DEJAR</v>
      </c>
    </row>
    <row r="5414" spans="1:13" x14ac:dyDescent="0.25">
      <c r="A5414" s="13" t="s">
        <v>1266</v>
      </c>
      <c r="B5414" s="18">
        <v>16</v>
      </c>
      <c r="C5414" s="35" t="s">
        <v>1310</v>
      </c>
      <c r="D5414" s="136">
        <v>26</v>
      </c>
      <c r="E5414" s="136">
        <v>12</v>
      </c>
      <c r="F5414" s="305">
        <f t="shared" si="855"/>
        <v>530.93039999999996</v>
      </c>
      <c r="G5414" s="9">
        <v>0.1</v>
      </c>
      <c r="H5414" s="9" t="s">
        <v>1063</v>
      </c>
      <c r="I5414" s="32">
        <f t="shared" si="854"/>
        <v>322.0760520178971</v>
      </c>
      <c r="J5414" s="32">
        <f t="shared" si="859"/>
        <v>1.6103802600894852</v>
      </c>
      <c r="K5414" s="33" t="str">
        <f t="shared" si="856"/>
        <v>DEJAR</v>
      </c>
      <c r="L5414" s="33" t="str">
        <f t="shared" si="857"/>
        <v>DEJAR</v>
      </c>
      <c r="M5414" s="33" t="str">
        <f t="shared" si="858"/>
        <v>DEJAR</v>
      </c>
    </row>
    <row r="5415" spans="1:13" x14ac:dyDescent="0.25">
      <c r="A5415" s="13" t="s">
        <v>1266</v>
      </c>
      <c r="B5415" s="18">
        <v>17</v>
      </c>
      <c r="C5415" s="35" t="s">
        <v>1311</v>
      </c>
      <c r="D5415" s="136">
        <v>95</v>
      </c>
      <c r="E5415" s="136">
        <v>50</v>
      </c>
      <c r="F5415" s="305">
        <f t="shared" si="855"/>
        <v>7088.2349999999997</v>
      </c>
      <c r="G5415" s="9">
        <v>0.1</v>
      </c>
      <c r="H5415" s="9" t="s">
        <v>1063</v>
      </c>
      <c r="I5415" s="32">
        <f t="shared" si="854"/>
        <v>7067.7194142207773</v>
      </c>
      <c r="J5415" s="32">
        <f t="shared" si="859"/>
        <v>35.338597071103884</v>
      </c>
      <c r="K5415" s="33" t="str">
        <f t="shared" si="856"/>
        <v>DEJAR</v>
      </c>
      <c r="L5415" s="33" t="str">
        <f t="shared" si="857"/>
        <v>DEJAR</v>
      </c>
      <c r="M5415" s="33" t="str">
        <f t="shared" si="858"/>
        <v>DEJAR</v>
      </c>
    </row>
    <row r="5416" spans="1:13" x14ac:dyDescent="0.25">
      <c r="A5416" s="13" t="s">
        <v>1266</v>
      </c>
      <c r="B5416" s="18">
        <v>18</v>
      </c>
      <c r="C5416" s="35" t="s">
        <v>1307</v>
      </c>
      <c r="D5416" s="136">
        <v>21</v>
      </c>
      <c r="E5416" s="136">
        <v>20</v>
      </c>
      <c r="F5416" s="305">
        <f t="shared" si="855"/>
        <v>346.3614</v>
      </c>
      <c r="G5416" s="9">
        <v>0.1</v>
      </c>
      <c r="H5416" s="9" t="s">
        <v>1063</v>
      </c>
      <c r="I5416" s="32">
        <f t="shared" si="854"/>
        <v>193.587905296</v>
      </c>
      <c r="J5416" s="32">
        <f t="shared" si="859"/>
        <v>0.96793952648000003</v>
      </c>
      <c r="K5416" s="33" t="str">
        <f t="shared" si="856"/>
        <v>DEJAR</v>
      </c>
      <c r="L5416" s="33" t="str">
        <f t="shared" si="857"/>
        <v>DEJAR</v>
      </c>
      <c r="M5416" s="33" t="str">
        <f t="shared" si="858"/>
        <v>DEJAR</v>
      </c>
    </row>
    <row r="5417" spans="1:13" x14ac:dyDescent="0.25">
      <c r="A5417" s="13" t="s">
        <v>1266</v>
      </c>
      <c r="B5417" s="18">
        <v>19</v>
      </c>
      <c r="C5417" s="35" t="s">
        <v>1288</v>
      </c>
      <c r="D5417" s="136">
        <v>31</v>
      </c>
      <c r="E5417" s="136">
        <v>30</v>
      </c>
      <c r="F5417" s="305">
        <f t="shared" si="855"/>
        <v>754.76940000000002</v>
      </c>
      <c r="G5417" s="9">
        <v>0.1</v>
      </c>
      <c r="H5417" s="9" t="s">
        <v>1063</v>
      </c>
      <c r="I5417" s="32">
        <f t="shared" si="854"/>
        <v>489.81357840055307</v>
      </c>
      <c r="J5417" s="32">
        <f t="shared" si="859"/>
        <v>2.4490678920027653</v>
      </c>
      <c r="K5417" s="33" t="str">
        <f t="shared" si="856"/>
        <v>DEJAR</v>
      </c>
      <c r="L5417" s="33" t="str">
        <f t="shared" si="857"/>
        <v>DEJAR</v>
      </c>
      <c r="M5417" s="33" t="str">
        <f t="shared" si="858"/>
        <v>DEJAR</v>
      </c>
    </row>
    <row r="5418" spans="1:13" x14ac:dyDescent="0.25">
      <c r="A5418" s="13" t="s">
        <v>1266</v>
      </c>
      <c r="B5418" s="18">
        <v>20</v>
      </c>
      <c r="C5418" s="35" t="s">
        <v>1292</v>
      </c>
      <c r="D5418" s="136">
        <v>27</v>
      </c>
      <c r="E5418" s="136">
        <v>35</v>
      </c>
      <c r="F5418" s="305">
        <f t="shared" si="855"/>
        <v>572.5566</v>
      </c>
      <c r="G5418" s="9">
        <v>0.1</v>
      </c>
      <c r="H5418" s="9" t="s">
        <v>1063</v>
      </c>
      <c r="I5418" s="32">
        <f t="shared" si="854"/>
        <v>352.39128142743209</v>
      </c>
      <c r="J5418" s="32">
        <f t="shared" si="859"/>
        <v>1.7619564071371603</v>
      </c>
      <c r="K5418" s="33" t="str">
        <f t="shared" si="856"/>
        <v>DEJAR</v>
      </c>
      <c r="L5418" s="33" t="str">
        <f t="shared" si="857"/>
        <v>DEJAR</v>
      </c>
      <c r="M5418" s="33" t="str">
        <f t="shared" si="858"/>
        <v>DEJAR</v>
      </c>
    </row>
    <row r="5419" spans="1:13" x14ac:dyDescent="0.25">
      <c r="A5419" s="13" t="s">
        <v>1266</v>
      </c>
      <c r="B5419" s="18">
        <v>21</v>
      </c>
      <c r="C5419" s="35" t="s">
        <v>1307</v>
      </c>
      <c r="D5419" s="136">
        <v>50</v>
      </c>
      <c r="E5419" s="136">
        <v>30</v>
      </c>
      <c r="F5419" s="305">
        <f t="shared" si="855"/>
        <v>1963.5</v>
      </c>
      <c r="G5419" s="9">
        <v>0.1</v>
      </c>
      <c r="H5419" s="9" t="s">
        <v>1063</v>
      </c>
      <c r="I5419" s="32">
        <f t="shared" si="854"/>
        <v>1530.6197203780737</v>
      </c>
      <c r="J5419" s="32">
        <f t="shared" si="859"/>
        <v>7.6530986018903677</v>
      </c>
      <c r="K5419" s="33" t="str">
        <f t="shared" si="856"/>
        <v>DEJAR</v>
      </c>
      <c r="L5419" s="33" t="str">
        <f t="shared" si="857"/>
        <v>DEJAR</v>
      </c>
      <c r="M5419" s="33" t="str">
        <f t="shared" si="858"/>
        <v>DEJAR</v>
      </c>
    </row>
    <row r="5420" spans="1:13" x14ac:dyDescent="0.25">
      <c r="A5420" s="13" t="s">
        <v>1266</v>
      </c>
      <c r="B5420" s="18">
        <v>22</v>
      </c>
      <c r="C5420" s="35" t="s">
        <v>1309</v>
      </c>
      <c r="D5420" s="136">
        <v>24</v>
      </c>
      <c r="E5420" s="136">
        <v>25</v>
      </c>
      <c r="F5420" s="305">
        <f t="shared" si="855"/>
        <v>452.3904</v>
      </c>
      <c r="G5420" s="9">
        <v>0.1</v>
      </c>
      <c r="H5420" s="9" t="s">
        <v>1063</v>
      </c>
      <c r="I5420" s="32">
        <f t="shared" si="854"/>
        <v>266.13537552905672</v>
      </c>
      <c r="J5420" s="32">
        <f t="shared" si="859"/>
        <v>1.3306768776452833</v>
      </c>
      <c r="K5420" s="33" t="str">
        <f t="shared" si="856"/>
        <v>DEJAR</v>
      </c>
      <c r="L5420" s="33" t="str">
        <f t="shared" si="857"/>
        <v>DEJAR</v>
      </c>
      <c r="M5420" s="33" t="str">
        <f t="shared" si="858"/>
        <v>DEJAR</v>
      </c>
    </row>
    <row r="5421" spans="1:13" x14ac:dyDescent="0.25">
      <c r="A5421" s="13" t="s">
        <v>1266</v>
      </c>
      <c r="B5421" s="18">
        <v>23</v>
      </c>
      <c r="C5421" s="35" t="s">
        <v>377</v>
      </c>
      <c r="D5421" s="136">
        <v>20</v>
      </c>
      <c r="E5421" s="210">
        <v>23.156862745098039</v>
      </c>
      <c r="F5421" s="305">
        <f t="shared" si="855"/>
        <v>314.15999999999997</v>
      </c>
      <c r="G5421" s="9">
        <v>0.1</v>
      </c>
      <c r="H5421" s="9" t="s">
        <v>1063</v>
      </c>
      <c r="I5421" s="32">
        <f t="shared" si="854"/>
        <v>172.33493090633354</v>
      </c>
      <c r="J5421" s="32">
        <f t="shared" si="859"/>
        <v>0.86167465453166758</v>
      </c>
      <c r="K5421" s="33" t="str">
        <f t="shared" si="856"/>
        <v>DEJAR</v>
      </c>
      <c r="L5421" s="33" t="str">
        <f t="shared" si="857"/>
        <v>DEJAR</v>
      </c>
      <c r="M5421" s="33" t="str">
        <f t="shared" si="858"/>
        <v>DEJAR</v>
      </c>
    </row>
    <row r="5422" spans="1:13" x14ac:dyDescent="0.25">
      <c r="A5422" s="13" t="s">
        <v>1266</v>
      </c>
      <c r="B5422" s="18">
        <v>24</v>
      </c>
      <c r="C5422" s="35" t="s">
        <v>1292</v>
      </c>
      <c r="D5422" s="136">
        <v>27</v>
      </c>
      <c r="E5422" s="136">
        <v>25</v>
      </c>
      <c r="F5422" s="305">
        <f t="shared" si="855"/>
        <v>572.5566</v>
      </c>
      <c r="G5422" s="9">
        <v>0.1</v>
      </c>
      <c r="H5422" s="9" t="s">
        <v>1063</v>
      </c>
      <c r="I5422" s="32">
        <f t="shared" si="854"/>
        <v>352.39128142743209</v>
      </c>
      <c r="J5422" s="32">
        <f t="shared" si="859"/>
        <v>1.7619564071371603</v>
      </c>
      <c r="K5422" s="33" t="str">
        <f t="shared" si="856"/>
        <v>DEJAR</v>
      </c>
      <c r="L5422" s="33" t="str">
        <f t="shared" si="857"/>
        <v>DEJAR</v>
      </c>
      <c r="M5422" s="33" t="str">
        <f t="shared" si="858"/>
        <v>DEJAR</v>
      </c>
    </row>
    <row r="5423" spans="1:13" x14ac:dyDescent="0.25">
      <c r="A5423" s="13" t="s">
        <v>1266</v>
      </c>
      <c r="B5423" s="18">
        <v>25</v>
      </c>
      <c r="C5423" s="35" t="s">
        <v>1304</v>
      </c>
      <c r="D5423" s="136">
        <v>20</v>
      </c>
      <c r="E5423" s="136">
        <v>10</v>
      </c>
      <c r="F5423" s="305">
        <f t="shared" si="855"/>
        <v>314.15999999999997</v>
      </c>
      <c r="G5423" s="9">
        <v>0.1</v>
      </c>
      <c r="H5423" s="9" t="s">
        <v>1063</v>
      </c>
      <c r="I5423" s="32">
        <f t="shared" si="854"/>
        <v>172.33493090633354</v>
      </c>
      <c r="J5423" s="32">
        <f t="shared" si="859"/>
        <v>0.86167465453166758</v>
      </c>
      <c r="K5423" s="33" t="str">
        <f t="shared" si="856"/>
        <v>DEJAR</v>
      </c>
      <c r="L5423" s="33" t="str">
        <f t="shared" si="857"/>
        <v>DEJAR</v>
      </c>
      <c r="M5423" s="33" t="str">
        <f t="shared" si="858"/>
        <v>DEJAR</v>
      </c>
    </row>
    <row r="5424" spans="1:13" x14ac:dyDescent="0.25">
      <c r="A5424" s="13" t="s">
        <v>1266</v>
      </c>
      <c r="B5424" s="18">
        <v>26</v>
      </c>
      <c r="C5424" s="35" t="s">
        <v>1287</v>
      </c>
      <c r="D5424" s="136">
        <v>14</v>
      </c>
      <c r="E5424" s="136">
        <v>12</v>
      </c>
      <c r="F5424" s="305">
        <f t="shared" si="855"/>
        <v>153.9384</v>
      </c>
      <c r="G5424" s="9">
        <v>0.1</v>
      </c>
      <c r="H5424" s="9" t="s">
        <v>1063</v>
      </c>
      <c r="I5424" s="32">
        <f t="shared" si="854"/>
        <v>73.64833681845144</v>
      </c>
      <c r="J5424" s="32">
        <f t="shared" si="859"/>
        <v>0.36824168409225716</v>
      </c>
      <c r="K5424" s="33" t="str">
        <f t="shared" si="856"/>
        <v>DEJAR</v>
      </c>
      <c r="L5424" s="33" t="str">
        <f t="shared" si="857"/>
        <v>DEJAR</v>
      </c>
      <c r="M5424" s="33" t="str">
        <f t="shared" si="858"/>
        <v>DEJAR</v>
      </c>
    </row>
    <row r="5425" spans="1:13" x14ac:dyDescent="0.25">
      <c r="A5425" s="13" t="s">
        <v>1266</v>
      </c>
      <c r="B5425" s="18">
        <v>27</v>
      </c>
      <c r="C5425" s="35" t="s">
        <v>1312</v>
      </c>
      <c r="D5425" s="136">
        <v>26</v>
      </c>
      <c r="E5425" s="136">
        <v>20</v>
      </c>
      <c r="F5425" s="305">
        <f t="shared" si="855"/>
        <v>530.93039999999996</v>
      </c>
      <c r="G5425" s="9">
        <v>0.1</v>
      </c>
      <c r="H5425" s="9" t="s">
        <v>1063</v>
      </c>
      <c r="I5425" s="32">
        <f t="shared" si="854"/>
        <v>322.0760520178971</v>
      </c>
      <c r="J5425" s="32">
        <f t="shared" si="859"/>
        <v>1.6103802600894852</v>
      </c>
      <c r="K5425" s="33" t="str">
        <f t="shared" si="856"/>
        <v>DEJAR</v>
      </c>
      <c r="L5425" s="33" t="str">
        <f t="shared" si="857"/>
        <v>DEJAR</v>
      </c>
      <c r="M5425" s="33" t="str">
        <f t="shared" si="858"/>
        <v>DEJAR</v>
      </c>
    </row>
    <row r="5426" spans="1:13" x14ac:dyDescent="0.25">
      <c r="A5426" s="13" t="s">
        <v>1266</v>
      </c>
      <c r="B5426" s="18">
        <v>28</v>
      </c>
      <c r="C5426" s="35" t="s">
        <v>1287</v>
      </c>
      <c r="D5426" s="136">
        <v>18</v>
      </c>
      <c r="E5426" s="136">
        <v>15</v>
      </c>
      <c r="F5426" s="305">
        <f t="shared" si="855"/>
        <v>254.46959999999999</v>
      </c>
      <c r="G5426" s="9">
        <v>0.1</v>
      </c>
      <c r="H5426" s="9" t="s">
        <v>1063</v>
      </c>
      <c r="I5426" s="32">
        <f t="shared" si="854"/>
        <v>134.06329154071116</v>
      </c>
      <c r="J5426" s="32">
        <f t="shared" si="859"/>
        <v>0.67031645770355586</v>
      </c>
      <c r="K5426" s="33" t="str">
        <f t="shared" si="856"/>
        <v>DEJAR</v>
      </c>
      <c r="L5426" s="33" t="str">
        <f t="shared" si="857"/>
        <v>DEJAR</v>
      </c>
      <c r="M5426" s="33" t="str">
        <f t="shared" si="858"/>
        <v>DEJAR</v>
      </c>
    </row>
    <row r="5427" spans="1:13" x14ac:dyDescent="0.25">
      <c r="A5427" s="13" t="s">
        <v>1266</v>
      </c>
      <c r="B5427" s="18">
        <v>29</v>
      </c>
      <c r="C5427" s="35" t="s">
        <v>1292</v>
      </c>
      <c r="D5427" s="136">
        <v>55</v>
      </c>
      <c r="E5427" s="136">
        <v>50</v>
      </c>
      <c r="F5427" s="305">
        <f t="shared" si="855"/>
        <v>2375.835</v>
      </c>
      <c r="G5427" s="9">
        <v>0.1</v>
      </c>
      <c r="H5427" s="9" t="s">
        <v>1063</v>
      </c>
      <c r="I5427" s="32">
        <f t="shared" si="854"/>
        <v>1920.9991975467647</v>
      </c>
      <c r="J5427" s="32">
        <f t="shared" si="859"/>
        <v>9.6049959877338225</v>
      </c>
      <c r="K5427" s="33" t="str">
        <f t="shared" si="856"/>
        <v>DEJAR</v>
      </c>
      <c r="L5427" s="33" t="str">
        <f t="shared" si="857"/>
        <v>DEJAR</v>
      </c>
      <c r="M5427" s="33" t="str">
        <f t="shared" si="858"/>
        <v>DEJAR</v>
      </c>
    </row>
    <row r="5428" spans="1:13" x14ac:dyDescent="0.25">
      <c r="A5428" s="13" t="s">
        <v>1266</v>
      </c>
      <c r="B5428" s="18">
        <v>30</v>
      </c>
      <c r="C5428" s="35" t="s">
        <v>1313</v>
      </c>
      <c r="D5428" s="136">
        <v>12</v>
      </c>
      <c r="E5428" s="136">
        <v>12</v>
      </c>
      <c r="F5428" s="305">
        <f t="shared" si="855"/>
        <v>113.0976</v>
      </c>
      <c r="G5428" s="9">
        <v>0.1</v>
      </c>
      <c r="H5428" s="9" t="s">
        <v>1063</v>
      </c>
      <c r="I5428" s="32">
        <f t="shared" si="854"/>
        <v>51.002868362482175</v>
      </c>
      <c r="J5428" s="32">
        <f t="shared" si="859"/>
        <v>0.25501434181241084</v>
      </c>
      <c r="K5428" s="33" t="str">
        <f t="shared" si="856"/>
        <v>DEJAR</v>
      </c>
      <c r="L5428" s="33" t="str">
        <f t="shared" si="857"/>
        <v>DEJAR</v>
      </c>
      <c r="M5428" s="33" t="str">
        <f t="shared" si="858"/>
        <v>DEJAR</v>
      </c>
    </row>
    <row r="5429" spans="1:13" x14ac:dyDescent="0.25">
      <c r="A5429" s="13" t="s">
        <v>1266</v>
      </c>
      <c r="B5429" s="18">
        <v>31</v>
      </c>
      <c r="C5429" s="35" t="s">
        <v>377</v>
      </c>
      <c r="D5429" s="136">
        <v>22</v>
      </c>
      <c r="E5429" s="136">
        <v>20</v>
      </c>
      <c r="F5429" s="305">
        <f t="shared" si="855"/>
        <v>380.1336</v>
      </c>
      <c r="G5429" s="9">
        <v>0.1</v>
      </c>
      <c r="H5429" s="9" t="s">
        <v>1063</v>
      </c>
      <c r="I5429" s="32">
        <f t="shared" si="854"/>
        <v>216.2883827856152</v>
      </c>
      <c r="J5429" s="32">
        <f t="shared" si="859"/>
        <v>1.0814419139280758</v>
      </c>
      <c r="K5429" s="33" t="str">
        <f t="shared" si="856"/>
        <v>DEJAR</v>
      </c>
      <c r="L5429" s="33" t="str">
        <f t="shared" si="857"/>
        <v>DEJAR</v>
      </c>
      <c r="M5429" s="33" t="str">
        <f t="shared" si="858"/>
        <v>DEJAR</v>
      </c>
    </row>
    <row r="5430" spans="1:13" x14ac:dyDescent="0.25">
      <c r="A5430" s="13" t="s">
        <v>1266</v>
      </c>
      <c r="B5430" s="18">
        <v>32</v>
      </c>
      <c r="C5430" s="35" t="s">
        <v>1292</v>
      </c>
      <c r="D5430" s="136">
        <v>54</v>
      </c>
      <c r="E5430" s="136">
        <v>20</v>
      </c>
      <c r="F5430" s="305">
        <f t="shared" si="855"/>
        <v>2290.2264</v>
      </c>
      <c r="G5430" s="9">
        <v>0.1</v>
      </c>
      <c r="H5430" s="9" t="s">
        <v>1063</v>
      </c>
      <c r="I5430" s="32">
        <f t="shared" si="854"/>
        <v>1838.7943468066326</v>
      </c>
      <c r="J5430" s="32">
        <f t="shared" si="859"/>
        <v>9.1939717340331626</v>
      </c>
      <c r="K5430" s="33" t="str">
        <f t="shared" si="856"/>
        <v>DEJAR</v>
      </c>
      <c r="L5430" s="33" t="str">
        <f t="shared" si="857"/>
        <v>DEJAR</v>
      </c>
      <c r="M5430" s="33" t="str">
        <f t="shared" si="858"/>
        <v>DEJAR</v>
      </c>
    </row>
    <row r="5431" spans="1:13" x14ac:dyDescent="0.25">
      <c r="A5431" s="13" t="s">
        <v>1266</v>
      </c>
      <c r="B5431" s="18">
        <v>33</v>
      </c>
      <c r="C5431" s="35" t="s">
        <v>1292</v>
      </c>
      <c r="D5431" s="136">
        <v>26</v>
      </c>
      <c r="E5431" s="136">
        <v>10</v>
      </c>
      <c r="F5431" s="305">
        <f t="shared" si="855"/>
        <v>530.93039999999996</v>
      </c>
      <c r="G5431" s="9">
        <v>0.1</v>
      </c>
      <c r="H5431" s="9" t="s">
        <v>1063</v>
      </c>
      <c r="I5431" s="32">
        <f t="shared" si="854"/>
        <v>322.0760520178971</v>
      </c>
      <c r="J5431" s="32">
        <f t="shared" si="859"/>
        <v>1.6103802600894852</v>
      </c>
      <c r="K5431" s="33" t="str">
        <f t="shared" si="856"/>
        <v>DEJAR</v>
      </c>
      <c r="L5431" s="33" t="str">
        <f t="shared" si="857"/>
        <v>DEJAR</v>
      </c>
      <c r="M5431" s="33" t="str">
        <f t="shared" si="858"/>
        <v>DEJAR</v>
      </c>
    </row>
    <row r="5432" spans="1:13" x14ac:dyDescent="0.25">
      <c r="A5432" s="13" t="s">
        <v>1266</v>
      </c>
      <c r="B5432" s="18">
        <v>34</v>
      </c>
      <c r="C5432" s="35" t="s">
        <v>1288</v>
      </c>
      <c r="D5432" s="136">
        <v>15</v>
      </c>
      <c r="E5432" s="136">
        <v>10</v>
      </c>
      <c r="F5432" s="305">
        <f t="shared" si="855"/>
        <v>176.715</v>
      </c>
      <c r="G5432" s="9">
        <v>0.1</v>
      </c>
      <c r="H5432" s="9" t="s">
        <v>1063</v>
      </c>
      <c r="I5432" s="32">
        <f t="shared" si="854"/>
        <v>86.812164819560579</v>
      </c>
      <c r="J5432" s="32">
        <f t="shared" si="859"/>
        <v>0.43406082409780289</v>
      </c>
      <c r="K5432" s="33" t="str">
        <f t="shared" si="856"/>
        <v>DEJAR</v>
      </c>
      <c r="L5432" s="33" t="str">
        <f t="shared" si="857"/>
        <v>DEJAR</v>
      </c>
      <c r="M5432" s="33" t="str">
        <f t="shared" si="858"/>
        <v>DEJAR</v>
      </c>
    </row>
    <row r="5433" spans="1:13" x14ac:dyDescent="0.25">
      <c r="A5433" s="13" t="s">
        <v>1266</v>
      </c>
      <c r="B5433" s="18">
        <v>35</v>
      </c>
      <c r="C5433" s="35" t="s">
        <v>1304</v>
      </c>
      <c r="D5433" s="136">
        <v>27</v>
      </c>
      <c r="E5433" s="136">
        <v>20</v>
      </c>
      <c r="F5433" s="305">
        <f t="shared" si="855"/>
        <v>572.5566</v>
      </c>
      <c r="G5433" s="9">
        <v>0.1</v>
      </c>
      <c r="H5433" s="9" t="s">
        <v>1063</v>
      </c>
      <c r="I5433" s="32">
        <f t="shared" si="854"/>
        <v>352.39128142743209</v>
      </c>
      <c r="J5433" s="32">
        <f t="shared" si="859"/>
        <v>1.7619564071371603</v>
      </c>
      <c r="K5433" s="33" t="str">
        <f t="shared" si="856"/>
        <v>DEJAR</v>
      </c>
      <c r="L5433" s="33" t="str">
        <f t="shared" si="857"/>
        <v>DEJAR</v>
      </c>
      <c r="M5433" s="33" t="str">
        <f t="shared" si="858"/>
        <v>DEJAR</v>
      </c>
    </row>
    <row r="5434" spans="1:13" x14ac:dyDescent="0.25">
      <c r="A5434" s="13" t="s">
        <v>1266</v>
      </c>
      <c r="B5434" s="18">
        <v>36</v>
      </c>
      <c r="C5434" s="35" t="s">
        <v>1303</v>
      </c>
      <c r="D5434" s="136">
        <v>19</v>
      </c>
      <c r="E5434" s="136">
        <v>12</v>
      </c>
      <c r="F5434" s="305">
        <f t="shared" si="855"/>
        <v>283.52940000000001</v>
      </c>
      <c r="G5434" s="9">
        <v>0.1</v>
      </c>
      <c r="H5434" s="9" t="s">
        <v>1063</v>
      </c>
      <c r="I5434" s="32">
        <f t="shared" si="854"/>
        <v>152.50261995629924</v>
      </c>
      <c r="J5434" s="32">
        <f t="shared" si="859"/>
        <v>0.76251309978149617</v>
      </c>
      <c r="K5434" s="33" t="str">
        <f t="shared" si="856"/>
        <v>DEJAR</v>
      </c>
      <c r="L5434" s="33" t="str">
        <f t="shared" si="857"/>
        <v>DEJAR</v>
      </c>
      <c r="M5434" s="33" t="str">
        <f t="shared" si="858"/>
        <v>DEJAR</v>
      </c>
    </row>
    <row r="5435" spans="1:13" x14ac:dyDescent="0.25">
      <c r="A5435" s="13" t="s">
        <v>1266</v>
      </c>
      <c r="B5435" s="18">
        <v>37</v>
      </c>
      <c r="C5435" s="35" t="s">
        <v>1292</v>
      </c>
      <c r="D5435" s="136">
        <v>55</v>
      </c>
      <c r="E5435" s="136">
        <v>20</v>
      </c>
      <c r="F5435" s="305">
        <f t="shared" si="855"/>
        <v>2375.835</v>
      </c>
      <c r="G5435" s="9">
        <v>0.1</v>
      </c>
      <c r="H5435" s="9" t="s">
        <v>1063</v>
      </c>
      <c r="I5435" s="32">
        <f t="shared" si="854"/>
        <v>1920.9991975467647</v>
      </c>
      <c r="J5435" s="32">
        <f t="shared" si="859"/>
        <v>9.6049959877338225</v>
      </c>
      <c r="K5435" s="33" t="str">
        <f t="shared" si="856"/>
        <v>DEJAR</v>
      </c>
      <c r="L5435" s="33" t="str">
        <f t="shared" si="857"/>
        <v>DEJAR</v>
      </c>
      <c r="M5435" s="33" t="str">
        <f t="shared" si="858"/>
        <v>DEJAR</v>
      </c>
    </row>
    <row r="5436" spans="1:13" x14ac:dyDescent="0.25">
      <c r="A5436" s="13" t="s">
        <v>1266</v>
      </c>
      <c r="B5436" s="18">
        <v>38</v>
      </c>
      <c r="C5436" s="35" t="s">
        <v>1314</v>
      </c>
      <c r="D5436" s="136">
        <v>57</v>
      </c>
      <c r="E5436" s="136">
        <v>30</v>
      </c>
      <c r="F5436" s="305">
        <f t="shared" si="855"/>
        <v>2551.7646</v>
      </c>
      <c r="G5436" s="9">
        <v>0.1</v>
      </c>
      <c r="H5436" s="9" t="s">
        <v>1063</v>
      </c>
      <c r="I5436" s="32">
        <f t="shared" si="854"/>
        <v>2091.7057326142717</v>
      </c>
      <c r="J5436" s="32">
        <f t="shared" si="859"/>
        <v>10.458528663071357</v>
      </c>
      <c r="K5436" s="33" t="str">
        <f t="shared" si="856"/>
        <v>DEJAR</v>
      </c>
      <c r="L5436" s="33" t="str">
        <f t="shared" si="857"/>
        <v>DEJAR</v>
      </c>
      <c r="M5436" s="33" t="str">
        <f t="shared" si="858"/>
        <v>DEJAR</v>
      </c>
    </row>
    <row r="5437" spans="1:13" x14ac:dyDescent="0.25">
      <c r="A5437" s="13" t="s">
        <v>1266</v>
      </c>
      <c r="B5437" s="18">
        <v>39</v>
      </c>
      <c r="C5437" s="35" t="s">
        <v>1292</v>
      </c>
      <c r="D5437" s="136">
        <v>42</v>
      </c>
      <c r="E5437" s="136">
        <v>45</v>
      </c>
      <c r="F5437" s="305">
        <f t="shared" si="855"/>
        <v>1385.4456</v>
      </c>
      <c r="G5437" s="9">
        <v>0.1</v>
      </c>
      <c r="H5437" s="9" t="s">
        <v>1063</v>
      </c>
      <c r="I5437" s="32">
        <f t="shared" si="854"/>
        <v>1010.1508312762483</v>
      </c>
      <c r="J5437" s="32">
        <f t="shared" si="859"/>
        <v>5.0507541563812408</v>
      </c>
      <c r="K5437" s="33" t="str">
        <f t="shared" si="856"/>
        <v>DEJAR</v>
      </c>
      <c r="L5437" s="33" t="str">
        <f t="shared" si="857"/>
        <v>DEJAR</v>
      </c>
      <c r="M5437" s="33" t="str">
        <f t="shared" si="858"/>
        <v>DEJAR</v>
      </c>
    </row>
    <row r="5438" spans="1:13" x14ac:dyDescent="0.25">
      <c r="A5438" s="13" t="s">
        <v>1266</v>
      </c>
      <c r="B5438" s="18">
        <v>40</v>
      </c>
      <c r="C5438" s="35" t="s">
        <v>244</v>
      </c>
      <c r="D5438" s="136">
        <v>43</v>
      </c>
      <c r="E5438" s="136">
        <v>25</v>
      </c>
      <c r="F5438" s="305">
        <f t="shared" si="855"/>
        <v>1452.2046</v>
      </c>
      <c r="G5438" s="9">
        <v>0.1</v>
      </c>
      <c r="H5438" s="9" t="s">
        <v>1063</v>
      </c>
      <c r="I5438" s="32">
        <f t="shared" si="854"/>
        <v>1068.4241794788302</v>
      </c>
      <c r="J5438" s="32">
        <f t="shared" si="859"/>
        <v>5.3421208973941514</v>
      </c>
      <c r="K5438" s="33" t="str">
        <f t="shared" si="856"/>
        <v>DEJAR</v>
      </c>
      <c r="L5438" s="33" t="str">
        <f t="shared" si="857"/>
        <v>DEJAR</v>
      </c>
      <c r="M5438" s="33" t="str">
        <f t="shared" si="858"/>
        <v>DEJAR</v>
      </c>
    </row>
    <row r="5439" spans="1:13" x14ac:dyDescent="0.25">
      <c r="A5439" s="13" t="s">
        <v>1266</v>
      </c>
      <c r="B5439" s="18">
        <v>41</v>
      </c>
      <c r="C5439" s="35" t="s">
        <v>1313</v>
      </c>
      <c r="D5439" s="136">
        <v>20</v>
      </c>
      <c r="E5439" s="136">
        <v>20</v>
      </c>
      <c r="F5439" s="305">
        <f t="shared" si="855"/>
        <v>314.15999999999997</v>
      </c>
      <c r="G5439" s="9">
        <v>0.1</v>
      </c>
      <c r="H5439" s="9" t="s">
        <v>1063</v>
      </c>
      <c r="I5439" s="32">
        <f t="shared" ref="I5439:I5502" si="860">0.13657*D5439^2.38351</f>
        <v>172.33493090633354</v>
      </c>
      <c r="J5439" s="32">
        <f t="shared" si="859"/>
        <v>0.86167465453166758</v>
      </c>
      <c r="K5439" s="33" t="str">
        <f t="shared" si="856"/>
        <v>DEJAR</v>
      </c>
      <c r="L5439" s="33" t="str">
        <f t="shared" si="857"/>
        <v>DEJAR</v>
      </c>
      <c r="M5439" s="33" t="str">
        <f t="shared" si="858"/>
        <v>DEJAR</v>
      </c>
    </row>
    <row r="5440" spans="1:13" x14ac:dyDescent="0.25">
      <c r="A5440" s="13" t="s">
        <v>1266</v>
      </c>
      <c r="B5440" s="18">
        <v>42</v>
      </c>
      <c r="C5440" s="35" t="s">
        <v>1292</v>
      </c>
      <c r="D5440" s="136">
        <v>14</v>
      </c>
      <c r="E5440" s="136">
        <v>16</v>
      </c>
      <c r="F5440" s="305">
        <f t="shared" si="855"/>
        <v>153.9384</v>
      </c>
      <c r="G5440" s="9">
        <v>0.1</v>
      </c>
      <c r="H5440" s="9" t="s">
        <v>1063</v>
      </c>
      <c r="I5440" s="32">
        <f t="shared" si="860"/>
        <v>73.64833681845144</v>
      </c>
      <c r="J5440" s="32">
        <f t="shared" si="859"/>
        <v>0.36824168409225716</v>
      </c>
      <c r="K5440" s="33" t="str">
        <f t="shared" si="856"/>
        <v>DEJAR</v>
      </c>
      <c r="L5440" s="33" t="str">
        <f t="shared" si="857"/>
        <v>DEJAR</v>
      </c>
      <c r="M5440" s="33" t="str">
        <f t="shared" si="858"/>
        <v>DEJAR</v>
      </c>
    </row>
    <row r="5441" spans="1:13" x14ac:dyDescent="0.25">
      <c r="A5441" s="13" t="s">
        <v>1266</v>
      </c>
      <c r="B5441" s="18">
        <v>43</v>
      </c>
      <c r="C5441" s="35" t="s">
        <v>1292</v>
      </c>
      <c r="D5441" s="136">
        <v>55</v>
      </c>
      <c r="E5441" s="136">
        <v>35</v>
      </c>
      <c r="F5441" s="305">
        <f t="shared" si="855"/>
        <v>2375.835</v>
      </c>
      <c r="G5441" s="9">
        <v>0.1</v>
      </c>
      <c r="H5441" s="9" t="s">
        <v>1063</v>
      </c>
      <c r="I5441" s="32">
        <f t="shared" si="860"/>
        <v>1920.9991975467647</v>
      </c>
      <c r="J5441" s="32">
        <f t="shared" si="859"/>
        <v>9.6049959877338225</v>
      </c>
      <c r="K5441" s="33" t="str">
        <f t="shared" si="856"/>
        <v>DEJAR</v>
      </c>
      <c r="L5441" s="33" t="str">
        <f t="shared" si="857"/>
        <v>DEJAR</v>
      </c>
      <c r="M5441" s="33" t="str">
        <f t="shared" si="858"/>
        <v>DEJAR</v>
      </c>
    </row>
    <row r="5442" spans="1:13" x14ac:dyDescent="0.25">
      <c r="A5442" s="13" t="s">
        <v>1266</v>
      </c>
      <c r="B5442" s="18">
        <v>44</v>
      </c>
      <c r="C5442" s="35" t="s">
        <v>820</v>
      </c>
      <c r="D5442" s="136">
        <v>24</v>
      </c>
      <c r="E5442" s="136">
        <v>20</v>
      </c>
      <c r="F5442" s="305">
        <f t="shared" si="855"/>
        <v>452.3904</v>
      </c>
      <c r="G5442" s="9">
        <v>0.1</v>
      </c>
      <c r="H5442" s="9" t="s">
        <v>1063</v>
      </c>
      <c r="I5442" s="32">
        <f t="shared" si="860"/>
        <v>266.13537552905672</v>
      </c>
      <c r="J5442" s="32">
        <f t="shared" si="859"/>
        <v>1.3306768776452833</v>
      </c>
      <c r="K5442" s="33" t="str">
        <f t="shared" si="856"/>
        <v>DEJAR</v>
      </c>
      <c r="L5442" s="33" t="str">
        <f t="shared" si="857"/>
        <v>DEJAR</v>
      </c>
      <c r="M5442" s="33" t="str">
        <f t="shared" si="858"/>
        <v>DEJAR</v>
      </c>
    </row>
    <row r="5443" spans="1:13" x14ac:dyDescent="0.25">
      <c r="A5443" s="13" t="s">
        <v>1266</v>
      </c>
      <c r="B5443" s="18">
        <v>45</v>
      </c>
      <c r="C5443" s="35" t="s">
        <v>244</v>
      </c>
      <c r="D5443" s="136">
        <v>18</v>
      </c>
      <c r="E5443" s="136">
        <v>20</v>
      </c>
      <c r="F5443" s="305">
        <f t="shared" ref="F5443:F5506" si="861">(3.1416/4)*D5443^2</f>
        <v>254.46959999999999</v>
      </c>
      <c r="G5443" s="9">
        <v>0.1</v>
      </c>
      <c r="H5443" s="9" t="s">
        <v>1063</v>
      </c>
      <c r="I5443" s="32">
        <f t="shared" si="860"/>
        <v>134.06329154071116</v>
      </c>
      <c r="J5443" s="32">
        <f t="shared" si="859"/>
        <v>0.67031645770355586</v>
      </c>
      <c r="K5443" s="33" t="str">
        <f t="shared" ref="K5443:K5506" si="862">+IF(D5443&gt;=10,"DEJAR","DEPURAR")</f>
        <v>DEJAR</v>
      </c>
      <c r="L5443" s="33" t="str">
        <f t="shared" ref="L5443:L5506" si="863">+IF(E5443&gt;=5,"DEJAR","DEPURAR")</f>
        <v>DEJAR</v>
      </c>
      <c r="M5443" s="33" t="str">
        <f t="shared" ref="M5443:M5506" si="864">+IF(AND(K5443="DEJAR",L5443="DEJAR"),"DEJAR","DEPURAR")</f>
        <v>DEJAR</v>
      </c>
    </row>
    <row r="5444" spans="1:13" x14ac:dyDescent="0.25">
      <c r="A5444" s="13" t="s">
        <v>1266</v>
      </c>
      <c r="B5444" s="18">
        <v>46</v>
      </c>
      <c r="C5444" s="35" t="s">
        <v>1299</v>
      </c>
      <c r="D5444" s="136">
        <v>24</v>
      </c>
      <c r="E5444" s="136">
        <v>25</v>
      </c>
      <c r="F5444" s="305">
        <f t="shared" si="861"/>
        <v>452.3904</v>
      </c>
      <c r="G5444" s="9">
        <v>0.1</v>
      </c>
      <c r="H5444" s="9" t="s">
        <v>1063</v>
      </c>
      <c r="I5444" s="32">
        <f t="shared" si="860"/>
        <v>266.13537552905672</v>
      </c>
      <c r="J5444" s="32">
        <f t="shared" si="859"/>
        <v>1.3306768776452833</v>
      </c>
      <c r="K5444" s="33" t="str">
        <f t="shared" si="862"/>
        <v>DEJAR</v>
      </c>
      <c r="L5444" s="33" t="str">
        <f t="shared" si="863"/>
        <v>DEJAR</v>
      </c>
      <c r="M5444" s="33" t="str">
        <f t="shared" si="864"/>
        <v>DEJAR</v>
      </c>
    </row>
    <row r="5445" spans="1:13" x14ac:dyDescent="0.25">
      <c r="A5445" s="13" t="s">
        <v>1266</v>
      </c>
      <c r="B5445" s="18">
        <v>47</v>
      </c>
      <c r="C5445" s="35" t="s">
        <v>820</v>
      </c>
      <c r="D5445" s="136">
        <v>30</v>
      </c>
      <c r="E5445" s="136">
        <v>25</v>
      </c>
      <c r="F5445" s="305">
        <f t="shared" si="861"/>
        <v>706.86</v>
      </c>
      <c r="G5445" s="9">
        <v>0.1</v>
      </c>
      <c r="H5445" s="9" t="s">
        <v>1063</v>
      </c>
      <c r="I5445" s="32">
        <f t="shared" si="860"/>
        <v>452.98997539791907</v>
      </c>
      <c r="J5445" s="32">
        <f t="shared" si="859"/>
        <v>2.2649498769895953</v>
      </c>
      <c r="K5445" s="33" t="str">
        <f t="shared" si="862"/>
        <v>DEJAR</v>
      </c>
      <c r="L5445" s="33" t="str">
        <f t="shared" si="863"/>
        <v>DEJAR</v>
      </c>
      <c r="M5445" s="33" t="str">
        <f t="shared" si="864"/>
        <v>DEJAR</v>
      </c>
    </row>
    <row r="5446" spans="1:13" x14ac:dyDescent="0.25">
      <c r="A5446" s="13" t="s">
        <v>1266</v>
      </c>
      <c r="B5446" s="18">
        <v>48</v>
      </c>
      <c r="C5446" s="35" t="s">
        <v>377</v>
      </c>
      <c r="D5446" s="136">
        <v>24</v>
      </c>
      <c r="E5446" s="136">
        <v>20</v>
      </c>
      <c r="F5446" s="305">
        <f t="shared" si="861"/>
        <v>452.3904</v>
      </c>
      <c r="G5446" s="9">
        <v>0.1</v>
      </c>
      <c r="H5446" s="9" t="s">
        <v>1063</v>
      </c>
      <c r="I5446" s="32">
        <f t="shared" si="860"/>
        <v>266.13537552905672</v>
      </c>
      <c r="J5446" s="32">
        <f t="shared" si="859"/>
        <v>1.3306768776452833</v>
      </c>
      <c r="K5446" s="33" t="str">
        <f t="shared" si="862"/>
        <v>DEJAR</v>
      </c>
      <c r="L5446" s="33" t="str">
        <f t="shared" si="863"/>
        <v>DEJAR</v>
      </c>
      <c r="M5446" s="33" t="str">
        <f t="shared" si="864"/>
        <v>DEJAR</v>
      </c>
    </row>
    <row r="5447" spans="1:13" x14ac:dyDescent="0.25">
      <c r="A5447" s="13" t="s">
        <v>1266</v>
      </c>
      <c r="B5447" s="18">
        <v>49</v>
      </c>
      <c r="C5447" s="35" t="s">
        <v>1275</v>
      </c>
      <c r="D5447" s="136">
        <v>31</v>
      </c>
      <c r="E5447" s="210">
        <v>23.156862745098039</v>
      </c>
      <c r="F5447" s="305">
        <f t="shared" si="861"/>
        <v>754.76940000000002</v>
      </c>
      <c r="G5447" s="9">
        <v>0.1</v>
      </c>
      <c r="H5447" s="9" t="s">
        <v>1063</v>
      </c>
      <c r="I5447" s="32">
        <f t="shared" si="860"/>
        <v>489.81357840055307</v>
      </c>
      <c r="J5447" s="32">
        <f t="shared" si="859"/>
        <v>2.4490678920027653</v>
      </c>
      <c r="K5447" s="33" t="str">
        <f t="shared" si="862"/>
        <v>DEJAR</v>
      </c>
      <c r="L5447" s="33" t="str">
        <f t="shared" si="863"/>
        <v>DEJAR</v>
      </c>
      <c r="M5447" s="33" t="str">
        <f t="shared" si="864"/>
        <v>DEJAR</v>
      </c>
    </row>
    <row r="5448" spans="1:13" x14ac:dyDescent="0.25">
      <c r="A5448" s="13" t="s">
        <v>1266</v>
      </c>
      <c r="B5448" s="18">
        <v>50</v>
      </c>
      <c r="C5448" s="35" t="s">
        <v>1292</v>
      </c>
      <c r="D5448" s="136">
        <v>17</v>
      </c>
      <c r="E5448" s="136">
        <v>15</v>
      </c>
      <c r="F5448" s="305">
        <f t="shared" si="861"/>
        <v>226.98060000000001</v>
      </c>
      <c r="G5448" s="9">
        <v>0.1</v>
      </c>
      <c r="H5448" s="9" t="s">
        <v>1063</v>
      </c>
      <c r="I5448" s="32">
        <f t="shared" si="860"/>
        <v>116.98835060940742</v>
      </c>
      <c r="J5448" s="32">
        <f t="shared" si="859"/>
        <v>0.58494175304703711</v>
      </c>
      <c r="K5448" s="33" t="str">
        <f t="shared" si="862"/>
        <v>DEJAR</v>
      </c>
      <c r="L5448" s="33" t="str">
        <f t="shared" si="863"/>
        <v>DEJAR</v>
      </c>
      <c r="M5448" s="33" t="str">
        <f t="shared" si="864"/>
        <v>DEJAR</v>
      </c>
    </row>
    <row r="5449" spans="1:13" x14ac:dyDescent="0.25">
      <c r="A5449" s="13" t="s">
        <v>1266</v>
      </c>
      <c r="B5449" s="18">
        <v>51</v>
      </c>
      <c r="C5449" s="35" t="s">
        <v>1310</v>
      </c>
      <c r="D5449" s="136">
        <v>24</v>
      </c>
      <c r="E5449" s="136">
        <v>25</v>
      </c>
      <c r="F5449" s="305">
        <f t="shared" si="861"/>
        <v>452.3904</v>
      </c>
      <c r="G5449" s="9">
        <v>0.1</v>
      </c>
      <c r="H5449" s="9" t="s">
        <v>1063</v>
      </c>
      <c r="I5449" s="32">
        <f t="shared" si="860"/>
        <v>266.13537552905672</v>
      </c>
      <c r="J5449" s="32">
        <f t="shared" si="859"/>
        <v>1.3306768776452833</v>
      </c>
      <c r="K5449" s="33" t="str">
        <f t="shared" si="862"/>
        <v>DEJAR</v>
      </c>
      <c r="L5449" s="33" t="str">
        <f t="shared" si="863"/>
        <v>DEJAR</v>
      </c>
      <c r="M5449" s="33" t="str">
        <f t="shared" si="864"/>
        <v>DEJAR</v>
      </c>
    </row>
    <row r="5450" spans="1:13" x14ac:dyDescent="0.25">
      <c r="A5450" s="13" t="s">
        <v>1266</v>
      </c>
      <c r="B5450" s="18">
        <v>52</v>
      </c>
      <c r="C5450" s="35" t="s">
        <v>1292</v>
      </c>
      <c r="D5450" s="136">
        <v>56</v>
      </c>
      <c r="E5450" s="136">
        <v>45</v>
      </c>
      <c r="F5450" s="305">
        <f t="shared" si="861"/>
        <v>2463.0144</v>
      </c>
      <c r="G5450" s="9">
        <v>0.1</v>
      </c>
      <c r="H5450" s="9" t="s">
        <v>1063</v>
      </c>
      <c r="I5450" s="32">
        <f t="shared" si="860"/>
        <v>2005.2981523361668</v>
      </c>
      <c r="J5450" s="32">
        <f t="shared" si="859"/>
        <v>10.026490761680835</v>
      </c>
      <c r="K5450" s="33" t="str">
        <f t="shared" si="862"/>
        <v>DEJAR</v>
      </c>
      <c r="L5450" s="33" t="str">
        <f t="shared" si="863"/>
        <v>DEJAR</v>
      </c>
      <c r="M5450" s="33" t="str">
        <f t="shared" si="864"/>
        <v>DEJAR</v>
      </c>
    </row>
    <row r="5451" spans="1:13" x14ac:dyDescent="0.25">
      <c r="A5451" s="13" t="s">
        <v>1266</v>
      </c>
      <c r="B5451" s="18">
        <v>53</v>
      </c>
      <c r="C5451" s="35" t="s">
        <v>1310</v>
      </c>
      <c r="D5451" s="136">
        <v>26</v>
      </c>
      <c r="E5451" s="136">
        <v>15</v>
      </c>
      <c r="F5451" s="305">
        <f t="shared" si="861"/>
        <v>530.93039999999996</v>
      </c>
      <c r="G5451" s="9">
        <v>0.1</v>
      </c>
      <c r="H5451" s="9" t="s">
        <v>1063</v>
      </c>
      <c r="I5451" s="32">
        <f t="shared" si="860"/>
        <v>322.0760520178971</v>
      </c>
      <c r="J5451" s="32">
        <f t="shared" si="859"/>
        <v>1.6103802600894852</v>
      </c>
      <c r="K5451" s="33" t="str">
        <f t="shared" si="862"/>
        <v>DEJAR</v>
      </c>
      <c r="L5451" s="33" t="str">
        <f t="shared" si="863"/>
        <v>DEJAR</v>
      </c>
      <c r="M5451" s="33" t="str">
        <f t="shared" si="864"/>
        <v>DEJAR</v>
      </c>
    </row>
    <row r="5452" spans="1:13" x14ac:dyDescent="0.25">
      <c r="A5452" s="13" t="s">
        <v>1266</v>
      </c>
      <c r="B5452" s="18">
        <v>54</v>
      </c>
      <c r="C5452" s="35" t="s">
        <v>1275</v>
      </c>
      <c r="D5452" s="136">
        <v>24</v>
      </c>
      <c r="E5452" s="136">
        <v>15</v>
      </c>
      <c r="F5452" s="305">
        <f t="shared" si="861"/>
        <v>452.3904</v>
      </c>
      <c r="G5452" s="9">
        <v>0.1</v>
      </c>
      <c r="H5452" s="9" t="s">
        <v>1063</v>
      </c>
      <c r="I5452" s="32">
        <f t="shared" si="860"/>
        <v>266.13537552905672</v>
      </c>
      <c r="J5452" s="32">
        <f t="shared" si="859"/>
        <v>1.3306768776452833</v>
      </c>
      <c r="K5452" s="33" t="str">
        <f t="shared" si="862"/>
        <v>DEJAR</v>
      </c>
      <c r="L5452" s="33" t="str">
        <f t="shared" si="863"/>
        <v>DEJAR</v>
      </c>
      <c r="M5452" s="33" t="str">
        <f t="shared" si="864"/>
        <v>DEJAR</v>
      </c>
    </row>
    <row r="5453" spans="1:13" x14ac:dyDescent="0.25">
      <c r="A5453" s="13" t="s">
        <v>1266</v>
      </c>
      <c r="B5453" s="18">
        <v>55</v>
      </c>
      <c r="C5453" s="35" t="s">
        <v>1288</v>
      </c>
      <c r="D5453" s="136">
        <v>29</v>
      </c>
      <c r="E5453" s="136">
        <v>25</v>
      </c>
      <c r="F5453" s="305">
        <f t="shared" si="861"/>
        <v>660.52139999999997</v>
      </c>
      <c r="G5453" s="9">
        <v>0.1</v>
      </c>
      <c r="H5453" s="9" t="s">
        <v>1063</v>
      </c>
      <c r="I5453" s="32">
        <f t="shared" si="860"/>
        <v>417.82609631752575</v>
      </c>
      <c r="J5453" s="32">
        <f t="shared" si="859"/>
        <v>2.0891304815876288</v>
      </c>
      <c r="K5453" s="33" t="str">
        <f t="shared" si="862"/>
        <v>DEJAR</v>
      </c>
      <c r="L5453" s="33" t="str">
        <f t="shared" si="863"/>
        <v>DEJAR</v>
      </c>
      <c r="M5453" s="33" t="str">
        <f t="shared" si="864"/>
        <v>DEJAR</v>
      </c>
    </row>
    <row r="5454" spans="1:13" x14ac:dyDescent="0.25">
      <c r="A5454" s="13" t="s">
        <v>1266</v>
      </c>
      <c r="B5454" s="18">
        <v>56</v>
      </c>
      <c r="C5454" s="35" t="s">
        <v>1284</v>
      </c>
      <c r="D5454" s="136">
        <v>29</v>
      </c>
      <c r="E5454" s="210">
        <v>23.156862745098039</v>
      </c>
      <c r="F5454" s="305">
        <f t="shared" si="861"/>
        <v>660.52139999999997</v>
      </c>
      <c r="G5454" s="9">
        <v>0.1</v>
      </c>
      <c r="H5454" s="9" t="s">
        <v>1063</v>
      </c>
      <c r="I5454" s="32">
        <f t="shared" si="860"/>
        <v>417.82609631752575</v>
      </c>
      <c r="J5454" s="32">
        <f t="shared" si="859"/>
        <v>2.0891304815876288</v>
      </c>
      <c r="K5454" s="33" t="str">
        <f t="shared" si="862"/>
        <v>DEJAR</v>
      </c>
      <c r="L5454" s="33" t="str">
        <f t="shared" si="863"/>
        <v>DEJAR</v>
      </c>
      <c r="M5454" s="33" t="str">
        <f t="shared" si="864"/>
        <v>DEJAR</v>
      </c>
    </row>
    <row r="5455" spans="1:13" x14ac:dyDescent="0.25">
      <c r="A5455" s="13" t="s">
        <v>1268</v>
      </c>
      <c r="B5455" s="18">
        <v>1</v>
      </c>
      <c r="C5455" s="35" t="s">
        <v>1315</v>
      </c>
      <c r="D5455" s="136">
        <v>13.4</v>
      </c>
      <c r="E5455" s="136">
        <v>14</v>
      </c>
      <c r="F5455" s="305">
        <f t="shared" si="861"/>
        <v>141.02642399999999</v>
      </c>
      <c r="G5455" s="9">
        <v>0.1</v>
      </c>
      <c r="H5455" s="9" t="s">
        <v>1063</v>
      </c>
      <c r="I5455" s="32">
        <f t="shared" si="860"/>
        <v>66.346935398031491</v>
      </c>
      <c r="J5455" s="32">
        <f t="shared" si="859"/>
        <v>0.33173467699015746</v>
      </c>
      <c r="K5455" s="33" t="str">
        <f t="shared" si="862"/>
        <v>DEJAR</v>
      </c>
      <c r="L5455" s="33" t="str">
        <f t="shared" si="863"/>
        <v>DEJAR</v>
      </c>
      <c r="M5455" s="33" t="str">
        <f t="shared" si="864"/>
        <v>DEJAR</v>
      </c>
    </row>
    <row r="5456" spans="1:13" x14ac:dyDescent="0.25">
      <c r="A5456" s="13" t="s">
        <v>1268</v>
      </c>
      <c r="B5456" s="18">
        <v>2</v>
      </c>
      <c r="C5456" s="35" t="s">
        <v>1316</v>
      </c>
      <c r="D5456" s="136">
        <v>36.299999999999997</v>
      </c>
      <c r="E5456" s="136">
        <v>26</v>
      </c>
      <c r="F5456" s="305">
        <f t="shared" si="861"/>
        <v>1034.9137259999998</v>
      </c>
      <c r="G5456" s="9">
        <v>0.1</v>
      </c>
      <c r="H5456" s="9" t="s">
        <v>1063</v>
      </c>
      <c r="I5456" s="32">
        <f t="shared" si="860"/>
        <v>713.52361173794088</v>
      </c>
      <c r="J5456" s="32">
        <f t="shared" si="859"/>
        <v>3.5676180586897042</v>
      </c>
      <c r="K5456" s="33" t="str">
        <f t="shared" si="862"/>
        <v>DEJAR</v>
      </c>
      <c r="L5456" s="33" t="str">
        <f t="shared" si="863"/>
        <v>DEJAR</v>
      </c>
      <c r="M5456" s="33" t="str">
        <f t="shared" si="864"/>
        <v>DEJAR</v>
      </c>
    </row>
    <row r="5457" spans="1:13" x14ac:dyDescent="0.25">
      <c r="A5457" s="13" t="s">
        <v>1268</v>
      </c>
      <c r="B5457" s="18">
        <v>3</v>
      </c>
      <c r="C5457" s="35" t="s">
        <v>1317</v>
      </c>
      <c r="D5457" s="136">
        <v>16</v>
      </c>
      <c r="E5457" s="136">
        <v>18</v>
      </c>
      <c r="F5457" s="305">
        <f t="shared" si="861"/>
        <v>201.0624</v>
      </c>
      <c r="G5457" s="9">
        <v>0.1</v>
      </c>
      <c r="H5457" s="9" t="s">
        <v>1063</v>
      </c>
      <c r="I5457" s="32">
        <f t="shared" si="860"/>
        <v>101.24820425273758</v>
      </c>
      <c r="J5457" s="32">
        <f t="shared" si="859"/>
        <v>0.50624102126368786</v>
      </c>
      <c r="K5457" s="33" t="str">
        <f t="shared" si="862"/>
        <v>DEJAR</v>
      </c>
      <c r="L5457" s="33" t="str">
        <f t="shared" si="863"/>
        <v>DEJAR</v>
      </c>
      <c r="M5457" s="33" t="str">
        <f t="shared" si="864"/>
        <v>DEJAR</v>
      </c>
    </row>
    <row r="5458" spans="1:13" x14ac:dyDescent="0.25">
      <c r="A5458" s="13" t="s">
        <v>1268</v>
      </c>
      <c r="B5458" s="18">
        <v>4</v>
      </c>
      <c r="C5458" s="35" t="s">
        <v>1315</v>
      </c>
      <c r="D5458" s="136">
        <v>15.3</v>
      </c>
      <c r="E5458" s="210">
        <v>18.333333333333332</v>
      </c>
      <c r="F5458" s="305">
        <f t="shared" si="861"/>
        <v>183.85428600000003</v>
      </c>
      <c r="G5458" s="9">
        <v>0.1</v>
      </c>
      <c r="H5458" s="9" t="s">
        <v>1063</v>
      </c>
      <c r="I5458" s="32">
        <f t="shared" si="860"/>
        <v>91.007918546358496</v>
      </c>
      <c r="J5458" s="32">
        <f t="shared" si="859"/>
        <v>0.45503959273179245</v>
      </c>
      <c r="K5458" s="33" t="str">
        <f t="shared" si="862"/>
        <v>DEJAR</v>
      </c>
      <c r="L5458" s="33" t="str">
        <f t="shared" si="863"/>
        <v>DEJAR</v>
      </c>
      <c r="M5458" s="33" t="str">
        <f t="shared" si="864"/>
        <v>DEJAR</v>
      </c>
    </row>
    <row r="5459" spans="1:13" x14ac:dyDescent="0.25">
      <c r="A5459" s="13" t="s">
        <v>1268</v>
      </c>
      <c r="B5459" s="18">
        <v>5</v>
      </c>
      <c r="C5459" s="35" t="s">
        <v>1318</v>
      </c>
      <c r="D5459" s="136">
        <v>14.6</v>
      </c>
      <c r="E5459" s="136">
        <v>20</v>
      </c>
      <c r="F5459" s="305">
        <f t="shared" si="861"/>
        <v>167.415864</v>
      </c>
      <c r="G5459" s="9">
        <v>0.1</v>
      </c>
      <c r="H5459" s="9" t="s">
        <v>1063</v>
      </c>
      <c r="I5459" s="32">
        <f t="shared" si="860"/>
        <v>81.395797882754522</v>
      </c>
      <c r="J5459" s="32">
        <f t="shared" si="859"/>
        <v>0.40697898941377264</v>
      </c>
      <c r="K5459" s="33" t="str">
        <f t="shared" si="862"/>
        <v>DEJAR</v>
      </c>
      <c r="L5459" s="33" t="str">
        <f t="shared" si="863"/>
        <v>DEJAR</v>
      </c>
      <c r="M5459" s="33" t="str">
        <f t="shared" si="864"/>
        <v>DEJAR</v>
      </c>
    </row>
    <row r="5460" spans="1:13" x14ac:dyDescent="0.25">
      <c r="A5460" s="13" t="s">
        <v>1268</v>
      </c>
      <c r="B5460" s="18">
        <v>6</v>
      </c>
      <c r="C5460" s="35" t="s">
        <v>1319</v>
      </c>
      <c r="D5460" s="136">
        <v>21</v>
      </c>
      <c r="E5460" s="136">
        <v>17</v>
      </c>
      <c r="F5460" s="305">
        <f t="shared" si="861"/>
        <v>346.3614</v>
      </c>
      <c r="G5460" s="9">
        <v>0.1</v>
      </c>
      <c r="H5460" s="9" t="s">
        <v>1063</v>
      </c>
      <c r="I5460" s="32">
        <f t="shared" si="860"/>
        <v>193.587905296</v>
      </c>
      <c r="J5460" s="32">
        <f t="shared" si="859"/>
        <v>0.96793952648000003</v>
      </c>
      <c r="K5460" s="33" t="str">
        <f t="shared" si="862"/>
        <v>DEJAR</v>
      </c>
      <c r="L5460" s="33" t="str">
        <f t="shared" si="863"/>
        <v>DEJAR</v>
      </c>
      <c r="M5460" s="33" t="str">
        <f t="shared" si="864"/>
        <v>DEJAR</v>
      </c>
    </row>
    <row r="5461" spans="1:13" x14ac:dyDescent="0.25">
      <c r="A5461" s="13" t="s">
        <v>1268</v>
      </c>
      <c r="B5461" s="18">
        <v>7</v>
      </c>
      <c r="C5461" s="35" t="s">
        <v>403</v>
      </c>
      <c r="D5461" s="136">
        <v>57</v>
      </c>
      <c r="E5461" s="136">
        <v>25</v>
      </c>
      <c r="F5461" s="305">
        <f t="shared" si="861"/>
        <v>2551.7646</v>
      </c>
      <c r="G5461" s="9">
        <v>0.1</v>
      </c>
      <c r="H5461" s="9" t="s">
        <v>1063</v>
      </c>
      <c r="I5461" s="32">
        <f t="shared" si="860"/>
        <v>2091.7057326142717</v>
      </c>
      <c r="J5461" s="32">
        <f t="shared" si="859"/>
        <v>10.458528663071357</v>
      </c>
      <c r="K5461" s="33" t="str">
        <f t="shared" si="862"/>
        <v>DEJAR</v>
      </c>
      <c r="L5461" s="33" t="str">
        <f t="shared" si="863"/>
        <v>DEJAR</v>
      </c>
      <c r="M5461" s="33" t="str">
        <f t="shared" si="864"/>
        <v>DEJAR</v>
      </c>
    </row>
    <row r="5462" spans="1:13" x14ac:dyDescent="0.25">
      <c r="A5462" s="13" t="s">
        <v>1268</v>
      </c>
      <c r="B5462" s="18">
        <v>8</v>
      </c>
      <c r="C5462" s="35" t="s">
        <v>1282</v>
      </c>
      <c r="D5462" s="136">
        <v>34.5</v>
      </c>
      <c r="E5462" s="136">
        <v>23</v>
      </c>
      <c r="F5462" s="305">
        <f t="shared" si="861"/>
        <v>934.82235000000003</v>
      </c>
      <c r="G5462" s="9">
        <v>0.1</v>
      </c>
      <c r="H5462" s="9" t="s">
        <v>1063</v>
      </c>
      <c r="I5462" s="32">
        <f t="shared" si="860"/>
        <v>632.06610370323085</v>
      </c>
      <c r="J5462" s="32">
        <f t="shared" si="859"/>
        <v>3.1603305185161537</v>
      </c>
      <c r="K5462" s="33" t="str">
        <f t="shared" si="862"/>
        <v>DEJAR</v>
      </c>
      <c r="L5462" s="33" t="str">
        <f t="shared" si="863"/>
        <v>DEJAR</v>
      </c>
      <c r="M5462" s="33" t="str">
        <f t="shared" si="864"/>
        <v>DEJAR</v>
      </c>
    </row>
    <row r="5463" spans="1:13" x14ac:dyDescent="0.25">
      <c r="A5463" s="13" t="s">
        <v>1268</v>
      </c>
      <c r="B5463" s="18">
        <v>9</v>
      </c>
      <c r="C5463" s="35" t="s">
        <v>244</v>
      </c>
      <c r="D5463" s="136">
        <v>28.6</v>
      </c>
      <c r="E5463" s="136">
        <v>26</v>
      </c>
      <c r="F5463" s="305">
        <f t="shared" si="861"/>
        <v>642.42578400000002</v>
      </c>
      <c r="G5463" s="9">
        <v>0.1</v>
      </c>
      <c r="H5463" s="9" t="s">
        <v>1063</v>
      </c>
      <c r="I5463" s="32">
        <f t="shared" si="860"/>
        <v>404.22047961239207</v>
      </c>
      <c r="J5463" s="32">
        <f t="shared" si="859"/>
        <v>2.0211023980619602</v>
      </c>
      <c r="K5463" s="33" t="str">
        <f t="shared" si="862"/>
        <v>DEJAR</v>
      </c>
      <c r="L5463" s="33" t="str">
        <f t="shared" si="863"/>
        <v>DEJAR</v>
      </c>
      <c r="M5463" s="33" t="str">
        <f t="shared" si="864"/>
        <v>DEJAR</v>
      </c>
    </row>
    <row r="5464" spans="1:13" x14ac:dyDescent="0.25">
      <c r="A5464" s="13" t="s">
        <v>1268</v>
      </c>
      <c r="B5464" s="18">
        <v>10</v>
      </c>
      <c r="C5464" s="35" t="s">
        <v>1275</v>
      </c>
      <c r="D5464" s="136">
        <v>14.5</v>
      </c>
      <c r="E5464" s="136">
        <v>15</v>
      </c>
      <c r="F5464" s="305">
        <f t="shared" si="861"/>
        <v>165.13034999999999</v>
      </c>
      <c r="G5464" s="9">
        <v>0.1</v>
      </c>
      <c r="H5464" s="9" t="s">
        <v>1063</v>
      </c>
      <c r="I5464" s="32">
        <f t="shared" si="860"/>
        <v>80.073268525573738</v>
      </c>
      <c r="J5464" s="32">
        <f t="shared" si="859"/>
        <v>0.40036634262786869</v>
      </c>
      <c r="K5464" s="33" t="str">
        <f t="shared" si="862"/>
        <v>DEJAR</v>
      </c>
      <c r="L5464" s="33" t="str">
        <f t="shared" si="863"/>
        <v>DEJAR</v>
      </c>
      <c r="M5464" s="33" t="str">
        <f t="shared" si="864"/>
        <v>DEJAR</v>
      </c>
    </row>
    <row r="5465" spans="1:13" x14ac:dyDescent="0.25">
      <c r="A5465" s="13" t="s">
        <v>1268</v>
      </c>
      <c r="B5465" s="18">
        <v>11</v>
      </c>
      <c r="C5465" s="35" t="s">
        <v>1320</v>
      </c>
      <c r="D5465" s="136">
        <v>51.8</v>
      </c>
      <c r="E5465" s="136">
        <v>30</v>
      </c>
      <c r="F5465" s="305">
        <f t="shared" si="861"/>
        <v>2107.4166959999998</v>
      </c>
      <c r="G5465" s="9">
        <v>0.1</v>
      </c>
      <c r="H5465" s="9" t="s">
        <v>1063</v>
      </c>
      <c r="I5465" s="32">
        <f t="shared" si="860"/>
        <v>1665.2423033831058</v>
      </c>
      <c r="J5465" s="32">
        <f t="shared" si="859"/>
        <v>8.326211516915528</v>
      </c>
      <c r="K5465" s="33" t="str">
        <f t="shared" si="862"/>
        <v>DEJAR</v>
      </c>
      <c r="L5465" s="33" t="str">
        <f t="shared" si="863"/>
        <v>DEJAR</v>
      </c>
      <c r="M5465" s="33" t="str">
        <f t="shared" si="864"/>
        <v>DEJAR</v>
      </c>
    </row>
    <row r="5466" spans="1:13" x14ac:dyDescent="0.25">
      <c r="A5466" s="13" t="s">
        <v>1268</v>
      </c>
      <c r="B5466" s="18">
        <v>12</v>
      </c>
      <c r="C5466" s="35" t="s">
        <v>1315</v>
      </c>
      <c r="D5466" s="136">
        <v>15.6</v>
      </c>
      <c r="E5466" s="136">
        <v>9</v>
      </c>
      <c r="F5466" s="305">
        <f t="shared" si="861"/>
        <v>191.13494399999999</v>
      </c>
      <c r="G5466" s="9">
        <v>0.1</v>
      </c>
      <c r="H5466" s="9" t="s">
        <v>1063</v>
      </c>
      <c r="I5466" s="32">
        <f t="shared" si="860"/>
        <v>95.319053411783088</v>
      </c>
      <c r="J5466" s="32">
        <f t="shared" si="859"/>
        <v>0.47659526705891547</v>
      </c>
      <c r="K5466" s="33" t="str">
        <f t="shared" si="862"/>
        <v>DEJAR</v>
      </c>
      <c r="L5466" s="33" t="str">
        <f t="shared" si="863"/>
        <v>DEJAR</v>
      </c>
      <c r="M5466" s="33" t="str">
        <f t="shared" si="864"/>
        <v>DEJAR</v>
      </c>
    </row>
    <row r="5467" spans="1:13" x14ac:dyDescent="0.25">
      <c r="A5467" s="13" t="s">
        <v>1268</v>
      </c>
      <c r="B5467" s="18">
        <v>13</v>
      </c>
      <c r="C5467" s="35" t="s">
        <v>1315</v>
      </c>
      <c r="D5467" s="136">
        <v>15.5</v>
      </c>
      <c r="E5467" s="210">
        <v>18.333333333333332</v>
      </c>
      <c r="F5467" s="305">
        <f t="shared" si="861"/>
        <v>188.69235</v>
      </c>
      <c r="G5467" s="9">
        <v>0.1</v>
      </c>
      <c r="H5467" s="9" t="s">
        <v>1063</v>
      </c>
      <c r="I5467" s="32">
        <f t="shared" si="860"/>
        <v>93.869134877908024</v>
      </c>
      <c r="J5467" s="32">
        <f t="shared" si="859"/>
        <v>0.46934567438954011</v>
      </c>
      <c r="K5467" s="33" t="str">
        <f t="shared" si="862"/>
        <v>DEJAR</v>
      </c>
      <c r="L5467" s="33" t="str">
        <f t="shared" si="863"/>
        <v>DEJAR</v>
      </c>
      <c r="M5467" s="33" t="str">
        <f t="shared" si="864"/>
        <v>DEJAR</v>
      </c>
    </row>
    <row r="5468" spans="1:13" x14ac:dyDescent="0.25">
      <c r="A5468" s="13" t="s">
        <v>1268</v>
      </c>
      <c r="B5468" s="18">
        <v>14</v>
      </c>
      <c r="C5468" s="35" t="s">
        <v>1321</v>
      </c>
      <c r="D5468" s="136">
        <v>33.799999999999997</v>
      </c>
      <c r="E5468" s="210">
        <v>18.333333333333332</v>
      </c>
      <c r="F5468" s="305">
        <f t="shared" si="861"/>
        <v>897.27237599999989</v>
      </c>
      <c r="G5468" s="9">
        <v>0.1</v>
      </c>
      <c r="H5468" s="9" t="s">
        <v>1063</v>
      </c>
      <c r="I5468" s="32">
        <f t="shared" si="860"/>
        <v>601.92662472946552</v>
      </c>
      <c r="J5468" s="32">
        <f t="shared" si="859"/>
        <v>3.0096331236473275</v>
      </c>
      <c r="K5468" s="33" t="str">
        <f t="shared" si="862"/>
        <v>DEJAR</v>
      </c>
      <c r="L5468" s="33" t="str">
        <f t="shared" si="863"/>
        <v>DEJAR</v>
      </c>
      <c r="M5468" s="33" t="str">
        <f t="shared" si="864"/>
        <v>DEJAR</v>
      </c>
    </row>
    <row r="5469" spans="1:13" x14ac:dyDescent="0.25">
      <c r="A5469" s="13" t="s">
        <v>1268</v>
      </c>
      <c r="B5469" s="18">
        <v>15</v>
      </c>
      <c r="C5469" s="35" t="s">
        <v>403</v>
      </c>
      <c r="D5469" s="136">
        <v>37.9</v>
      </c>
      <c r="E5469" s="136">
        <v>25</v>
      </c>
      <c r="F5469" s="305">
        <f t="shared" si="861"/>
        <v>1128.1564139999998</v>
      </c>
      <c r="G5469" s="9">
        <v>0.1</v>
      </c>
      <c r="H5469" s="9" t="s">
        <v>1063</v>
      </c>
      <c r="I5469" s="32">
        <f t="shared" si="860"/>
        <v>790.78359785952409</v>
      </c>
      <c r="J5469" s="32">
        <f t="shared" si="859"/>
        <v>3.9539179892976204</v>
      </c>
      <c r="K5469" s="33" t="str">
        <f t="shared" si="862"/>
        <v>DEJAR</v>
      </c>
      <c r="L5469" s="33" t="str">
        <f t="shared" si="863"/>
        <v>DEJAR</v>
      </c>
      <c r="M5469" s="33" t="str">
        <f t="shared" si="864"/>
        <v>DEJAR</v>
      </c>
    </row>
    <row r="5470" spans="1:13" x14ac:dyDescent="0.25">
      <c r="A5470" s="13" t="s">
        <v>1268</v>
      </c>
      <c r="B5470" s="18">
        <v>16</v>
      </c>
      <c r="C5470" s="35" t="s">
        <v>1320</v>
      </c>
      <c r="D5470" s="136">
        <v>27.6</v>
      </c>
      <c r="E5470" s="136">
        <v>25</v>
      </c>
      <c r="F5470" s="305">
        <f t="shared" si="861"/>
        <v>598.28630400000009</v>
      </c>
      <c r="G5470" s="9">
        <v>0.1</v>
      </c>
      <c r="H5470" s="9" t="s">
        <v>1063</v>
      </c>
      <c r="I5470" s="32">
        <f t="shared" si="860"/>
        <v>371.34408928250974</v>
      </c>
      <c r="J5470" s="32">
        <f t="shared" si="859"/>
        <v>1.8567204464125486</v>
      </c>
      <c r="K5470" s="33" t="str">
        <f t="shared" si="862"/>
        <v>DEJAR</v>
      </c>
      <c r="L5470" s="33" t="str">
        <f t="shared" si="863"/>
        <v>DEJAR</v>
      </c>
      <c r="M5470" s="33" t="str">
        <f t="shared" si="864"/>
        <v>DEJAR</v>
      </c>
    </row>
    <row r="5471" spans="1:13" x14ac:dyDescent="0.25">
      <c r="A5471" s="13" t="s">
        <v>1268</v>
      </c>
      <c r="B5471" s="18">
        <v>17</v>
      </c>
      <c r="C5471" s="35" t="s">
        <v>1322</v>
      </c>
      <c r="D5471" s="136">
        <v>16.5</v>
      </c>
      <c r="E5471" s="136">
        <v>15</v>
      </c>
      <c r="F5471" s="305">
        <f t="shared" si="861"/>
        <v>213.82515000000001</v>
      </c>
      <c r="G5471" s="9">
        <v>0.1</v>
      </c>
      <c r="H5471" s="9" t="s">
        <v>1063</v>
      </c>
      <c r="I5471" s="32">
        <f t="shared" si="860"/>
        <v>108.95331919183752</v>
      </c>
      <c r="J5471" s="32">
        <f t="shared" si="859"/>
        <v>0.54476659595918764</v>
      </c>
      <c r="K5471" s="33" t="str">
        <f t="shared" si="862"/>
        <v>DEJAR</v>
      </c>
      <c r="L5471" s="33" t="str">
        <f t="shared" si="863"/>
        <v>DEJAR</v>
      </c>
      <c r="M5471" s="33" t="str">
        <f t="shared" si="864"/>
        <v>DEJAR</v>
      </c>
    </row>
    <row r="5472" spans="1:13" x14ac:dyDescent="0.25">
      <c r="A5472" s="13" t="s">
        <v>1268</v>
      </c>
      <c r="B5472" s="18">
        <v>18</v>
      </c>
      <c r="C5472" s="35" t="s">
        <v>1323</v>
      </c>
      <c r="D5472" s="136">
        <v>21.2</v>
      </c>
      <c r="E5472" s="136">
        <v>15</v>
      </c>
      <c r="F5472" s="305">
        <f t="shared" si="861"/>
        <v>352.99017600000002</v>
      </c>
      <c r="G5472" s="9">
        <v>0.1</v>
      </c>
      <c r="H5472" s="9" t="s">
        <v>1063</v>
      </c>
      <c r="I5472" s="32">
        <f t="shared" si="860"/>
        <v>198.01135573549809</v>
      </c>
      <c r="J5472" s="32">
        <f t="shared" si="859"/>
        <v>0.99005677867749031</v>
      </c>
      <c r="K5472" s="33" t="str">
        <f t="shared" si="862"/>
        <v>DEJAR</v>
      </c>
      <c r="L5472" s="33" t="str">
        <f t="shared" si="863"/>
        <v>DEJAR</v>
      </c>
      <c r="M5472" s="33" t="str">
        <f t="shared" si="864"/>
        <v>DEJAR</v>
      </c>
    </row>
    <row r="5473" spans="1:13" x14ac:dyDescent="0.25">
      <c r="A5473" s="13" t="s">
        <v>1268</v>
      </c>
      <c r="B5473" s="18">
        <v>19</v>
      </c>
      <c r="C5473" s="35" t="s">
        <v>1300</v>
      </c>
      <c r="D5473" s="136">
        <v>13</v>
      </c>
      <c r="E5473" s="136">
        <v>10</v>
      </c>
      <c r="F5473" s="305">
        <f t="shared" si="861"/>
        <v>132.73259999999999</v>
      </c>
      <c r="G5473" s="9">
        <v>0.1</v>
      </c>
      <c r="H5473" s="9" t="s">
        <v>1063</v>
      </c>
      <c r="I5473" s="32">
        <f t="shared" si="860"/>
        <v>61.723483588461484</v>
      </c>
      <c r="J5473" s="32">
        <f t="shared" si="859"/>
        <v>0.3086174179423074</v>
      </c>
      <c r="K5473" s="33" t="str">
        <f t="shared" si="862"/>
        <v>DEJAR</v>
      </c>
      <c r="L5473" s="33" t="str">
        <f t="shared" si="863"/>
        <v>DEJAR</v>
      </c>
      <c r="M5473" s="33" t="str">
        <f t="shared" si="864"/>
        <v>DEJAR</v>
      </c>
    </row>
    <row r="5474" spans="1:13" x14ac:dyDescent="0.25">
      <c r="A5474" s="13" t="s">
        <v>1268</v>
      </c>
      <c r="B5474" s="18">
        <v>20</v>
      </c>
      <c r="C5474" s="35" t="s">
        <v>244</v>
      </c>
      <c r="D5474" s="136">
        <v>71</v>
      </c>
      <c r="E5474" s="136">
        <v>35</v>
      </c>
      <c r="F5474" s="305">
        <f t="shared" si="861"/>
        <v>3959.2013999999999</v>
      </c>
      <c r="G5474" s="9">
        <v>0.1</v>
      </c>
      <c r="H5474" s="9" t="s">
        <v>1063</v>
      </c>
      <c r="I5474" s="32">
        <f t="shared" si="860"/>
        <v>3530.5965798379734</v>
      </c>
      <c r="J5474" s="32">
        <f t="shared" si="859"/>
        <v>17.652982899189865</v>
      </c>
      <c r="K5474" s="33" t="str">
        <f t="shared" si="862"/>
        <v>DEJAR</v>
      </c>
      <c r="L5474" s="33" t="str">
        <f t="shared" si="863"/>
        <v>DEJAR</v>
      </c>
      <c r="M5474" s="33" t="str">
        <f t="shared" si="864"/>
        <v>DEJAR</v>
      </c>
    </row>
    <row r="5475" spans="1:13" x14ac:dyDescent="0.25">
      <c r="A5475" s="13" t="s">
        <v>1268</v>
      </c>
      <c r="B5475" s="18">
        <v>21</v>
      </c>
      <c r="C5475" s="35" t="s">
        <v>1320</v>
      </c>
      <c r="D5475" s="136">
        <v>32</v>
      </c>
      <c r="E5475" s="136">
        <v>8</v>
      </c>
      <c r="F5475" s="305">
        <f t="shared" si="861"/>
        <v>804.24959999999999</v>
      </c>
      <c r="G5475" s="9">
        <v>0.1</v>
      </c>
      <c r="H5475" s="9" t="s">
        <v>1063</v>
      </c>
      <c r="I5475" s="32">
        <f t="shared" si="860"/>
        <v>528.31791084648671</v>
      </c>
      <c r="J5475" s="32">
        <f t="shared" si="859"/>
        <v>2.6415895542324335</v>
      </c>
      <c r="K5475" s="33" t="str">
        <f t="shared" si="862"/>
        <v>DEJAR</v>
      </c>
      <c r="L5475" s="33" t="str">
        <f t="shared" si="863"/>
        <v>DEJAR</v>
      </c>
      <c r="M5475" s="33" t="str">
        <f t="shared" si="864"/>
        <v>DEJAR</v>
      </c>
    </row>
    <row r="5476" spans="1:13" x14ac:dyDescent="0.25">
      <c r="A5476" s="13" t="s">
        <v>1268</v>
      </c>
      <c r="B5476" s="18">
        <v>22</v>
      </c>
      <c r="C5476" s="35" t="s">
        <v>1323</v>
      </c>
      <c r="D5476" s="136">
        <v>24.1</v>
      </c>
      <c r="E5476" s="136">
        <v>15</v>
      </c>
      <c r="F5476" s="305">
        <f t="shared" si="861"/>
        <v>456.16817400000002</v>
      </c>
      <c r="G5476" s="9">
        <v>0.1</v>
      </c>
      <c r="H5476" s="9" t="s">
        <v>1063</v>
      </c>
      <c r="I5476" s="32">
        <f t="shared" si="860"/>
        <v>268.78606576952097</v>
      </c>
      <c r="J5476" s="32">
        <f t="shared" ref="J5476:J5539" si="865">(I5476/1000)*0.5/G5476</f>
        <v>1.3439303288476048</v>
      </c>
      <c r="K5476" s="33" t="str">
        <f t="shared" si="862"/>
        <v>DEJAR</v>
      </c>
      <c r="L5476" s="33" t="str">
        <f t="shared" si="863"/>
        <v>DEJAR</v>
      </c>
      <c r="M5476" s="33" t="str">
        <f t="shared" si="864"/>
        <v>DEJAR</v>
      </c>
    </row>
    <row r="5477" spans="1:13" x14ac:dyDescent="0.25">
      <c r="A5477" s="13" t="s">
        <v>1268</v>
      </c>
      <c r="B5477" s="18">
        <v>23</v>
      </c>
      <c r="C5477" s="35" t="s">
        <v>1324</v>
      </c>
      <c r="D5477" s="136">
        <v>12.7</v>
      </c>
      <c r="E5477" s="136">
        <v>12</v>
      </c>
      <c r="F5477" s="305">
        <f t="shared" si="861"/>
        <v>126.67716599999999</v>
      </c>
      <c r="G5477" s="9">
        <v>0.1</v>
      </c>
      <c r="H5477" s="9" t="s">
        <v>1063</v>
      </c>
      <c r="I5477" s="32">
        <f t="shared" si="860"/>
        <v>58.382476924743543</v>
      </c>
      <c r="J5477" s="32">
        <f t="shared" si="865"/>
        <v>0.29191238462371771</v>
      </c>
      <c r="K5477" s="33" t="str">
        <f t="shared" si="862"/>
        <v>DEJAR</v>
      </c>
      <c r="L5477" s="33" t="str">
        <f t="shared" si="863"/>
        <v>DEJAR</v>
      </c>
      <c r="M5477" s="33" t="str">
        <f t="shared" si="864"/>
        <v>DEJAR</v>
      </c>
    </row>
    <row r="5478" spans="1:13" x14ac:dyDescent="0.25">
      <c r="A5478" s="13" t="s">
        <v>1268</v>
      </c>
      <c r="B5478" s="18">
        <v>24</v>
      </c>
      <c r="C5478" s="35" t="s">
        <v>1320</v>
      </c>
      <c r="D5478" s="136">
        <v>61.2</v>
      </c>
      <c r="E5478" s="136">
        <v>35</v>
      </c>
      <c r="F5478" s="305">
        <f t="shared" si="861"/>
        <v>2941.6685760000005</v>
      </c>
      <c r="G5478" s="9">
        <v>0.1</v>
      </c>
      <c r="H5478" s="9" t="s">
        <v>1063</v>
      </c>
      <c r="I5478" s="32">
        <f t="shared" si="860"/>
        <v>2477.9651353002569</v>
      </c>
      <c r="J5478" s="32">
        <f t="shared" si="865"/>
        <v>12.389825676501284</v>
      </c>
      <c r="K5478" s="33" t="str">
        <f t="shared" si="862"/>
        <v>DEJAR</v>
      </c>
      <c r="L5478" s="33" t="str">
        <f t="shared" si="863"/>
        <v>DEJAR</v>
      </c>
      <c r="M5478" s="33" t="str">
        <f t="shared" si="864"/>
        <v>DEJAR</v>
      </c>
    </row>
    <row r="5479" spans="1:13" x14ac:dyDescent="0.25">
      <c r="A5479" s="13" t="s">
        <v>1268</v>
      </c>
      <c r="B5479" s="18">
        <v>25</v>
      </c>
      <c r="C5479" s="35" t="s">
        <v>1320</v>
      </c>
      <c r="D5479" s="136">
        <v>16</v>
      </c>
      <c r="E5479" s="210">
        <v>18.333333333333332</v>
      </c>
      <c r="F5479" s="305">
        <f t="shared" si="861"/>
        <v>201.0624</v>
      </c>
      <c r="G5479" s="9">
        <v>0.1</v>
      </c>
      <c r="H5479" s="9" t="s">
        <v>1063</v>
      </c>
      <c r="I5479" s="32">
        <f t="shared" si="860"/>
        <v>101.24820425273758</v>
      </c>
      <c r="J5479" s="32">
        <f t="shared" si="865"/>
        <v>0.50624102126368786</v>
      </c>
      <c r="K5479" s="33" t="str">
        <f t="shared" si="862"/>
        <v>DEJAR</v>
      </c>
      <c r="L5479" s="33" t="str">
        <f t="shared" si="863"/>
        <v>DEJAR</v>
      </c>
      <c r="M5479" s="33" t="str">
        <f t="shared" si="864"/>
        <v>DEJAR</v>
      </c>
    </row>
    <row r="5480" spans="1:13" x14ac:dyDescent="0.25">
      <c r="A5480" s="13" t="s">
        <v>1268</v>
      </c>
      <c r="B5480" s="18">
        <v>26</v>
      </c>
      <c r="C5480" s="35" t="s">
        <v>244</v>
      </c>
      <c r="D5480" s="136">
        <v>74.5</v>
      </c>
      <c r="E5480" s="136">
        <v>35</v>
      </c>
      <c r="F5480" s="305">
        <f t="shared" si="861"/>
        <v>4359.1663499999995</v>
      </c>
      <c r="G5480" s="9">
        <v>0.1</v>
      </c>
      <c r="H5480" s="9" t="s">
        <v>1063</v>
      </c>
      <c r="I5480" s="32">
        <f t="shared" si="860"/>
        <v>3959.6655675995289</v>
      </c>
      <c r="J5480" s="32">
        <f t="shared" si="865"/>
        <v>19.798327837997643</v>
      </c>
      <c r="K5480" s="33" t="str">
        <f t="shared" si="862"/>
        <v>DEJAR</v>
      </c>
      <c r="L5480" s="33" t="str">
        <f t="shared" si="863"/>
        <v>DEJAR</v>
      </c>
      <c r="M5480" s="33" t="str">
        <f t="shared" si="864"/>
        <v>DEJAR</v>
      </c>
    </row>
    <row r="5481" spans="1:13" x14ac:dyDescent="0.25">
      <c r="A5481" s="13" t="s">
        <v>1268</v>
      </c>
      <c r="B5481" s="18">
        <v>27</v>
      </c>
      <c r="C5481" s="35" t="s">
        <v>1323</v>
      </c>
      <c r="D5481" s="136">
        <v>11.7</v>
      </c>
      <c r="E5481" s="136">
        <v>10</v>
      </c>
      <c r="F5481" s="305">
        <f t="shared" si="861"/>
        <v>107.51340599999999</v>
      </c>
      <c r="G5481" s="9">
        <v>0.1</v>
      </c>
      <c r="H5481" s="9" t="s">
        <v>1063</v>
      </c>
      <c r="I5481" s="32">
        <f t="shared" si="860"/>
        <v>48.016112181724274</v>
      </c>
      <c r="J5481" s="32">
        <f t="shared" si="865"/>
        <v>0.24008056090862137</v>
      </c>
      <c r="K5481" s="33" t="str">
        <f t="shared" si="862"/>
        <v>DEJAR</v>
      </c>
      <c r="L5481" s="33" t="str">
        <f t="shared" si="863"/>
        <v>DEJAR</v>
      </c>
      <c r="M5481" s="33" t="str">
        <f t="shared" si="864"/>
        <v>DEJAR</v>
      </c>
    </row>
    <row r="5482" spans="1:13" x14ac:dyDescent="0.25">
      <c r="A5482" s="13" t="s">
        <v>1268</v>
      </c>
      <c r="B5482" s="18">
        <v>28</v>
      </c>
      <c r="C5482" s="35" t="s">
        <v>244</v>
      </c>
      <c r="D5482" s="136">
        <v>56.5</v>
      </c>
      <c r="E5482" s="136">
        <v>35</v>
      </c>
      <c r="F5482" s="305">
        <f t="shared" si="861"/>
        <v>2507.1931500000001</v>
      </c>
      <c r="G5482" s="9">
        <v>0.1</v>
      </c>
      <c r="H5482" s="9" t="s">
        <v>1063</v>
      </c>
      <c r="I5482" s="32">
        <f t="shared" si="860"/>
        <v>2048.2374629641131</v>
      </c>
      <c r="J5482" s="32">
        <f t="shared" si="865"/>
        <v>10.241187314820564</v>
      </c>
      <c r="K5482" s="33" t="str">
        <f t="shared" si="862"/>
        <v>DEJAR</v>
      </c>
      <c r="L5482" s="33" t="str">
        <f t="shared" si="863"/>
        <v>DEJAR</v>
      </c>
      <c r="M5482" s="33" t="str">
        <f t="shared" si="864"/>
        <v>DEJAR</v>
      </c>
    </row>
    <row r="5483" spans="1:13" x14ac:dyDescent="0.25">
      <c r="A5483" s="13" t="s">
        <v>1268</v>
      </c>
      <c r="B5483" s="18">
        <v>29</v>
      </c>
      <c r="C5483" s="35" t="s">
        <v>1323</v>
      </c>
      <c r="D5483" s="136">
        <v>16.3</v>
      </c>
      <c r="E5483" s="136">
        <v>22</v>
      </c>
      <c r="F5483" s="305">
        <f t="shared" si="861"/>
        <v>208.67292599999999</v>
      </c>
      <c r="G5483" s="9">
        <v>0.1</v>
      </c>
      <c r="H5483" s="9" t="s">
        <v>1063</v>
      </c>
      <c r="I5483" s="32">
        <f t="shared" si="860"/>
        <v>105.83189836648944</v>
      </c>
      <c r="J5483" s="32">
        <f t="shared" si="865"/>
        <v>0.52915949183244715</v>
      </c>
      <c r="K5483" s="33" t="str">
        <f t="shared" si="862"/>
        <v>DEJAR</v>
      </c>
      <c r="L5483" s="33" t="str">
        <f t="shared" si="863"/>
        <v>DEJAR</v>
      </c>
      <c r="M5483" s="33" t="str">
        <f t="shared" si="864"/>
        <v>DEJAR</v>
      </c>
    </row>
    <row r="5484" spans="1:13" x14ac:dyDescent="0.25">
      <c r="A5484" s="13" t="s">
        <v>1268</v>
      </c>
      <c r="B5484" s="18">
        <v>30</v>
      </c>
      <c r="C5484" s="35" t="s">
        <v>244</v>
      </c>
      <c r="D5484" s="136">
        <v>49</v>
      </c>
      <c r="E5484" s="136">
        <v>27</v>
      </c>
      <c r="F5484" s="305">
        <f t="shared" si="861"/>
        <v>1885.7454</v>
      </c>
      <c r="G5484" s="9">
        <v>0.1</v>
      </c>
      <c r="H5484" s="9" t="s">
        <v>1063</v>
      </c>
      <c r="I5484" s="32">
        <f t="shared" si="860"/>
        <v>1458.6616605664788</v>
      </c>
      <c r="J5484" s="32">
        <f t="shared" si="865"/>
        <v>7.2933083028323935</v>
      </c>
      <c r="K5484" s="33" t="str">
        <f t="shared" si="862"/>
        <v>DEJAR</v>
      </c>
      <c r="L5484" s="33" t="str">
        <f t="shared" si="863"/>
        <v>DEJAR</v>
      </c>
      <c r="M5484" s="33" t="str">
        <f t="shared" si="864"/>
        <v>DEJAR</v>
      </c>
    </row>
    <row r="5485" spans="1:13" x14ac:dyDescent="0.25">
      <c r="A5485" s="13" t="s">
        <v>1268</v>
      </c>
      <c r="B5485" s="18">
        <v>31</v>
      </c>
      <c r="C5485" s="35" t="s">
        <v>1275</v>
      </c>
      <c r="D5485" s="136">
        <v>15</v>
      </c>
      <c r="E5485" s="136">
        <v>15</v>
      </c>
      <c r="F5485" s="305">
        <f t="shared" si="861"/>
        <v>176.715</v>
      </c>
      <c r="G5485" s="9">
        <v>0.1</v>
      </c>
      <c r="H5485" s="9" t="s">
        <v>1063</v>
      </c>
      <c r="I5485" s="32">
        <f t="shared" si="860"/>
        <v>86.812164819560579</v>
      </c>
      <c r="J5485" s="32">
        <f t="shared" si="865"/>
        <v>0.43406082409780289</v>
      </c>
      <c r="K5485" s="33" t="str">
        <f t="shared" si="862"/>
        <v>DEJAR</v>
      </c>
      <c r="L5485" s="33" t="str">
        <f t="shared" si="863"/>
        <v>DEJAR</v>
      </c>
      <c r="M5485" s="33" t="str">
        <f t="shared" si="864"/>
        <v>DEJAR</v>
      </c>
    </row>
    <row r="5486" spans="1:13" x14ac:dyDescent="0.25">
      <c r="A5486" s="13" t="s">
        <v>1268</v>
      </c>
      <c r="B5486" s="18">
        <v>32</v>
      </c>
      <c r="C5486" s="35" t="s">
        <v>1275</v>
      </c>
      <c r="D5486" s="136">
        <v>10.3</v>
      </c>
      <c r="E5486" s="136">
        <v>7</v>
      </c>
      <c r="F5486" s="305">
        <f t="shared" si="861"/>
        <v>83.323086000000018</v>
      </c>
      <c r="G5486" s="9">
        <v>0.1</v>
      </c>
      <c r="H5486" s="9" t="s">
        <v>1063</v>
      </c>
      <c r="I5486" s="32">
        <f t="shared" si="860"/>
        <v>35.437490749155437</v>
      </c>
      <c r="J5486" s="32">
        <f t="shared" si="865"/>
        <v>0.17718745374577716</v>
      </c>
      <c r="K5486" s="33" t="str">
        <f t="shared" si="862"/>
        <v>DEJAR</v>
      </c>
      <c r="L5486" s="33" t="str">
        <f t="shared" si="863"/>
        <v>DEJAR</v>
      </c>
      <c r="M5486" s="33" t="str">
        <f t="shared" si="864"/>
        <v>DEJAR</v>
      </c>
    </row>
    <row r="5487" spans="1:13" x14ac:dyDescent="0.25">
      <c r="A5487" s="13" t="s">
        <v>1268</v>
      </c>
      <c r="B5487" s="18">
        <v>33</v>
      </c>
      <c r="C5487" s="35" t="s">
        <v>244</v>
      </c>
      <c r="D5487" s="136">
        <v>68.5</v>
      </c>
      <c r="E5487" s="136">
        <v>28</v>
      </c>
      <c r="F5487" s="305">
        <f t="shared" si="861"/>
        <v>3685.29315</v>
      </c>
      <c r="G5487" s="9">
        <v>0.1</v>
      </c>
      <c r="H5487" s="9" t="s">
        <v>1063</v>
      </c>
      <c r="I5487" s="32">
        <f t="shared" si="860"/>
        <v>3241.4710220184052</v>
      </c>
      <c r="J5487" s="32">
        <f t="shared" si="865"/>
        <v>16.207355110092024</v>
      </c>
      <c r="K5487" s="33" t="str">
        <f t="shared" si="862"/>
        <v>DEJAR</v>
      </c>
      <c r="L5487" s="33" t="str">
        <f t="shared" si="863"/>
        <v>DEJAR</v>
      </c>
      <c r="M5487" s="33" t="str">
        <f t="shared" si="864"/>
        <v>DEJAR</v>
      </c>
    </row>
    <row r="5488" spans="1:13" x14ac:dyDescent="0.25">
      <c r="A5488" s="13" t="s">
        <v>1268</v>
      </c>
      <c r="B5488" s="18">
        <v>34</v>
      </c>
      <c r="C5488" s="35" t="s">
        <v>1323</v>
      </c>
      <c r="D5488" s="136">
        <v>11.8</v>
      </c>
      <c r="E5488" s="136">
        <v>12</v>
      </c>
      <c r="F5488" s="305">
        <f t="shared" si="861"/>
        <v>109.35909600000001</v>
      </c>
      <c r="G5488" s="9">
        <v>0.1</v>
      </c>
      <c r="H5488" s="9" t="s">
        <v>1063</v>
      </c>
      <c r="I5488" s="32">
        <f t="shared" si="860"/>
        <v>49.00008040198486</v>
      </c>
      <c r="J5488" s="32">
        <f t="shared" si="865"/>
        <v>0.24500040200992432</v>
      </c>
      <c r="K5488" s="33" t="str">
        <f t="shared" si="862"/>
        <v>DEJAR</v>
      </c>
      <c r="L5488" s="33" t="str">
        <f t="shared" si="863"/>
        <v>DEJAR</v>
      </c>
      <c r="M5488" s="33" t="str">
        <f t="shared" si="864"/>
        <v>DEJAR</v>
      </c>
    </row>
    <row r="5489" spans="1:13" x14ac:dyDescent="0.25">
      <c r="A5489" s="13" t="s">
        <v>1268</v>
      </c>
      <c r="B5489" s="18">
        <v>35</v>
      </c>
      <c r="C5489" s="35" t="s">
        <v>1323</v>
      </c>
      <c r="D5489" s="136">
        <v>18.600000000000001</v>
      </c>
      <c r="E5489" s="136">
        <v>12</v>
      </c>
      <c r="F5489" s="305">
        <f t="shared" si="861"/>
        <v>271.71698400000002</v>
      </c>
      <c r="G5489" s="9">
        <v>0.1</v>
      </c>
      <c r="H5489" s="9" t="s">
        <v>1063</v>
      </c>
      <c r="I5489" s="32">
        <f t="shared" si="860"/>
        <v>144.9613106869075</v>
      </c>
      <c r="J5489" s="32">
        <f t="shared" si="865"/>
        <v>0.72480655343453737</v>
      </c>
      <c r="K5489" s="33" t="str">
        <f t="shared" si="862"/>
        <v>DEJAR</v>
      </c>
      <c r="L5489" s="33" t="str">
        <f t="shared" si="863"/>
        <v>DEJAR</v>
      </c>
      <c r="M5489" s="33" t="str">
        <f t="shared" si="864"/>
        <v>DEJAR</v>
      </c>
    </row>
    <row r="5490" spans="1:13" x14ac:dyDescent="0.25">
      <c r="A5490" s="13" t="s">
        <v>1268</v>
      </c>
      <c r="B5490" s="18">
        <v>36</v>
      </c>
      <c r="C5490" s="35" t="s">
        <v>472</v>
      </c>
      <c r="D5490" s="136">
        <v>13.3</v>
      </c>
      <c r="E5490" s="136">
        <v>13</v>
      </c>
      <c r="F5490" s="305">
        <f t="shared" si="861"/>
        <v>138.929406</v>
      </c>
      <c r="G5490" s="9">
        <v>0.1</v>
      </c>
      <c r="H5490" s="9" t="s">
        <v>1063</v>
      </c>
      <c r="I5490" s="32">
        <f t="shared" si="860"/>
        <v>65.172883182587881</v>
      </c>
      <c r="J5490" s="32">
        <f t="shared" si="865"/>
        <v>0.32586441591293935</v>
      </c>
      <c r="K5490" s="33" t="str">
        <f t="shared" si="862"/>
        <v>DEJAR</v>
      </c>
      <c r="L5490" s="33" t="str">
        <f t="shared" si="863"/>
        <v>DEJAR</v>
      </c>
      <c r="M5490" s="33" t="str">
        <f t="shared" si="864"/>
        <v>DEJAR</v>
      </c>
    </row>
    <row r="5491" spans="1:13" x14ac:dyDescent="0.25">
      <c r="A5491" s="13" t="s">
        <v>1268</v>
      </c>
      <c r="B5491" s="18">
        <v>37</v>
      </c>
      <c r="C5491" s="35" t="s">
        <v>472</v>
      </c>
      <c r="D5491" s="136">
        <v>11</v>
      </c>
      <c r="E5491" s="136">
        <v>8</v>
      </c>
      <c r="F5491" s="305">
        <f t="shared" si="861"/>
        <v>95.0334</v>
      </c>
      <c r="G5491" s="9">
        <v>0.1</v>
      </c>
      <c r="H5491" s="9" t="s">
        <v>1063</v>
      </c>
      <c r="I5491" s="32">
        <f t="shared" si="860"/>
        <v>41.450062373780455</v>
      </c>
      <c r="J5491" s="32">
        <f t="shared" si="865"/>
        <v>0.20725031186890225</v>
      </c>
      <c r="K5491" s="33" t="str">
        <f t="shared" si="862"/>
        <v>DEJAR</v>
      </c>
      <c r="L5491" s="33" t="str">
        <f t="shared" si="863"/>
        <v>DEJAR</v>
      </c>
      <c r="M5491" s="33" t="str">
        <f t="shared" si="864"/>
        <v>DEJAR</v>
      </c>
    </row>
    <row r="5492" spans="1:13" x14ac:dyDescent="0.25">
      <c r="A5492" s="13" t="s">
        <v>1268</v>
      </c>
      <c r="B5492" s="18">
        <v>38</v>
      </c>
      <c r="C5492" s="35" t="s">
        <v>472</v>
      </c>
      <c r="D5492" s="136">
        <v>13.5</v>
      </c>
      <c r="E5492" s="136">
        <v>9</v>
      </c>
      <c r="F5492" s="305">
        <f t="shared" si="861"/>
        <v>143.13915</v>
      </c>
      <c r="G5492" s="9">
        <v>0.1</v>
      </c>
      <c r="H5492" s="9" t="s">
        <v>1063</v>
      </c>
      <c r="I5492" s="32">
        <f t="shared" si="860"/>
        <v>67.533172179763213</v>
      </c>
      <c r="J5492" s="32">
        <f t="shared" si="865"/>
        <v>0.33766586089881601</v>
      </c>
      <c r="K5492" s="33" t="str">
        <f t="shared" si="862"/>
        <v>DEJAR</v>
      </c>
      <c r="L5492" s="33" t="str">
        <f t="shared" si="863"/>
        <v>DEJAR</v>
      </c>
      <c r="M5492" s="33" t="str">
        <f t="shared" si="864"/>
        <v>DEJAR</v>
      </c>
    </row>
    <row r="5493" spans="1:13" x14ac:dyDescent="0.25">
      <c r="A5493" s="13" t="s">
        <v>1268</v>
      </c>
      <c r="B5493" s="18">
        <v>39</v>
      </c>
      <c r="C5493" s="35" t="s">
        <v>244</v>
      </c>
      <c r="D5493" s="136">
        <v>46.3</v>
      </c>
      <c r="E5493" s="136">
        <v>32</v>
      </c>
      <c r="F5493" s="305">
        <f t="shared" si="861"/>
        <v>1683.6541259999997</v>
      </c>
      <c r="G5493" s="9">
        <v>0.1</v>
      </c>
      <c r="H5493" s="9" t="s">
        <v>1063</v>
      </c>
      <c r="I5493" s="32">
        <f t="shared" si="860"/>
        <v>1274.3368955622229</v>
      </c>
      <c r="J5493" s="32">
        <f t="shared" si="865"/>
        <v>6.3716844778111144</v>
      </c>
      <c r="K5493" s="33" t="str">
        <f t="shared" si="862"/>
        <v>DEJAR</v>
      </c>
      <c r="L5493" s="33" t="str">
        <f t="shared" si="863"/>
        <v>DEJAR</v>
      </c>
      <c r="M5493" s="33" t="str">
        <f t="shared" si="864"/>
        <v>DEJAR</v>
      </c>
    </row>
    <row r="5494" spans="1:13" x14ac:dyDescent="0.25">
      <c r="A5494" s="13" t="s">
        <v>1268</v>
      </c>
      <c r="B5494" s="18">
        <v>40</v>
      </c>
      <c r="C5494" s="35" t="s">
        <v>472</v>
      </c>
      <c r="D5494" s="136">
        <v>20</v>
      </c>
      <c r="E5494" s="136">
        <v>15</v>
      </c>
      <c r="F5494" s="305">
        <f t="shared" si="861"/>
        <v>314.15999999999997</v>
      </c>
      <c r="G5494" s="9">
        <v>0.1</v>
      </c>
      <c r="H5494" s="9" t="s">
        <v>1063</v>
      </c>
      <c r="I5494" s="32">
        <f t="shared" si="860"/>
        <v>172.33493090633354</v>
      </c>
      <c r="J5494" s="32">
        <f t="shared" si="865"/>
        <v>0.86167465453166758</v>
      </c>
      <c r="K5494" s="33" t="str">
        <f t="shared" si="862"/>
        <v>DEJAR</v>
      </c>
      <c r="L5494" s="33" t="str">
        <f t="shared" si="863"/>
        <v>DEJAR</v>
      </c>
      <c r="M5494" s="33" t="str">
        <f t="shared" si="864"/>
        <v>DEJAR</v>
      </c>
    </row>
    <row r="5495" spans="1:13" x14ac:dyDescent="0.25">
      <c r="A5495" s="13" t="s">
        <v>1268</v>
      </c>
      <c r="B5495" s="18">
        <v>41</v>
      </c>
      <c r="C5495" s="35" t="s">
        <v>1325</v>
      </c>
      <c r="D5495" s="136">
        <v>19</v>
      </c>
      <c r="E5495" s="136">
        <v>12</v>
      </c>
      <c r="F5495" s="305">
        <f t="shared" si="861"/>
        <v>283.52940000000001</v>
      </c>
      <c r="G5495" s="9">
        <v>0.1</v>
      </c>
      <c r="H5495" s="9" t="s">
        <v>1063</v>
      </c>
      <c r="I5495" s="32">
        <f t="shared" si="860"/>
        <v>152.50261995629924</v>
      </c>
      <c r="J5495" s="32">
        <f t="shared" si="865"/>
        <v>0.76251309978149617</v>
      </c>
      <c r="K5495" s="33" t="str">
        <f t="shared" si="862"/>
        <v>DEJAR</v>
      </c>
      <c r="L5495" s="33" t="str">
        <f t="shared" si="863"/>
        <v>DEJAR</v>
      </c>
      <c r="M5495" s="33" t="str">
        <f t="shared" si="864"/>
        <v>DEJAR</v>
      </c>
    </row>
    <row r="5496" spans="1:13" x14ac:dyDescent="0.25">
      <c r="A5496" s="13" t="s">
        <v>1268</v>
      </c>
      <c r="B5496" s="18">
        <v>42</v>
      </c>
      <c r="C5496" s="35" t="s">
        <v>472</v>
      </c>
      <c r="D5496" s="136">
        <v>10.5</v>
      </c>
      <c r="E5496" s="136">
        <v>12</v>
      </c>
      <c r="F5496" s="305">
        <f t="shared" si="861"/>
        <v>86.590350000000001</v>
      </c>
      <c r="G5496" s="9">
        <v>0.1</v>
      </c>
      <c r="H5496" s="9" t="s">
        <v>1063</v>
      </c>
      <c r="I5496" s="32">
        <f t="shared" si="860"/>
        <v>37.099684439743179</v>
      </c>
      <c r="J5496" s="32">
        <f t="shared" si="865"/>
        <v>0.1854984221987159</v>
      </c>
      <c r="K5496" s="33" t="str">
        <f t="shared" si="862"/>
        <v>DEJAR</v>
      </c>
      <c r="L5496" s="33" t="str">
        <f t="shared" si="863"/>
        <v>DEJAR</v>
      </c>
      <c r="M5496" s="33" t="str">
        <f t="shared" si="864"/>
        <v>DEJAR</v>
      </c>
    </row>
    <row r="5497" spans="1:13" x14ac:dyDescent="0.25">
      <c r="A5497" s="13" t="s">
        <v>1268</v>
      </c>
      <c r="B5497" s="18">
        <v>43</v>
      </c>
      <c r="C5497" s="35" t="s">
        <v>1292</v>
      </c>
      <c r="D5497" s="136">
        <v>13.5</v>
      </c>
      <c r="E5497" s="136">
        <v>15</v>
      </c>
      <c r="F5497" s="305">
        <f t="shared" si="861"/>
        <v>143.13915</v>
      </c>
      <c r="G5497" s="9">
        <v>0.1</v>
      </c>
      <c r="H5497" s="9" t="s">
        <v>1063</v>
      </c>
      <c r="I5497" s="32">
        <f t="shared" si="860"/>
        <v>67.533172179763213</v>
      </c>
      <c r="J5497" s="32">
        <f t="shared" si="865"/>
        <v>0.33766586089881601</v>
      </c>
      <c r="K5497" s="33" t="str">
        <f t="shared" si="862"/>
        <v>DEJAR</v>
      </c>
      <c r="L5497" s="33" t="str">
        <f t="shared" si="863"/>
        <v>DEJAR</v>
      </c>
      <c r="M5497" s="33" t="str">
        <f t="shared" si="864"/>
        <v>DEJAR</v>
      </c>
    </row>
    <row r="5498" spans="1:13" x14ac:dyDescent="0.25">
      <c r="A5498" s="13" t="s">
        <v>1268</v>
      </c>
      <c r="B5498" s="18">
        <v>44</v>
      </c>
      <c r="C5498" s="35" t="s">
        <v>1325</v>
      </c>
      <c r="D5498" s="136">
        <v>14</v>
      </c>
      <c r="E5498" s="210">
        <v>18.333333333333332</v>
      </c>
      <c r="F5498" s="305">
        <f t="shared" si="861"/>
        <v>153.9384</v>
      </c>
      <c r="G5498" s="9">
        <v>0.1</v>
      </c>
      <c r="H5498" s="9" t="s">
        <v>1063</v>
      </c>
      <c r="I5498" s="32">
        <f t="shared" si="860"/>
        <v>73.64833681845144</v>
      </c>
      <c r="J5498" s="32">
        <f t="shared" si="865"/>
        <v>0.36824168409225716</v>
      </c>
      <c r="K5498" s="33" t="str">
        <f t="shared" si="862"/>
        <v>DEJAR</v>
      </c>
      <c r="L5498" s="33" t="str">
        <f t="shared" si="863"/>
        <v>DEJAR</v>
      </c>
      <c r="M5498" s="33" t="str">
        <f t="shared" si="864"/>
        <v>DEJAR</v>
      </c>
    </row>
    <row r="5499" spans="1:13" x14ac:dyDescent="0.25">
      <c r="A5499" s="13" t="s">
        <v>1268</v>
      </c>
      <c r="B5499" s="18">
        <v>45</v>
      </c>
      <c r="C5499" s="35" t="s">
        <v>472</v>
      </c>
      <c r="D5499" s="136">
        <v>22.4</v>
      </c>
      <c r="E5499" s="136">
        <v>18</v>
      </c>
      <c r="F5499" s="305">
        <f t="shared" si="861"/>
        <v>394.08230399999997</v>
      </c>
      <c r="G5499" s="9">
        <v>0.1</v>
      </c>
      <c r="H5499" s="9" t="s">
        <v>1063</v>
      </c>
      <c r="I5499" s="32">
        <f t="shared" si="860"/>
        <v>225.77973740210936</v>
      </c>
      <c r="J5499" s="32">
        <f t="shared" si="865"/>
        <v>1.1288986870105466</v>
      </c>
      <c r="K5499" s="33" t="str">
        <f t="shared" si="862"/>
        <v>DEJAR</v>
      </c>
      <c r="L5499" s="33" t="str">
        <f t="shared" si="863"/>
        <v>DEJAR</v>
      </c>
      <c r="M5499" s="33" t="str">
        <f t="shared" si="864"/>
        <v>DEJAR</v>
      </c>
    </row>
    <row r="5500" spans="1:13" x14ac:dyDescent="0.25">
      <c r="A5500" s="13" t="s">
        <v>1268</v>
      </c>
      <c r="B5500" s="18">
        <v>46</v>
      </c>
      <c r="C5500" s="35" t="s">
        <v>472</v>
      </c>
      <c r="D5500" s="136">
        <v>14</v>
      </c>
      <c r="E5500" s="136">
        <v>12</v>
      </c>
      <c r="F5500" s="305">
        <f t="shared" si="861"/>
        <v>153.9384</v>
      </c>
      <c r="G5500" s="9">
        <v>0.1</v>
      </c>
      <c r="H5500" s="9" t="s">
        <v>1063</v>
      </c>
      <c r="I5500" s="32">
        <f t="shared" si="860"/>
        <v>73.64833681845144</v>
      </c>
      <c r="J5500" s="32">
        <f t="shared" si="865"/>
        <v>0.36824168409225716</v>
      </c>
      <c r="K5500" s="33" t="str">
        <f t="shared" si="862"/>
        <v>DEJAR</v>
      </c>
      <c r="L5500" s="33" t="str">
        <f t="shared" si="863"/>
        <v>DEJAR</v>
      </c>
      <c r="M5500" s="33" t="str">
        <f t="shared" si="864"/>
        <v>DEJAR</v>
      </c>
    </row>
    <row r="5501" spans="1:13" x14ac:dyDescent="0.25">
      <c r="A5501" s="13" t="s">
        <v>1268</v>
      </c>
      <c r="B5501" s="18">
        <v>47</v>
      </c>
      <c r="C5501" s="35" t="s">
        <v>1320</v>
      </c>
      <c r="D5501" s="136">
        <v>27</v>
      </c>
      <c r="E5501" s="136">
        <v>17</v>
      </c>
      <c r="F5501" s="305">
        <f t="shared" si="861"/>
        <v>572.5566</v>
      </c>
      <c r="G5501" s="9">
        <v>0.1</v>
      </c>
      <c r="H5501" s="9" t="s">
        <v>1063</v>
      </c>
      <c r="I5501" s="32">
        <f t="shared" si="860"/>
        <v>352.39128142743209</v>
      </c>
      <c r="J5501" s="32">
        <f t="shared" si="865"/>
        <v>1.7619564071371603</v>
      </c>
      <c r="K5501" s="33" t="str">
        <f t="shared" si="862"/>
        <v>DEJAR</v>
      </c>
      <c r="L5501" s="33" t="str">
        <f t="shared" si="863"/>
        <v>DEJAR</v>
      </c>
      <c r="M5501" s="33" t="str">
        <f t="shared" si="864"/>
        <v>DEJAR</v>
      </c>
    </row>
    <row r="5502" spans="1:13" x14ac:dyDescent="0.25">
      <c r="A5502" s="13" t="s">
        <v>1268</v>
      </c>
      <c r="B5502" s="18">
        <v>48</v>
      </c>
      <c r="C5502" s="35" t="s">
        <v>1326</v>
      </c>
      <c r="D5502" s="136">
        <v>14</v>
      </c>
      <c r="E5502" s="136">
        <v>10</v>
      </c>
      <c r="F5502" s="305">
        <f t="shared" si="861"/>
        <v>153.9384</v>
      </c>
      <c r="G5502" s="9">
        <v>0.1</v>
      </c>
      <c r="H5502" s="9" t="s">
        <v>1063</v>
      </c>
      <c r="I5502" s="32">
        <f t="shared" si="860"/>
        <v>73.64833681845144</v>
      </c>
      <c r="J5502" s="32">
        <f t="shared" si="865"/>
        <v>0.36824168409225716</v>
      </c>
      <c r="K5502" s="33" t="str">
        <f t="shared" si="862"/>
        <v>DEJAR</v>
      </c>
      <c r="L5502" s="33" t="str">
        <f t="shared" si="863"/>
        <v>DEJAR</v>
      </c>
      <c r="M5502" s="33" t="str">
        <f t="shared" si="864"/>
        <v>DEJAR</v>
      </c>
    </row>
    <row r="5503" spans="1:13" x14ac:dyDescent="0.25">
      <c r="A5503" s="13" t="s">
        <v>1268</v>
      </c>
      <c r="B5503" s="18">
        <v>50</v>
      </c>
      <c r="C5503" s="35" t="s">
        <v>1320</v>
      </c>
      <c r="D5503" s="136">
        <v>12.2</v>
      </c>
      <c r="E5503" s="136">
        <v>8</v>
      </c>
      <c r="F5503" s="305">
        <f t="shared" si="861"/>
        <v>116.89893599999998</v>
      </c>
      <c r="G5503" s="9">
        <v>0.1</v>
      </c>
      <c r="H5503" s="9" t="s">
        <v>1063</v>
      </c>
      <c r="I5503" s="32">
        <f t="shared" ref="I5503:I5566" si="866">0.13657*D5503^2.38351</f>
        <v>53.052374835244144</v>
      </c>
      <c r="J5503" s="32">
        <f t="shared" si="865"/>
        <v>0.26526187417622071</v>
      </c>
      <c r="K5503" s="33" t="str">
        <f t="shared" si="862"/>
        <v>DEJAR</v>
      </c>
      <c r="L5503" s="33" t="str">
        <f t="shared" si="863"/>
        <v>DEJAR</v>
      </c>
      <c r="M5503" s="33" t="str">
        <f t="shared" si="864"/>
        <v>DEJAR</v>
      </c>
    </row>
    <row r="5504" spans="1:13" x14ac:dyDescent="0.25">
      <c r="A5504" s="13" t="s">
        <v>1268</v>
      </c>
      <c r="B5504" s="18">
        <v>51</v>
      </c>
      <c r="C5504" s="35" t="s">
        <v>1320</v>
      </c>
      <c r="D5504" s="136">
        <v>29</v>
      </c>
      <c r="E5504" s="136">
        <v>18</v>
      </c>
      <c r="F5504" s="305">
        <f t="shared" si="861"/>
        <v>660.52139999999997</v>
      </c>
      <c r="G5504" s="9">
        <v>0.1</v>
      </c>
      <c r="H5504" s="9" t="s">
        <v>1063</v>
      </c>
      <c r="I5504" s="32">
        <f t="shared" si="866"/>
        <v>417.82609631752575</v>
      </c>
      <c r="J5504" s="32">
        <f t="shared" si="865"/>
        <v>2.0891304815876288</v>
      </c>
      <c r="K5504" s="33" t="str">
        <f t="shared" si="862"/>
        <v>DEJAR</v>
      </c>
      <c r="L5504" s="33" t="str">
        <f t="shared" si="863"/>
        <v>DEJAR</v>
      </c>
      <c r="M5504" s="33" t="str">
        <f t="shared" si="864"/>
        <v>DEJAR</v>
      </c>
    </row>
    <row r="5505" spans="1:13" x14ac:dyDescent="0.25">
      <c r="A5505" s="13" t="s">
        <v>1268</v>
      </c>
      <c r="B5505" s="18">
        <v>52</v>
      </c>
      <c r="C5505" s="35" t="s">
        <v>377</v>
      </c>
      <c r="D5505" s="136">
        <v>10</v>
      </c>
      <c r="E5505" s="210">
        <v>18.333333333333332</v>
      </c>
      <c r="F5505" s="305">
        <f t="shared" si="861"/>
        <v>78.539999999999992</v>
      </c>
      <c r="G5505" s="9">
        <v>0.1</v>
      </c>
      <c r="H5505" s="9" t="s">
        <v>1063</v>
      </c>
      <c r="I5505" s="32">
        <f t="shared" si="866"/>
        <v>33.026709725455305</v>
      </c>
      <c r="J5505" s="32">
        <f t="shared" si="865"/>
        <v>0.16513354862727653</v>
      </c>
      <c r="K5505" s="33" t="str">
        <f t="shared" si="862"/>
        <v>DEJAR</v>
      </c>
      <c r="L5505" s="33" t="str">
        <f t="shared" si="863"/>
        <v>DEJAR</v>
      </c>
      <c r="M5505" s="33" t="str">
        <f t="shared" si="864"/>
        <v>DEJAR</v>
      </c>
    </row>
    <row r="5506" spans="1:13" x14ac:dyDescent="0.25">
      <c r="A5506" s="13" t="s">
        <v>1268</v>
      </c>
      <c r="B5506" s="18">
        <v>53</v>
      </c>
      <c r="C5506" s="35" t="s">
        <v>1275</v>
      </c>
      <c r="D5506" s="136">
        <v>55.2</v>
      </c>
      <c r="E5506" s="136">
        <v>30</v>
      </c>
      <c r="F5506" s="305">
        <f t="shared" si="861"/>
        <v>2393.1452160000003</v>
      </c>
      <c r="G5506" s="9">
        <v>0.1</v>
      </c>
      <c r="H5506" s="9" t="s">
        <v>1063</v>
      </c>
      <c r="I5506" s="32">
        <f t="shared" si="866"/>
        <v>1937.6909931676382</v>
      </c>
      <c r="J5506" s="32">
        <f t="shared" si="865"/>
        <v>9.68845496583819</v>
      </c>
      <c r="K5506" s="33" t="str">
        <f t="shared" si="862"/>
        <v>DEJAR</v>
      </c>
      <c r="L5506" s="33" t="str">
        <f t="shared" si="863"/>
        <v>DEJAR</v>
      </c>
      <c r="M5506" s="33" t="str">
        <f t="shared" si="864"/>
        <v>DEJAR</v>
      </c>
    </row>
    <row r="5507" spans="1:13" x14ac:dyDescent="0.25">
      <c r="A5507" s="13" t="s">
        <v>1268</v>
      </c>
      <c r="B5507" s="18">
        <v>54</v>
      </c>
      <c r="C5507" s="35" t="s">
        <v>1327</v>
      </c>
      <c r="D5507" s="136">
        <v>24</v>
      </c>
      <c r="E5507" s="136">
        <v>20</v>
      </c>
      <c r="F5507" s="305">
        <f t="shared" ref="F5507:F5570" si="867">(3.1416/4)*D5507^2</f>
        <v>452.3904</v>
      </c>
      <c r="G5507" s="9">
        <v>0.1</v>
      </c>
      <c r="H5507" s="9" t="s">
        <v>1063</v>
      </c>
      <c r="I5507" s="32">
        <f t="shared" si="866"/>
        <v>266.13537552905672</v>
      </c>
      <c r="J5507" s="32">
        <f t="shared" si="865"/>
        <v>1.3306768776452833</v>
      </c>
      <c r="K5507" s="33" t="str">
        <f t="shared" ref="K5507:K5570" si="868">+IF(D5507&gt;=10,"DEJAR","DEPURAR")</f>
        <v>DEJAR</v>
      </c>
      <c r="L5507" s="33" t="str">
        <f t="shared" ref="L5507:L5570" si="869">+IF(E5507&gt;=5,"DEJAR","DEPURAR")</f>
        <v>DEJAR</v>
      </c>
      <c r="M5507" s="33" t="str">
        <f t="shared" ref="M5507:M5570" si="870">+IF(AND(K5507="DEJAR",L5507="DEJAR"),"DEJAR","DEPURAR")</f>
        <v>DEJAR</v>
      </c>
    </row>
    <row r="5508" spans="1:13" x14ac:dyDescent="0.25">
      <c r="A5508" s="13" t="s">
        <v>1270</v>
      </c>
      <c r="B5508" s="18">
        <v>1</v>
      </c>
      <c r="C5508" s="35" t="s">
        <v>1328</v>
      </c>
      <c r="D5508" s="136">
        <v>22.3</v>
      </c>
      <c r="E5508" s="210">
        <v>18.821428571428573</v>
      </c>
      <c r="F5508" s="305">
        <f t="shared" si="867"/>
        <v>390.57156600000002</v>
      </c>
      <c r="G5508" s="9">
        <v>0.1</v>
      </c>
      <c r="H5508" s="9" t="s">
        <v>1063</v>
      </c>
      <c r="I5508" s="32">
        <f t="shared" si="866"/>
        <v>223.38470478666676</v>
      </c>
      <c r="J5508" s="32">
        <f t="shared" si="865"/>
        <v>1.1169235239333337</v>
      </c>
      <c r="K5508" s="33" t="str">
        <f t="shared" si="868"/>
        <v>DEJAR</v>
      </c>
      <c r="L5508" s="33" t="str">
        <f t="shared" si="869"/>
        <v>DEJAR</v>
      </c>
      <c r="M5508" s="33" t="str">
        <f t="shared" si="870"/>
        <v>DEJAR</v>
      </c>
    </row>
    <row r="5509" spans="1:13" x14ac:dyDescent="0.25">
      <c r="A5509" s="13" t="s">
        <v>1270</v>
      </c>
      <c r="B5509" s="18">
        <v>2</v>
      </c>
      <c r="C5509" s="35" t="s">
        <v>1285</v>
      </c>
      <c r="D5509" s="136">
        <v>40</v>
      </c>
      <c r="E5509" s="136">
        <v>30</v>
      </c>
      <c r="F5509" s="305">
        <f t="shared" si="867"/>
        <v>1256.6399999999999</v>
      </c>
      <c r="G5509" s="9">
        <v>0.1</v>
      </c>
      <c r="H5509" s="9" t="s">
        <v>1063</v>
      </c>
      <c r="I5509" s="32">
        <f t="shared" si="866"/>
        <v>899.25180732127308</v>
      </c>
      <c r="J5509" s="32">
        <f t="shared" si="865"/>
        <v>4.4962590366063653</v>
      </c>
      <c r="K5509" s="33" t="str">
        <f t="shared" si="868"/>
        <v>DEJAR</v>
      </c>
      <c r="L5509" s="33" t="str">
        <f t="shared" si="869"/>
        <v>DEJAR</v>
      </c>
      <c r="M5509" s="33" t="str">
        <f t="shared" si="870"/>
        <v>DEJAR</v>
      </c>
    </row>
    <row r="5510" spans="1:13" x14ac:dyDescent="0.25">
      <c r="A5510" s="13" t="s">
        <v>1270</v>
      </c>
      <c r="B5510" s="18">
        <v>3</v>
      </c>
      <c r="C5510" s="35" t="s">
        <v>1282</v>
      </c>
      <c r="D5510" s="136">
        <v>34</v>
      </c>
      <c r="E5510" s="136">
        <v>14</v>
      </c>
      <c r="F5510" s="305">
        <f t="shared" si="867"/>
        <v>907.92240000000004</v>
      </c>
      <c r="G5510" s="9">
        <v>0.1</v>
      </c>
      <c r="H5510" s="9" t="s">
        <v>1063</v>
      </c>
      <c r="I5510" s="32">
        <f t="shared" si="866"/>
        <v>610.45073780325674</v>
      </c>
      <c r="J5510" s="32">
        <f t="shared" si="865"/>
        <v>3.0522536890162835</v>
      </c>
      <c r="K5510" s="33" t="str">
        <f t="shared" si="868"/>
        <v>DEJAR</v>
      </c>
      <c r="L5510" s="33" t="str">
        <f t="shared" si="869"/>
        <v>DEJAR</v>
      </c>
      <c r="M5510" s="33" t="str">
        <f t="shared" si="870"/>
        <v>DEJAR</v>
      </c>
    </row>
    <row r="5511" spans="1:13" x14ac:dyDescent="0.25">
      <c r="A5511" s="13" t="s">
        <v>1270</v>
      </c>
      <c r="B5511" s="18">
        <v>4</v>
      </c>
      <c r="C5511" s="35" t="s">
        <v>1328</v>
      </c>
      <c r="D5511" s="136">
        <v>16.899999999999999</v>
      </c>
      <c r="E5511" s="136">
        <v>10</v>
      </c>
      <c r="F5511" s="305">
        <f t="shared" si="867"/>
        <v>224.31809399999997</v>
      </c>
      <c r="G5511" s="9">
        <v>0.1</v>
      </c>
      <c r="H5511" s="9" t="s">
        <v>1063</v>
      </c>
      <c r="I5511" s="32">
        <f t="shared" si="866"/>
        <v>115.35476764004389</v>
      </c>
      <c r="J5511" s="32">
        <f t="shared" si="865"/>
        <v>0.57677383820021944</v>
      </c>
      <c r="K5511" s="33" t="str">
        <f t="shared" si="868"/>
        <v>DEJAR</v>
      </c>
      <c r="L5511" s="33" t="str">
        <f t="shared" si="869"/>
        <v>DEJAR</v>
      </c>
      <c r="M5511" s="33" t="str">
        <f t="shared" si="870"/>
        <v>DEJAR</v>
      </c>
    </row>
    <row r="5512" spans="1:13" x14ac:dyDescent="0.25">
      <c r="A5512" s="13" t="s">
        <v>1270</v>
      </c>
      <c r="B5512" s="18">
        <v>5</v>
      </c>
      <c r="C5512" s="35" t="s">
        <v>1315</v>
      </c>
      <c r="D5512" s="136">
        <v>16</v>
      </c>
      <c r="E5512" s="210">
        <v>18.821428571428573</v>
      </c>
      <c r="F5512" s="305">
        <f t="shared" si="867"/>
        <v>201.0624</v>
      </c>
      <c r="G5512" s="9">
        <v>0.1</v>
      </c>
      <c r="H5512" s="9" t="s">
        <v>1063</v>
      </c>
      <c r="I5512" s="32">
        <f t="shared" si="866"/>
        <v>101.24820425273758</v>
      </c>
      <c r="J5512" s="32">
        <f t="shared" si="865"/>
        <v>0.50624102126368786</v>
      </c>
      <c r="K5512" s="33" t="str">
        <f t="shared" si="868"/>
        <v>DEJAR</v>
      </c>
      <c r="L5512" s="33" t="str">
        <f t="shared" si="869"/>
        <v>DEJAR</v>
      </c>
      <c r="M5512" s="33" t="str">
        <f t="shared" si="870"/>
        <v>DEJAR</v>
      </c>
    </row>
    <row r="5513" spans="1:13" x14ac:dyDescent="0.25">
      <c r="A5513" s="13" t="s">
        <v>1270</v>
      </c>
      <c r="B5513" s="18">
        <v>6</v>
      </c>
      <c r="C5513" s="35" t="s">
        <v>1329</v>
      </c>
      <c r="D5513" s="136">
        <v>13</v>
      </c>
      <c r="E5513" s="210">
        <v>18.821428571428573</v>
      </c>
      <c r="F5513" s="305">
        <f t="shared" si="867"/>
        <v>132.73259999999999</v>
      </c>
      <c r="G5513" s="9">
        <v>0.1</v>
      </c>
      <c r="H5513" s="9" t="s">
        <v>1063</v>
      </c>
      <c r="I5513" s="32">
        <f t="shared" si="866"/>
        <v>61.723483588461484</v>
      </c>
      <c r="J5513" s="32">
        <f t="shared" si="865"/>
        <v>0.3086174179423074</v>
      </c>
      <c r="K5513" s="33" t="str">
        <f t="shared" si="868"/>
        <v>DEJAR</v>
      </c>
      <c r="L5513" s="33" t="str">
        <f t="shared" si="869"/>
        <v>DEJAR</v>
      </c>
      <c r="M5513" s="33" t="str">
        <f t="shared" si="870"/>
        <v>DEJAR</v>
      </c>
    </row>
    <row r="5514" spans="1:13" x14ac:dyDescent="0.25">
      <c r="A5514" s="13" t="s">
        <v>1270</v>
      </c>
      <c r="B5514" s="18">
        <v>7</v>
      </c>
      <c r="C5514" s="35" t="s">
        <v>1285</v>
      </c>
      <c r="D5514" s="136">
        <v>34</v>
      </c>
      <c r="E5514" s="136">
        <v>25</v>
      </c>
      <c r="F5514" s="305">
        <f t="shared" si="867"/>
        <v>907.92240000000004</v>
      </c>
      <c r="G5514" s="9">
        <v>0.1</v>
      </c>
      <c r="H5514" s="9" t="s">
        <v>1063</v>
      </c>
      <c r="I5514" s="32">
        <f t="shared" si="866"/>
        <v>610.45073780325674</v>
      </c>
      <c r="J5514" s="32">
        <f t="shared" si="865"/>
        <v>3.0522536890162835</v>
      </c>
      <c r="K5514" s="33" t="str">
        <f t="shared" si="868"/>
        <v>DEJAR</v>
      </c>
      <c r="L5514" s="33" t="str">
        <f t="shared" si="869"/>
        <v>DEJAR</v>
      </c>
      <c r="M5514" s="33" t="str">
        <f t="shared" si="870"/>
        <v>DEJAR</v>
      </c>
    </row>
    <row r="5515" spans="1:13" x14ac:dyDescent="0.25">
      <c r="A5515" s="13" t="s">
        <v>1270</v>
      </c>
      <c r="B5515" s="18">
        <v>8</v>
      </c>
      <c r="C5515" s="35" t="s">
        <v>1320</v>
      </c>
      <c r="D5515" s="136">
        <v>29.1</v>
      </c>
      <c r="E5515" s="136">
        <v>22</v>
      </c>
      <c r="F5515" s="305">
        <f t="shared" si="867"/>
        <v>665.08457400000009</v>
      </c>
      <c r="G5515" s="9">
        <v>0.1</v>
      </c>
      <c r="H5515" s="9" t="s">
        <v>1063</v>
      </c>
      <c r="I5515" s="32">
        <f t="shared" si="866"/>
        <v>421.26840421437322</v>
      </c>
      <c r="J5515" s="32">
        <f t="shared" si="865"/>
        <v>2.1063420210718662</v>
      </c>
      <c r="K5515" s="33" t="str">
        <f t="shared" si="868"/>
        <v>DEJAR</v>
      </c>
      <c r="L5515" s="33" t="str">
        <f t="shared" si="869"/>
        <v>DEJAR</v>
      </c>
      <c r="M5515" s="33" t="str">
        <f t="shared" si="870"/>
        <v>DEJAR</v>
      </c>
    </row>
    <row r="5516" spans="1:13" x14ac:dyDescent="0.25">
      <c r="A5516" s="13" t="s">
        <v>1270</v>
      </c>
      <c r="B5516" s="18">
        <v>9</v>
      </c>
      <c r="C5516" s="35" t="s">
        <v>1320</v>
      </c>
      <c r="D5516" s="136">
        <v>26</v>
      </c>
      <c r="E5516" s="136">
        <v>20</v>
      </c>
      <c r="F5516" s="305">
        <f t="shared" si="867"/>
        <v>530.93039999999996</v>
      </c>
      <c r="G5516" s="9">
        <v>0.1</v>
      </c>
      <c r="H5516" s="9" t="s">
        <v>1063</v>
      </c>
      <c r="I5516" s="32">
        <f t="shared" si="866"/>
        <v>322.0760520178971</v>
      </c>
      <c r="J5516" s="32">
        <f t="shared" si="865"/>
        <v>1.6103802600894852</v>
      </c>
      <c r="K5516" s="33" t="str">
        <f t="shared" si="868"/>
        <v>DEJAR</v>
      </c>
      <c r="L5516" s="33" t="str">
        <f t="shared" si="869"/>
        <v>DEJAR</v>
      </c>
      <c r="M5516" s="33" t="str">
        <f t="shared" si="870"/>
        <v>DEJAR</v>
      </c>
    </row>
    <row r="5517" spans="1:13" x14ac:dyDescent="0.25">
      <c r="A5517" s="13" t="s">
        <v>1270</v>
      </c>
      <c r="B5517" s="18">
        <v>10</v>
      </c>
      <c r="C5517" s="35" t="s">
        <v>1313</v>
      </c>
      <c r="D5517" s="136">
        <v>17</v>
      </c>
      <c r="E5517" s="136">
        <v>10</v>
      </c>
      <c r="F5517" s="305">
        <f t="shared" si="867"/>
        <v>226.98060000000001</v>
      </c>
      <c r="G5517" s="9">
        <v>0.1</v>
      </c>
      <c r="H5517" s="9" t="s">
        <v>1063</v>
      </c>
      <c r="I5517" s="32">
        <f t="shared" si="866"/>
        <v>116.98835060940742</v>
      </c>
      <c r="J5517" s="32">
        <f t="shared" si="865"/>
        <v>0.58494175304703711</v>
      </c>
      <c r="K5517" s="33" t="str">
        <f t="shared" si="868"/>
        <v>DEJAR</v>
      </c>
      <c r="L5517" s="33" t="str">
        <f t="shared" si="869"/>
        <v>DEJAR</v>
      </c>
      <c r="M5517" s="33" t="str">
        <f t="shared" si="870"/>
        <v>DEJAR</v>
      </c>
    </row>
    <row r="5518" spans="1:13" x14ac:dyDescent="0.25">
      <c r="A5518" s="13" t="s">
        <v>1270</v>
      </c>
      <c r="B5518" s="18">
        <v>11</v>
      </c>
      <c r="C5518" s="35" t="s">
        <v>1321</v>
      </c>
      <c r="D5518" s="136">
        <v>37.200000000000003</v>
      </c>
      <c r="E5518" s="136">
        <v>23</v>
      </c>
      <c r="F5518" s="305">
        <f t="shared" si="867"/>
        <v>1086.8679360000001</v>
      </c>
      <c r="G5518" s="9">
        <v>0.1</v>
      </c>
      <c r="H5518" s="9" t="s">
        <v>1063</v>
      </c>
      <c r="I5518" s="32">
        <f t="shared" si="866"/>
        <v>756.41496440273613</v>
      </c>
      <c r="J5518" s="32">
        <f t="shared" si="865"/>
        <v>3.7820748220136804</v>
      </c>
      <c r="K5518" s="33" t="str">
        <f t="shared" si="868"/>
        <v>DEJAR</v>
      </c>
      <c r="L5518" s="33" t="str">
        <f t="shared" si="869"/>
        <v>DEJAR</v>
      </c>
      <c r="M5518" s="33" t="str">
        <f t="shared" si="870"/>
        <v>DEJAR</v>
      </c>
    </row>
    <row r="5519" spans="1:13" x14ac:dyDescent="0.25">
      <c r="A5519" s="13" t="s">
        <v>1270</v>
      </c>
      <c r="B5519" s="18">
        <v>12</v>
      </c>
      <c r="C5519" s="35" t="s">
        <v>1321</v>
      </c>
      <c r="D5519" s="136">
        <v>13.5</v>
      </c>
      <c r="E5519" s="136">
        <v>10</v>
      </c>
      <c r="F5519" s="305">
        <f t="shared" si="867"/>
        <v>143.13915</v>
      </c>
      <c r="G5519" s="9">
        <v>0.1</v>
      </c>
      <c r="H5519" s="9" t="s">
        <v>1063</v>
      </c>
      <c r="I5519" s="32">
        <f t="shared" si="866"/>
        <v>67.533172179763213</v>
      </c>
      <c r="J5519" s="32">
        <f t="shared" si="865"/>
        <v>0.33766586089881601</v>
      </c>
      <c r="K5519" s="33" t="str">
        <f t="shared" si="868"/>
        <v>DEJAR</v>
      </c>
      <c r="L5519" s="33" t="str">
        <f t="shared" si="869"/>
        <v>DEJAR</v>
      </c>
      <c r="M5519" s="33" t="str">
        <f t="shared" si="870"/>
        <v>DEJAR</v>
      </c>
    </row>
    <row r="5520" spans="1:13" x14ac:dyDescent="0.25">
      <c r="A5520" s="13" t="s">
        <v>1270</v>
      </c>
      <c r="B5520" s="18">
        <v>13</v>
      </c>
      <c r="C5520" s="35" t="s">
        <v>377</v>
      </c>
      <c r="D5520" s="136">
        <v>24.3</v>
      </c>
      <c r="E5520" s="210">
        <v>18.821428571428573</v>
      </c>
      <c r="F5520" s="305">
        <f t="shared" si="867"/>
        <v>463.77084600000001</v>
      </c>
      <c r="G5520" s="9">
        <v>0.1</v>
      </c>
      <c r="H5520" s="9" t="s">
        <v>1063</v>
      </c>
      <c r="I5520" s="32">
        <f t="shared" si="866"/>
        <v>274.13325232414849</v>
      </c>
      <c r="J5520" s="32">
        <f t="shared" si="865"/>
        <v>1.3706662616207423</v>
      </c>
      <c r="K5520" s="33" t="str">
        <f t="shared" si="868"/>
        <v>DEJAR</v>
      </c>
      <c r="L5520" s="33" t="str">
        <f t="shared" si="869"/>
        <v>DEJAR</v>
      </c>
      <c r="M5520" s="33" t="str">
        <f t="shared" si="870"/>
        <v>DEJAR</v>
      </c>
    </row>
    <row r="5521" spans="1:13" x14ac:dyDescent="0.25">
      <c r="A5521" s="13" t="s">
        <v>1270</v>
      </c>
      <c r="B5521" s="18">
        <v>14</v>
      </c>
      <c r="C5521" s="35" t="s">
        <v>820</v>
      </c>
      <c r="D5521" s="136">
        <v>17.2</v>
      </c>
      <c r="E5521" s="136">
        <v>15</v>
      </c>
      <c r="F5521" s="305">
        <f t="shared" si="867"/>
        <v>232.35273599999996</v>
      </c>
      <c r="G5521" s="9">
        <v>0.1</v>
      </c>
      <c r="H5521" s="9" t="s">
        <v>1063</v>
      </c>
      <c r="I5521" s="32">
        <f t="shared" si="866"/>
        <v>120.29559314945965</v>
      </c>
      <c r="J5521" s="32">
        <f t="shared" si="865"/>
        <v>0.60147796574729817</v>
      </c>
      <c r="K5521" s="33" t="str">
        <f t="shared" si="868"/>
        <v>DEJAR</v>
      </c>
      <c r="L5521" s="33" t="str">
        <f t="shared" si="869"/>
        <v>DEJAR</v>
      </c>
      <c r="M5521" s="33" t="str">
        <f t="shared" si="870"/>
        <v>DEJAR</v>
      </c>
    </row>
    <row r="5522" spans="1:13" x14ac:dyDescent="0.25">
      <c r="A5522" s="13" t="s">
        <v>1270</v>
      </c>
      <c r="B5522" s="18">
        <v>15</v>
      </c>
      <c r="C5522" s="35" t="s">
        <v>820</v>
      </c>
      <c r="D5522" s="136">
        <v>18</v>
      </c>
      <c r="E5522" s="136">
        <v>15</v>
      </c>
      <c r="F5522" s="305">
        <f t="shared" si="867"/>
        <v>254.46959999999999</v>
      </c>
      <c r="G5522" s="9">
        <v>0.1</v>
      </c>
      <c r="H5522" s="9" t="s">
        <v>1063</v>
      </c>
      <c r="I5522" s="32">
        <f t="shared" si="866"/>
        <v>134.06329154071116</v>
      </c>
      <c r="J5522" s="32">
        <f t="shared" si="865"/>
        <v>0.67031645770355586</v>
      </c>
      <c r="K5522" s="33" t="str">
        <f t="shared" si="868"/>
        <v>DEJAR</v>
      </c>
      <c r="L5522" s="33" t="str">
        <f t="shared" si="869"/>
        <v>DEJAR</v>
      </c>
      <c r="M5522" s="33" t="str">
        <f t="shared" si="870"/>
        <v>DEJAR</v>
      </c>
    </row>
    <row r="5523" spans="1:13" x14ac:dyDescent="0.25">
      <c r="A5523" s="13" t="s">
        <v>1270</v>
      </c>
      <c r="B5523" s="18">
        <v>16</v>
      </c>
      <c r="C5523" s="35" t="s">
        <v>1321</v>
      </c>
      <c r="D5523" s="136">
        <v>31.5</v>
      </c>
      <c r="E5523" s="136">
        <v>20</v>
      </c>
      <c r="F5523" s="305">
        <f t="shared" si="867"/>
        <v>779.31314999999995</v>
      </c>
      <c r="G5523" s="9">
        <v>0.1</v>
      </c>
      <c r="H5523" s="9" t="s">
        <v>1063</v>
      </c>
      <c r="I5523" s="32">
        <f t="shared" si="866"/>
        <v>508.85435701385597</v>
      </c>
      <c r="J5523" s="32">
        <f t="shared" si="865"/>
        <v>2.5442717850692795</v>
      </c>
      <c r="K5523" s="33" t="str">
        <f t="shared" si="868"/>
        <v>DEJAR</v>
      </c>
      <c r="L5523" s="33" t="str">
        <f t="shared" si="869"/>
        <v>DEJAR</v>
      </c>
      <c r="M5523" s="33" t="str">
        <f t="shared" si="870"/>
        <v>DEJAR</v>
      </c>
    </row>
    <row r="5524" spans="1:13" x14ac:dyDescent="0.25">
      <c r="A5524" s="13" t="s">
        <v>1270</v>
      </c>
      <c r="B5524" s="18">
        <v>17</v>
      </c>
      <c r="C5524" s="35" t="s">
        <v>1330</v>
      </c>
      <c r="D5524" s="136">
        <v>15.2</v>
      </c>
      <c r="E5524" s="210">
        <v>18.821428571428573</v>
      </c>
      <c r="F5524" s="305">
        <f t="shared" si="867"/>
        <v>181.45881599999998</v>
      </c>
      <c r="G5524" s="9">
        <v>0.1</v>
      </c>
      <c r="H5524" s="9" t="s">
        <v>1063</v>
      </c>
      <c r="I5524" s="32">
        <f t="shared" si="866"/>
        <v>89.596556735240128</v>
      </c>
      <c r="J5524" s="32">
        <f t="shared" si="865"/>
        <v>0.44798278367620059</v>
      </c>
      <c r="K5524" s="33" t="str">
        <f t="shared" si="868"/>
        <v>DEJAR</v>
      </c>
      <c r="L5524" s="33" t="str">
        <f t="shared" si="869"/>
        <v>DEJAR</v>
      </c>
      <c r="M5524" s="33" t="str">
        <f t="shared" si="870"/>
        <v>DEJAR</v>
      </c>
    </row>
    <row r="5525" spans="1:13" x14ac:dyDescent="0.25">
      <c r="A5525" s="13" t="s">
        <v>1270</v>
      </c>
      <c r="B5525" s="18">
        <v>18</v>
      </c>
      <c r="C5525" s="35" t="s">
        <v>1076</v>
      </c>
      <c r="D5525" s="136">
        <v>72.5</v>
      </c>
      <c r="E5525" s="136">
        <v>35</v>
      </c>
      <c r="F5525" s="305">
        <f t="shared" si="867"/>
        <v>4128.25875</v>
      </c>
      <c r="G5525" s="9">
        <v>0.1</v>
      </c>
      <c r="H5525" s="9" t="s">
        <v>1063</v>
      </c>
      <c r="I5525" s="32">
        <f t="shared" si="866"/>
        <v>3710.9880124058391</v>
      </c>
      <c r="J5525" s="32">
        <f t="shared" si="865"/>
        <v>18.554940062029193</v>
      </c>
      <c r="K5525" s="33" t="str">
        <f t="shared" si="868"/>
        <v>DEJAR</v>
      </c>
      <c r="L5525" s="33" t="str">
        <f t="shared" si="869"/>
        <v>DEJAR</v>
      </c>
      <c r="M5525" s="33" t="str">
        <f t="shared" si="870"/>
        <v>DEJAR</v>
      </c>
    </row>
    <row r="5526" spans="1:13" x14ac:dyDescent="0.25">
      <c r="A5526" s="13" t="s">
        <v>1270</v>
      </c>
      <c r="B5526" s="18">
        <v>19</v>
      </c>
      <c r="C5526" s="35" t="s">
        <v>1320</v>
      </c>
      <c r="D5526" s="136">
        <v>16.3</v>
      </c>
      <c r="E5526" s="136">
        <v>12</v>
      </c>
      <c r="F5526" s="305">
        <f t="shared" si="867"/>
        <v>208.67292599999999</v>
      </c>
      <c r="G5526" s="9">
        <v>0.1</v>
      </c>
      <c r="H5526" s="9" t="s">
        <v>1063</v>
      </c>
      <c r="I5526" s="32">
        <f t="shared" si="866"/>
        <v>105.83189836648944</v>
      </c>
      <c r="J5526" s="32">
        <f t="shared" si="865"/>
        <v>0.52915949183244715</v>
      </c>
      <c r="K5526" s="33" t="str">
        <f t="shared" si="868"/>
        <v>DEJAR</v>
      </c>
      <c r="L5526" s="33" t="str">
        <f t="shared" si="869"/>
        <v>DEJAR</v>
      </c>
      <c r="M5526" s="33" t="str">
        <f t="shared" si="870"/>
        <v>DEJAR</v>
      </c>
    </row>
    <row r="5527" spans="1:13" x14ac:dyDescent="0.25">
      <c r="A5527" s="13" t="s">
        <v>1270</v>
      </c>
      <c r="B5527" s="18">
        <v>20</v>
      </c>
      <c r="C5527" s="35" t="s">
        <v>1331</v>
      </c>
      <c r="D5527" s="136">
        <v>17</v>
      </c>
      <c r="E5527" s="136">
        <v>12</v>
      </c>
      <c r="F5527" s="305">
        <f t="shared" si="867"/>
        <v>226.98060000000001</v>
      </c>
      <c r="G5527" s="9">
        <v>0.1</v>
      </c>
      <c r="H5527" s="9" t="s">
        <v>1063</v>
      </c>
      <c r="I5527" s="32">
        <f t="shared" si="866"/>
        <v>116.98835060940742</v>
      </c>
      <c r="J5527" s="32">
        <f t="shared" si="865"/>
        <v>0.58494175304703711</v>
      </c>
      <c r="K5527" s="33" t="str">
        <f t="shared" si="868"/>
        <v>DEJAR</v>
      </c>
      <c r="L5527" s="33" t="str">
        <f t="shared" si="869"/>
        <v>DEJAR</v>
      </c>
      <c r="M5527" s="33" t="str">
        <f t="shared" si="870"/>
        <v>DEJAR</v>
      </c>
    </row>
    <row r="5528" spans="1:13" x14ac:dyDescent="0.25">
      <c r="A5528" s="13" t="s">
        <v>1270</v>
      </c>
      <c r="B5528" s="18">
        <v>21</v>
      </c>
      <c r="C5528" s="35" t="s">
        <v>1332</v>
      </c>
      <c r="D5528" s="136">
        <v>28</v>
      </c>
      <c r="E5528" s="136">
        <v>14</v>
      </c>
      <c r="F5528" s="305">
        <f t="shared" si="867"/>
        <v>615.75360000000001</v>
      </c>
      <c r="G5528" s="9">
        <v>0.1</v>
      </c>
      <c r="H5528" s="9" t="s">
        <v>1063</v>
      </c>
      <c r="I5528" s="32">
        <f t="shared" si="866"/>
        <v>384.30049927715726</v>
      </c>
      <c r="J5528" s="32">
        <f t="shared" si="865"/>
        <v>1.9215024963857863</v>
      </c>
      <c r="K5528" s="33" t="str">
        <f t="shared" si="868"/>
        <v>DEJAR</v>
      </c>
      <c r="L5528" s="33" t="str">
        <f t="shared" si="869"/>
        <v>DEJAR</v>
      </c>
      <c r="M5528" s="33" t="str">
        <f t="shared" si="870"/>
        <v>DEJAR</v>
      </c>
    </row>
    <row r="5529" spans="1:13" x14ac:dyDescent="0.25">
      <c r="A5529" s="13" t="s">
        <v>1270</v>
      </c>
      <c r="B5529" s="18">
        <v>22</v>
      </c>
      <c r="C5529" s="35" t="s">
        <v>1283</v>
      </c>
      <c r="D5529" s="136">
        <v>35.4</v>
      </c>
      <c r="E5529" s="136">
        <v>22</v>
      </c>
      <c r="F5529" s="305">
        <f t="shared" si="867"/>
        <v>984.23186399999986</v>
      </c>
      <c r="G5529" s="9">
        <v>0.1</v>
      </c>
      <c r="H5529" s="9" t="s">
        <v>1063</v>
      </c>
      <c r="I5529" s="32">
        <f t="shared" si="866"/>
        <v>672.07861153311467</v>
      </c>
      <c r="J5529" s="32">
        <f t="shared" si="865"/>
        <v>3.3603930576655729</v>
      </c>
      <c r="K5529" s="33" t="str">
        <f t="shared" si="868"/>
        <v>DEJAR</v>
      </c>
      <c r="L5529" s="33" t="str">
        <f t="shared" si="869"/>
        <v>DEJAR</v>
      </c>
      <c r="M5529" s="33" t="str">
        <f t="shared" si="870"/>
        <v>DEJAR</v>
      </c>
    </row>
    <row r="5530" spans="1:13" x14ac:dyDescent="0.25">
      <c r="A5530" s="13" t="s">
        <v>1270</v>
      </c>
      <c r="B5530" s="18">
        <v>23</v>
      </c>
      <c r="C5530" s="35" t="s">
        <v>472</v>
      </c>
      <c r="D5530" s="136">
        <v>20.3</v>
      </c>
      <c r="E5530" s="210">
        <v>18.821428571428573</v>
      </c>
      <c r="F5530" s="305">
        <f t="shared" si="867"/>
        <v>323.655486</v>
      </c>
      <c r="G5530" s="9">
        <v>0.1</v>
      </c>
      <c r="H5530" s="9" t="s">
        <v>1063</v>
      </c>
      <c r="I5530" s="32">
        <f t="shared" si="866"/>
        <v>178.56041669147731</v>
      </c>
      <c r="J5530" s="32">
        <f t="shared" si="865"/>
        <v>0.89280208345738654</v>
      </c>
      <c r="K5530" s="33" t="str">
        <f t="shared" si="868"/>
        <v>DEJAR</v>
      </c>
      <c r="L5530" s="33" t="str">
        <f t="shared" si="869"/>
        <v>DEJAR</v>
      </c>
      <c r="M5530" s="33" t="str">
        <f t="shared" si="870"/>
        <v>DEJAR</v>
      </c>
    </row>
    <row r="5531" spans="1:13" x14ac:dyDescent="0.25">
      <c r="A5531" s="13" t="s">
        <v>1270</v>
      </c>
      <c r="B5531" s="18">
        <v>24</v>
      </c>
      <c r="C5531" s="35" t="s">
        <v>472</v>
      </c>
      <c r="D5531" s="136">
        <v>26.3</v>
      </c>
      <c r="E5531" s="136">
        <v>16</v>
      </c>
      <c r="F5531" s="305">
        <f t="shared" si="867"/>
        <v>543.25332600000002</v>
      </c>
      <c r="G5531" s="9">
        <v>0.1</v>
      </c>
      <c r="H5531" s="9" t="s">
        <v>1063</v>
      </c>
      <c r="I5531" s="32">
        <f t="shared" si="866"/>
        <v>331.00460476001751</v>
      </c>
      <c r="J5531" s="32">
        <f t="shared" si="865"/>
        <v>1.6550230238000876</v>
      </c>
      <c r="K5531" s="33" t="str">
        <f t="shared" si="868"/>
        <v>DEJAR</v>
      </c>
      <c r="L5531" s="33" t="str">
        <f t="shared" si="869"/>
        <v>DEJAR</v>
      </c>
      <c r="M5531" s="33" t="str">
        <f t="shared" si="870"/>
        <v>DEJAR</v>
      </c>
    </row>
    <row r="5532" spans="1:13" x14ac:dyDescent="0.25">
      <c r="A5532" s="13" t="s">
        <v>1270</v>
      </c>
      <c r="B5532" s="18">
        <v>25</v>
      </c>
      <c r="C5532" s="35" t="s">
        <v>1076</v>
      </c>
      <c r="D5532" s="136">
        <v>54</v>
      </c>
      <c r="E5532" s="136">
        <v>30</v>
      </c>
      <c r="F5532" s="305">
        <f t="shared" si="867"/>
        <v>2290.2264</v>
      </c>
      <c r="G5532" s="9">
        <v>0.1</v>
      </c>
      <c r="H5532" s="9" t="s">
        <v>1063</v>
      </c>
      <c r="I5532" s="32">
        <f t="shared" si="866"/>
        <v>1838.7943468066326</v>
      </c>
      <c r="J5532" s="32">
        <f t="shared" si="865"/>
        <v>9.1939717340331626</v>
      </c>
      <c r="K5532" s="33" t="str">
        <f t="shared" si="868"/>
        <v>DEJAR</v>
      </c>
      <c r="L5532" s="33" t="str">
        <f t="shared" si="869"/>
        <v>DEJAR</v>
      </c>
      <c r="M5532" s="33" t="str">
        <f t="shared" si="870"/>
        <v>DEJAR</v>
      </c>
    </row>
    <row r="5533" spans="1:13" x14ac:dyDescent="0.25">
      <c r="A5533" s="13" t="s">
        <v>1270</v>
      </c>
      <c r="B5533" s="18">
        <v>26</v>
      </c>
      <c r="C5533" s="35" t="s">
        <v>1288</v>
      </c>
      <c r="D5533" s="136">
        <v>70</v>
      </c>
      <c r="E5533" s="136">
        <v>28</v>
      </c>
      <c r="F5533" s="305">
        <f t="shared" si="867"/>
        <v>3848.46</v>
      </c>
      <c r="G5533" s="9">
        <v>0.1</v>
      </c>
      <c r="H5533" s="9" t="s">
        <v>1063</v>
      </c>
      <c r="I5533" s="32">
        <f t="shared" si="866"/>
        <v>3413.2251636463757</v>
      </c>
      <c r="J5533" s="32">
        <f t="shared" si="865"/>
        <v>17.066125818231878</v>
      </c>
      <c r="K5533" s="33" t="str">
        <f t="shared" si="868"/>
        <v>DEJAR</v>
      </c>
      <c r="L5533" s="33" t="str">
        <f t="shared" si="869"/>
        <v>DEJAR</v>
      </c>
      <c r="M5533" s="33" t="str">
        <f t="shared" si="870"/>
        <v>DEJAR</v>
      </c>
    </row>
    <row r="5534" spans="1:13" x14ac:dyDescent="0.25">
      <c r="A5534" s="13" t="s">
        <v>1270</v>
      </c>
      <c r="B5534" s="18">
        <v>27</v>
      </c>
      <c r="C5534" s="35" t="s">
        <v>377</v>
      </c>
      <c r="D5534" s="136">
        <v>25</v>
      </c>
      <c r="E5534" s="210">
        <v>18.821428571428573</v>
      </c>
      <c r="F5534" s="305">
        <f t="shared" si="867"/>
        <v>490.875</v>
      </c>
      <c r="G5534" s="9">
        <v>0.1</v>
      </c>
      <c r="H5534" s="9" t="s">
        <v>1063</v>
      </c>
      <c r="I5534" s="32">
        <f t="shared" si="866"/>
        <v>293.3319028192812</v>
      </c>
      <c r="J5534" s="32">
        <f t="shared" si="865"/>
        <v>1.4666595140964058</v>
      </c>
      <c r="K5534" s="33" t="str">
        <f t="shared" si="868"/>
        <v>DEJAR</v>
      </c>
      <c r="L5534" s="33" t="str">
        <f t="shared" si="869"/>
        <v>DEJAR</v>
      </c>
      <c r="M5534" s="33" t="str">
        <f t="shared" si="870"/>
        <v>DEJAR</v>
      </c>
    </row>
    <row r="5535" spans="1:13" x14ac:dyDescent="0.25">
      <c r="A5535" s="13" t="s">
        <v>1270</v>
      </c>
      <c r="B5535" s="18">
        <v>28</v>
      </c>
      <c r="C5535" s="35" t="s">
        <v>1333</v>
      </c>
      <c r="D5535" s="136">
        <v>25.7</v>
      </c>
      <c r="E5535" s="136">
        <v>20</v>
      </c>
      <c r="F5535" s="305">
        <f t="shared" si="867"/>
        <v>518.74884599999996</v>
      </c>
      <c r="G5535" s="9">
        <v>0.1</v>
      </c>
      <c r="H5535" s="9" t="s">
        <v>1063</v>
      </c>
      <c r="I5535" s="32">
        <f t="shared" si="866"/>
        <v>313.28890024594403</v>
      </c>
      <c r="J5535" s="32">
        <f t="shared" si="865"/>
        <v>1.5664445012297201</v>
      </c>
      <c r="K5535" s="33" t="str">
        <f t="shared" si="868"/>
        <v>DEJAR</v>
      </c>
      <c r="L5535" s="33" t="str">
        <f t="shared" si="869"/>
        <v>DEJAR</v>
      </c>
      <c r="M5535" s="33" t="str">
        <f t="shared" si="870"/>
        <v>DEJAR</v>
      </c>
    </row>
    <row r="5536" spans="1:13" x14ac:dyDescent="0.25">
      <c r="A5536" s="13" t="s">
        <v>1270</v>
      </c>
      <c r="B5536" s="18">
        <v>29</v>
      </c>
      <c r="C5536" s="35" t="s">
        <v>1300</v>
      </c>
      <c r="D5536" s="136">
        <v>15</v>
      </c>
      <c r="E5536" s="210">
        <v>18.821428571428573</v>
      </c>
      <c r="F5536" s="305">
        <f t="shared" si="867"/>
        <v>176.715</v>
      </c>
      <c r="G5536" s="9">
        <v>0.1</v>
      </c>
      <c r="H5536" s="9" t="s">
        <v>1063</v>
      </c>
      <c r="I5536" s="32">
        <f t="shared" si="866"/>
        <v>86.812164819560579</v>
      </c>
      <c r="J5536" s="32">
        <f t="shared" si="865"/>
        <v>0.43406082409780289</v>
      </c>
      <c r="K5536" s="33" t="str">
        <f t="shared" si="868"/>
        <v>DEJAR</v>
      </c>
      <c r="L5536" s="33" t="str">
        <f t="shared" si="869"/>
        <v>DEJAR</v>
      </c>
      <c r="M5536" s="33" t="str">
        <f t="shared" si="870"/>
        <v>DEJAR</v>
      </c>
    </row>
    <row r="5537" spans="1:13" x14ac:dyDescent="0.25">
      <c r="A5537" s="13" t="s">
        <v>1270</v>
      </c>
      <c r="B5537" s="18">
        <v>30</v>
      </c>
      <c r="C5537" s="35" t="s">
        <v>1320</v>
      </c>
      <c r="D5537" s="136">
        <v>24.8</v>
      </c>
      <c r="E5537" s="136">
        <v>14</v>
      </c>
      <c r="F5537" s="305">
        <f t="shared" si="867"/>
        <v>483.05241600000005</v>
      </c>
      <c r="G5537" s="9">
        <v>0.1</v>
      </c>
      <c r="H5537" s="9" t="s">
        <v>1063</v>
      </c>
      <c r="I5537" s="32">
        <f t="shared" si="866"/>
        <v>287.76954834895201</v>
      </c>
      <c r="J5537" s="32">
        <f t="shared" si="865"/>
        <v>1.43884774174476</v>
      </c>
      <c r="K5537" s="33" t="str">
        <f t="shared" si="868"/>
        <v>DEJAR</v>
      </c>
      <c r="L5537" s="33" t="str">
        <f t="shared" si="869"/>
        <v>DEJAR</v>
      </c>
      <c r="M5537" s="33" t="str">
        <f t="shared" si="870"/>
        <v>DEJAR</v>
      </c>
    </row>
    <row r="5538" spans="1:13" x14ac:dyDescent="0.25">
      <c r="A5538" s="13" t="s">
        <v>1270</v>
      </c>
      <c r="B5538" s="18">
        <v>31</v>
      </c>
      <c r="C5538" s="35" t="s">
        <v>1282</v>
      </c>
      <c r="D5538" s="136">
        <v>23.5</v>
      </c>
      <c r="E5538" s="210">
        <v>18.821428571428573</v>
      </c>
      <c r="F5538" s="305">
        <f t="shared" si="867"/>
        <v>433.73714999999999</v>
      </c>
      <c r="G5538" s="9">
        <v>0.1</v>
      </c>
      <c r="H5538" s="9" t="s">
        <v>1063</v>
      </c>
      <c r="I5538" s="32">
        <f t="shared" si="866"/>
        <v>253.10998017593391</v>
      </c>
      <c r="J5538" s="32">
        <f t="shared" si="865"/>
        <v>1.2655499008796693</v>
      </c>
      <c r="K5538" s="33" t="str">
        <f t="shared" si="868"/>
        <v>DEJAR</v>
      </c>
      <c r="L5538" s="33" t="str">
        <f t="shared" si="869"/>
        <v>DEJAR</v>
      </c>
      <c r="M5538" s="33" t="str">
        <f t="shared" si="870"/>
        <v>DEJAR</v>
      </c>
    </row>
    <row r="5539" spans="1:13" x14ac:dyDescent="0.25">
      <c r="A5539" s="13" t="s">
        <v>1270</v>
      </c>
      <c r="B5539" s="18">
        <v>32</v>
      </c>
      <c r="C5539" s="35" t="s">
        <v>1334</v>
      </c>
      <c r="D5539" s="136">
        <v>17</v>
      </c>
      <c r="E5539" s="136">
        <v>12</v>
      </c>
      <c r="F5539" s="305">
        <f t="shared" si="867"/>
        <v>226.98060000000001</v>
      </c>
      <c r="G5539" s="9">
        <v>0.1</v>
      </c>
      <c r="H5539" s="9" t="s">
        <v>1063</v>
      </c>
      <c r="I5539" s="32">
        <f t="shared" si="866"/>
        <v>116.98835060940742</v>
      </c>
      <c r="J5539" s="32">
        <f t="shared" si="865"/>
        <v>0.58494175304703711</v>
      </c>
      <c r="K5539" s="33" t="str">
        <f t="shared" si="868"/>
        <v>DEJAR</v>
      </c>
      <c r="L5539" s="33" t="str">
        <f t="shared" si="869"/>
        <v>DEJAR</v>
      </c>
      <c r="M5539" s="33" t="str">
        <f t="shared" si="870"/>
        <v>DEJAR</v>
      </c>
    </row>
    <row r="5540" spans="1:13" x14ac:dyDescent="0.25">
      <c r="A5540" s="13" t="s">
        <v>1270</v>
      </c>
      <c r="B5540" s="18">
        <v>33</v>
      </c>
      <c r="C5540" s="35" t="s">
        <v>1335</v>
      </c>
      <c r="D5540" s="136">
        <v>10</v>
      </c>
      <c r="E5540" s="136">
        <v>8</v>
      </c>
      <c r="F5540" s="305">
        <f t="shared" si="867"/>
        <v>78.539999999999992</v>
      </c>
      <c r="G5540" s="9">
        <v>0.1</v>
      </c>
      <c r="H5540" s="9" t="s">
        <v>1063</v>
      </c>
      <c r="I5540" s="32">
        <f t="shared" si="866"/>
        <v>33.026709725455305</v>
      </c>
      <c r="J5540" s="32">
        <f t="shared" ref="J5540:J5575" si="871">(I5540/1000)*0.5/G5540</f>
        <v>0.16513354862727653</v>
      </c>
      <c r="K5540" s="33" t="str">
        <f t="shared" si="868"/>
        <v>DEJAR</v>
      </c>
      <c r="L5540" s="33" t="str">
        <f t="shared" si="869"/>
        <v>DEJAR</v>
      </c>
      <c r="M5540" s="33" t="str">
        <f t="shared" si="870"/>
        <v>DEJAR</v>
      </c>
    </row>
    <row r="5541" spans="1:13" x14ac:dyDescent="0.25">
      <c r="A5541" s="13" t="s">
        <v>1270</v>
      </c>
      <c r="B5541" s="18">
        <v>34</v>
      </c>
      <c r="C5541" s="35" t="s">
        <v>472</v>
      </c>
      <c r="D5541" s="136">
        <v>50</v>
      </c>
      <c r="E5541" s="136">
        <v>30</v>
      </c>
      <c r="F5541" s="305">
        <f t="shared" si="867"/>
        <v>1963.5</v>
      </c>
      <c r="G5541" s="9">
        <v>0.1</v>
      </c>
      <c r="H5541" s="9" t="s">
        <v>1063</v>
      </c>
      <c r="I5541" s="32">
        <f t="shared" si="866"/>
        <v>1530.6197203780737</v>
      </c>
      <c r="J5541" s="32">
        <f t="shared" si="871"/>
        <v>7.6530986018903677</v>
      </c>
      <c r="K5541" s="33" t="str">
        <f t="shared" si="868"/>
        <v>DEJAR</v>
      </c>
      <c r="L5541" s="33" t="str">
        <f t="shared" si="869"/>
        <v>DEJAR</v>
      </c>
      <c r="M5541" s="33" t="str">
        <f t="shared" si="870"/>
        <v>DEJAR</v>
      </c>
    </row>
    <row r="5542" spans="1:13" x14ac:dyDescent="0.25">
      <c r="A5542" s="13" t="s">
        <v>1270</v>
      </c>
      <c r="B5542" s="18">
        <v>35</v>
      </c>
      <c r="C5542" s="35" t="s">
        <v>1320</v>
      </c>
      <c r="D5542" s="136">
        <v>19</v>
      </c>
      <c r="E5542" s="136">
        <v>14</v>
      </c>
      <c r="F5542" s="305">
        <f t="shared" si="867"/>
        <v>283.52940000000001</v>
      </c>
      <c r="G5542" s="9">
        <v>0.1</v>
      </c>
      <c r="H5542" s="9" t="s">
        <v>1063</v>
      </c>
      <c r="I5542" s="32">
        <f t="shared" si="866"/>
        <v>152.50261995629924</v>
      </c>
      <c r="J5542" s="32">
        <f t="shared" si="871"/>
        <v>0.76251309978149617</v>
      </c>
      <c r="K5542" s="33" t="str">
        <f t="shared" si="868"/>
        <v>DEJAR</v>
      </c>
      <c r="L5542" s="33" t="str">
        <f t="shared" si="869"/>
        <v>DEJAR</v>
      </c>
      <c r="M5542" s="33" t="str">
        <f t="shared" si="870"/>
        <v>DEJAR</v>
      </c>
    </row>
    <row r="5543" spans="1:13" x14ac:dyDescent="0.25">
      <c r="A5543" s="13" t="s">
        <v>1270</v>
      </c>
      <c r="B5543" s="18">
        <v>36</v>
      </c>
      <c r="C5543" s="35" t="s">
        <v>1320</v>
      </c>
      <c r="D5543" s="136">
        <v>36</v>
      </c>
      <c r="E5543" s="136">
        <v>28</v>
      </c>
      <c r="F5543" s="305">
        <f t="shared" si="867"/>
        <v>1017.8783999999999</v>
      </c>
      <c r="G5543" s="9">
        <v>0.1</v>
      </c>
      <c r="H5543" s="9" t="s">
        <v>1063</v>
      </c>
      <c r="I5543" s="32">
        <f t="shared" si="866"/>
        <v>699.54858588098784</v>
      </c>
      <c r="J5543" s="32">
        <f t="shared" si="871"/>
        <v>3.4977429294049394</v>
      </c>
      <c r="K5543" s="33" t="str">
        <f t="shared" si="868"/>
        <v>DEJAR</v>
      </c>
      <c r="L5543" s="33" t="str">
        <f t="shared" si="869"/>
        <v>DEJAR</v>
      </c>
      <c r="M5543" s="33" t="str">
        <f t="shared" si="870"/>
        <v>DEJAR</v>
      </c>
    </row>
    <row r="5544" spans="1:13" x14ac:dyDescent="0.25">
      <c r="A5544" s="13" t="s">
        <v>1270</v>
      </c>
      <c r="B5544" s="18">
        <v>37</v>
      </c>
      <c r="C5544" s="35" t="s">
        <v>1308</v>
      </c>
      <c r="D5544" s="136">
        <v>23</v>
      </c>
      <c r="E5544" s="136">
        <v>18</v>
      </c>
      <c r="F5544" s="305">
        <f t="shared" si="867"/>
        <v>415.47660000000002</v>
      </c>
      <c r="G5544" s="9">
        <v>0.1</v>
      </c>
      <c r="H5544" s="9" t="s">
        <v>1063</v>
      </c>
      <c r="I5544" s="32">
        <f t="shared" si="866"/>
        <v>240.46242571758225</v>
      </c>
      <c r="J5544" s="32">
        <f t="shared" si="871"/>
        <v>1.2023121285879113</v>
      </c>
      <c r="K5544" s="33" t="str">
        <f t="shared" si="868"/>
        <v>DEJAR</v>
      </c>
      <c r="L5544" s="33" t="str">
        <f t="shared" si="869"/>
        <v>DEJAR</v>
      </c>
      <c r="M5544" s="33" t="str">
        <f t="shared" si="870"/>
        <v>DEJAR</v>
      </c>
    </row>
    <row r="5545" spans="1:13" x14ac:dyDescent="0.25">
      <c r="A5545" s="13" t="s">
        <v>1272</v>
      </c>
      <c r="B5545" s="18">
        <v>1</v>
      </c>
      <c r="C5545" s="35" t="s">
        <v>1315</v>
      </c>
      <c r="D5545" s="136">
        <v>17.8</v>
      </c>
      <c r="E5545" s="136">
        <v>26</v>
      </c>
      <c r="F5545" s="305">
        <f t="shared" si="867"/>
        <v>248.84613600000003</v>
      </c>
      <c r="G5545" s="9">
        <v>0.1</v>
      </c>
      <c r="H5545" s="9" t="s">
        <v>1063</v>
      </c>
      <c r="I5545" s="32">
        <f t="shared" si="866"/>
        <v>130.5400843883379</v>
      </c>
      <c r="J5545" s="32">
        <f t="shared" si="871"/>
        <v>0.65270042194168942</v>
      </c>
      <c r="K5545" s="33" t="str">
        <f t="shared" si="868"/>
        <v>DEJAR</v>
      </c>
      <c r="L5545" s="33" t="str">
        <f t="shared" si="869"/>
        <v>DEJAR</v>
      </c>
      <c r="M5545" s="33" t="str">
        <f t="shared" si="870"/>
        <v>DEJAR</v>
      </c>
    </row>
    <row r="5546" spans="1:13" x14ac:dyDescent="0.25">
      <c r="A5546" s="13" t="s">
        <v>1272</v>
      </c>
      <c r="B5546" s="18">
        <v>2</v>
      </c>
      <c r="C5546" s="35" t="s">
        <v>244</v>
      </c>
      <c r="D5546" s="136">
        <v>39</v>
      </c>
      <c r="E5546" s="136">
        <v>25</v>
      </c>
      <c r="F5546" s="305">
        <f t="shared" si="867"/>
        <v>1194.5934</v>
      </c>
      <c r="G5546" s="9">
        <v>0.1</v>
      </c>
      <c r="H5546" s="9" t="s">
        <v>1063</v>
      </c>
      <c r="I5546" s="32">
        <f t="shared" si="866"/>
        <v>846.59112411251863</v>
      </c>
      <c r="J5546" s="32">
        <f t="shared" si="871"/>
        <v>4.2329556205625929</v>
      </c>
      <c r="K5546" s="33" t="str">
        <f t="shared" si="868"/>
        <v>DEJAR</v>
      </c>
      <c r="L5546" s="33" t="str">
        <f t="shared" si="869"/>
        <v>DEJAR</v>
      </c>
      <c r="M5546" s="33" t="str">
        <f t="shared" si="870"/>
        <v>DEJAR</v>
      </c>
    </row>
    <row r="5547" spans="1:13" x14ac:dyDescent="0.25">
      <c r="A5547" s="13" t="s">
        <v>1272</v>
      </c>
      <c r="B5547" s="18">
        <v>3</v>
      </c>
      <c r="C5547" s="35" t="s">
        <v>1330</v>
      </c>
      <c r="D5547" s="136">
        <v>18</v>
      </c>
      <c r="E5547" s="210">
        <v>20.142857142857142</v>
      </c>
      <c r="F5547" s="305">
        <f t="shared" si="867"/>
        <v>254.46959999999999</v>
      </c>
      <c r="G5547" s="9">
        <v>0.1</v>
      </c>
      <c r="H5547" s="9" t="s">
        <v>1063</v>
      </c>
      <c r="I5547" s="32">
        <f t="shared" si="866"/>
        <v>134.06329154071116</v>
      </c>
      <c r="J5547" s="32">
        <f t="shared" si="871"/>
        <v>0.67031645770355586</v>
      </c>
      <c r="K5547" s="33" t="str">
        <f t="shared" si="868"/>
        <v>DEJAR</v>
      </c>
      <c r="L5547" s="33" t="str">
        <f t="shared" si="869"/>
        <v>DEJAR</v>
      </c>
      <c r="M5547" s="33" t="str">
        <f t="shared" si="870"/>
        <v>DEJAR</v>
      </c>
    </row>
    <row r="5548" spans="1:13" x14ac:dyDescent="0.25">
      <c r="A5548" s="13" t="s">
        <v>1272</v>
      </c>
      <c r="B5548" s="18">
        <v>4</v>
      </c>
      <c r="C5548" s="35" t="s">
        <v>1292</v>
      </c>
      <c r="D5548" s="136">
        <v>41.5</v>
      </c>
      <c r="E5548" s="136">
        <v>30</v>
      </c>
      <c r="F5548" s="305">
        <f t="shared" si="867"/>
        <v>1352.65515</v>
      </c>
      <c r="G5548" s="9">
        <v>0.1</v>
      </c>
      <c r="H5548" s="9" t="s">
        <v>1063</v>
      </c>
      <c r="I5548" s="32">
        <f t="shared" si="866"/>
        <v>981.72336745010193</v>
      </c>
      <c r="J5548" s="32">
        <f t="shared" si="871"/>
        <v>4.9086168372505092</v>
      </c>
      <c r="K5548" s="33" t="str">
        <f t="shared" si="868"/>
        <v>DEJAR</v>
      </c>
      <c r="L5548" s="33" t="str">
        <f t="shared" si="869"/>
        <v>DEJAR</v>
      </c>
      <c r="M5548" s="33" t="str">
        <f t="shared" si="870"/>
        <v>DEJAR</v>
      </c>
    </row>
    <row r="5549" spans="1:13" x14ac:dyDescent="0.25">
      <c r="A5549" s="13" t="s">
        <v>1272</v>
      </c>
      <c r="B5549" s="18">
        <v>5</v>
      </c>
      <c r="C5549" s="35" t="s">
        <v>1292</v>
      </c>
      <c r="D5549" s="136">
        <v>31.2</v>
      </c>
      <c r="E5549" s="136">
        <v>25</v>
      </c>
      <c r="F5549" s="305">
        <f t="shared" si="867"/>
        <v>764.53977599999996</v>
      </c>
      <c r="G5549" s="9">
        <v>0.1</v>
      </c>
      <c r="H5549" s="9" t="s">
        <v>1063</v>
      </c>
      <c r="I5549" s="32">
        <f t="shared" si="866"/>
        <v>497.3793217771194</v>
      </c>
      <c r="J5549" s="32">
        <f t="shared" si="871"/>
        <v>2.4868966088855968</v>
      </c>
      <c r="K5549" s="33" t="str">
        <f t="shared" si="868"/>
        <v>DEJAR</v>
      </c>
      <c r="L5549" s="33" t="str">
        <f t="shared" si="869"/>
        <v>DEJAR</v>
      </c>
      <c r="M5549" s="33" t="str">
        <f t="shared" si="870"/>
        <v>DEJAR</v>
      </c>
    </row>
    <row r="5550" spans="1:13" x14ac:dyDescent="0.25">
      <c r="A5550" s="13" t="s">
        <v>1272</v>
      </c>
      <c r="B5550" s="18">
        <v>6</v>
      </c>
      <c r="C5550" s="35" t="s">
        <v>1275</v>
      </c>
      <c r="D5550" s="136">
        <v>30.5</v>
      </c>
      <c r="E5550" s="210">
        <v>20.142857142857142</v>
      </c>
      <c r="F5550" s="305">
        <f t="shared" si="867"/>
        <v>730.61834999999996</v>
      </c>
      <c r="G5550" s="9">
        <v>0.1</v>
      </c>
      <c r="H5550" s="9" t="s">
        <v>1063</v>
      </c>
      <c r="I5550" s="32">
        <f t="shared" si="866"/>
        <v>471.19298861035389</v>
      </c>
      <c r="J5550" s="32">
        <f t="shared" si="871"/>
        <v>2.3559649430517693</v>
      </c>
      <c r="K5550" s="33" t="str">
        <f t="shared" si="868"/>
        <v>DEJAR</v>
      </c>
      <c r="L5550" s="33" t="str">
        <f t="shared" si="869"/>
        <v>DEJAR</v>
      </c>
      <c r="M5550" s="33" t="str">
        <f t="shared" si="870"/>
        <v>DEJAR</v>
      </c>
    </row>
    <row r="5551" spans="1:13" x14ac:dyDescent="0.25">
      <c r="A5551" s="13" t="s">
        <v>1272</v>
      </c>
      <c r="B5551" s="18">
        <v>7</v>
      </c>
      <c r="C5551" s="35" t="s">
        <v>1292</v>
      </c>
      <c r="D5551" s="136">
        <v>20.399999999999999</v>
      </c>
      <c r="E5551" s="136">
        <v>17</v>
      </c>
      <c r="F5551" s="305">
        <f t="shared" si="867"/>
        <v>326.85206399999998</v>
      </c>
      <c r="G5551" s="9">
        <v>0.1</v>
      </c>
      <c r="H5551" s="9" t="s">
        <v>1063</v>
      </c>
      <c r="I5551" s="32">
        <f t="shared" si="866"/>
        <v>180.6641199100938</v>
      </c>
      <c r="J5551" s="32">
        <f t="shared" si="871"/>
        <v>0.90332059955046895</v>
      </c>
      <c r="K5551" s="33" t="str">
        <f t="shared" si="868"/>
        <v>DEJAR</v>
      </c>
      <c r="L5551" s="33" t="str">
        <f t="shared" si="869"/>
        <v>DEJAR</v>
      </c>
      <c r="M5551" s="33" t="str">
        <f t="shared" si="870"/>
        <v>DEJAR</v>
      </c>
    </row>
    <row r="5552" spans="1:13" x14ac:dyDescent="0.25">
      <c r="A5552" s="13" t="s">
        <v>1272</v>
      </c>
      <c r="B5552" s="18">
        <v>8</v>
      </c>
      <c r="C5552" s="35" t="s">
        <v>820</v>
      </c>
      <c r="D5552" s="136">
        <v>31</v>
      </c>
      <c r="E5552" s="136">
        <v>24</v>
      </c>
      <c r="F5552" s="305">
        <f t="shared" si="867"/>
        <v>754.76940000000002</v>
      </c>
      <c r="G5552" s="9">
        <v>0.1</v>
      </c>
      <c r="H5552" s="9" t="s">
        <v>1063</v>
      </c>
      <c r="I5552" s="32">
        <f t="shared" si="866"/>
        <v>489.81357840055307</v>
      </c>
      <c r="J5552" s="32">
        <f t="shared" si="871"/>
        <v>2.4490678920027653</v>
      </c>
      <c r="K5552" s="33" t="str">
        <f t="shared" si="868"/>
        <v>DEJAR</v>
      </c>
      <c r="L5552" s="33" t="str">
        <f t="shared" si="869"/>
        <v>DEJAR</v>
      </c>
      <c r="M5552" s="33" t="str">
        <f t="shared" si="870"/>
        <v>DEJAR</v>
      </c>
    </row>
    <row r="5553" spans="1:13" x14ac:dyDescent="0.25">
      <c r="A5553" s="13" t="s">
        <v>1272</v>
      </c>
      <c r="B5553" s="18">
        <v>9</v>
      </c>
      <c r="C5553" s="35" t="s">
        <v>1076</v>
      </c>
      <c r="D5553" s="136">
        <v>33</v>
      </c>
      <c r="E5553" s="136">
        <v>20</v>
      </c>
      <c r="F5553" s="305">
        <f t="shared" si="867"/>
        <v>855.30060000000003</v>
      </c>
      <c r="G5553" s="9">
        <v>0.1</v>
      </c>
      <c r="H5553" s="9" t="s">
        <v>1063</v>
      </c>
      <c r="I5553" s="32">
        <f t="shared" si="866"/>
        <v>568.52356444302654</v>
      </c>
      <c r="J5553" s="32">
        <f t="shared" si="871"/>
        <v>2.8426178222151326</v>
      </c>
      <c r="K5553" s="33" t="str">
        <f t="shared" si="868"/>
        <v>DEJAR</v>
      </c>
      <c r="L5553" s="33" t="str">
        <f t="shared" si="869"/>
        <v>DEJAR</v>
      </c>
      <c r="M5553" s="33" t="str">
        <f t="shared" si="870"/>
        <v>DEJAR</v>
      </c>
    </row>
    <row r="5554" spans="1:13" x14ac:dyDescent="0.25">
      <c r="A5554" s="13" t="s">
        <v>1272</v>
      </c>
      <c r="B5554" s="18">
        <v>10</v>
      </c>
      <c r="C5554" s="35" t="s">
        <v>1336</v>
      </c>
      <c r="D5554" s="136">
        <v>16</v>
      </c>
      <c r="E5554" s="136">
        <v>18</v>
      </c>
      <c r="F5554" s="305">
        <f t="shared" si="867"/>
        <v>201.0624</v>
      </c>
      <c r="G5554" s="9">
        <v>0.1</v>
      </c>
      <c r="H5554" s="9" t="s">
        <v>1063</v>
      </c>
      <c r="I5554" s="32">
        <f t="shared" si="866"/>
        <v>101.24820425273758</v>
      </c>
      <c r="J5554" s="32">
        <f t="shared" si="871"/>
        <v>0.50624102126368786</v>
      </c>
      <c r="K5554" s="33" t="str">
        <f t="shared" si="868"/>
        <v>DEJAR</v>
      </c>
      <c r="L5554" s="33" t="str">
        <f t="shared" si="869"/>
        <v>DEJAR</v>
      </c>
      <c r="M5554" s="33" t="str">
        <f t="shared" si="870"/>
        <v>DEJAR</v>
      </c>
    </row>
    <row r="5555" spans="1:13" x14ac:dyDescent="0.25">
      <c r="A5555" s="13" t="s">
        <v>1272</v>
      </c>
      <c r="B5555" s="18">
        <v>11</v>
      </c>
      <c r="C5555" s="35" t="s">
        <v>1315</v>
      </c>
      <c r="D5555" s="120">
        <v>29</v>
      </c>
      <c r="E5555" s="136">
        <v>12</v>
      </c>
      <c r="F5555" s="305">
        <f t="shared" si="867"/>
        <v>660.52139999999997</v>
      </c>
      <c r="G5555" s="9">
        <v>0.1</v>
      </c>
      <c r="H5555" s="9" t="s">
        <v>1063</v>
      </c>
      <c r="I5555" s="32">
        <f t="shared" si="866"/>
        <v>417.82609631752575</v>
      </c>
      <c r="J5555" s="32">
        <f t="shared" si="871"/>
        <v>2.0891304815876288</v>
      </c>
      <c r="K5555" s="33" t="str">
        <f t="shared" si="868"/>
        <v>DEJAR</v>
      </c>
      <c r="L5555" s="33" t="str">
        <f t="shared" si="869"/>
        <v>DEJAR</v>
      </c>
      <c r="M5555" s="33" t="str">
        <f t="shared" si="870"/>
        <v>DEJAR</v>
      </c>
    </row>
    <row r="5556" spans="1:13" x14ac:dyDescent="0.25">
      <c r="A5556" s="13" t="s">
        <v>1272</v>
      </c>
      <c r="B5556" s="18">
        <v>12</v>
      </c>
      <c r="C5556" s="35" t="s">
        <v>1287</v>
      </c>
      <c r="D5556" s="136">
        <v>27</v>
      </c>
      <c r="E5556" s="136">
        <v>22</v>
      </c>
      <c r="F5556" s="305">
        <f t="shared" si="867"/>
        <v>572.5566</v>
      </c>
      <c r="G5556" s="9">
        <v>0.1</v>
      </c>
      <c r="H5556" s="9" t="s">
        <v>1063</v>
      </c>
      <c r="I5556" s="32">
        <f t="shared" si="866"/>
        <v>352.39128142743209</v>
      </c>
      <c r="J5556" s="32">
        <f t="shared" si="871"/>
        <v>1.7619564071371603</v>
      </c>
      <c r="K5556" s="33" t="str">
        <f t="shared" si="868"/>
        <v>DEJAR</v>
      </c>
      <c r="L5556" s="33" t="str">
        <f t="shared" si="869"/>
        <v>DEJAR</v>
      </c>
      <c r="M5556" s="33" t="str">
        <f t="shared" si="870"/>
        <v>DEJAR</v>
      </c>
    </row>
    <row r="5557" spans="1:13" x14ac:dyDescent="0.25">
      <c r="A5557" s="13" t="s">
        <v>1272</v>
      </c>
      <c r="B5557" s="18">
        <v>13</v>
      </c>
      <c r="C5557" s="35" t="s">
        <v>1315</v>
      </c>
      <c r="D5557" s="136">
        <v>20</v>
      </c>
      <c r="E5557" s="136">
        <v>14</v>
      </c>
      <c r="F5557" s="305">
        <f t="shared" si="867"/>
        <v>314.15999999999997</v>
      </c>
      <c r="G5557" s="9">
        <v>0.1</v>
      </c>
      <c r="H5557" s="9" t="s">
        <v>1063</v>
      </c>
      <c r="I5557" s="32">
        <f t="shared" si="866"/>
        <v>172.33493090633354</v>
      </c>
      <c r="J5557" s="32">
        <f t="shared" si="871"/>
        <v>0.86167465453166758</v>
      </c>
      <c r="K5557" s="33" t="str">
        <f t="shared" si="868"/>
        <v>DEJAR</v>
      </c>
      <c r="L5557" s="33" t="str">
        <f t="shared" si="869"/>
        <v>DEJAR</v>
      </c>
      <c r="M5557" s="33" t="str">
        <f t="shared" si="870"/>
        <v>DEJAR</v>
      </c>
    </row>
    <row r="5558" spans="1:13" x14ac:dyDescent="0.25">
      <c r="A5558" s="13" t="s">
        <v>1272</v>
      </c>
      <c r="B5558" s="18">
        <v>14</v>
      </c>
      <c r="C5558" s="35" t="s">
        <v>1076</v>
      </c>
      <c r="D5558" s="136">
        <v>44.2</v>
      </c>
      <c r="E5558" s="136">
        <v>25</v>
      </c>
      <c r="F5558" s="305">
        <f t="shared" si="867"/>
        <v>1534.3888560000003</v>
      </c>
      <c r="G5558" s="9">
        <v>0.1</v>
      </c>
      <c r="H5558" s="9" t="s">
        <v>1063</v>
      </c>
      <c r="I5558" s="32">
        <f t="shared" si="866"/>
        <v>1140.8689030661244</v>
      </c>
      <c r="J5558" s="32">
        <f t="shared" si="871"/>
        <v>5.7043445153306216</v>
      </c>
      <c r="K5558" s="33" t="str">
        <f t="shared" si="868"/>
        <v>DEJAR</v>
      </c>
      <c r="L5558" s="33" t="str">
        <f t="shared" si="869"/>
        <v>DEJAR</v>
      </c>
      <c r="M5558" s="33" t="str">
        <f t="shared" si="870"/>
        <v>DEJAR</v>
      </c>
    </row>
    <row r="5559" spans="1:13" x14ac:dyDescent="0.25">
      <c r="A5559" s="13" t="s">
        <v>1272</v>
      </c>
      <c r="B5559" s="18">
        <v>15</v>
      </c>
      <c r="C5559" s="35" t="s">
        <v>1233</v>
      </c>
      <c r="D5559" s="136">
        <v>30</v>
      </c>
      <c r="E5559" s="210">
        <v>20.142857142857142</v>
      </c>
      <c r="F5559" s="305">
        <f t="shared" si="867"/>
        <v>706.86</v>
      </c>
      <c r="G5559" s="9">
        <v>0.1</v>
      </c>
      <c r="H5559" s="9" t="s">
        <v>1063</v>
      </c>
      <c r="I5559" s="32">
        <f t="shared" si="866"/>
        <v>452.98997539791907</v>
      </c>
      <c r="J5559" s="32">
        <f t="shared" si="871"/>
        <v>2.2649498769895953</v>
      </c>
      <c r="K5559" s="33" t="str">
        <f t="shared" si="868"/>
        <v>DEJAR</v>
      </c>
      <c r="L5559" s="33" t="str">
        <f t="shared" si="869"/>
        <v>DEJAR</v>
      </c>
      <c r="M5559" s="33" t="str">
        <f t="shared" si="870"/>
        <v>DEJAR</v>
      </c>
    </row>
    <row r="5560" spans="1:13" x14ac:dyDescent="0.25">
      <c r="A5560" s="13" t="s">
        <v>1272</v>
      </c>
      <c r="B5560" s="18">
        <v>16</v>
      </c>
      <c r="C5560" s="35" t="s">
        <v>1233</v>
      </c>
      <c r="D5560" s="136">
        <v>24</v>
      </c>
      <c r="E5560" s="210">
        <v>20.142857142857142</v>
      </c>
      <c r="F5560" s="305">
        <f t="shared" si="867"/>
        <v>452.3904</v>
      </c>
      <c r="G5560" s="9">
        <v>0.1</v>
      </c>
      <c r="H5560" s="9" t="s">
        <v>1063</v>
      </c>
      <c r="I5560" s="32">
        <f t="shared" si="866"/>
        <v>266.13537552905672</v>
      </c>
      <c r="J5560" s="32">
        <f t="shared" si="871"/>
        <v>1.3306768776452833</v>
      </c>
      <c r="K5560" s="33" t="str">
        <f t="shared" si="868"/>
        <v>DEJAR</v>
      </c>
      <c r="L5560" s="33" t="str">
        <f t="shared" si="869"/>
        <v>DEJAR</v>
      </c>
      <c r="M5560" s="33" t="str">
        <f t="shared" si="870"/>
        <v>DEJAR</v>
      </c>
    </row>
    <row r="5561" spans="1:13" x14ac:dyDescent="0.25">
      <c r="A5561" s="13" t="s">
        <v>1272</v>
      </c>
      <c r="B5561" s="18">
        <v>17</v>
      </c>
      <c r="C5561" s="35" t="s">
        <v>1233</v>
      </c>
      <c r="D5561" s="136">
        <v>11</v>
      </c>
      <c r="E5561" s="210">
        <v>20.142857142857142</v>
      </c>
      <c r="F5561" s="305">
        <f t="shared" si="867"/>
        <v>95.0334</v>
      </c>
      <c r="G5561" s="9">
        <v>0.1</v>
      </c>
      <c r="H5561" s="9" t="s">
        <v>1063</v>
      </c>
      <c r="I5561" s="32">
        <f t="shared" si="866"/>
        <v>41.450062373780455</v>
      </c>
      <c r="J5561" s="32">
        <f t="shared" si="871"/>
        <v>0.20725031186890225</v>
      </c>
      <c r="K5561" s="33" t="str">
        <f t="shared" si="868"/>
        <v>DEJAR</v>
      </c>
      <c r="L5561" s="33" t="str">
        <f t="shared" si="869"/>
        <v>DEJAR</v>
      </c>
      <c r="M5561" s="33" t="str">
        <f t="shared" si="870"/>
        <v>DEJAR</v>
      </c>
    </row>
    <row r="5562" spans="1:13" x14ac:dyDescent="0.25">
      <c r="A5562" s="13" t="s">
        <v>1272</v>
      </c>
      <c r="B5562" s="18">
        <v>18</v>
      </c>
      <c r="C5562" s="35" t="s">
        <v>1321</v>
      </c>
      <c r="D5562" s="136">
        <v>20.9</v>
      </c>
      <c r="E5562" s="136">
        <v>12</v>
      </c>
      <c r="F5562" s="305">
        <f t="shared" si="867"/>
        <v>343.07057399999997</v>
      </c>
      <c r="G5562" s="9">
        <v>0.1</v>
      </c>
      <c r="H5562" s="9" t="s">
        <v>1063</v>
      </c>
      <c r="I5562" s="32">
        <f t="shared" si="866"/>
        <v>191.39790678214149</v>
      </c>
      <c r="J5562" s="32">
        <f t="shared" si="871"/>
        <v>0.9569895339107074</v>
      </c>
      <c r="K5562" s="33" t="str">
        <f t="shared" si="868"/>
        <v>DEJAR</v>
      </c>
      <c r="L5562" s="33" t="str">
        <f t="shared" si="869"/>
        <v>DEJAR</v>
      </c>
      <c r="M5562" s="33" t="str">
        <f t="shared" si="870"/>
        <v>DEJAR</v>
      </c>
    </row>
    <row r="5563" spans="1:13" x14ac:dyDescent="0.25">
      <c r="A5563" s="13" t="s">
        <v>1272</v>
      </c>
      <c r="B5563" s="18">
        <v>19</v>
      </c>
      <c r="C5563" s="35" t="s">
        <v>1321</v>
      </c>
      <c r="D5563" s="136">
        <v>21.2</v>
      </c>
      <c r="E5563" s="210">
        <v>20.142857142857142</v>
      </c>
      <c r="F5563" s="305">
        <f t="shared" si="867"/>
        <v>352.99017600000002</v>
      </c>
      <c r="G5563" s="9">
        <v>0.1</v>
      </c>
      <c r="H5563" s="9" t="s">
        <v>1063</v>
      </c>
      <c r="I5563" s="32">
        <f t="shared" si="866"/>
        <v>198.01135573549809</v>
      </c>
      <c r="J5563" s="32">
        <f t="shared" si="871"/>
        <v>0.99005677867749031</v>
      </c>
      <c r="K5563" s="33" t="str">
        <f t="shared" si="868"/>
        <v>DEJAR</v>
      </c>
      <c r="L5563" s="33" t="str">
        <f t="shared" si="869"/>
        <v>DEJAR</v>
      </c>
      <c r="M5563" s="33" t="str">
        <f t="shared" si="870"/>
        <v>DEJAR</v>
      </c>
    </row>
    <row r="5564" spans="1:13" x14ac:dyDescent="0.25">
      <c r="A5564" s="13" t="s">
        <v>1272</v>
      </c>
      <c r="B5564" s="18">
        <v>20</v>
      </c>
      <c r="C5564" s="35" t="s">
        <v>1313</v>
      </c>
      <c r="D5564" s="136">
        <v>49</v>
      </c>
      <c r="E5564" s="210">
        <v>20.142857142857142</v>
      </c>
      <c r="F5564" s="305">
        <f t="shared" si="867"/>
        <v>1885.7454</v>
      </c>
      <c r="G5564" s="9">
        <v>0.1</v>
      </c>
      <c r="H5564" s="9" t="s">
        <v>1063</v>
      </c>
      <c r="I5564" s="32">
        <f t="shared" si="866"/>
        <v>1458.6616605664788</v>
      </c>
      <c r="J5564" s="32">
        <f t="shared" si="871"/>
        <v>7.2933083028323935</v>
      </c>
      <c r="K5564" s="33" t="str">
        <f t="shared" si="868"/>
        <v>DEJAR</v>
      </c>
      <c r="L5564" s="33" t="str">
        <f t="shared" si="869"/>
        <v>DEJAR</v>
      </c>
      <c r="M5564" s="33" t="str">
        <f t="shared" si="870"/>
        <v>DEJAR</v>
      </c>
    </row>
    <row r="5565" spans="1:13" x14ac:dyDescent="0.25">
      <c r="A5565" s="13" t="s">
        <v>1272</v>
      </c>
      <c r="B5565" s="18">
        <v>21</v>
      </c>
      <c r="C5565" s="35" t="s">
        <v>1321</v>
      </c>
      <c r="D5565" s="136">
        <v>28.4</v>
      </c>
      <c r="E5565" s="136">
        <v>25</v>
      </c>
      <c r="F5565" s="305">
        <f t="shared" si="867"/>
        <v>633.47222399999998</v>
      </c>
      <c r="G5565" s="9">
        <v>0.1</v>
      </c>
      <c r="H5565" s="9" t="s">
        <v>1063</v>
      </c>
      <c r="I5565" s="32">
        <f t="shared" si="866"/>
        <v>397.51553540302217</v>
      </c>
      <c r="J5565" s="32">
        <f t="shared" si="871"/>
        <v>1.9875776770151106</v>
      </c>
      <c r="K5565" s="33" t="str">
        <f t="shared" si="868"/>
        <v>DEJAR</v>
      </c>
      <c r="L5565" s="33" t="str">
        <f t="shared" si="869"/>
        <v>DEJAR</v>
      </c>
      <c r="M5565" s="33" t="str">
        <f t="shared" si="870"/>
        <v>DEJAR</v>
      </c>
    </row>
    <row r="5566" spans="1:13" x14ac:dyDescent="0.25">
      <c r="A5566" s="13" t="s">
        <v>1272</v>
      </c>
      <c r="B5566" s="18">
        <v>22</v>
      </c>
      <c r="C5566" s="35" t="s">
        <v>1337</v>
      </c>
      <c r="D5566" s="136">
        <v>10.7</v>
      </c>
      <c r="E5566" s="136">
        <v>8</v>
      </c>
      <c r="F5566" s="305">
        <f t="shared" si="867"/>
        <v>89.920445999999984</v>
      </c>
      <c r="G5566" s="9">
        <v>0.1</v>
      </c>
      <c r="H5566" s="9" t="s">
        <v>1063</v>
      </c>
      <c r="I5566" s="32">
        <f t="shared" si="866"/>
        <v>38.806264311871409</v>
      </c>
      <c r="J5566" s="32">
        <f t="shared" si="871"/>
        <v>0.19403132155935704</v>
      </c>
      <c r="K5566" s="33" t="str">
        <f t="shared" si="868"/>
        <v>DEJAR</v>
      </c>
      <c r="L5566" s="33" t="str">
        <f t="shared" si="869"/>
        <v>DEJAR</v>
      </c>
      <c r="M5566" s="33" t="str">
        <f t="shared" si="870"/>
        <v>DEJAR</v>
      </c>
    </row>
    <row r="5567" spans="1:13" x14ac:dyDescent="0.25">
      <c r="A5567" s="13" t="s">
        <v>1272</v>
      </c>
      <c r="B5567" s="18">
        <v>23</v>
      </c>
      <c r="C5567" s="35" t="s">
        <v>1313</v>
      </c>
      <c r="D5567" s="136">
        <v>33.5</v>
      </c>
      <c r="E5567" s="136">
        <v>30</v>
      </c>
      <c r="F5567" s="305">
        <f t="shared" si="867"/>
        <v>881.41515000000004</v>
      </c>
      <c r="G5567" s="9">
        <v>0.1</v>
      </c>
      <c r="H5567" s="9" t="s">
        <v>1063</v>
      </c>
      <c r="I5567" s="32">
        <f t="shared" ref="I5567:I5575" si="872">0.13657*D5567^2.38351</f>
        <v>589.27071356225565</v>
      </c>
      <c r="J5567" s="32">
        <f t="shared" si="871"/>
        <v>2.9463535678112782</v>
      </c>
      <c r="K5567" s="33" t="str">
        <f t="shared" si="868"/>
        <v>DEJAR</v>
      </c>
      <c r="L5567" s="33" t="str">
        <f t="shared" si="869"/>
        <v>DEJAR</v>
      </c>
      <c r="M5567" s="33" t="str">
        <f t="shared" si="870"/>
        <v>DEJAR</v>
      </c>
    </row>
    <row r="5568" spans="1:13" x14ac:dyDescent="0.25">
      <c r="A5568" s="13" t="s">
        <v>1272</v>
      </c>
      <c r="B5568" s="18">
        <v>24</v>
      </c>
      <c r="C5568" s="35" t="s">
        <v>1233</v>
      </c>
      <c r="D5568" s="136">
        <v>22</v>
      </c>
      <c r="E5568" s="136">
        <v>10</v>
      </c>
      <c r="F5568" s="305">
        <f t="shared" si="867"/>
        <v>380.1336</v>
      </c>
      <c r="G5568" s="9">
        <v>0.1</v>
      </c>
      <c r="H5568" s="9" t="s">
        <v>1063</v>
      </c>
      <c r="I5568" s="32">
        <f t="shared" si="872"/>
        <v>216.2883827856152</v>
      </c>
      <c r="J5568" s="32">
        <f t="shared" si="871"/>
        <v>1.0814419139280758</v>
      </c>
      <c r="K5568" s="33" t="str">
        <f t="shared" si="868"/>
        <v>DEJAR</v>
      </c>
      <c r="L5568" s="33" t="str">
        <f t="shared" si="869"/>
        <v>DEJAR</v>
      </c>
      <c r="M5568" s="33" t="str">
        <f t="shared" si="870"/>
        <v>DEJAR</v>
      </c>
    </row>
    <row r="5569" spans="1:13" x14ac:dyDescent="0.25">
      <c r="A5569" s="13" t="s">
        <v>1272</v>
      </c>
      <c r="B5569" s="18">
        <v>25</v>
      </c>
      <c r="C5569" s="35" t="s">
        <v>1315</v>
      </c>
      <c r="D5569" s="136">
        <v>12</v>
      </c>
      <c r="E5569" s="210">
        <v>20.142857142857142</v>
      </c>
      <c r="F5569" s="305">
        <f t="shared" si="867"/>
        <v>113.0976</v>
      </c>
      <c r="G5569" s="9">
        <v>0.1</v>
      </c>
      <c r="H5569" s="9" t="s">
        <v>1063</v>
      </c>
      <c r="I5569" s="32">
        <f t="shared" si="872"/>
        <v>51.002868362482175</v>
      </c>
      <c r="J5569" s="32">
        <f t="shared" si="871"/>
        <v>0.25501434181241084</v>
      </c>
      <c r="K5569" s="33" t="str">
        <f t="shared" si="868"/>
        <v>DEJAR</v>
      </c>
      <c r="L5569" s="33" t="str">
        <f t="shared" si="869"/>
        <v>DEJAR</v>
      </c>
      <c r="M5569" s="33" t="str">
        <f t="shared" si="870"/>
        <v>DEJAR</v>
      </c>
    </row>
    <row r="5570" spans="1:13" x14ac:dyDescent="0.25">
      <c r="A5570" s="13" t="s">
        <v>1272</v>
      </c>
      <c r="B5570" s="18">
        <v>26</v>
      </c>
      <c r="C5570" s="35" t="s">
        <v>472</v>
      </c>
      <c r="D5570" s="136">
        <v>42</v>
      </c>
      <c r="E5570" s="136">
        <v>28</v>
      </c>
      <c r="F5570" s="305">
        <f t="shared" si="867"/>
        <v>1385.4456</v>
      </c>
      <c r="G5570" s="9">
        <v>0.1</v>
      </c>
      <c r="H5570" s="9" t="s">
        <v>1063</v>
      </c>
      <c r="I5570" s="32">
        <f t="shared" si="872"/>
        <v>1010.1508312762483</v>
      </c>
      <c r="J5570" s="32">
        <f t="shared" si="871"/>
        <v>5.0507541563812408</v>
      </c>
      <c r="K5570" s="33" t="str">
        <f t="shared" si="868"/>
        <v>DEJAR</v>
      </c>
      <c r="L5570" s="33" t="str">
        <f t="shared" si="869"/>
        <v>DEJAR</v>
      </c>
      <c r="M5570" s="33" t="str">
        <f t="shared" si="870"/>
        <v>DEJAR</v>
      </c>
    </row>
    <row r="5571" spans="1:13" x14ac:dyDescent="0.25">
      <c r="A5571" s="13" t="s">
        <v>1272</v>
      </c>
      <c r="B5571" s="18">
        <v>27</v>
      </c>
      <c r="C5571" s="35" t="s">
        <v>472</v>
      </c>
      <c r="D5571" s="136">
        <v>11.5</v>
      </c>
      <c r="E5571" s="210">
        <v>20.142857142857142</v>
      </c>
      <c r="F5571" s="305">
        <f t="shared" ref="F5571:F5575" si="873">(3.1416/4)*D5571^2</f>
        <v>103.86915</v>
      </c>
      <c r="G5571" s="9">
        <v>0.1</v>
      </c>
      <c r="H5571" s="9" t="s">
        <v>1063</v>
      </c>
      <c r="I5571" s="32">
        <f t="shared" si="872"/>
        <v>46.082838181946165</v>
      </c>
      <c r="J5571" s="32">
        <f t="shared" si="871"/>
        <v>0.23041419090973084</v>
      </c>
      <c r="K5571" s="33" t="str">
        <f t="shared" ref="K5571:K5575" si="874">+IF(D5571&gt;=10,"DEJAR","DEPURAR")</f>
        <v>DEJAR</v>
      </c>
      <c r="L5571" s="33" t="str">
        <f t="shared" ref="L5571:L5575" si="875">+IF(E5571&gt;=5,"DEJAR","DEPURAR")</f>
        <v>DEJAR</v>
      </c>
      <c r="M5571" s="33" t="str">
        <f t="shared" ref="M5571:M5575" si="876">+IF(AND(K5571="DEJAR",L5571="DEJAR"),"DEJAR","DEPURAR")</f>
        <v>DEJAR</v>
      </c>
    </row>
    <row r="5572" spans="1:13" x14ac:dyDescent="0.25">
      <c r="A5572" s="13" t="s">
        <v>1272</v>
      </c>
      <c r="B5572" s="18">
        <v>28</v>
      </c>
      <c r="C5572" s="35" t="s">
        <v>472</v>
      </c>
      <c r="D5572" s="136">
        <v>14</v>
      </c>
      <c r="E5572" s="210">
        <v>20.142857142857142</v>
      </c>
      <c r="F5572" s="305">
        <f t="shared" si="873"/>
        <v>153.9384</v>
      </c>
      <c r="G5572" s="9">
        <v>0.1</v>
      </c>
      <c r="H5572" s="9" t="s">
        <v>1063</v>
      </c>
      <c r="I5572" s="32">
        <f t="shared" si="872"/>
        <v>73.64833681845144</v>
      </c>
      <c r="J5572" s="32">
        <f t="shared" si="871"/>
        <v>0.36824168409225716</v>
      </c>
      <c r="K5572" s="33" t="str">
        <f t="shared" si="874"/>
        <v>DEJAR</v>
      </c>
      <c r="L5572" s="33" t="str">
        <f t="shared" si="875"/>
        <v>DEJAR</v>
      </c>
      <c r="M5572" s="33" t="str">
        <f t="shared" si="876"/>
        <v>DEJAR</v>
      </c>
    </row>
    <row r="5573" spans="1:13" x14ac:dyDescent="0.25">
      <c r="A5573" s="13" t="s">
        <v>1272</v>
      </c>
      <c r="B5573" s="18">
        <v>29</v>
      </c>
      <c r="C5573" s="35" t="s">
        <v>1315</v>
      </c>
      <c r="D5573" s="136">
        <v>25</v>
      </c>
      <c r="E5573" s="136">
        <v>20</v>
      </c>
      <c r="F5573" s="305">
        <f t="shared" si="873"/>
        <v>490.875</v>
      </c>
      <c r="G5573" s="9">
        <v>0.1</v>
      </c>
      <c r="H5573" s="9" t="s">
        <v>1063</v>
      </c>
      <c r="I5573" s="32">
        <f t="shared" si="872"/>
        <v>293.3319028192812</v>
      </c>
      <c r="J5573" s="32">
        <f t="shared" si="871"/>
        <v>1.4666595140964058</v>
      </c>
      <c r="K5573" s="33" t="str">
        <f t="shared" si="874"/>
        <v>DEJAR</v>
      </c>
      <c r="L5573" s="33" t="str">
        <f t="shared" si="875"/>
        <v>DEJAR</v>
      </c>
      <c r="M5573" s="33" t="str">
        <f t="shared" si="876"/>
        <v>DEJAR</v>
      </c>
    </row>
    <row r="5574" spans="1:13" x14ac:dyDescent="0.25">
      <c r="A5574" s="13" t="s">
        <v>1272</v>
      </c>
      <c r="B5574" s="18">
        <v>30</v>
      </c>
      <c r="C5574" s="35" t="s">
        <v>1292</v>
      </c>
      <c r="D5574" s="136">
        <v>20</v>
      </c>
      <c r="E5574" s="136">
        <v>15</v>
      </c>
      <c r="F5574" s="305">
        <f t="shared" si="873"/>
        <v>314.15999999999997</v>
      </c>
      <c r="G5574" s="9">
        <v>0.1</v>
      </c>
      <c r="H5574" s="9" t="s">
        <v>1063</v>
      </c>
      <c r="I5574" s="32">
        <f t="shared" si="872"/>
        <v>172.33493090633354</v>
      </c>
      <c r="J5574" s="32">
        <f t="shared" si="871"/>
        <v>0.86167465453166758</v>
      </c>
      <c r="K5574" s="33" t="str">
        <f t="shared" si="874"/>
        <v>DEJAR</v>
      </c>
      <c r="L5574" s="33" t="str">
        <f t="shared" si="875"/>
        <v>DEJAR</v>
      </c>
      <c r="M5574" s="33" t="str">
        <f t="shared" si="876"/>
        <v>DEJAR</v>
      </c>
    </row>
    <row r="5575" spans="1:13" x14ac:dyDescent="0.25">
      <c r="A5575" s="13" t="s">
        <v>1272</v>
      </c>
      <c r="B5575" s="18">
        <v>31</v>
      </c>
      <c r="C5575" s="35" t="s">
        <v>1281</v>
      </c>
      <c r="D5575" s="136">
        <v>14</v>
      </c>
      <c r="E5575" s="136">
        <v>17</v>
      </c>
      <c r="F5575" s="305">
        <f t="shared" si="873"/>
        <v>153.9384</v>
      </c>
      <c r="G5575" s="9">
        <v>0.1</v>
      </c>
      <c r="H5575" s="9" t="s">
        <v>1063</v>
      </c>
      <c r="I5575" s="32">
        <f t="shared" si="872"/>
        <v>73.64833681845144</v>
      </c>
      <c r="J5575" s="32">
        <f t="shared" si="871"/>
        <v>0.36824168409225716</v>
      </c>
      <c r="K5575" s="33" t="str">
        <f t="shared" si="874"/>
        <v>DEJAR</v>
      </c>
      <c r="L5575" s="33" t="str">
        <f t="shared" si="875"/>
        <v>DEJAR</v>
      </c>
      <c r="M5575" s="33" t="str">
        <f t="shared" si="876"/>
        <v>DEJAR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09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baseColWidth="10" defaultColWidth="11.42578125" defaultRowHeight="15" x14ac:dyDescent="0.25"/>
  <cols>
    <col min="1" max="1" width="11.42578125" style="8"/>
    <col min="2" max="2" width="11.42578125" style="9"/>
    <col min="12" max="12" width="25.85546875" bestFit="1" customWidth="1"/>
  </cols>
  <sheetData>
    <row r="1" spans="1:12" ht="31.5" customHeight="1" x14ac:dyDescent="0.25">
      <c r="A1" s="66" t="s">
        <v>321</v>
      </c>
      <c r="B1" s="67" t="s">
        <v>104</v>
      </c>
      <c r="C1" s="68" t="s">
        <v>324</v>
      </c>
      <c r="D1" s="27" t="s">
        <v>14</v>
      </c>
      <c r="E1" s="27" t="s">
        <v>15</v>
      </c>
      <c r="F1" s="60" t="s">
        <v>339</v>
      </c>
      <c r="G1" s="69" t="s">
        <v>325</v>
      </c>
      <c r="H1" s="70" t="s">
        <v>1098</v>
      </c>
      <c r="I1" s="211" t="s">
        <v>335</v>
      </c>
    </row>
    <row r="2" spans="1:12" x14ac:dyDescent="0.25">
      <c r="A2" s="13" t="s">
        <v>60</v>
      </c>
      <c r="B2" s="9">
        <v>1</v>
      </c>
      <c r="C2" s="28" t="s">
        <v>8</v>
      </c>
      <c r="D2" s="29">
        <v>6</v>
      </c>
      <c r="E2" s="30">
        <v>7</v>
      </c>
      <c r="F2" s="9">
        <f>28.27/10000</f>
        <v>2.8270000000000001E-3</v>
      </c>
      <c r="G2" s="31" t="s">
        <v>1147</v>
      </c>
      <c r="H2" s="71">
        <f>0.13647*D2^2.38351</f>
        <v>9.7671639629578717</v>
      </c>
      <c r="I2" s="71">
        <f>(H2/1000)*0.5/F2</f>
        <v>1.7274785926702991</v>
      </c>
    </row>
    <row r="3" spans="1:12" x14ac:dyDescent="0.25">
      <c r="A3" s="13" t="s">
        <v>60</v>
      </c>
      <c r="B3" s="9">
        <v>2</v>
      </c>
      <c r="C3" s="28" t="s">
        <v>9</v>
      </c>
      <c r="D3" s="29">
        <v>3.4</v>
      </c>
      <c r="E3" s="30">
        <v>7</v>
      </c>
      <c r="F3" s="9">
        <f t="shared" ref="F3:F50" si="0">28.27/10000</f>
        <v>2.8270000000000001E-3</v>
      </c>
      <c r="G3" s="31" t="s">
        <v>1147</v>
      </c>
      <c r="H3" s="71">
        <f t="shared" ref="H3:H66" si="1">0.13647*D3^2.38351</f>
        <v>2.5224496439559245</v>
      </c>
      <c r="I3" s="71">
        <f t="shared" ref="I3:I66" si="2">(H3/1000)*0.5/F3</f>
        <v>0.44613541633461701</v>
      </c>
      <c r="K3" s="184" t="s">
        <v>5</v>
      </c>
      <c r="L3" s="185" t="s">
        <v>1346</v>
      </c>
    </row>
    <row r="4" spans="1:12" x14ac:dyDescent="0.25">
      <c r="A4" s="13" t="s">
        <v>60</v>
      </c>
      <c r="B4" s="9">
        <v>3</v>
      </c>
      <c r="C4" s="28" t="s">
        <v>10</v>
      </c>
      <c r="D4" s="29">
        <v>5.8</v>
      </c>
      <c r="E4" s="30">
        <v>7</v>
      </c>
      <c r="F4" s="9">
        <f t="shared" si="0"/>
        <v>2.8270000000000001E-3</v>
      </c>
      <c r="G4" s="31" t="s">
        <v>1147</v>
      </c>
      <c r="H4" s="71">
        <f t="shared" si="1"/>
        <v>9.0089763844134847</v>
      </c>
      <c r="I4" s="71">
        <f t="shared" si="2"/>
        <v>1.5933810372149779</v>
      </c>
      <c r="K4" s="1" t="s">
        <v>60</v>
      </c>
      <c r="L4" s="186">
        <f t="shared" ref="L4:L35" si="3">SUMIF(A$2:A$4954,K4,I$2:I$4954)</f>
        <v>6.8110314791816986</v>
      </c>
    </row>
    <row r="5" spans="1:12" x14ac:dyDescent="0.25">
      <c r="A5" s="13" t="s">
        <v>60</v>
      </c>
      <c r="B5" s="9">
        <v>4</v>
      </c>
      <c r="C5" s="28" t="s">
        <v>11</v>
      </c>
      <c r="D5" s="29">
        <v>3.8</v>
      </c>
      <c r="E5" s="30">
        <v>4</v>
      </c>
      <c r="F5" s="9">
        <f t="shared" si="0"/>
        <v>2.8270000000000001E-3</v>
      </c>
      <c r="G5" s="31" t="s">
        <v>1147</v>
      </c>
      <c r="H5" s="71">
        <f t="shared" si="1"/>
        <v>3.2881921781721344</v>
      </c>
      <c r="I5" s="71">
        <f t="shared" si="2"/>
        <v>0.58156918609340891</v>
      </c>
      <c r="K5" s="1" t="s">
        <v>61</v>
      </c>
      <c r="L5" s="186">
        <f t="shared" si="3"/>
        <v>11.218505260898294</v>
      </c>
    </row>
    <row r="6" spans="1:12" x14ac:dyDescent="0.25">
      <c r="A6" s="13" t="s">
        <v>60</v>
      </c>
      <c r="B6" s="9">
        <v>5</v>
      </c>
      <c r="C6" s="28" t="s">
        <v>12</v>
      </c>
      <c r="D6" s="29">
        <v>5.4</v>
      </c>
      <c r="E6" s="30">
        <v>3</v>
      </c>
      <c r="F6" s="9">
        <f t="shared" si="0"/>
        <v>2.8270000000000001E-3</v>
      </c>
      <c r="G6" s="31" t="s">
        <v>1147</v>
      </c>
      <c r="H6" s="71">
        <f t="shared" si="1"/>
        <v>7.5981006462563077</v>
      </c>
      <c r="I6" s="71">
        <f t="shared" si="2"/>
        <v>1.3438451797411226</v>
      </c>
      <c r="K6" s="1" t="s">
        <v>68</v>
      </c>
      <c r="L6" s="186">
        <f t="shared" si="3"/>
        <v>19.952908670317893</v>
      </c>
    </row>
    <row r="7" spans="1:12" x14ac:dyDescent="0.25">
      <c r="A7" s="13" t="s">
        <v>60</v>
      </c>
      <c r="B7" s="9">
        <v>6</v>
      </c>
      <c r="C7" s="28" t="s">
        <v>13</v>
      </c>
      <c r="D7" s="29">
        <v>5</v>
      </c>
      <c r="E7" s="30">
        <v>6</v>
      </c>
      <c r="F7" s="9">
        <f t="shared" si="0"/>
        <v>2.8270000000000001E-3</v>
      </c>
      <c r="G7" s="31" t="s">
        <v>1147</v>
      </c>
      <c r="H7" s="71">
        <f t="shared" si="1"/>
        <v>6.3246891675375991</v>
      </c>
      <c r="I7" s="71">
        <f t="shared" si="2"/>
        <v>1.1186220671272724</v>
      </c>
      <c r="K7" s="1" t="s">
        <v>62</v>
      </c>
      <c r="L7" s="186">
        <f t="shared" si="3"/>
        <v>5.994327722792991</v>
      </c>
    </row>
    <row r="8" spans="1:12" x14ac:dyDescent="0.25">
      <c r="A8" s="265" t="s">
        <v>61</v>
      </c>
      <c r="B8" s="266">
        <v>1</v>
      </c>
      <c r="C8" s="267" t="s">
        <v>32</v>
      </c>
      <c r="D8" s="268">
        <v>10.1</v>
      </c>
      <c r="E8" s="268">
        <v>8</v>
      </c>
      <c r="F8" s="266">
        <f t="shared" si="0"/>
        <v>2.8270000000000001E-3</v>
      </c>
      <c r="G8" s="269" t="s">
        <v>1147</v>
      </c>
      <c r="H8" s="71">
        <f t="shared" si="1"/>
        <v>33.794593678724425</v>
      </c>
      <c r="I8" s="71">
        <f t="shared" si="2"/>
        <v>5.9771124299123493</v>
      </c>
      <c r="K8" s="1" t="s">
        <v>72</v>
      </c>
      <c r="L8" s="186">
        <f t="shared" si="3"/>
        <v>5.0182307891681113</v>
      </c>
    </row>
    <row r="9" spans="1:12" x14ac:dyDescent="0.25">
      <c r="A9" s="13" t="s">
        <v>61</v>
      </c>
      <c r="B9" s="9">
        <v>2</v>
      </c>
      <c r="C9" s="28" t="s">
        <v>33</v>
      </c>
      <c r="D9" s="12">
        <v>3.4</v>
      </c>
      <c r="E9" s="12">
        <v>3</v>
      </c>
      <c r="F9" s="9">
        <f t="shared" si="0"/>
        <v>2.8270000000000001E-3</v>
      </c>
      <c r="G9" s="31" t="s">
        <v>1147</v>
      </c>
      <c r="H9" s="71">
        <f t="shared" si="1"/>
        <v>2.5224496439559245</v>
      </c>
      <c r="I9" s="71">
        <f t="shared" si="2"/>
        <v>0.44613541633461701</v>
      </c>
      <c r="K9" s="1" t="s">
        <v>73</v>
      </c>
      <c r="L9" s="186">
        <f t="shared" si="3"/>
        <v>4.5850739245044583</v>
      </c>
    </row>
    <row r="10" spans="1:12" x14ac:dyDescent="0.25">
      <c r="A10" s="13" t="s">
        <v>61</v>
      </c>
      <c r="B10" s="9">
        <v>3</v>
      </c>
      <c r="C10" s="28" t="s">
        <v>34</v>
      </c>
      <c r="D10" s="12">
        <v>2.6</v>
      </c>
      <c r="E10" s="12">
        <v>4</v>
      </c>
      <c r="F10" s="9">
        <f t="shared" si="0"/>
        <v>2.8270000000000001E-3</v>
      </c>
      <c r="G10" s="31" t="s">
        <v>1147</v>
      </c>
      <c r="H10" s="71">
        <f t="shared" si="1"/>
        <v>1.3308536994529958</v>
      </c>
      <c r="I10" s="71">
        <f t="shared" si="2"/>
        <v>0.23538268472815632</v>
      </c>
      <c r="K10" s="1" t="s">
        <v>80</v>
      </c>
      <c r="L10" s="186">
        <f t="shared" si="3"/>
        <v>9.2238631392177979</v>
      </c>
    </row>
    <row r="11" spans="1:12" x14ac:dyDescent="0.25">
      <c r="A11" s="13" t="s">
        <v>61</v>
      </c>
      <c r="B11" s="9">
        <v>4</v>
      </c>
      <c r="C11" s="28" t="s">
        <v>35</v>
      </c>
      <c r="D11" s="12">
        <v>3.4</v>
      </c>
      <c r="E11" s="12">
        <v>5</v>
      </c>
      <c r="F11" s="9">
        <f t="shared" si="0"/>
        <v>2.8270000000000001E-3</v>
      </c>
      <c r="G11" s="31" t="s">
        <v>1147</v>
      </c>
      <c r="H11" s="71">
        <f t="shared" si="1"/>
        <v>2.5224496439559245</v>
      </c>
      <c r="I11" s="71">
        <f t="shared" si="2"/>
        <v>0.44613541633461701</v>
      </c>
      <c r="K11" s="1" t="s">
        <v>83</v>
      </c>
      <c r="L11" s="186">
        <f t="shared" si="3"/>
        <v>2.6817971719153815</v>
      </c>
    </row>
    <row r="12" spans="1:12" x14ac:dyDescent="0.25">
      <c r="A12" s="13" t="s">
        <v>61</v>
      </c>
      <c r="B12" s="9">
        <v>5</v>
      </c>
      <c r="C12" s="28" t="s">
        <v>36</v>
      </c>
      <c r="D12" s="12">
        <v>6.1</v>
      </c>
      <c r="E12" s="12">
        <v>8</v>
      </c>
      <c r="F12" s="9">
        <f t="shared" si="0"/>
        <v>2.8270000000000001E-3</v>
      </c>
      <c r="G12" s="31" t="s">
        <v>1147</v>
      </c>
      <c r="H12" s="71">
        <f t="shared" si="1"/>
        <v>10.159649060469265</v>
      </c>
      <c r="I12" s="71">
        <f t="shared" si="2"/>
        <v>1.7968958366588723</v>
      </c>
      <c r="K12" s="1" t="s">
        <v>86</v>
      </c>
      <c r="L12" s="186">
        <f t="shared" si="3"/>
        <v>9.8465817605180987</v>
      </c>
    </row>
    <row r="13" spans="1:12" x14ac:dyDescent="0.25">
      <c r="A13" s="13" t="s">
        <v>61</v>
      </c>
      <c r="B13" s="9">
        <v>6</v>
      </c>
      <c r="C13" s="28" t="s">
        <v>37</v>
      </c>
      <c r="D13" s="12">
        <v>4</v>
      </c>
      <c r="E13" s="12">
        <v>4</v>
      </c>
      <c r="F13" s="9">
        <f t="shared" si="0"/>
        <v>2.8270000000000001E-3</v>
      </c>
      <c r="G13" s="31" t="s">
        <v>1147</v>
      </c>
      <c r="H13" s="71">
        <f t="shared" si="1"/>
        <v>3.7158074529763803</v>
      </c>
      <c r="I13" s="71">
        <f t="shared" si="2"/>
        <v>0.65719976175740713</v>
      </c>
      <c r="K13" s="1" t="s">
        <v>88</v>
      </c>
      <c r="L13" s="186">
        <f t="shared" si="3"/>
        <v>6.2711357134400414</v>
      </c>
    </row>
    <row r="14" spans="1:12" x14ac:dyDescent="0.25">
      <c r="A14" s="13" t="s">
        <v>61</v>
      </c>
      <c r="B14" s="9">
        <v>7</v>
      </c>
      <c r="C14" s="28" t="s">
        <v>38</v>
      </c>
      <c r="D14" s="12">
        <v>5.9</v>
      </c>
      <c r="E14" s="12">
        <v>8</v>
      </c>
      <c r="F14" s="9">
        <f t="shared" si="0"/>
        <v>2.8270000000000001E-3</v>
      </c>
      <c r="G14" s="31" t="s">
        <v>1147</v>
      </c>
      <c r="H14" s="71">
        <f t="shared" si="1"/>
        <v>9.3836255655840315</v>
      </c>
      <c r="I14" s="71">
        <f t="shared" si="2"/>
        <v>1.6596437151722732</v>
      </c>
      <c r="K14" s="1" t="s">
        <v>175</v>
      </c>
      <c r="L14" s="186">
        <f t="shared" si="3"/>
        <v>3.226544545591207</v>
      </c>
    </row>
    <row r="15" spans="1:12" x14ac:dyDescent="0.25">
      <c r="A15" s="265" t="s">
        <v>68</v>
      </c>
      <c r="B15" s="266">
        <v>2</v>
      </c>
      <c r="C15" s="267" t="s">
        <v>89</v>
      </c>
      <c r="D15" s="268">
        <v>11</v>
      </c>
      <c r="E15" s="268">
        <v>3</v>
      </c>
      <c r="F15" s="266">
        <f t="shared" si="0"/>
        <v>2.8270000000000001E-3</v>
      </c>
      <c r="G15" s="269" t="s">
        <v>1147</v>
      </c>
      <c r="H15" s="71">
        <f t="shared" si="1"/>
        <v>41.419711592222448</v>
      </c>
      <c r="I15" s="71">
        <f t="shared" si="2"/>
        <v>7.3257360439020953</v>
      </c>
      <c r="K15" s="1" t="s">
        <v>178</v>
      </c>
      <c r="L15" s="186">
        <f t="shared" si="3"/>
        <v>7.8905661673254741</v>
      </c>
    </row>
    <row r="16" spans="1:12" x14ac:dyDescent="0.25">
      <c r="A16" s="13" t="s">
        <v>68</v>
      </c>
      <c r="B16" s="9">
        <v>3</v>
      </c>
      <c r="C16" s="28" t="s">
        <v>89</v>
      </c>
      <c r="D16" s="12">
        <v>7</v>
      </c>
      <c r="E16" s="12">
        <v>2</v>
      </c>
      <c r="F16" s="9">
        <f t="shared" si="0"/>
        <v>2.8270000000000001E-3</v>
      </c>
      <c r="G16" s="31" t="s">
        <v>1147</v>
      </c>
      <c r="H16" s="71">
        <f t="shared" si="1"/>
        <v>14.103822086879077</v>
      </c>
      <c r="I16" s="71">
        <f t="shared" si="2"/>
        <v>2.4944856892251641</v>
      </c>
      <c r="K16" s="1" t="s">
        <v>180</v>
      </c>
      <c r="L16" s="186">
        <f t="shared" si="3"/>
        <v>2.2281345529325325</v>
      </c>
    </row>
    <row r="17" spans="1:12" x14ac:dyDescent="0.25">
      <c r="A17" s="270" t="s">
        <v>68</v>
      </c>
      <c r="B17" s="266">
        <v>5</v>
      </c>
      <c r="C17" s="267" t="s">
        <v>32</v>
      </c>
      <c r="D17" s="268">
        <v>12</v>
      </c>
      <c r="E17" s="268">
        <v>6</v>
      </c>
      <c r="F17" s="266">
        <f t="shared" si="0"/>
        <v>2.8270000000000001E-3</v>
      </c>
      <c r="G17" s="269" t="s">
        <v>1147</v>
      </c>
      <c r="H17" s="71">
        <f t="shared" si="1"/>
        <v>50.965522775338236</v>
      </c>
      <c r="I17" s="71">
        <f t="shared" si="2"/>
        <v>9.0140648700633594</v>
      </c>
      <c r="K17" s="1" t="s">
        <v>182</v>
      </c>
      <c r="L17" s="186">
        <f t="shared" si="3"/>
        <v>6.8194481786909735</v>
      </c>
    </row>
    <row r="18" spans="1:12" x14ac:dyDescent="0.25">
      <c r="A18" s="35" t="s">
        <v>68</v>
      </c>
      <c r="B18" s="9">
        <v>6</v>
      </c>
      <c r="C18" s="28" t="s">
        <v>90</v>
      </c>
      <c r="D18" s="12">
        <v>5</v>
      </c>
      <c r="E18" s="12">
        <v>3.5</v>
      </c>
      <c r="F18" s="9">
        <f t="shared" si="0"/>
        <v>2.8270000000000001E-3</v>
      </c>
      <c r="G18" s="31" t="s">
        <v>1147</v>
      </c>
      <c r="H18" s="71">
        <f t="shared" si="1"/>
        <v>6.3246891675375991</v>
      </c>
      <c r="I18" s="71">
        <f t="shared" si="2"/>
        <v>1.1186220671272724</v>
      </c>
      <c r="K18" s="1" t="s">
        <v>183</v>
      </c>
      <c r="L18" s="186">
        <f t="shared" si="3"/>
        <v>6.6036026639514027</v>
      </c>
    </row>
    <row r="19" spans="1:12" x14ac:dyDescent="0.25">
      <c r="A19" s="98" t="s">
        <v>62</v>
      </c>
      <c r="B19" s="9">
        <v>1</v>
      </c>
      <c r="C19" s="35" t="s">
        <v>13</v>
      </c>
      <c r="D19" s="12">
        <v>8.3000000000000007</v>
      </c>
      <c r="E19" s="12">
        <v>8</v>
      </c>
      <c r="F19" s="9">
        <f t="shared" si="0"/>
        <v>2.8270000000000001E-3</v>
      </c>
      <c r="G19" s="31" t="s">
        <v>1147</v>
      </c>
      <c r="H19" s="71">
        <f t="shared" si="1"/>
        <v>21.167473049992665</v>
      </c>
      <c r="I19" s="71">
        <f t="shared" si="2"/>
        <v>3.7438049257150099</v>
      </c>
      <c r="K19" s="1" t="s">
        <v>186</v>
      </c>
      <c r="L19" s="186">
        <f t="shared" si="3"/>
        <v>0</v>
      </c>
    </row>
    <row r="20" spans="1:12" x14ac:dyDescent="0.25">
      <c r="A20" s="98" t="s">
        <v>62</v>
      </c>
      <c r="B20" s="9">
        <v>2</v>
      </c>
      <c r="C20" s="35" t="s">
        <v>13</v>
      </c>
      <c r="D20" s="12">
        <v>4.7</v>
      </c>
      <c r="E20" s="12">
        <v>3</v>
      </c>
      <c r="F20" s="9">
        <f t="shared" si="0"/>
        <v>2.8270000000000001E-3</v>
      </c>
      <c r="G20" s="31" t="s">
        <v>1147</v>
      </c>
      <c r="H20" s="71">
        <f t="shared" si="1"/>
        <v>5.4574423525989513</v>
      </c>
      <c r="I20" s="71">
        <f t="shared" si="2"/>
        <v>0.9652356477889904</v>
      </c>
      <c r="K20" s="1" t="s">
        <v>187</v>
      </c>
      <c r="L20" s="186">
        <f t="shared" si="3"/>
        <v>7.3543456359032797</v>
      </c>
    </row>
    <row r="21" spans="1:12" x14ac:dyDescent="0.25">
      <c r="A21" s="98" t="s">
        <v>62</v>
      </c>
      <c r="B21" s="9">
        <v>3</v>
      </c>
      <c r="C21" s="35" t="s">
        <v>13</v>
      </c>
      <c r="D21" s="12">
        <v>5.3</v>
      </c>
      <c r="E21" s="12">
        <v>6</v>
      </c>
      <c r="F21" s="9">
        <f t="shared" si="0"/>
        <v>2.8270000000000001E-3</v>
      </c>
      <c r="G21" s="31" t="s">
        <v>1147</v>
      </c>
      <c r="H21" s="71">
        <f t="shared" si="1"/>
        <v>7.2670135420799529</v>
      </c>
      <c r="I21" s="71">
        <f t="shared" si="2"/>
        <v>1.2852871492889906</v>
      </c>
      <c r="K21" s="1" t="s">
        <v>188</v>
      </c>
      <c r="L21" s="186">
        <f t="shared" si="3"/>
        <v>1.027410391685269</v>
      </c>
    </row>
    <row r="22" spans="1:12" x14ac:dyDescent="0.25">
      <c r="A22" s="98" t="s">
        <v>72</v>
      </c>
      <c r="B22" s="9">
        <v>1</v>
      </c>
      <c r="C22" s="35" t="s">
        <v>10</v>
      </c>
      <c r="D22" s="12">
        <v>5.9</v>
      </c>
      <c r="E22" s="12">
        <v>3</v>
      </c>
      <c r="F22" s="9">
        <f t="shared" si="0"/>
        <v>2.8270000000000001E-3</v>
      </c>
      <c r="G22" s="31" t="s">
        <v>1147</v>
      </c>
      <c r="H22" s="71">
        <f t="shared" si="1"/>
        <v>9.3836255655840315</v>
      </c>
      <c r="I22" s="71">
        <f t="shared" si="2"/>
        <v>1.6596437151722732</v>
      </c>
      <c r="K22" s="1" t="s">
        <v>189</v>
      </c>
      <c r="L22" s="186">
        <f t="shared" si="3"/>
        <v>7.7105931838136232</v>
      </c>
    </row>
    <row r="23" spans="1:12" x14ac:dyDescent="0.25">
      <c r="A23" s="98" t="s">
        <v>72</v>
      </c>
      <c r="B23" s="9">
        <v>2</v>
      </c>
      <c r="C23" s="35" t="s">
        <v>91</v>
      </c>
      <c r="D23" s="12">
        <v>5.4</v>
      </c>
      <c r="E23" s="12">
        <v>2</v>
      </c>
      <c r="F23" s="9">
        <f t="shared" si="0"/>
        <v>2.8270000000000001E-3</v>
      </c>
      <c r="G23" s="31" t="s">
        <v>1147</v>
      </c>
      <c r="H23" s="71">
        <f t="shared" si="1"/>
        <v>7.5981006462563077</v>
      </c>
      <c r="I23" s="71">
        <f t="shared" si="2"/>
        <v>1.3438451797411226</v>
      </c>
      <c r="K23" s="1" t="s">
        <v>190</v>
      </c>
      <c r="L23" s="186">
        <f t="shared" si="3"/>
        <v>2.9357019807246565</v>
      </c>
    </row>
    <row r="24" spans="1:12" x14ac:dyDescent="0.25">
      <c r="A24" s="98" t="s">
        <v>72</v>
      </c>
      <c r="B24" s="9">
        <v>3</v>
      </c>
      <c r="C24" s="35" t="s">
        <v>91</v>
      </c>
      <c r="D24" s="12">
        <v>6.4</v>
      </c>
      <c r="E24" s="12">
        <v>3.5</v>
      </c>
      <c r="F24" s="9">
        <f t="shared" si="0"/>
        <v>2.8270000000000001E-3</v>
      </c>
      <c r="G24" s="31" t="s">
        <v>1147</v>
      </c>
      <c r="H24" s="71">
        <f t="shared" si="1"/>
        <v>11.391350670116164</v>
      </c>
      <c r="I24" s="71">
        <f t="shared" si="2"/>
        <v>2.0147418942547159</v>
      </c>
      <c r="K24" s="1" t="s">
        <v>191</v>
      </c>
      <c r="L24" s="186">
        <f t="shared" si="3"/>
        <v>7.5286916728577262</v>
      </c>
    </row>
    <row r="25" spans="1:12" x14ac:dyDescent="0.25">
      <c r="A25" s="98" t="s">
        <v>73</v>
      </c>
      <c r="B25" s="9">
        <v>1</v>
      </c>
      <c r="C25" s="35" t="s">
        <v>89</v>
      </c>
      <c r="D25" s="12">
        <v>7</v>
      </c>
      <c r="E25" s="12">
        <v>7</v>
      </c>
      <c r="F25" s="9">
        <f t="shared" si="0"/>
        <v>2.8270000000000001E-3</v>
      </c>
      <c r="G25" s="31" t="s">
        <v>1147</v>
      </c>
      <c r="H25" s="71">
        <f t="shared" si="1"/>
        <v>14.103822086879077</v>
      </c>
      <c r="I25" s="71">
        <f t="shared" si="2"/>
        <v>2.4944856892251641</v>
      </c>
      <c r="K25" s="1" t="s">
        <v>192</v>
      </c>
      <c r="L25" s="186">
        <f t="shared" si="3"/>
        <v>2.6232945994415182</v>
      </c>
    </row>
    <row r="26" spans="1:12" x14ac:dyDescent="0.25">
      <c r="A26" s="98" t="s">
        <v>73</v>
      </c>
      <c r="B26" s="9">
        <v>2</v>
      </c>
      <c r="C26" s="35" t="s">
        <v>52</v>
      </c>
      <c r="D26" s="12">
        <v>6.5</v>
      </c>
      <c r="E26" s="12">
        <v>8</v>
      </c>
      <c r="F26" s="9">
        <f t="shared" si="0"/>
        <v>2.8270000000000001E-3</v>
      </c>
      <c r="G26" s="31" t="s">
        <v>1147</v>
      </c>
      <c r="H26" s="71">
        <f t="shared" si="1"/>
        <v>11.820185882269129</v>
      </c>
      <c r="I26" s="71">
        <f t="shared" si="2"/>
        <v>2.0905882352792942</v>
      </c>
      <c r="K26" s="1" t="s">
        <v>193</v>
      </c>
      <c r="L26" s="186">
        <f t="shared" si="3"/>
        <v>1.9405175749336991</v>
      </c>
    </row>
    <row r="27" spans="1:12" x14ac:dyDescent="0.25">
      <c r="A27" s="98" t="s">
        <v>80</v>
      </c>
      <c r="B27" s="9">
        <v>1</v>
      </c>
      <c r="C27" s="35" t="s">
        <v>92</v>
      </c>
      <c r="D27" s="12">
        <v>4.5</v>
      </c>
      <c r="E27" s="12">
        <v>4</v>
      </c>
      <c r="F27" s="9">
        <f t="shared" si="0"/>
        <v>2.8270000000000001E-3</v>
      </c>
      <c r="G27" s="31" t="s">
        <v>1147</v>
      </c>
      <c r="H27" s="71">
        <f t="shared" si="1"/>
        <v>4.9201206239077653</v>
      </c>
      <c r="I27" s="71">
        <f t="shared" si="2"/>
        <v>0.87020173751463825</v>
      </c>
      <c r="K27" s="1" t="s">
        <v>194</v>
      </c>
      <c r="L27" s="186">
        <f t="shared" si="3"/>
        <v>11.029624591495249</v>
      </c>
    </row>
    <row r="28" spans="1:12" x14ac:dyDescent="0.25">
      <c r="A28" s="98" t="s">
        <v>80</v>
      </c>
      <c r="B28" s="9">
        <v>2</v>
      </c>
      <c r="C28" s="35" t="s">
        <v>9</v>
      </c>
      <c r="D28" s="12">
        <v>7.5</v>
      </c>
      <c r="E28" s="12">
        <v>6</v>
      </c>
      <c r="F28" s="9">
        <f t="shared" si="0"/>
        <v>2.8270000000000001E-3</v>
      </c>
      <c r="G28" s="31" t="s">
        <v>1147</v>
      </c>
      <c r="H28" s="71">
        <f t="shared" si="1"/>
        <v>16.624724745788903</v>
      </c>
      <c r="I28" s="71">
        <f t="shared" si="2"/>
        <v>2.9403474966022114</v>
      </c>
      <c r="K28" s="1" t="s">
        <v>206</v>
      </c>
      <c r="L28" s="186">
        <f t="shared" si="3"/>
        <v>9.8248423579498905</v>
      </c>
    </row>
    <row r="29" spans="1:12" x14ac:dyDescent="0.25">
      <c r="A29" s="98" t="s">
        <v>80</v>
      </c>
      <c r="B29" s="9">
        <v>3</v>
      </c>
      <c r="C29" s="35" t="s">
        <v>93</v>
      </c>
      <c r="D29" s="12">
        <v>7.3</v>
      </c>
      <c r="E29" s="12">
        <v>6</v>
      </c>
      <c r="F29" s="9">
        <f t="shared" si="0"/>
        <v>2.8270000000000001E-3</v>
      </c>
      <c r="G29" s="31" t="s">
        <v>1147</v>
      </c>
      <c r="H29" s="71">
        <f t="shared" si="1"/>
        <v>15.587478299582282</v>
      </c>
      <c r="I29" s="71">
        <f t="shared" si="2"/>
        <v>2.7568939334245277</v>
      </c>
      <c r="K29" s="1" t="s">
        <v>207</v>
      </c>
      <c r="L29" s="186">
        <f t="shared" si="3"/>
        <v>1.9826735467475043</v>
      </c>
    </row>
    <row r="30" spans="1:12" x14ac:dyDescent="0.25">
      <c r="A30" s="98" t="s">
        <v>80</v>
      </c>
      <c r="B30" s="9">
        <v>4</v>
      </c>
      <c r="C30" s="35" t="s">
        <v>9</v>
      </c>
      <c r="D30" s="12">
        <v>4.5</v>
      </c>
      <c r="E30" s="12">
        <v>5</v>
      </c>
      <c r="F30" s="9">
        <f t="shared" si="0"/>
        <v>2.8270000000000001E-3</v>
      </c>
      <c r="G30" s="31" t="s">
        <v>1147</v>
      </c>
      <c r="H30" s="71">
        <f t="shared" si="1"/>
        <v>4.9201206239077653</v>
      </c>
      <c r="I30" s="71">
        <f t="shared" si="2"/>
        <v>0.87020173751463825</v>
      </c>
      <c r="K30" s="1" t="s">
        <v>375</v>
      </c>
      <c r="L30" s="186">
        <f t="shared" si="3"/>
        <v>0</v>
      </c>
    </row>
    <row r="31" spans="1:12" x14ac:dyDescent="0.25">
      <c r="A31" s="98" t="s">
        <v>80</v>
      </c>
      <c r="B31" s="9">
        <v>5</v>
      </c>
      <c r="C31" s="35" t="s">
        <v>9</v>
      </c>
      <c r="D31" s="12">
        <v>2.7</v>
      </c>
      <c r="E31" s="12">
        <v>5</v>
      </c>
      <c r="F31" s="9">
        <f t="shared" si="0"/>
        <v>2.8270000000000001E-3</v>
      </c>
      <c r="G31" s="31" t="s">
        <v>1147</v>
      </c>
      <c r="H31" s="71">
        <f t="shared" si="1"/>
        <v>1.4561195643214717</v>
      </c>
      <c r="I31" s="71">
        <f t="shared" si="2"/>
        <v>0.25753794911946792</v>
      </c>
      <c r="K31" s="1" t="s">
        <v>395</v>
      </c>
      <c r="L31" s="186">
        <f t="shared" si="3"/>
        <v>10.033206500011966</v>
      </c>
    </row>
    <row r="32" spans="1:12" x14ac:dyDescent="0.25">
      <c r="A32" s="98" t="s">
        <v>80</v>
      </c>
      <c r="B32" s="9">
        <v>6</v>
      </c>
      <c r="C32" s="35" t="s">
        <v>90</v>
      </c>
      <c r="D32" s="12">
        <v>5.7</v>
      </c>
      <c r="E32" s="12">
        <v>3.5</v>
      </c>
      <c r="F32" s="9">
        <f t="shared" si="0"/>
        <v>2.8270000000000001E-3</v>
      </c>
      <c r="G32" s="31" t="s">
        <v>1147</v>
      </c>
      <c r="H32" s="71">
        <f t="shared" si="1"/>
        <v>8.6431583316292464</v>
      </c>
      <c r="I32" s="71">
        <f t="shared" si="2"/>
        <v>1.5286802850423145</v>
      </c>
      <c r="K32" s="1" t="s">
        <v>413</v>
      </c>
      <c r="L32" s="186">
        <f t="shared" si="3"/>
        <v>3.1710087516078116</v>
      </c>
    </row>
    <row r="33" spans="1:12" x14ac:dyDescent="0.25">
      <c r="A33" s="98" t="s">
        <v>83</v>
      </c>
      <c r="B33" s="9">
        <v>2</v>
      </c>
      <c r="C33" s="35" t="s">
        <v>92</v>
      </c>
      <c r="D33" s="12">
        <v>3</v>
      </c>
      <c r="E33" s="12">
        <v>3.5</v>
      </c>
      <c r="F33" s="9">
        <f t="shared" si="0"/>
        <v>2.8270000000000001E-3</v>
      </c>
      <c r="G33" s="31" t="s">
        <v>1147</v>
      </c>
      <c r="H33" s="71">
        <f t="shared" si="1"/>
        <v>1.8718044412067714</v>
      </c>
      <c r="I33" s="71">
        <f t="shared" si="2"/>
        <v>0.33105844379320326</v>
      </c>
      <c r="K33" s="1" t="s">
        <v>424</v>
      </c>
      <c r="L33" s="186">
        <f t="shared" si="3"/>
        <v>9.2001021762346653</v>
      </c>
    </row>
    <row r="34" spans="1:12" x14ac:dyDescent="0.25">
      <c r="A34" s="98" t="s">
        <v>83</v>
      </c>
      <c r="B34" s="9">
        <v>3</v>
      </c>
      <c r="C34" s="35" t="s">
        <v>94</v>
      </c>
      <c r="D34" s="12">
        <v>4</v>
      </c>
      <c r="E34" s="12">
        <v>5</v>
      </c>
      <c r="F34" s="9">
        <f t="shared" si="0"/>
        <v>2.8270000000000001E-3</v>
      </c>
      <c r="G34" s="31" t="s">
        <v>1147</v>
      </c>
      <c r="H34" s="71">
        <f t="shared" si="1"/>
        <v>3.7158074529763803</v>
      </c>
      <c r="I34" s="71">
        <f t="shared" si="2"/>
        <v>0.65719976175740713</v>
      </c>
      <c r="K34" s="1" t="s">
        <v>431</v>
      </c>
      <c r="L34" s="186">
        <f t="shared" si="3"/>
        <v>6.2902614988189081</v>
      </c>
    </row>
    <row r="35" spans="1:12" x14ac:dyDescent="0.25">
      <c r="A35" s="98" t="s">
        <v>83</v>
      </c>
      <c r="B35" s="9">
        <v>7</v>
      </c>
      <c r="C35" s="35" t="s">
        <v>94</v>
      </c>
      <c r="D35" s="12">
        <v>2.6</v>
      </c>
      <c r="E35" s="12">
        <v>2</v>
      </c>
      <c r="F35" s="9">
        <f t="shared" si="0"/>
        <v>2.8270000000000001E-3</v>
      </c>
      <c r="G35" s="31" t="s">
        <v>1147</v>
      </c>
      <c r="H35" s="71">
        <f t="shared" si="1"/>
        <v>1.3308536994529958</v>
      </c>
      <c r="I35" s="71">
        <f t="shared" si="2"/>
        <v>0.23538268472815632</v>
      </c>
      <c r="K35" s="1" t="s">
        <v>441</v>
      </c>
      <c r="L35" s="186">
        <f t="shared" si="3"/>
        <v>5.7751371733024035</v>
      </c>
    </row>
    <row r="36" spans="1:12" x14ac:dyDescent="0.25">
      <c r="A36" s="98" t="s">
        <v>83</v>
      </c>
      <c r="B36" s="9">
        <v>9</v>
      </c>
      <c r="C36" s="35" t="s">
        <v>94</v>
      </c>
      <c r="D36" s="12">
        <v>2.6</v>
      </c>
      <c r="E36" s="12">
        <v>4</v>
      </c>
      <c r="F36" s="9">
        <f t="shared" si="0"/>
        <v>2.8270000000000001E-3</v>
      </c>
      <c r="G36" s="31" t="s">
        <v>1147</v>
      </c>
      <c r="H36" s="71">
        <f t="shared" si="1"/>
        <v>1.3308536994529958</v>
      </c>
      <c r="I36" s="71">
        <f t="shared" si="2"/>
        <v>0.23538268472815632</v>
      </c>
      <c r="K36" s="1" t="s">
        <v>446</v>
      </c>
      <c r="L36" s="186">
        <f t="shared" ref="L36:L67" si="4">SUMIF(A$2:A$4954,K36,I$2:I$4954)</f>
        <v>5.234390633449304</v>
      </c>
    </row>
    <row r="37" spans="1:12" x14ac:dyDescent="0.25">
      <c r="A37" s="98" t="s">
        <v>83</v>
      </c>
      <c r="B37" s="9">
        <v>11</v>
      </c>
      <c r="C37" s="35" t="s">
        <v>94</v>
      </c>
      <c r="D37" s="12">
        <v>2.7</v>
      </c>
      <c r="E37" s="12">
        <v>5</v>
      </c>
      <c r="F37" s="9">
        <f t="shared" si="0"/>
        <v>2.8270000000000001E-3</v>
      </c>
      <c r="G37" s="31" t="s">
        <v>1147</v>
      </c>
      <c r="H37" s="71">
        <f t="shared" si="1"/>
        <v>1.4561195643214717</v>
      </c>
      <c r="I37" s="71">
        <f t="shared" si="2"/>
        <v>0.25753794911946792</v>
      </c>
      <c r="K37" s="1" t="s">
        <v>455</v>
      </c>
      <c r="L37" s="186">
        <f t="shared" si="4"/>
        <v>7.9057549315991471</v>
      </c>
    </row>
    <row r="38" spans="1:12" x14ac:dyDescent="0.25">
      <c r="A38" s="98" t="s">
        <v>86</v>
      </c>
      <c r="B38" s="9">
        <v>1</v>
      </c>
      <c r="C38" s="35" t="s">
        <v>95</v>
      </c>
      <c r="D38" s="12">
        <v>3</v>
      </c>
      <c r="E38" s="12">
        <v>1</v>
      </c>
      <c r="F38" s="9">
        <f t="shared" si="0"/>
        <v>2.8270000000000001E-3</v>
      </c>
      <c r="G38" s="31" t="s">
        <v>1147</v>
      </c>
      <c r="H38" s="71">
        <f t="shared" si="1"/>
        <v>1.8718044412067714</v>
      </c>
      <c r="I38" s="71">
        <f t="shared" si="2"/>
        <v>0.33105844379320326</v>
      </c>
      <c r="K38" s="1" t="s">
        <v>466</v>
      </c>
      <c r="L38" s="186">
        <f t="shared" si="4"/>
        <v>0.91700416196583978</v>
      </c>
    </row>
    <row r="39" spans="1:12" x14ac:dyDescent="0.25">
      <c r="A39" s="98" t="s">
        <v>86</v>
      </c>
      <c r="B39" s="9">
        <v>2</v>
      </c>
      <c r="C39" s="35" t="s">
        <v>95</v>
      </c>
      <c r="D39" s="12">
        <v>3.3</v>
      </c>
      <c r="E39" s="12">
        <v>2</v>
      </c>
      <c r="F39" s="9">
        <f t="shared" si="0"/>
        <v>2.8270000000000001E-3</v>
      </c>
      <c r="G39" s="31" t="s">
        <v>1147</v>
      </c>
      <c r="H39" s="71">
        <f t="shared" si="1"/>
        <v>2.3492019484986812</v>
      </c>
      <c r="I39" s="71">
        <f t="shared" si="2"/>
        <v>0.41549380058342428</v>
      </c>
      <c r="K39" s="1" t="s">
        <v>482</v>
      </c>
      <c r="L39" s="186">
        <f t="shared" si="4"/>
        <v>1.8720365299866977</v>
      </c>
    </row>
    <row r="40" spans="1:12" x14ac:dyDescent="0.25">
      <c r="A40" s="98" t="s">
        <v>86</v>
      </c>
      <c r="B40" s="9">
        <v>3</v>
      </c>
      <c r="C40" s="35" t="s">
        <v>95</v>
      </c>
      <c r="D40" s="12">
        <v>3.8</v>
      </c>
      <c r="E40" s="12">
        <v>3</v>
      </c>
      <c r="F40" s="9">
        <f t="shared" si="0"/>
        <v>2.8270000000000001E-3</v>
      </c>
      <c r="G40" s="31" t="s">
        <v>1147</v>
      </c>
      <c r="H40" s="71">
        <f t="shared" si="1"/>
        <v>3.2881921781721344</v>
      </c>
      <c r="I40" s="71">
        <f t="shared" si="2"/>
        <v>0.58156918609340891</v>
      </c>
      <c r="K40" s="1" t="s">
        <v>488</v>
      </c>
      <c r="L40" s="186">
        <f t="shared" si="4"/>
        <v>4.5257498010883666</v>
      </c>
    </row>
    <row r="41" spans="1:12" x14ac:dyDescent="0.25">
      <c r="A41" s="98" t="s">
        <v>86</v>
      </c>
      <c r="B41" s="9">
        <v>4</v>
      </c>
      <c r="C41" s="35" t="s">
        <v>95</v>
      </c>
      <c r="D41" s="12">
        <v>3.5</v>
      </c>
      <c r="E41" s="12">
        <v>5</v>
      </c>
      <c r="F41" s="9">
        <f t="shared" si="0"/>
        <v>2.8270000000000001E-3</v>
      </c>
      <c r="G41" s="31" t="s">
        <v>1147</v>
      </c>
      <c r="H41" s="71">
        <f t="shared" si="1"/>
        <v>2.7028927660405127</v>
      </c>
      <c r="I41" s="71">
        <f t="shared" si="2"/>
        <v>0.47804965794844584</v>
      </c>
      <c r="K41" s="1" t="s">
        <v>493</v>
      </c>
      <c r="L41" s="186">
        <f t="shared" si="4"/>
        <v>3.9390662154168581</v>
      </c>
    </row>
    <row r="42" spans="1:12" x14ac:dyDescent="0.25">
      <c r="A42" s="98" t="s">
        <v>86</v>
      </c>
      <c r="B42" s="9">
        <v>5</v>
      </c>
      <c r="C42" s="35" t="s">
        <v>95</v>
      </c>
      <c r="D42" s="12">
        <v>3.2</v>
      </c>
      <c r="E42" s="12">
        <v>4</v>
      </c>
      <c r="F42" s="9">
        <f t="shared" si="0"/>
        <v>2.8270000000000001E-3</v>
      </c>
      <c r="G42" s="31" t="s">
        <v>1147</v>
      </c>
      <c r="H42" s="71">
        <f t="shared" si="1"/>
        <v>2.1830677622012535</v>
      </c>
      <c r="I42" s="71">
        <f t="shared" si="2"/>
        <v>0.38611032228532954</v>
      </c>
      <c r="K42" s="1" t="s">
        <v>498</v>
      </c>
      <c r="L42" s="186">
        <f t="shared" si="4"/>
        <v>7.2222542130404346</v>
      </c>
    </row>
    <row r="43" spans="1:12" x14ac:dyDescent="0.25">
      <c r="A43" s="98" t="s">
        <v>86</v>
      </c>
      <c r="B43" s="9">
        <v>6</v>
      </c>
      <c r="C43" s="35" t="s">
        <v>95</v>
      </c>
      <c r="D43" s="12">
        <v>3</v>
      </c>
      <c r="E43" s="12">
        <v>1.5</v>
      </c>
      <c r="F43" s="9">
        <f t="shared" si="0"/>
        <v>2.8270000000000001E-3</v>
      </c>
      <c r="G43" s="31" t="s">
        <v>1147</v>
      </c>
      <c r="H43" s="71">
        <f t="shared" si="1"/>
        <v>1.8718044412067714</v>
      </c>
      <c r="I43" s="71">
        <f t="shared" si="2"/>
        <v>0.33105844379320326</v>
      </c>
      <c r="K43" s="1" t="s">
        <v>523</v>
      </c>
      <c r="L43" s="186">
        <f t="shared" si="4"/>
        <v>3.632632541275969</v>
      </c>
    </row>
    <row r="44" spans="1:12" x14ac:dyDescent="0.25">
      <c r="A44" s="98" t="s">
        <v>86</v>
      </c>
      <c r="B44" s="9">
        <v>7</v>
      </c>
      <c r="C44" s="35" t="s">
        <v>96</v>
      </c>
      <c r="D44" s="12">
        <v>3.4</v>
      </c>
      <c r="E44" s="12">
        <v>2.5</v>
      </c>
      <c r="F44" s="9">
        <f t="shared" si="0"/>
        <v>2.8270000000000001E-3</v>
      </c>
      <c r="G44" s="31" t="s">
        <v>1147</v>
      </c>
      <c r="H44" s="71">
        <f t="shared" si="1"/>
        <v>2.5224496439559245</v>
      </c>
      <c r="I44" s="71">
        <f t="shared" si="2"/>
        <v>0.44613541633461701</v>
      </c>
      <c r="K44" s="1" t="s">
        <v>526</v>
      </c>
      <c r="L44" s="186">
        <f t="shared" si="4"/>
        <v>19.146559134751563</v>
      </c>
    </row>
    <row r="45" spans="1:12" x14ac:dyDescent="0.25">
      <c r="A45" s="98" t="s">
        <v>86</v>
      </c>
      <c r="B45" s="9">
        <v>10</v>
      </c>
      <c r="C45" s="35" t="s">
        <v>41</v>
      </c>
      <c r="D45" s="12">
        <v>6.5</v>
      </c>
      <c r="E45" s="12">
        <v>2.5</v>
      </c>
      <c r="F45" s="9">
        <f t="shared" si="0"/>
        <v>2.8270000000000001E-3</v>
      </c>
      <c r="G45" s="31" t="s">
        <v>1147</v>
      </c>
      <c r="H45" s="71">
        <f t="shared" si="1"/>
        <v>11.820185882269129</v>
      </c>
      <c r="I45" s="71">
        <f t="shared" si="2"/>
        <v>2.0905882352792942</v>
      </c>
      <c r="K45" s="1" t="s">
        <v>529</v>
      </c>
      <c r="L45" s="186">
        <f t="shared" si="4"/>
        <v>1.2282379639504015</v>
      </c>
    </row>
    <row r="46" spans="1:12" x14ac:dyDescent="0.25">
      <c r="A46" s="98" t="s">
        <v>86</v>
      </c>
      <c r="B46" s="9">
        <v>13</v>
      </c>
      <c r="C46" s="35" t="s">
        <v>25</v>
      </c>
      <c r="D46" s="12">
        <v>4</v>
      </c>
      <c r="E46" s="12">
        <v>4</v>
      </c>
      <c r="F46" s="9">
        <f t="shared" si="0"/>
        <v>2.8270000000000001E-3</v>
      </c>
      <c r="G46" s="31" t="s">
        <v>1147</v>
      </c>
      <c r="H46" s="71">
        <f t="shared" si="1"/>
        <v>3.7158074529763803</v>
      </c>
      <c r="I46" s="71">
        <f t="shared" si="2"/>
        <v>0.65719976175740713</v>
      </c>
      <c r="K46" s="1" t="s">
        <v>533</v>
      </c>
      <c r="L46" s="186">
        <f t="shared" si="4"/>
        <v>0.71716876607853286</v>
      </c>
    </row>
    <row r="47" spans="1:12" x14ac:dyDescent="0.25">
      <c r="A47" s="98" t="s">
        <v>86</v>
      </c>
      <c r="B47" s="9">
        <v>14</v>
      </c>
      <c r="C47" s="35" t="s">
        <v>98</v>
      </c>
      <c r="D47" s="12">
        <v>4</v>
      </c>
      <c r="E47" s="12">
        <v>5</v>
      </c>
      <c r="F47" s="9">
        <f t="shared" si="0"/>
        <v>2.8270000000000001E-3</v>
      </c>
      <c r="G47" s="31" t="s">
        <v>1147</v>
      </c>
      <c r="H47" s="71">
        <f t="shared" si="1"/>
        <v>3.7158074529763803</v>
      </c>
      <c r="I47" s="71">
        <f t="shared" si="2"/>
        <v>0.65719976175740713</v>
      </c>
      <c r="K47" s="1" t="s">
        <v>535</v>
      </c>
      <c r="L47" s="186">
        <f t="shared" si="4"/>
        <v>16.016624116432347</v>
      </c>
    </row>
    <row r="48" spans="1:12" x14ac:dyDescent="0.25">
      <c r="A48" s="98" t="s">
        <v>86</v>
      </c>
      <c r="B48" s="9">
        <v>15</v>
      </c>
      <c r="C48" s="35" t="s">
        <v>99</v>
      </c>
      <c r="D48" s="12">
        <v>5</v>
      </c>
      <c r="E48" s="12">
        <v>4</v>
      </c>
      <c r="F48" s="9">
        <f t="shared" si="0"/>
        <v>2.8270000000000001E-3</v>
      </c>
      <c r="G48" s="31" t="s">
        <v>1147</v>
      </c>
      <c r="H48" s="71">
        <f t="shared" si="1"/>
        <v>6.3246891675375991</v>
      </c>
      <c r="I48" s="71">
        <f t="shared" si="2"/>
        <v>1.1186220671272724</v>
      </c>
      <c r="K48" s="1" t="s">
        <v>538</v>
      </c>
      <c r="L48" s="186">
        <f t="shared" si="4"/>
        <v>0.58156918609340891</v>
      </c>
    </row>
    <row r="49" spans="1:12" x14ac:dyDescent="0.25">
      <c r="A49" s="98" t="s">
        <v>86</v>
      </c>
      <c r="B49" s="9">
        <v>16</v>
      </c>
      <c r="C49" s="35" t="s">
        <v>41</v>
      </c>
      <c r="D49" s="12">
        <v>5.7</v>
      </c>
      <c r="E49" s="12">
        <v>4</v>
      </c>
      <c r="F49" s="9">
        <f t="shared" si="0"/>
        <v>2.8270000000000001E-3</v>
      </c>
      <c r="G49" s="31" t="s">
        <v>1147</v>
      </c>
      <c r="H49" s="71">
        <f t="shared" si="1"/>
        <v>8.6431583316292464</v>
      </c>
      <c r="I49" s="71">
        <f t="shared" si="2"/>
        <v>1.5286802850423145</v>
      </c>
      <c r="K49" s="1" t="s">
        <v>540</v>
      </c>
      <c r="L49" s="186">
        <f t="shared" si="4"/>
        <v>1.4039229108970375</v>
      </c>
    </row>
    <row r="50" spans="1:12" x14ac:dyDescent="0.25">
      <c r="A50" s="98" t="s">
        <v>86</v>
      </c>
      <c r="B50" s="9">
        <v>17</v>
      </c>
      <c r="C50" s="35" t="s">
        <v>9</v>
      </c>
      <c r="D50" s="12">
        <v>4.4000000000000004</v>
      </c>
      <c r="E50" s="12">
        <v>3</v>
      </c>
      <c r="F50" s="9">
        <f t="shared" si="0"/>
        <v>2.8270000000000001E-3</v>
      </c>
      <c r="G50" s="31" t="s">
        <v>1147</v>
      </c>
      <c r="H50" s="71">
        <f t="shared" si="1"/>
        <v>4.6635118052985529</v>
      </c>
      <c r="I50" s="71">
        <f t="shared" si="2"/>
        <v>0.82481637872277203</v>
      </c>
      <c r="K50" s="1" t="s">
        <v>542</v>
      </c>
      <c r="L50" s="186">
        <f t="shared" si="4"/>
        <v>3.0346554753957893</v>
      </c>
    </row>
    <row r="51" spans="1:12" x14ac:dyDescent="0.25">
      <c r="A51" s="98" t="s">
        <v>88</v>
      </c>
      <c r="B51" s="9">
        <v>2</v>
      </c>
      <c r="C51" s="35" t="s">
        <v>52</v>
      </c>
      <c r="D51" s="12">
        <v>4.5</v>
      </c>
      <c r="E51" s="12">
        <v>5</v>
      </c>
      <c r="F51" s="9">
        <f t="shared" ref="F51:F91" si="5">28.27/10000</f>
        <v>2.8270000000000001E-3</v>
      </c>
      <c r="G51" s="31" t="s">
        <v>1147</v>
      </c>
      <c r="H51" s="71">
        <f t="shared" si="1"/>
        <v>4.9201206239077653</v>
      </c>
      <c r="I51" s="71">
        <f t="shared" si="2"/>
        <v>0.87020173751463825</v>
      </c>
      <c r="K51" s="1" t="s">
        <v>544</v>
      </c>
      <c r="L51" s="186">
        <f t="shared" si="4"/>
        <v>0</v>
      </c>
    </row>
    <row r="52" spans="1:12" x14ac:dyDescent="0.25">
      <c r="A52" s="98" t="s">
        <v>88</v>
      </c>
      <c r="B52" s="9">
        <v>3</v>
      </c>
      <c r="C52" s="35" t="s">
        <v>102</v>
      </c>
      <c r="D52" s="12">
        <v>4.5</v>
      </c>
      <c r="E52" s="12">
        <v>5</v>
      </c>
      <c r="F52" s="9">
        <f t="shared" si="5"/>
        <v>2.8270000000000001E-3</v>
      </c>
      <c r="G52" s="31" t="s">
        <v>1147</v>
      </c>
      <c r="H52" s="71">
        <f t="shared" si="1"/>
        <v>4.9201206239077653</v>
      </c>
      <c r="I52" s="71">
        <f t="shared" si="2"/>
        <v>0.87020173751463825</v>
      </c>
      <c r="K52" s="1" t="s">
        <v>547</v>
      </c>
      <c r="L52" s="186">
        <f t="shared" si="4"/>
        <v>2.5253767171301611</v>
      </c>
    </row>
    <row r="53" spans="1:12" x14ac:dyDescent="0.25">
      <c r="A53" s="98" t="s">
        <v>88</v>
      </c>
      <c r="B53" s="9">
        <v>4</v>
      </c>
      <c r="C53" s="35" t="s">
        <v>52</v>
      </c>
      <c r="D53" s="12">
        <v>3.5</v>
      </c>
      <c r="E53" s="12">
        <v>3</v>
      </c>
      <c r="F53" s="9">
        <f t="shared" si="5"/>
        <v>2.8270000000000001E-3</v>
      </c>
      <c r="G53" s="31" t="s">
        <v>1147</v>
      </c>
      <c r="H53" s="71">
        <f t="shared" si="1"/>
        <v>2.7028927660405127</v>
      </c>
      <c r="I53" s="71">
        <f t="shared" si="2"/>
        <v>0.47804965794844584</v>
      </c>
      <c r="K53" s="1" t="s">
        <v>550</v>
      </c>
      <c r="L53" s="186">
        <f t="shared" si="4"/>
        <v>5.1979535200275029</v>
      </c>
    </row>
    <row r="54" spans="1:12" x14ac:dyDescent="0.25">
      <c r="A54" s="98" t="s">
        <v>88</v>
      </c>
      <c r="B54" s="9">
        <v>6</v>
      </c>
      <c r="C54" s="35" t="s">
        <v>101</v>
      </c>
      <c r="D54" s="12">
        <v>8.1999999999999993</v>
      </c>
      <c r="E54" s="12">
        <v>5</v>
      </c>
      <c r="F54" s="9">
        <f t="shared" si="5"/>
        <v>2.8270000000000001E-3</v>
      </c>
      <c r="G54" s="31" t="s">
        <v>1147</v>
      </c>
      <c r="H54" s="71">
        <f t="shared" si="1"/>
        <v>20.564665361435271</v>
      </c>
      <c r="I54" s="71">
        <f t="shared" si="2"/>
        <v>3.6371887798788944</v>
      </c>
      <c r="K54" s="1" t="s">
        <v>552</v>
      </c>
      <c r="L54" s="186">
        <f t="shared" si="4"/>
        <v>11.483193909087905</v>
      </c>
    </row>
    <row r="55" spans="1:12" x14ac:dyDescent="0.25">
      <c r="A55" s="98" t="s">
        <v>88</v>
      </c>
      <c r="B55" s="9">
        <v>7</v>
      </c>
      <c r="C55" s="35" t="s">
        <v>103</v>
      </c>
      <c r="D55" s="12">
        <v>3.3</v>
      </c>
      <c r="E55" s="12">
        <v>3</v>
      </c>
      <c r="F55" s="9">
        <f t="shared" si="5"/>
        <v>2.8270000000000001E-3</v>
      </c>
      <c r="G55" s="31" t="s">
        <v>1147</v>
      </c>
      <c r="H55" s="71">
        <f t="shared" si="1"/>
        <v>2.3492019484986812</v>
      </c>
      <c r="I55" s="71">
        <f t="shared" si="2"/>
        <v>0.41549380058342428</v>
      </c>
      <c r="K55" s="1" t="s">
        <v>554</v>
      </c>
      <c r="L55" s="186">
        <f t="shared" si="4"/>
        <v>0.61871378021474033</v>
      </c>
    </row>
    <row r="56" spans="1:12" x14ac:dyDescent="0.25">
      <c r="A56" s="98" t="s">
        <v>175</v>
      </c>
      <c r="B56" s="9">
        <v>1</v>
      </c>
      <c r="C56" s="35" t="s">
        <v>37</v>
      </c>
      <c r="D56" s="12">
        <v>5</v>
      </c>
      <c r="E56" s="12">
        <v>5</v>
      </c>
      <c r="F56" s="9">
        <f t="shared" si="5"/>
        <v>2.8270000000000001E-3</v>
      </c>
      <c r="G56" s="31" t="s">
        <v>1147</v>
      </c>
      <c r="H56" s="71">
        <f t="shared" si="1"/>
        <v>6.3246891675375991</v>
      </c>
      <c r="I56" s="71">
        <f t="shared" si="2"/>
        <v>1.1186220671272724</v>
      </c>
      <c r="K56" s="1" t="s">
        <v>557</v>
      </c>
      <c r="L56" s="186">
        <f t="shared" si="4"/>
        <v>2.6473023521695866</v>
      </c>
    </row>
    <row r="57" spans="1:12" x14ac:dyDescent="0.25">
      <c r="A57" s="98" t="s">
        <v>175</v>
      </c>
      <c r="B57" s="9">
        <v>2</v>
      </c>
      <c r="C57" s="35" t="s">
        <v>96</v>
      </c>
      <c r="D57" s="12">
        <v>3.5</v>
      </c>
      <c r="E57" s="12">
        <v>3</v>
      </c>
      <c r="F57" s="9">
        <f t="shared" si="5"/>
        <v>2.8270000000000001E-3</v>
      </c>
      <c r="G57" s="31" t="s">
        <v>1147</v>
      </c>
      <c r="H57" s="71">
        <f t="shared" si="1"/>
        <v>2.7028927660405127</v>
      </c>
      <c r="I57" s="71">
        <f t="shared" si="2"/>
        <v>0.47804965794844584</v>
      </c>
      <c r="K57" s="1" t="s">
        <v>559</v>
      </c>
      <c r="L57" s="186">
        <f t="shared" si="4"/>
        <v>5.8370227688801704</v>
      </c>
    </row>
    <row r="58" spans="1:12" x14ac:dyDescent="0.25">
      <c r="A58" s="98" t="s">
        <v>175</v>
      </c>
      <c r="B58" s="9">
        <v>3</v>
      </c>
      <c r="C58" s="35" t="s">
        <v>9</v>
      </c>
      <c r="D58" s="12">
        <v>3.6</v>
      </c>
      <c r="E58" s="12">
        <v>2.5</v>
      </c>
      <c r="F58" s="9">
        <f t="shared" si="5"/>
        <v>2.8270000000000001E-3</v>
      </c>
      <c r="G58" s="31" t="s">
        <v>1147</v>
      </c>
      <c r="H58" s="71">
        <f t="shared" si="1"/>
        <v>2.890611759656974</v>
      </c>
      <c r="I58" s="71">
        <f t="shared" si="2"/>
        <v>0.51125075338821613</v>
      </c>
      <c r="K58" s="1" t="s">
        <v>561</v>
      </c>
      <c r="L58" s="186">
        <f t="shared" si="4"/>
        <v>0</v>
      </c>
    </row>
    <row r="59" spans="1:12" x14ac:dyDescent="0.25">
      <c r="A59" s="98" t="s">
        <v>175</v>
      </c>
      <c r="B59" s="9">
        <v>7</v>
      </c>
      <c r="C59" s="35" t="s">
        <v>25</v>
      </c>
      <c r="D59" s="12">
        <v>5</v>
      </c>
      <c r="E59" s="12">
        <v>2.5</v>
      </c>
      <c r="F59" s="9">
        <f t="shared" si="5"/>
        <v>2.8270000000000001E-3</v>
      </c>
      <c r="G59" s="31" t="s">
        <v>1147</v>
      </c>
      <c r="H59" s="71">
        <f t="shared" si="1"/>
        <v>6.3246891675375991</v>
      </c>
      <c r="I59" s="71">
        <f t="shared" si="2"/>
        <v>1.1186220671272724</v>
      </c>
      <c r="K59" s="1" t="s">
        <v>563</v>
      </c>
      <c r="L59" s="186">
        <f t="shared" si="4"/>
        <v>1.6643747492293155</v>
      </c>
    </row>
    <row r="60" spans="1:12" x14ac:dyDescent="0.25">
      <c r="A60" s="98" t="s">
        <v>178</v>
      </c>
      <c r="B60" s="9">
        <v>1</v>
      </c>
      <c r="C60" s="35" t="s">
        <v>213</v>
      </c>
      <c r="D60" s="12">
        <v>9.8000000000000007</v>
      </c>
      <c r="E60" s="12">
        <v>5</v>
      </c>
      <c r="F60" s="9">
        <f t="shared" si="5"/>
        <v>2.8270000000000001E-3</v>
      </c>
      <c r="G60" s="31" t="s">
        <v>1147</v>
      </c>
      <c r="H60" s="71">
        <f t="shared" si="1"/>
        <v>31.450999754946583</v>
      </c>
      <c r="I60" s="71">
        <f t="shared" si="2"/>
        <v>5.5626104978681612</v>
      </c>
      <c r="K60" s="1" t="s">
        <v>565</v>
      </c>
      <c r="L60" s="186">
        <f t="shared" si="4"/>
        <v>0</v>
      </c>
    </row>
    <row r="61" spans="1:12" x14ac:dyDescent="0.25">
      <c r="A61" s="98" t="s">
        <v>178</v>
      </c>
      <c r="B61" s="9">
        <v>2</v>
      </c>
      <c r="C61" s="35" t="s">
        <v>214</v>
      </c>
      <c r="D61" s="12">
        <v>6.8</v>
      </c>
      <c r="E61" s="12">
        <v>5</v>
      </c>
      <c r="F61" s="9">
        <f t="shared" si="5"/>
        <v>2.8270000000000001E-3</v>
      </c>
      <c r="G61" s="31" t="s">
        <v>1147</v>
      </c>
      <c r="H61" s="71">
        <f t="shared" si="1"/>
        <v>13.162261355111644</v>
      </c>
      <c r="I61" s="71">
        <f t="shared" si="2"/>
        <v>2.3279556694573125</v>
      </c>
      <c r="K61" s="1" t="s">
        <v>567</v>
      </c>
      <c r="L61" s="186">
        <f t="shared" si="4"/>
        <v>0</v>
      </c>
    </row>
    <row r="62" spans="1:12" x14ac:dyDescent="0.25">
      <c r="A62" s="98" t="s">
        <v>180</v>
      </c>
      <c r="B62" s="9">
        <v>3</v>
      </c>
      <c r="C62" s="35" t="s">
        <v>51</v>
      </c>
      <c r="D62" s="12">
        <v>4</v>
      </c>
      <c r="E62" s="12">
        <v>5</v>
      </c>
      <c r="F62" s="9">
        <f t="shared" si="5"/>
        <v>2.8270000000000001E-3</v>
      </c>
      <c r="G62" s="31" t="s">
        <v>1147</v>
      </c>
      <c r="H62" s="71">
        <f t="shared" si="1"/>
        <v>3.7158074529763803</v>
      </c>
      <c r="I62" s="71">
        <f t="shared" si="2"/>
        <v>0.65719976175740713</v>
      </c>
      <c r="K62" s="1" t="s">
        <v>569</v>
      </c>
      <c r="L62" s="186">
        <f t="shared" si="4"/>
        <v>0</v>
      </c>
    </row>
    <row r="63" spans="1:12" x14ac:dyDescent="0.25">
      <c r="A63" s="98" t="s">
        <v>180</v>
      </c>
      <c r="B63" s="9">
        <v>8</v>
      </c>
      <c r="C63" s="35" t="s">
        <v>51</v>
      </c>
      <c r="D63" s="12">
        <v>3.5</v>
      </c>
      <c r="E63" s="12">
        <v>6</v>
      </c>
      <c r="F63" s="9">
        <f t="shared" si="5"/>
        <v>2.8270000000000001E-3</v>
      </c>
      <c r="G63" s="31" t="s">
        <v>1147</v>
      </c>
      <c r="H63" s="71">
        <f t="shared" si="1"/>
        <v>2.7028927660405127</v>
      </c>
      <c r="I63" s="71">
        <f t="shared" si="2"/>
        <v>0.47804965794844584</v>
      </c>
      <c r="K63" s="1" t="s">
        <v>570</v>
      </c>
      <c r="L63" s="186">
        <f t="shared" si="4"/>
        <v>0</v>
      </c>
    </row>
    <row r="64" spans="1:12" x14ac:dyDescent="0.25">
      <c r="A64" s="98" t="s">
        <v>180</v>
      </c>
      <c r="B64" s="9">
        <v>10</v>
      </c>
      <c r="C64" s="35" t="s">
        <v>97</v>
      </c>
      <c r="D64" s="12">
        <v>2.6</v>
      </c>
      <c r="E64" s="12">
        <v>2</v>
      </c>
      <c r="F64" s="9">
        <f t="shared" si="5"/>
        <v>2.8270000000000001E-3</v>
      </c>
      <c r="G64" s="31" t="s">
        <v>1147</v>
      </c>
      <c r="H64" s="71">
        <f t="shared" si="1"/>
        <v>1.3308536994529958</v>
      </c>
      <c r="I64" s="71">
        <f t="shared" si="2"/>
        <v>0.23538268472815632</v>
      </c>
      <c r="K64" s="1" t="s">
        <v>572</v>
      </c>
      <c r="L64" s="186">
        <f t="shared" si="4"/>
        <v>0</v>
      </c>
    </row>
    <row r="65" spans="1:12" x14ac:dyDescent="0.25">
      <c r="A65" s="98" t="s">
        <v>180</v>
      </c>
      <c r="B65" s="9">
        <v>13</v>
      </c>
      <c r="C65" s="35" t="s">
        <v>51</v>
      </c>
      <c r="D65" s="12">
        <v>2.5</v>
      </c>
      <c r="E65" s="12">
        <v>4</v>
      </c>
      <c r="F65" s="9">
        <f t="shared" si="5"/>
        <v>2.8270000000000001E-3</v>
      </c>
      <c r="G65" s="31" t="s">
        <v>1147</v>
      </c>
      <c r="H65" s="71">
        <f t="shared" si="1"/>
        <v>1.2120797109526622</v>
      </c>
      <c r="I65" s="71">
        <f t="shared" si="2"/>
        <v>0.21437561212463074</v>
      </c>
      <c r="K65" s="1" t="s">
        <v>574</v>
      </c>
      <c r="L65" s="186">
        <f t="shared" si="4"/>
        <v>10.80898610921049</v>
      </c>
    </row>
    <row r="66" spans="1:12" x14ac:dyDescent="0.25">
      <c r="A66" s="98" t="s">
        <v>180</v>
      </c>
      <c r="B66" s="9">
        <v>17</v>
      </c>
      <c r="C66" s="35" t="s">
        <v>8</v>
      </c>
      <c r="D66" s="12">
        <v>2.5</v>
      </c>
      <c r="E66" s="12">
        <v>2</v>
      </c>
      <c r="F66" s="9">
        <f t="shared" si="5"/>
        <v>2.8270000000000001E-3</v>
      </c>
      <c r="G66" s="31" t="s">
        <v>1147</v>
      </c>
      <c r="H66" s="71">
        <f t="shared" si="1"/>
        <v>1.2120797109526622</v>
      </c>
      <c r="I66" s="71">
        <f t="shared" si="2"/>
        <v>0.21437561212463074</v>
      </c>
      <c r="K66" s="189" t="s">
        <v>728</v>
      </c>
      <c r="L66" s="186">
        <f t="shared" si="4"/>
        <v>2.5367206651354381</v>
      </c>
    </row>
    <row r="67" spans="1:12" x14ac:dyDescent="0.25">
      <c r="A67" s="98" t="s">
        <v>180</v>
      </c>
      <c r="B67" s="9">
        <v>21</v>
      </c>
      <c r="C67" s="35" t="s">
        <v>215</v>
      </c>
      <c r="D67" s="12">
        <v>2.5</v>
      </c>
      <c r="E67" s="12">
        <v>2.5</v>
      </c>
      <c r="F67" s="9">
        <f t="shared" si="5"/>
        <v>2.8270000000000001E-3</v>
      </c>
      <c r="G67" s="31" t="s">
        <v>1147</v>
      </c>
      <c r="H67" s="71">
        <f t="shared" ref="H67:H79" si="6">0.13647*D67^2.38351</f>
        <v>1.2120797109526622</v>
      </c>
      <c r="I67" s="71">
        <f t="shared" ref="I67:I79" si="7">(H67/1000)*0.5/F67</f>
        <v>0.21437561212463074</v>
      </c>
      <c r="K67" s="189" t="s">
        <v>730</v>
      </c>
      <c r="L67" s="186">
        <f t="shared" si="4"/>
        <v>0</v>
      </c>
    </row>
    <row r="68" spans="1:12" x14ac:dyDescent="0.25">
      <c r="A68" s="98" t="s">
        <v>180</v>
      </c>
      <c r="B68" s="9">
        <v>22</v>
      </c>
      <c r="C68" s="35" t="s">
        <v>215</v>
      </c>
      <c r="D68" s="12">
        <v>2.5</v>
      </c>
      <c r="E68" s="12">
        <v>1.5</v>
      </c>
      <c r="F68" s="9">
        <f t="shared" si="5"/>
        <v>2.8270000000000001E-3</v>
      </c>
      <c r="G68" s="31" t="s">
        <v>1147</v>
      </c>
      <c r="H68" s="71">
        <f t="shared" si="6"/>
        <v>1.2120797109526622</v>
      </c>
      <c r="I68" s="71">
        <f t="shared" si="7"/>
        <v>0.21437561212463074</v>
      </c>
      <c r="K68" s="189" t="s">
        <v>732</v>
      </c>
      <c r="L68" s="186">
        <f t="shared" ref="L68:L99" si="8">SUMIF(A$2:A$4954,K68,I$2:I$4954)</f>
        <v>17.388231274057773</v>
      </c>
    </row>
    <row r="69" spans="1:12" x14ac:dyDescent="0.25">
      <c r="A69" s="98" t="s">
        <v>182</v>
      </c>
      <c r="B69" s="9">
        <v>1</v>
      </c>
      <c r="C69" s="35" t="s">
        <v>10</v>
      </c>
      <c r="D69" s="12">
        <v>5</v>
      </c>
      <c r="E69" s="12">
        <v>4.5</v>
      </c>
      <c r="F69" s="9">
        <f t="shared" si="5"/>
        <v>2.8270000000000001E-3</v>
      </c>
      <c r="G69" s="31" t="s">
        <v>1147</v>
      </c>
      <c r="H69" s="71">
        <f t="shared" si="6"/>
        <v>6.3246891675375991</v>
      </c>
      <c r="I69" s="71">
        <f t="shared" si="7"/>
        <v>1.1186220671272724</v>
      </c>
      <c r="K69" s="189" t="s">
        <v>734</v>
      </c>
      <c r="L69" s="186">
        <f t="shared" si="8"/>
        <v>0</v>
      </c>
    </row>
    <row r="70" spans="1:12" x14ac:dyDescent="0.25">
      <c r="A70" s="98" t="s">
        <v>182</v>
      </c>
      <c r="B70" s="9">
        <v>2</v>
      </c>
      <c r="C70" s="35" t="s">
        <v>219</v>
      </c>
      <c r="D70" s="12">
        <v>3.3</v>
      </c>
      <c r="E70" s="12">
        <v>3</v>
      </c>
      <c r="F70" s="9">
        <f t="shared" si="5"/>
        <v>2.8270000000000001E-3</v>
      </c>
      <c r="G70" s="31" t="s">
        <v>1147</v>
      </c>
      <c r="H70" s="71">
        <f t="shared" si="6"/>
        <v>2.3492019484986812</v>
      </c>
      <c r="I70" s="71">
        <f t="shared" si="7"/>
        <v>0.41549380058342428</v>
      </c>
      <c r="K70" s="189" t="s">
        <v>736</v>
      </c>
      <c r="L70" s="186">
        <f t="shared" si="8"/>
        <v>0</v>
      </c>
    </row>
    <row r="71" spans="1:12" x14ac:dyDescent="0.25">
      <c r="A71" s="98" t="s">
        <v>182</v>
      </c>
      <c r="B71" s="9">
        <v>3</v>
      </c>
      <c r="C71" s="35" t="s">
        <v>152</v>
      </c>
      <c r="D71" s="12">
        <v>7.2</v>
      </c>
      <c r="E71" s="12">
        <v>6</v>
      </c>
      <c r="F71" s="9">
        <f t="shared" si="5"/>
        <v>2.8270000000000001E-3</v>
      </c>
      <c r="G71" s="31" t="s">
        <v>1147</v>
      </c>
      <c r="H71" s="71">
        <f t="shared" si="6"/>
        <v>15.083348659874792</v>
      </c>
      <c r="I71" s="71">
        <f t="shared" si="7"/>
        <v>2.6677305730234862</v>
      </c>
      <c r="K71" s="189" t="s">
        <v>737</v>
      </c>
      <c r="L71" s="186">
        <f t="shared" si="8"/>
        <v>2.7800829271437779</v>
      </c>
    </row>
    <row r="72" spans="1:12" x14ac:dyDescent="0.25">
      <c r="A72" s="98" t="s">
        <v>182</v>
      </c>
      <c r="B72" s="9">
        <v>4</v>
      </c>
      <c r="C72" s="35" t="s">
        <v>10</v>
      </c>
      <c r="D72" s="12">
        <v>2.7</v>
      </c>
      <c r="E72" s="12">
        <v>3</v>
      </c>
      <c r="F72" s="9">
        <f t="shared" si="5"/>
        <v>2.8270000000000001E-3</v>
      </c>
      <c r="G72" s="31" t="s">
        <v>1147</v>
      </c>
      <c r="H72" s="71">
        <f t="shared" si="6"/>
        <v>1.4561195643214717</v>
      </c>
      <c r="I72" s="71">
        <f t="shared" si="7"/>
        <v>0.25753794911946792</v>
      </c>
      <c r="K72" s="189" t="s">
        <v>738</v>
      </c>
      <c r="L72" s="186">
        <f t="shared" si="8"/>
        <v>2.5426374874652158</v>
      </c>
    </row>
    <row r="73" spans="1:12" x14ac:dyDescent="0.25">
      <c r="A73" s="98" t="s">
        <v>182</v>
      </c>
      <c r="B73" s="9">
        <v>5</v>
      </c>
      <c r="C73" s="35" t="s">
        <v>10</v>
      </c>
      <c r="D73" s="12">
        <v>5.4</v>
      </c>
      <c r="E73" s="12">
        <v>4</v>
      </c>
      <c r="F73" s="9">
        <f t="shared" si="5"/>
        <v>2.8270000000000001E-3</v>
      </c>
      <c r="G73" s="31" t="s">
        <v>1147</v>
      </c>
      <c r="H73" s="71">
        <f t="shared" si="6"/>
        <v>7.5981006462563077</v>
      </c>
      <c r="I73" s="71">
        <f t="shared" si="7"/>
        <v>1.3438451797411226</v>
      </c>
      <c r="K73" s="189" t="s">
        <v>739</v>
      </c>
      <c r="L73" s="186">
        <f t="shared" si="8"/>
        <v>8.9455928398395077</v>
      </c>
    </row>
    <row r="74" spans="1:12" x14ac:dyDescent="0.25">
      <c r="A74" s="98" t="s">
        <v>182</v>
      </c>
      <c r="B74" s="9">
        <v>6</v>
      </c>
      <c r="C74" s="35" t="s">
        <v>10</v>
      </c>
      <c r="D74" s="12">
        <v>4.3</v>
      </c>
      <c r="E74" s="12">
        <v>4</v>
      </c>
      <c r="F74" s="9">
        <f t="shared" si="5"/>
        <v>2.8270000000000001E-3</v>
      </c>
      <c r="G74" s="31" t="s">
        <v>1147</v>
      </c>
      <c r="H74" s="71">
        <f t="shared" si="6"/>
        <v>4.4148463163769209</v>
      </c>
      <c r="I74" s="71">
        <f t="shared" si="7"/>
        <v>0.78083592436804405</v>
      </c>
      <c r="K74" s="189" t="s">
        <v>741</v>
      </c>
      <c r="L74" s="186">
        <f t="shared" si="8"/>
        <v>0</v>
      </c>
    </row>
    <row r="75" spans="1:12" x14ac:dyDescent="0.25">
      <c r="A75" s="98" t="s">
        <v>182</v>
      </c>
      <c r="B75" s="9">
        <v>7</v>
      </c>
      <c r="C75" s="35" t="s">
        <v>125</v>
      </c>
      <c r="D75" s="12">
        <v>2.6</v>
      </c>
      <c r="E75" s="12">
        <v>2</v>
      </c>
      <c r="F75" s="9">
        <f t="shared" si="5"/>
        <v>2.8270000000000001E-3</v>
      </c>
      <c r="G75" s="31" t="s">
        <v>1147</v>
      </c>
      <c r="H75" s="71">
        <f t="shared" si="6"/>
        <v>1.3308536994529958</v>
      </c>
      <c r="I75" s="71">
        <f t="shared" si="7"/>
        <v>0.23538268472815632</v>
      </c>
      <c r="K75" s="189" t="s">
        <v>745</v>
      </c>
      <c r="L75" s="186">
        <f t="shared" si="8"/>
        <v>7.6679155376611403</v>
      </c>
    </row>
    <row r="76" spans="1:12" x14ac:dyDescent="0.25">
      <c r="A76" s="98" t="s">
        <v>183</v>
      </c>
      <c r="B76" s="9">
        <v>1</v>
      </c>
      <c r="C76" s="35" t="s">
        <v>230</v>
      </c>
      <c r="D76" s="36">
        <v>9.6</v>
      </c>
      <c r="E76" s="12">
        <v>6</v>
      </c>
      <c r="F76" s="9">
        <f t="shared" si="5"/>
        <v>2.8270000000000001E-3</v>
      </c>
      <c r="G76" s="31" t="s">
        <v>1147</v>
      </c>
      <c r="H76" s="71">
        <f t="shared" si="6"/>
        <v>29.942668225570699</v>
      </c>
      <c r="I76" s="71">
        <f t="shared" si="7"/>
        <v>5.2958380306987438</v>
      </c>
      <c r="K76" s="189" t="s">
        <v>749</v>
      </c>
      <c r="L76" s="186">
        <f t="shared" si="8"/>
        <v>6.6749152221427828</v>
      </c>
    </row>
    <row r="77" spans="1:12" x14ac:dyDescent="0.25">
      <c r="A77" s="98" t="s">
        <v>183</v>
      </c>
      <c r="B77" s="9">
        <v>2</v>
      </c>
      <c r="C77" s="35" t="s">
        <v>96</v>
      </c>
      <c r="D77" s="12">
        <v>3.3</v>
      </c>
      <c r="E77" s="12">
        <v>4</v>
      </c>
      <c r="F77" s="9">
        <f t="shared" si="5"/>
        <v>2.8270000000000001E-3</v>
      </c>
      <c r="G77" s="31" t="s">
        <v>1147</v>
      </c>
      <c r="H77" s="71">
        <f t="shared" si="6"/>
        <v>2.3492019484986812</v>
      </c>
      <c r="I77" s="71">
        <f t="shared" si="7"/>
        <v>0.41549380058342428</v>
      </c>
      <c r="K77" s="189" t="s">
        <v>752</v>
      </c>
      <c r="L77" s="186">
        <f t="shared" si="8"/>
        <v>4.970392079040403</v>
      </c>
    </row>
    <row r="78" spans="1:12" x14ac:dyDescent="0.25">
      <c r="A78" s="98" t="s">
        <v>183</v>
      </c>
      <c r="B78" s="9">
        <v>3</v>
      </c>
      <c r="C78" s="35" t="s">
        <v>96</v>
      </c>
      <c r="D78" s="12">
        <v>3.4</v>
      </c>
      <c r="E78" s="12">
        <v>4</v>
      </c>
      <c r="F78" s="9">
        <f t="shared" si="5"/>
        <v>2.8270000000000001E-3</v>
      </c>
      <c r="G78" s="31" t="s">
        <v>1147</v>
      </c>
      <c r="H78" s="71">
        <f t="shared" si="6"/>
        <v>2.5224496439559245</v>
      </c>
      <c r="I78" s="71">
        <f t="shared" si="7"/>
        <v>0.44613541633461701</v>
      </c>
      <c r="K78" s="189" t="s">
        <v>754</v>
      </c>
      <c r="L78" s="186">
        <f t="shared" si="8"/>
        <v>2.9403474966022114</v>
      </c>
    </row>
    <row r="79" spans="1:12" x14ac:dyDescent="0.25">
      <c r="A79" s="98" t="s">
        <v>183</v>
      </c>
      <c r="B79" s="9">
        <v>4</v>
      </c>
      <c r="C79" s="35" t="s">
        <v>96</v>
      </c>
      <c r="D79" s="12">
        <v>3.4</v>
      </c>
      <c r="E79" s="12">
        <v>2.5</v>
      </c>
      <c r="F79" s="9">
        <f t="shared" si="5"/>
        <v>2.8270000000000001E-3</v>
      </c>
      <c r="G79" s="31" t="s">
        <v>1147</v>
      </c>
      <c r="H79" s="71">
        <f t="shared" si="6"/>
        <v>2.5224496439559245</v>
      </c>
      <c r="I79" s="71">
        <f t="shared" si="7"/>
        <v>0.44613541633461701</v>
      </c>
      <c r="K79" s="189" t="s">
        <v>755</v>
      </c>
      <c r="L79" s="186">
        <f t="shared" si="8"/>
        <v>0</v>
      </c>
    </row>
    <row r="80" spans="1:12" hidden="1" x14ac:dyDescent="0.25">
      <c r="A80" s="98" t="s">
        <v>186</v>
      </c>
      <c r="B80" s="9">
        <v>0</v>
      </c>
      <c r="C80" s="35"/>
      <c r="D80" s="12"/>
      <c r="E80" s="12"/>
      <c r="F80" s="9">
        <v>2.8270000000000001E-3</v>
      </c>
      <c r="G80" s="31" t="s">
        <v>1097</v>
      </c>
      <c r="H80" s="32">
        <v>0</v>
      </c>
      <c r="I80" s="32">
        <v>0</v>
      </c>
      <c r="K80" s="189" t="s">
        <v>756</v>
      </c>
      <c r="L80" s="186">
        <f t="shared" si="8"/>
        <v>0</v>
      </c>
    </row>
    <row r="81" spans="1:12" x14ac:dyDescent="0.25">
      <c r="A81" s="98" t="s">
        <v>187</v>
      </c>
      <c r="B81" s="9">
        <v>1</v>
      </c>
      <c r="C81" s="35" t="s">
        <v>10</v>
      </c>
      <c r="D81" s="12">
        <v>3.6</v>
      </c>
      <c r="E81" s="12">
        <v>4</v>
      </c>
      <c r="F81" s="9">
        <f t="shared" si="5"/>
        <v>2.8270000000000001E-3</v>
      </c>
      <c r="G81" s="31" t="s">
        <v>1147</v>
      </c>
      <c r="H81" s="71">
        <f t="shared" ref="H81:H144" si="9">0.13647*D81^2.38351</f>
        <v>2.890611759656974</v>
      </c>
      <c r="I81" s="71">
        <f t="shared" ref="I81:I144" si="10">(H81/1000)*0.5/F81</f>
        <v>0.51125075338821613</v>
      </c>
      <c r="K81" s="189" t="s">
        <v>757</v>
      </c>
      <c r="L81" s="186">
        <f t="shared" si="8"/>
        <v>0</v>
      </c>
    </row>
    <row r="82" spans="1:12" x14ac:dyDescent="0.25">
      <c r="A82" s="98" t="s">
        <v>187</v>
      </c>
      <c r="B82" s="9">
        <v>2</v>
      </c>
      <c r="C82" s="35" t="s">
        <v>159</v>
      </c>
      <c r="D82" s="12">
        <v>9.3000000000000007</v>
      </c>
      <c r="E82" s="12">
        <v>9</v>
      </c>
      <c r="F82" s="9">
        <f t="shared" si="5"/>
        <v>2.8270000000000001E-3</v>
      </c>
      <c r="G82" s="31" t="s">
        <v>1147</v>
      </c>
      <c r="H82" s="71">
        <f t="shared" si="9"/>
        <v>27.760416918155396</v>
      </c>
      <c r="I82" s="71">
        <f t="shared" si="10"/>
        <v>4.9098721114530237</v>
      </c>
      <c r="K82" s="189" t="s">
        <v>759</v>
      </c>
      <c r="L82" s="186">
        <f t="shared" si="8"/>
        <v>4.6802949275204799</v>
      </c>
    </row>
    <row r="83" spans="1:12" x14ac:dyDescent="0.25">
      <c r="A83" s="98" t="s">
        <v>187</v>
      </c>
      <c r="B83" s="9">
        <v>3</v>
      </c>
      <c r="C83" s="35" t="s">
        <v>100</v>
      </c>
      <c r="D83" s="12">
        <v>4.5999999999999996</v>
      </c>
      <c r="E83" s="12">
        <v>3</v>
      </c>
      <c r="F83" s="9">
        <f t="shared" si="5"/>
        <v>2.8270000000000001E-3</v>
      </c>
      <c r="G83" s="31" t="s">
        <v>1147</v>
      </c>
      <c r="H83" s="71">
        <f t="shared" si="9"/>
        <v>5.1847415317548586</v>
      </c>
      <c r="I83" s="71">
        <f t="shared" si="10"/>
        <v>0.91700416196583978</v>
      </c>
      <c r="K83" s="189" t="s">
        <v>762</v>
      </c>
      <c r="L83" s="186">
        <f t="shared" si="8"/>
        <v>0</v>
      </c>
    </row>
    <row r="84" spans="1:12" x14ac:dyDescent="0.25">
      <c r="A84" s="98" t="s">
        <v>187</v>
      </c>
      <c r="B84" s="9">
        <v>4</v>
      </c>
      <c r="C84" s="35" t="s">
        <v>8</v>
      </c>
      <c r="D84" s="12">
        <v>4.3</v>
      </c>
      <c r="E84" s="12">
        <v>3</v>
      </c>
      <c r="F84" s="9">
        <f t="shared" si="5"/>
        <v>2.8270000000000001E-3</v>
      </c>
      <c r="G84" s="31" t="s">
        <v>1147</v>
      </c>
      <c r="H84" s="71">
        <f t="shared" si="9"/>
        <v>4.4148463163769209</v>
      </c>
      <c r="I84" s="71">
        <f t="shared" si="10"/>
        <v>0.78083592436804405</v>
      </c>
      <c r="K84" s="189" t="s">
        <v>764</v>
      </c>
      <c r="L84" s="186">
        <f t="shared" si="8"/>
        <v>4.0677879546617106</v>
      </c>
    </row>
    <row r="85" spans="1:12" x14ac:dyDescent="0.25">
      <c r="A85" s="98" t="s">
        <v>187</v>
      </c>
      <c r="B85" s="9">
        <v>5</v>
      </c>
      <c r="C85" s="35" t="s">
        <v>231</v>
      </c>
      <c r="D85" s="12">
        <v>2.6</v>
      </c>
      <c r="E85" s="12">
        <v>3</v>
      </c>
      <c r="F85" s="9">
        <f t="shared" si="5"/>
        <v>2.8270000000000001E-3</v>
      </c>
      <c r="G85" s="31" t="s">
        <v>1147</v>
      </c>
      <c r="H85" s="71">
        <f t="shared" si="9"/>
        <v>1.3308536994529958</v>
      </c>
      <c r="I85" s="71">
        <f t="shared" si="10"/>
        <v>0.23538268472815632</v>
      </c>
      <c r="K85" s="189" t="s">
        <v>766</v>
      </c>
      <c r="L85" s="186">
        <f t="shared" si="8"/>
        <v>0</v>
      </c>
    </row>
    <row r="86" spans="1:12" x14ac:dyDescent="0.25">
      <c r="A86" s="98" t="s">
        <v>188</v>
      </c>
      <c r="B86" s="9">
        <v>1</v>
      </c>
      <c r="C86" s="35" t="s">
        <v>52</v>
      </c>
      <c r="D86" s="12">
        <v>2.8</v>
      </c>
      <c r="E86" s="12">
        <v>3</v>
      </c>
      <c r="F86" s="9">
        <f t="shared" si="5"/>
        <v>2.8270000000000001E-3</v>
      </c>
      <c r="G86" s="31" t="s">
        <v>1147</v>
      </c>
      <c r="H86" s="71">
        <f t="shared" si="9"/>
        <v>1.5879719648830586</v>
      </c>
      <c r="I86" s="71">
        <f t="shared" si="10"/>
        <v>0.28085814730864139</v>
      </c>
      <c r="K86" s="189" t="s">
        <v>767</v>
      </c>
      <c r="L86" s="186">
        <f t="shared" si="8"/>
        <v>6.8603187985301854</v>
      </c>
    </row>
    <row r="87" spans="1:12" x14ac:dyDescent="0.25">
      <c r="A87" s="98" t="s">
        <v>188</v>
      </c>
      <c r="B87" s="9">
        <v>2</v>
      </c>
      <c r="C87" s="35" t="s">
        <v>232</v>
      </c>
      <c r="D87" s="12">
        <v>3</v>
      </c>
      <c r="E87" s="12">
        <v>4</v>
      </c>
      <c r="F87" s="9">
        <f t="shared" si="5"/>
        <v>2.8270000000000001E-3</v>
      </c>
      <c r="G87" s="31" t="s">
        <v>1147</v>
      </c>
      <c r="H87" s="71">
        <f t="shared" si="9"/>
        <v>1.8718044412067714</v>
      </c>
      <c r="I87" s="71">
        <f t="shared" si="10"/>
        <v>0.33105844379320326</v>
      </c>
      <c r="K87" s="189" t="s">
        <v>768</v>
      </c>
      <c r="L87" s="186">
        <f t="shared" si="8"/>
        <v>6.9815806912010325</v>
      </c>
    </row>
    <row r="88" spans="1:12" x14ac:dyDescent="0.25">
      <c r="A88" s="98" t="s">
        <v>188</v>
      </c>
      <c r="B88" s="9">
        <v>3</v>
      </c>
      <c r="C88" s="35" t="s">
        <v>233</v>
      </c>
      <c r="D88" s="12">
        <v>3.3</v>
      </c>
      <c r="E88" s="12">
        <v>4.5</v>
      </c>
      <c r="F88" s="9">
        <f t="shared" si="5"/>
        <v>2.8270000000000001E-3</v>
      </c>
      <c r="G88" s="31" t="s">
        <v>1147</v>
      </c>
      <c r="H88" s="71">
        <f t="shared" si="9"/>
        <v>2.3492019484986812</v>
      </c>
      <c r="I88" s="71">
        <f t="shared" si="10"/>
        <v>0.41549380058342428</v>
      </c>
      <c r="K88" s="5" t="s">
        <v>949</v>
      </c>
      <c r="L88" s="186">
        <f t="shared" si="8"/>
        <v>11.377563091225952</v>
      </c>
    </row>
    <row r="89" spans="1:12" x14ac:dyDescent="0.25">
      <c r="A89" s="98" t="s">
        <v>189</v>
      </c>
      <c r="B89" s="9">
        <v>1</v>
      </c>
      <c r="C89" s="35" t="s">
        <v>215</v>
      </c>
      <c r="D89" s="12">
        <v>3.4</v>
      </c>
      <c r="E89" s="12">
        <v>3.5</v>
      </c>
      <c r="F89" s="9">
        <f t="shared" si="5"/>
        <v>2.8270000000000001E-3</v>
      </c>
      <c r="G89" s="31" t="s">
        <v>1147</v>
      </c>
      <c r="H89" s="71">
        <f t="shared" si="9"/>
        <v>2.5224496439559245</v>
      </c>
      <c r="I89" s="71">
        <f t="shared" si="10"/>
        <v>0.44613541633461701</v>
      </c>
      <c r="K89" s="4" t="s">
        <v>952</v>
      </c>
      <c r="L89" s="186">
        <f t="shared" si="8"/>
        <v>0</v>
      </c>
    </row>
    <row r="90" spans="1:12" x14ac:dyDescent="0.25">
      <c r="A90" s="98" t="s">
        <v>189</v>
      </c>
      <c r="B90" s="9">
        <v>2</v>
      </c>
      <c r="C90" s="35" t="s">
        <v>90</v>
      </c>
      <c r="D90" s="12">
        <v>4.7</v>
      </c>
      <c r="E90" s="12">
        <v>2.5</v>
      </c>
      <c r="F90" s="9">
        <f t="shared" si="5"/>
        <v>2.8270000000000001E-3</v>
      </c>
      <c r="G90" s="31" t="s">
        <v>1147</v>
      </c>
      <c r="H90" s="71">
        <f t="shared" si="9"/>
        <v>5.4574423525989513</v>
      </c>
      <c r="I90" s="71">
        <f t="shared" si="10"/>
        <v>0.9652356477889904</v>
      </c>
      <c r="K90" s="2" t="s">
        <v>955</v>
      </c>
      <c r="L90" s="186">
        <f t="shared" si="8"/>
        <v>0</v>
      </c>
    </row>
    <row r="91" spans="1:12" x14ac:dyDescent="0.25">
      <c r="A91" s="98" t="s">
        <v>189</v>
      </c>
      <c r="B91" s="9">
        <v>3</v>
      </c>
      <c r="C91" s="35" t="s">
        <v>9</v>
      </c>
      <c r="D91" s="12">
        <v>4.4000000000000004</v>
      </c>
      <c r="E91" s="12">
        <v>4</v>
      </c>
      <c r="F91" s="9">
        <f t="shared" si="5"/>
        <v>2.8270000000000001E-3</v>
      </c>
      <c r="G91" s="31" t="s">
        <v>1147</v>
      </c>
      <c r="H91" s="71">
        <f t="shared" si="9"/>
        <v>4.6635118052985529</v>
      </c>
      <c r="I91" s="71">
        <f t="shared" si="10"/>
        <v>0.82481637872277203</v>
      </c>
      <c r="K91" s="1" t="s">
        <v>958</v>
      </c>
      <c r="L91" s="186">
        <f t="shared" si="8"/>
        <v>2.5156597048226557</v>
      </c>
    </row>
    <row r="92" spans="1:12" x14ac:dyDescent="0.25">
      <c r="A92" s="98" t="s">
        <v>189</v>
      </c>
      <c r="B92" s="9">
        <v>4</v>
      </c>
      <c r="C92" s="35" t="s">
        <v>9</v>
      </c>
      <c r="D92" s="12">
        <v>2.5</v>
      </c>
      <c r="E92" s="12">
        <v>3</v>
      </c>
      <c r="F92" s="9">
        <f t="shared" ref="F92:F124" si="11">28.27/10000</f>
        <v>2.8270000000000001E-3</v>
      </c>
      <c r="G92" s="31" t="s">
        <v>1147</v>
      </c>
      <c r="H92" s="71">
        <f t="shared" si="9"/>
        <v>1.2120797109526622</v>
      </c>
      <c r="I92" s="71">
        <f t="shared" si="10"/>
        <v>0.21437561212463074</v>
      </c>
      <c r="K92" s="2" t="s">
        <v>959</v>
      </c>
      <c r="L92" s="186">
        <f t="shared" si="8"/>
        <v>8.372921726384611</v>
      </c>
    </row>
    <row r="93" spans="1:12" x14ac:dyDescent="0.25">
      <c r="A93" s="98" t="s">
        <v>189</v>
      </c>
      <c r="B93" s="9">
        <v>5</v>
      </c>
      <c r="C93" s="35" t="s">
        <v>8</v>
      </c>
      <c r="D93" s="12">
        <v>8.8000000000000007</v>
      </c>
      <c r="E93" s="12">
        <v>7</v>
      </c>
      <c r="F93" s="9">
        <f t="shared" si="11"/>
        <v>2.8270000000000001E-3</v>
      </c>
      <c r="G93" s="31" t="s">
        <v>1147</v>
      </c>
      <c r="H93" s="71">
        <f t="shared" si="9"/>
        <v>24.334424816395117</v>
      </c>
      <c r="I93" s="71">
        <f t="shared" si="10"/>
        <v>4.3039308129457226</v>
      </c>
      <c r="K93" s="2" t="s">
        <v>1002</v>
      </c>
      <c r="L93" s="186">
        <f t="shared" si="8"/>
        <v>0</v>
      </c>
    </row>
    <row r="94" spans="1:12" x14ac:dyDescent="0.25">
      <c r="A94" s="98" t="s">
        <v>189</v>
      </c>
      <c r="B94" s="9">
        <v>6</v>
      </c>
      <c r="C94" s="35" t="s">
        <v>8</v>
      </c>
      <c r="D94" s="12">
        <v>3.5</v>
      </c>
      <c r="E94" s="12">
        <v>3</v>
      </c>
      <c r="F94" s="9">
        <f t="shared" si="11"/>
        <v>2.8270000000000001E-3</v>
      </c>
      <c r="G94" s="31" t="s">
        <v>1147</v>
      </c>
      <c r="H94" s="71">
        <f t="shared" si="9"/>
        <v>2.7028927660405127</v>
      </c>
      <c r="I94" s="71">
        <f t="shared" si="10"/>
        <v>0.47804965794844584</v>
      </c>
      <c r="K94" s="2" t="s">
        <v>965</v>
      </c>
      <c r="L94" s="186">
        <f t="shared" si="8"/>
        <v>5.9858021833398629</v>
      </c>
    </row>
    <row r="95" spans="1:12" x14ac:dyDescent="0.25">
      <c r="A95" s="98" t="s">
        <v>189</v>
      </c>
      <c r="B95" s="9">
        <v>7</v>
      </c>
      <c r="C95" s="35" t="s">
        <v>32</v>
      </c>
      <c r="D95" s="12">
        <v>3.5</v>
      </c>
      <c r="E95" s="12">
        <v>3</v>
      </c>
      <c r="F95" s="9">
        <f t="shared" si="11"/>
        <v>2.8270000000000001E-3</v>
      </c>
      <c r="G95" s="31" t="s">
        <v>1147</v>
      </c>
      <c r="H95" s="71">
        <f t="shared" si="9"/>
        <v>2.7028927660405127</v>
      </c>
      <c r="I95" s="71">
        <f t="shared" si="10"/>
        <v>0.47804965794844584</v>
      </c>
      <c r="K95" s="2" t="s">
        <v>968</v>
      </c>
      <c r="L95" s="186">
        <f t="shared" si="8"/>
        <v>2.9403474966022114</v>
      </c>
    </row>
    <row r="96" spans="1:12" x14ac:dyDescent="0.25">
      <c r="A96" s="98" t="s">
        <v>190</v>
      </c>
      <c r="B96" s="9">
        <v>1</v>
      </c>
      <c r="C96" s="35" t="s">
        <v>53</v>
      </c>
      <c r="D96" s="12">
        <v>6.1</v>
      </c>
      <c r="E96" s="12">
        <v>3</v>
      </c>
      <c r="F96" s="9">
        <f t="shared" si="11"/>
        <v>2.8270000000000001E-3</v>
      </c>
      <c r="G96" s="31" t="s">
        <v>1147</v>
      </c>
      <c r="H96" s="71">
        <f t="shared" si="9"/>
        <v>10.159649060469265</v>
      </c>
      <c r="I96" s="71">
        <f t="shared" si="10"/>
        <v>1.7968958366588723</v>
      </c>
      <c r="K96" s="2" t="s">
        <v>969</v>
      </c>
      <c r="L96" s="186">
        <f t="shared" si="8"/>
        <v>3.7603578343657929</v>
      </c>
    </row>
    <row r="97" spans="1:12" x14ac:dyDescent="0.25">
      <c r="A97" s="98" t="s">
        <v>190</v>
      </c>
      <c r="B97" s="9">
        <v>2</v>
      </c>
      <c r="C97" s="35" t="s">
        <v>90</v>
      </c>
      <c r="D97" s="12">
        <v>4.3</v>
      </c>
      <c r="E97" s="12">
        <v>3</v>
      </c>
      <c r="F97" s="9">
        <f t="shared" si="11"/>
        <v>2.8270000000000001E-3</v>
      </c>
      <c r="G97" s="31" t="s">
        <v>1147</v>
      </c>
      <c r="H97" s="71">
        <f t="shared" si="9"/>
        <v>4.4148463163769209</v>
      </c>
      <c r="I97" s="71">
        <f t="shared" si="10"/>
        <v>0.78083592436804405</v>
      </c>
      <c r="K97" s="2" t="s">
        <v>972</v>
      </c>
      <c r="L97" s="186">
        <f t="shared" si="8"/>
        <v>0</v>
      </c>
    </row>
    <row r="98" spans="1:12" x14ac:dyDescent="0.25">
      <c r="A98" s="98" t="s">
        <v>190</v>
      </c>
      <c r="B98" s="9">
        <v>3</v>
      </c>
      <c r="C98" s="35" t="s">
        <v>100</v>
      </c>
      <c r="D98" s="12">
        <v>3.1</v>
      </c>
      <c r="E98" s="12">
        <v>3</v>
      </c>
      <c r="F98" s="9">
        <f t="shared" si="11"/>
        <v>2.8270000000000001E-3</v>
      </c>
      <c r="G98" s="31" t="s">
        <v>1147</v>
      </c>
      <c r="H98" s="71">
        <f t="shared" si="9"/>
        <v>2.0239636221710238</v>
      </c>
      <c r="I98" s="71">
        <f t="shared" si="10"/>
        <v>0.35797021969774029</v>
      </c>
      <c r="K98" s="2" t="s">
        <v>974</v>
      </c>
      <c r="L98" s="186">
        <f t="shared" si="8"/>
        <v>9.3430411867754426</v>
      </c>
    </row>
    <row r="99" spans="1:12" x14ac:dyDescent="0.25">
      <c r="A99" s="98" t="s">
        <v>191</v>
      </c>
      <c r="B99" s="9">
        <v>1</v>
      </c>
      <c r="C99" s="35" t="s">
        <v>90</v>
      </c>
      <c r="D99" s="12">
        <v>3.1</v>
      </c>
      <c r="E99" s="12">
        <v>4</v>
      </c>
      <c r="F99" s="9">
        <f t="shared" si="11"/>
        <v>2.8270000000000001E-3</v>
      </c>
      <c r="G99" s="31" t="s">
        <v>1147</v>
      </c>
      <c r="H99" s="71">
        <f t="shared" si="9"/>
        <v>2.0239636221710238</v>
      </c>
      <c r="I99" s="71">
        <f t="shared" si="10"/>
        <v>0.35797021969774029</v>
      </c>
      <c r="K99" s="2" t="s">
        <v>975</v>
      </c>
      <c r="L99" s="186">
        <f t="shared" si="8"/>
        <v>1.6008181816760667</v>
      </c>
    </row>
    <row r="100" spans="1:12" x14ac:dyDescent="0.25">
      <c r="A100" s="98" t="s">
        <v>191</v>
      </c>
      <c r="B100" s="9">
        <v>2</v>
      </c>
      <c r="C100" s="35" t="s">
        <v>8</v>
      </c>
      <c r="D100" s="12">
        <v>9.3000000000000007</v>
      </c>
      <c r="E100" s="12">
        <v>7</v>
      </c>
      <c r="F100" s="9">
        <f t="shared" si="11"/>
        <v>2.8270000000000001E-3</v>
      </c>
      <c r="G100" s="31" t="s">
        <v>1147</v>
      </c>
      <c r="H100" s="71">
        <f t="shared" si="9"/>
        <v>27.760416918155396</v>
      </c>
      <c r="I100" s="71">
        <f t="shared" si="10"/>
        <v>4.9098721114530237</v>
      </c>
      <c r="K100" s="183" t="s">
        <v>976</v>
      </c>
      <c r="L100" s="186">
        <f t="shared" ref="L100:L144" si="12">SUMIF(A$2:A$4954,K100,I$2:I$4954)</f>
        <v>0</v>
      </c>
    </row>
    <row r="101" spans="1:12" x14ac:dyDescent="0.25">
      <c r="A101" s="98" t="s">
        <v>191</v>
      </c>
      <c r="B101" s="9">
        <v>3</v>
      </c>
      <c r="C101" s="35" t="s">
        <v>90</v>
      </c>
      <c r="D101" s="12">
        <v>4.5999999999999996</v>
      </c>
      <c r="E101" s="12">
        <v>6</v>
      </c>
      <c r="F101" s="9">
        <f t="shared" si="11"/>
        <v>2.8270000000000001E-3</v>
      </c>
      <c r="G101" s="31" t="s">
        <v>1147</v>
      </c>
      <c r="H101" s="71">
        <f t="shared" si="9"/>
        <v>5.1847415317548586</v>
      </c>
      <c r="I101" s="71">
        <f t="shared" si="10"/>
        <v>0.91700416196583978</v>
      </c>
      <c r="K101" s="2" t="s">
        <v>977</v>
      </c>
      <c r="L101" s="186">
        <f t="shared" si="12"/>
        <v>0</v>
      </c>
    </row>
    <row r="102" spans="1:12" x14ac:dyDescent="0.25">
      <c r="A102" s="98" t="s">
        <v>191</v>
      </c>
      <c r="B102" s="9">
        <v>4</v>
      </c>
      <c r="C102" s="35" t="s">
        <v>90</v>
      </c>
      <c r="D102" s="12">
        <v>5.4</v>
      </c>
      <c r="E102" s="12">
        <v>6.9</v>
      </c>
      <c r="F102" s="9">
        <f t="shared" si="11"/>
        <v>2.8270000000000001E-3</v>
      </c>
      <c r="G102" s="31" t="s">
        <v>1147</v>
      </c>
      <c r="H102" s="71">
        <f t="shared" si="9"/>
        <v>7.5981006462563077</v>
      </c>
      <c r="I102" s="71">
        <f t="shared" si="10"/>
        <v>1.3438451797411226</v>
      </c>
      <c r="K102" s="5" t="s">
        <v>1045</v>
      </c>
      <c r="L102" s="186">
        <f t="shared" si="12"/>
        <v>129.31455897782257</v>
      </c>
    </row>
    <row r="103" spans="1:12" x14ac:dyDescent="0.25">
      <c r="A103" s="98" t="s">
        <v>192</v>
      </c>
      <c r="B103" s="9">
        <v>1</v>
      </c>
      <c r="C103" s="35" t="s">
        <v>159</v>
      </c>
      <c r="D103" s="12">
        <v>2.5</v>
      </c>
      <c r="E103" s="12">
        <v>2.5</v>
      </c>
      <c r="F103" s="9">
        <f t="shared" si="11"/>
        <v>2.8270000000000001E-3</v>
      </c>
      <c r="G103" s="31" t="s">
        <v>1147</v>
      </c>
      <c r="H103" s="71">
        <f t="shared" si="9"/>
        <v>1.2120797109526622</v>
      </c>
      <c r="I103" s="71">
        <f t="shared" si="10"/>
        <v>0.21437561212463074</v>
      </c>
      <c r="K103" s="5" t="s">
        <v>1048</v>
      </c>
      <c r="L103" s="186">
        <f t="shared" si="12"/>
        <v>20.191021795832484</v>
      </c>
    </row>
    <row r="104" spans="1:12" x14ac:dyDescent="0.25">
      <c r="A104" s="98" t="s">
        <v>192</v>
      </c>
      <c r="B104" s="9">
        <v>2</v>
      </c>
      <c r="C104" s="35" t="s">
        <v>37</v>
      </c>
      <c r="D104" s="12">
        <v>4.2</v>
      </c>
      <c r="E104" s="12">
        <v>4</v>
      </c>
      <c r="F104" s="9">
        <f t="shared" si="11"/>
        <v>2.8270000000000001E-3</v>
      </c>
      <c r="G104" s="31" t="s">
        <v>1147</v>
      </c>
      <c r="H104" s="71">
        <f t="shared" si="9"/>
        <v>4.1740544271661992</v>
      </c>
      <c r="I104" s="71">
        <f t="shared" si="10"/>
        <v>0.73824804159288981</v>
      </c>
      <c r="K104" s="5" t="s">
        <v>1049</v>
      </c>
      <c r="L104" s="186">
        <f t="shared" si="12"/>
        <v>23.1126014671297</v>
      </c>
    </row>
    <row r="105" spans="1:12" x14ac:dyDescent="0.25">
      <c r="A105" s="98" t="s">
        <v>192</v>
      </c>
      <c r="B105" s="9">
        <v>3</v>
      </c>
      <c r="C105" s="35" t="s">
        <v>37</v>
      </c>
      <c r="D105" s="12">
        <v>4.0999999999999996</v>
      </c>
      <c r="E105" s="12">
        <v>3</v>
      </c>
      <c r="F105" s="9">
        <f t="shared" si="11"/>
        <v>2.8270000000000001E-3</v>
      </c>
      <c r="G105" s="31" t="s">
        <v>1147</v>
      </c>
      <c r="H105" s="71">
        <f t="shared" si="9"/>
        <v>3.9410654005042858</v>
      </c>
      <c r="I105" s="71">
        <f t="shared" si="10"/>
        <v>0.69704021940295113</v>
      </c>
      <c r="K105" s="5" t="s">
        <v>1050</v>
      </c>
      <c r="L105" s="186">
        <f t="shared" si="12"/>
        <v>13.929681965012422</v>
      </c>
    </row>
    <row r="106" spans="1:12" x14ac:dyDescent="0.25">
      <c r="A106" s="98" t="s">
        <v>192</v>
      </c>
      <c r="B106" s="9">
        <v>4</v>
      </c>
      <c r="C106" s="35" t="s">
        <v>233</v>
      </c>
      <c r="D106" s="12">
        <v>2.6</v>
      </c>
      <c r="E106" s="12">
        <v>3</v>
      </c>
      <c r="F106" s="9">
        <f t="shared" si="11"/>
        <v>2.8270000000000001E-3</v>
      </c>
      <c r="G106" s="31" t="s">
        <v>1147</v>
      </c>
      <c r="H106" s="71">
        <f t="shared" si="9"/>
        <v>1.3308536994529958</v>
      </c>
      <c r="I106" s="71">
        <f t="shared" si="10"/>
        <v>0.23538268472815632</v>
      </c>
      <c r="K106" s="5" t="s">
        <v>1051</v>
      </c>
      <c r="L106" s="186">
        <f t="shared" si="12"/>
        <v>27.680018895832148</v>
      </c>
    </row>
    <row r="107" spans="1:12" x14ac:dyDescent="0.25">
      <c r="A107" s="13" t="s">
        <v>192</v>
      </c>
      <c r="B107" s="9">
        <v>5</v>
      </c>
      <c r="C107" s="35" t="s">
        <v>37</v>
      </c>
      <c r="D107" s="12">
        <v>4.2</v>
      </c>
      <c r="E107" s="12">
        <v>3.2</v>
      </c>
      <c r="F107" s="9">
        <f t="shared" si="11"/>
        <v>2.8270000000000001E-3</v>
      </c>
      <c r="G107" s="31" t="s">
        <v>1147</v>
      </c>
      <c r="H107" s="71">
        <f t="shared" si="9"/>
        <v>4.1740544271661992</v>
      </c>
      <c r="I107" s="71">
        <f t="shared" si="10"/>
        <v>0.73824804159288981</v>
      </c>
      <c r="K107" s="5" t="s">
        <v>1052</v>
      </c>
      <c r="L107" s="186">
        <f t="shared" si="12"/>
        <v>25.73680215017637</v>
      </c>
    </row>
    <row r="108" spans="1:12" x14ac:dyDescent="0.25">
      <c r="A108" s="188" t="s">
        <v>193</v>
      </c>
      <c r="B108" s="9">
        <v>1</v>
      </c>
      <c r="C108" s="35" t="s">
        <v>32</v>
      </c>
      <c r="D108" s="12">
        <v>6.3</v>
      </c>
      <c r="E108" s="12">
        <v>7</v>
      </c>
      <c r="F108" s="9">
        <f t="shared" si="11"/>
        <v>2.8270000000000001E-3</v>
      </c>
      <c r="G108" s="31" t="s">
        <v>1147</v>
      </c>
      <c r="H108" s="71">
        <f t="shared" si="9"/>
        <v>10.971686368675135</v>
      </c>
      <c r="I108" s="71">
        <f t="shared" si="10"/>
        <v>1.9405175749336991</v>
      </c>
      <c r="K108" s="5" t="s">
        <v>1054</v>
      </c>
      <c r="L108" s="186">
        <f t="shared" si="12"/>
        <v>0</v>
      </c>
    </row>
    <row r="109" spans="1:12" x14ac:dyDescent="0.25">
      <c r="A109" s="188" t="s">
        <v>194</v>
      </c>
      <c r="B109" s="9">
        <v>1</v>
      </c>
      <c r="C109" s="35" t="s">
        <v>13</v>
      </c>
      <c r="D109" s="12">
        <v>6.4</v>
      </c>
      <c r="E109" s="12">
        <v>4</v>
      </c>
      <c r="F109" s="9">
        <f t="shared" si="11"/>
        <v>2.8270000000000001E-3</v>
      </c>
      <c r="G109" s="31" t="s">
        <v>1147</v>
      </c>
      <c r="H109" s="71">
        <f t="shared" si="9"/>
        <v>11.391350670116164</v>
      </c>
      <c r="I109" s="71">
        <f t="shared" si="10"/>
        <v>2.0147418942547159</v>
      </c>
      <c r="K109" s="5" t="s">
        <v>1056</v>
      </c>
      <c r="L109" s="186">
        <f t="shared" si="12"/>
        <v>0</v>
      </c>
    </row>
    <row r="110" spans="1:12" x14ac:dyDescent="0.25">
      <c r="A110" s="188" t="s">
        <v>194</v>
      </c>
      <c r="B110" s="9">
        <v>2</v>
      </c>
      <c r="C110" s="35" t="s">
        <v>234</v>
      </c>
      <c r="D110" s="12">
        <v>5.8</v>
      </c>
      <c r="E110" s="12">
        <v>5</v>
      </c>
      <c r="F110" s="9">
        <f t="shared" si="11"/>
        <v>2.8270000000000001E-3</v>
      </c>
      <c r="G110" s="31" t="s">
        <v>1147</v>
      </c>
      <c r="H110" s="71">
        <f t="shared" si="9"/>
        <v>9.0089763844134847</v>
      </c>
      <c r="I110" s="71">
        <f t="shared" si="10"/>
        <v>1.5933810372149779</v>
      </c>
      <c r="K110" s="5" t="s">
        <v>1059</v>
      </c>
      <c r="L110" s="186">
        <f t="shared" si="12"/>
        <v>0</v>
      </c>
    </row>
    <row r="111" spans="1:12" x14ac:dyDescent="0.25">
      <c r="A111" s="188" t="s">
        <v>194</v>
      </c>
      <c r="B111" s="9">
        <v>3</v>
      </c>
      <c r="C111" s="35" t="s">
        <v>111</v>
      </c>
      <c r="D111" s="12">
        <v>6.6</v>
      </c>
      <c r="E111" s="12">
        <v>8</v>
      </c>
      <c r="F111" s="9">
        <f t="shared" si="11"/>
        <v>2.8270000000000001E-3</v>
      </c>
      <c r="G111" s="31" t="s">
        <v>1147</v>
      </c>
      <c r="H111" s="71">
        <f t="shared" si="9"/>
        <v>12.258246699261933</v>
      </c>
      <c r="I111" s="71">
        <f t="shared" si="10"/>
        <v>2.1680662715355381</v>
      </c>
      <c r="K111" s="5" t="s">
        <v>1061</v>
      </c>
      <c r="L111" s="186">
        <f t="shared" si="12"/>
        <v>0</v>
      </c>
    </row>
    <row r="112" spans="1:12" x14ac:dyDescent="0.25">
      <c r="A112" s="188" t="s">
        <v>194</v>
      </c>
      <c r="B112" s="9">
        <v>4</v>
      </c>
      <c r="C112" s="35" t="s">
        <v>234</v>
      </c>
      <c r="D112" s="12">
        <v>6.1</v>
      </c>
      <c r="E112" s="12">
        <v>2</v>
      </c>
      <c r="F112" s="9">
        <f t="shared" si="11"/>
        <v>2.8270000000000001E-3</v>
      </c>
      <c r="G112" s="31" t="s">
        <v>1147</v>
      </c>
      <c r="H112" s="71">
        <f t="shared" si="9"/>
        <v>10.159649060469265</v>
      </c>
      <c r="I112" s="71">
        <f t="shared" si="10"/>
        <v>1.7968958366588723</v>
      </c>
      <c r="K112" s="1" t="s">
        <v>1101</v>
      </c>
      <c r="L112" s="186">
        <f t="shared" si="12"/>
        <v>1.5273689850226178</v>
      </c>
    </row>
    <row r="113" spans="1:12" x14ac:dyDescent="0.25">
      <c r="A113" s="188" t="s">
        <v>194</v>
      </c>
      <c r="B113" s="9">
        <v>5</v>
      </c>
      <c r="C113" s="35" t="s">
        <v>32</v>
      </c>
      <c r="D113" s="12">
        <v>6.1</v>
      </c>
      <c r="E113" s="12">
        <v>3</v>
      </c>
      <c r="F113" s="9">
        <f t="shared" si="11"/>
        <v>2.8270000000000001E-3</v>
      </c>
      <c r="G113" s="31" t="s">
        <v>1147</v>
      </c>
      <c r="H113" s="71">
        <f t="shared" si="9"/>
        <v>10.159649060469265</v>
      </c>
      <c r="I113" s="71">
        <f t="shared" si="10"/>
        <v>1.7968958366588723</v>
      </c>
      <c r="K113" s="1" t="s">
        <v>1104</v>
      </c>
      <c r="L113" s="186">
        <f t="shared" si="12"/>
        <v>3.6297351089310173</v>
      </c>
    </row>
    <row r="114" spans="1:12" x14ac:dyDescent="0.25">
      <c r="A114" s="188" t="s">
        <v>194</v>
      </c>
      <c r="B114" s="9">
        <v>6</v>
      </c>
      <c r="C114" s="35" t="s">
        <v>111</v>
      </c>
      <c r="D114" s="12">
        <v>5.9</v>
      </c>
      <c r="E114" s="12">
        <v>6</v>
      </c>
      <c r="F114" s="9">
        <f t="shared" si="11"/>
        <v>2.8270000000000001E-3</v>
      </c>
      <c r="G114" s="31" t="s">
        <v>1147</v>
      </c>
      <c r="H114" s="71">
        <f t="shared" si="9"/>
        <v>9.3836255655840315</v>
      </c>
      <c r="I114" s="71">
        <f t="shared" si="10"/>
        <v>1.6596437151722732</v>
      </c>
      <c r="K114" s="1" t="s">
        <v>1106</v>
      </c>
      <c r="L114" s="186">
        <f t="shared" si="12"/>
        <v>10.314291479510862</v>
      </c>
    </row>
    <row r="115" spans="1:12" x14ac:dyDescent="0.25">
      <c r="A115" s="188" t="s">
        <v>206</v>
      </c>
      <c r="B115" s="9">
        <v>1</v>
      </c>
      <c r="C115" s="35" t="s">
        <v>235</v>
      </c>
      <c r="D115" s="12">
        <v>4.0999999999999996</v>
      </c>
      <c r="E115" s="12">
        <v>3.5</v>
      </c>
      <c r="F115" s="9">
        <f t="shared" si="11"/>
        <v>2.8270000000000001E-3</v>
      </c>
      <c r="G115" s="31" t="s">
        <v>1147</v>
      </c>
      <c r="H115" s="71">
        <f t="shared" si="9"/>
        <v>3.9410654005042858</v>
      </c>
      <c r="I115" s="71">
        <f t="shared" si="10"/>
        <v>0.69704021940295113</v>
      </c>
      <c r="K115" s="1" t="s">
        <v>1109</v>
      </c>
      <c r="L115" s="186">
        <f t="shared" si="12"/>
        <v>0</v>
      </c>
    </row>
    <row r="116" spans="1:12" x14ac:dyDescent="0.25">
      <c r="A116" s="188" t="s">
        <v>206</v>
      </c>
      <c r="B116" s="9">
        <v>2</v>
      </c>
      <c r="C116" s="35" t="s">
        <v>8</v>
      </c>
      <c r="D116" s="12">
        <v>6.2</v>
      </c>
      <c r="E116" s="12">
        <v>6</v>
      </c>
      <c r="F116" s="9">
        <f t="shared" si="11"/>
        <v>2.8270000000000001E-3</v>
      </c>
      <c r="G116" s="31" t="s">
        <v>1147</v>
      </c>
      <c r="H116" s="71">
        <f t="shared" si="9"/>
        <v>10.561137754359441</v>
      </c>
      <c r="I116" s="71">
        <f t="shared" si="10"/>
        <v>1.8679055101449311</v>
      </c>
      <c r="K116" s="1" t="s">
        <v>1129</v>
      </c>
      <c r="L116" s="186">
        <f t="shared" si="12"/>
        <v>60.961550351035953</v>
      </c>
    </row>
    <row r="117" spans="1:12" x14ac:dyDescent="0.25">
      <c r="A117" s="188" t="s">
        <v>206</v>
      </c>
      <c r="B117" s="9">
        <v>3</v>
      </c>
      <c r="C117" s="35" t="s">
        <v>235</v>
      </c>
      <c r="D117" s="12">
        <v>3.7</v>
      </c>
      <c r="E117" s="12">
        <v>2.5</v>
      </c>
      <c r="F117" s="9">
        <f t="shared" si="11"/>
        <v>2.8270000000000001E-3</v>
      </c>
      <c r="G117" s="31" t="s">
        <v>1147</v>
      </c>
      <c r="H117" s="71">
        <f t="shared" si="9"/>
        <v>3.0856856646049509</v>
      </c>
      <c r="I117" s="71">
        <f t="shared" si="10"/>
        <v>0.54575268210204297</v>
      </c>
      <c r="K117" s="5" t="s">
        <v>1133</v>
      </c>
      <c r="L117" s="186">
        <f t="shared" si="12"/>
        <v>30.61299140602452</v>
      </c>
    </row>
    <row r="118" spans="1:12" x14ac:dyDescent="0.25">
      <c r="A118" s="188" t="s">
        <v>206</v>
      </c>
      <c r="B118" s="9">
        <v>4</v>
      </c>
      <c r="C118" s="35" t="s">
        <v>8</v>
      </c>
      <c r="D118" s="12">
        <v>6.8</v>
      </c>
      <c r="E118" s="12">
        <v>6</v>
      </c>
      <c r="F118" s="9">
        <f t="shared" si="11"/>
        <v>2.8270000000000001E-3</v>
      </c>
      <c r="G118" s="31" t="s">
        <v>1147</v>
      </c>
      <c r="H118" s="71">
        <f t="shared" si="9"/>
        <v>13.162261355111644</v>
      </c>
      <c r="I118" s="71">
        <f t="shared" si="10"/>
        <v>2.3279556694573125</v>
      </c>
      <c r="K118" s="5" t="s">
        <v>1135</v>
      </c>
      <c r="L118" s="186">
        <f t="shared" si="12"/>
        <v>0.28085814730864139</v>
      </c>
    </row>
    <row r="119" spans="1:12" x14ac:dyDescent="0.25">
      <c r="A119" s="188" t="s">
        <v>206</v>
      </c>
      <c r="B119" s="9">
        <v>5</v>
      </c>
      <c r="C119" s="35" t="s">
        <v>22</v>
      </c>
      <c r="D119" s="12">
        <v>6.5</v>
      </c>
      <c r="E119" s="12">
        <v>7</v>
      </c>
      <c r="F119" s="9">
        <f t="shared" si="11"/>
        <v>2.8270000000000001E-3</v>
      </c>
      <c r="G119" s="31" t="s">
        <v>1147</v>
      </c>
      <c r="H119" s="71">
        <f t="shared" si="9"/>
        <v>11.820185882269129</v>
      </c>
      <c r="I119" s="71">
        <f t="shared" si="10"/>
        <v>2.0905882352792942</v>
      </c>
      <c r="K119" s="5" t="s">
        <v>1137</v>
      </c>
      <c r="L119" s="186">
        <f t="shared" si="12"/>
        <v>0</v>
      </c>
    </row>
    <row r="120" spans="1:12" x14ac:dyDescent="0.25">
      <c r="A120" s="188" t="s">
        <v>206</v>
      </c>
      <c r="B120" s="9">
        <v>6</v>
      </c>
      <c r="C120" s="35" t="s">
        <v>22</v>
      </c>
      <c r="D120" s="12">
        <v>6.4</v>
      </c>
      <c r="E120" s="12">
        <v>7</v>
      </c>
      <c r="F120" s="9">
        <f t="shared" si="11"/>
        <v>2.8270000000000001E-3</v>
      </c>
      <c r="G120" s="31" t="s">
        <v>1147</v>
      </c>
      <c r="H120" s="71">
        <f t="shared" si="9"/>
        <v>11.391350670116164</v>
      </c>
      <c r="I120" s="71">
        <f t="shared" si="10"/>
        <v>2.0147418942547159</v>
      </c>
      <c r="K120" s="5" t="s">
        <v>1139</v>
      </c>
      <c r="L120" s="186">
        <f t="shared" si="12"/>
        <v>59.840515485944621</v>
      </c>
    </row>
    <row r="121" spans="1:12" x14ac:dyDescent="0.25">
      <c r="A121" s="188" t="s">
        <v>206</v>
      </c>
      <c r="B121" s="9">
        <v>7</v>
      </c>
      <c r="C121" s="35" t="s">
        <v>41</v>
      </c>
      <c r="D121" s="12">
        <v>2.8</v>
      </c>
      <c r="E121" s="12">
        <v>5</v>
      </c>
      <c r="F121" s="9">
        <f t="shared" si="11"/>
        <v>2.8270000000000001E-3</v>
      </c>
      <c r="G121" s="31" t="s">
        <v>1147</v>
      </c>
      <c r="H121" s="71">
        <f t="shared" si="9"/>
        <v>1.5879719648830586</v>
      </c>
      <c r="I121" s="71">
        <f t="shared" si="10"/>
        <v>0.28085814730864139</v>
      </c>
      <c r="K121" s="5" t="s">
        <v>1141</v>
      </c>
      <c r="L121" s="186">
        <f t="shared" si="12"/>
        <v>120.11841061324031</v>
      </c>
    </row>
    <row r="122" spans="1:12" x14ac:dyDescent="0.25">
      <c r="A122" s="188" t="s">
        <v>207</v>
      </c>
      <c r="B122" s="9">
        <v>1</v>
      </c>
      <c r="C122" s="35" t="s">
        <v>236</v>
      </c>
      <c r="D122" s="12">
        <v>2.8</v>
      </c>
      <c r="E122" s="12">
        <v>2</v>
      </c>
      <c r="F122" s="9">
        <f t="shared" si="11"/>
        <v>2.8270000000000001E-3</v>
      </c>
      <c r="G122" s="31" t="s">
        <v>1147</v>
      </c>
      <c r="H122" s="71">
        <f t="shared" si="9"/>
        <v>1.5879719648830586</v>
      </c>
      <c r="I122" s="71">
        <f t="shared" si="10"/>
        <v>0.28085814730864139</v>
      </c>
      <c r="K122" s="5" t="s">
        <v>1143</v>
      </c>
      <c r="L122" s="186">
        <f t="shared" si="12"/>
        <v>39.145504330185616</v>
      </c>
    </row>
    <row r="123" spans="1:12" x14ac:dyDescent="0.25">
      <c r="A123" s="188" t="s">
        <v>207</v>
      </c>
      <c r="B123" s="9">
        <v>2</v>
      </c>
      <c r="C123" s="35" t="s">
        <v>208</v>
      </c>
      <c r="D123" s="12">
        <v>3.1</v>
      </c>
      <c r="E123" s="12">
        <v>3.5</v>
      </c>
      <c r="F123" s="9">
        <f t="shared" si="11"/>
        <v>2.8270000000000001E-3</v>
      </c>
      <c r="G123" s="31" t="s">
        <v>1147</v>
      </c>
      <c r="H123" s="71">
        <f t="shared" si="9"/>
        <v>2.0239636221710238</v>
      </c>
      <c r="I123" s="71">
        <f t="shared" si="10"/>
        <v>0.35797021969774029</v>
      </c>
      <c r="K123" s="5" t="s">
        <v>1145</v>
      </c>
      <c r="L123" s="186">
        <f t="shared" si="12"/>
        <v>0</v>
      </c>
    </row>
    <row r="124" spans="1:12" x14ac:dyDescent="0.25">
      <c r="A124" s="188" t="s">
        <v>207</v>
      </c>
      <c r="B124" s="9">
        <v>3</v>
      </c>
      <c r="C124" s="35" t="s">
        <v>90</v>
      </c>
      <c r="D124" s="12">
        <v>5.4</v>
      </c>
      <c r="E124" s="12">
        <v>3</v>
      </c>
      <c r="F124" s="9">
        <f t="shared" si="11"/>
        <v>2.8270000000000001E-3</v>
      </c>
      <c r="G124" s="31" t="s">
        <v>1147</v>
      </c>
      <c r="H124" s="71">
        <f t="shared" si="9"/>
        <v>7.5981006462563077</v>
      </c>
      <c r="I124" s="71">
        <f t="shared" si="10"/>
        <v>1.3438451797411226</v>
      </c>
      <c r="K124" s="5" t="s">
        <v>1165</v>
      </c>
      <c r="L124" s="186">
        <f t="shared" si="12"/>
        <v>8.1985629749588291</v>
      </c>
    </row>
    <row r="125" spans="1:12" x14ac:dyDescent="0.25">
      <c r="A125" s="98" t="s">
        <v>375</v>
      </c>
      <c r="B125" s="31">
        <v>0</v>
      </c>
      <c r="C125" s="28"/>
      <c r="D125" s="29"/>
      <c r="E125" s="99"/>
      <c r="F125" s="9">
        <v>2.8270000000000001E-3</v>
      </c>
      <c r="G125" s="31" t="s">
        <v>1147</v>
      </c>
      <c r="H125" s="71">
        <f t="shared" si="9"/>
        <v>0</v>
      </c>
      <c r="I125" s="71">
        <f t="shared" si="10"/>
        <v>0</v>
      </c>
      <c r="J125" s="32"/>
      <c r="K125" s="5" t="s">
        <v>1166</v>
      </c>
      <c r="L125" s="186">
        <f t="shared" si="12"/>
        <v>0.61871378021474033</v>
      </c>
    </row>
    <row r="126" spans="1:12" x14ac:dyDescent="0.25">
      <c r="A126" s="98" t="s">
        <v>395</v>
      </c>
      <c r="B126" s="31">
        <v>1</v>
      </c>
      <c r="C126" s="28" t="s">
        <v>34</v>
      </c>
      <c r="D126" s="29">
        <v>5.5</v>
      </c>
      <c r="E126" s="99">
        <v>4</v>
      </c>
      <c r="F126" s="9">
        <v>2.8270000000000001E-3</v>
      </c>
      <c r="G126" s="31" t="s">
        <v>1147</v>
      </c>
      <c r="H126" s="71">
        <f t="shared" si="9"/>
        <v>7.93778013821185</v>
      </c>
      <c r="I126" s="71">
        <f t="shared" si="10"/>
        <v>1.4039229108970375</v>
      </c>
      <c r="J126" s="32"/>
      <c r="K126" s="5" t="s">
        <v>1168</v>
      </c>
      <c r="L126" s="186">
        <f t="shared" si="12"/>
        <v>16.559284833334974</v>
      </c>
    </row>
    <row r="127" spans="1:12" x14ac:dyDescent="0.25">
      <c r="A127" s="98" t="s">
        <v>395</v>
      </c>
      <c r="B127" s="31">
        <v>2</v>
      </c>
      <c r="C127" s="28" t="s">
        <v>34</v>
      </c>
      <c r="D127" s="29">
        <v>6.8</v>
      </c>
      <c r="E127" s="99">
        <v>5</v>
      </c>
      <c r="F127" s="9">
        <v>2.8270000000000001E-3</v>
      </c>
      <c r="G127" s="31" t="s">
        <v>1147</v>
      </c>
      <c r="H127" s="71">
        <f t="shared" si="9"/>
        <v>13.162261355111644</v>
      </c>
      <c r="I127" s="71">
        <f t="shared" si="10"/>
        <v>2.3279556694573125</v>
      </c>
      <c r="J127" s="32"/>
      <c r="K127" s="5" t="s">
        <v>1183</v>
      </c>
      <c r="L127" s="186">
        <f t="shared" si="12"/>
        <v>8.1535136810931871E-4</v>
      </c>
    </row>
    <row r="128" spans="1:12" x14ac:dyDescent="0.25">
      <c r="A128" s="98" t="s">
        <v>395</v>
      </c>
      <c r="B128" s="31">
        <v>3</v>
      </c>
      <c r="C128" s="28" t="s">
        <v>34</v>
      </c>
      <c r="D128" s="29">
        <v>6.6</v>
      </c>
      <c r="E128" s="99">
        <v>6</v>
      </c>
      <c r="F128" s="9">
        <v>2.8270000000000001E-3</v>
      </c>
      <c r="G128" s="31" t="s">
        <v>1147</v>
      </c>
      <c r="H128" s="71">
        <f t="shared" si="9"/>
        <v>12.258246699261933</v>
      </c>
      <c r="I128" s="71">
        <f t="shared" si="10"/>
        <v>2.1680662715355381</v>
      </c>
      <c r="J128" s="32"/>
      <c r="K128" s="5" t="s">
        <v>1185</v>
      </c>
      <c r="L128" s="186">
        <f t="shared" si="12"/>
        <v>2.0822811222695619E-4</v>
      </c>
    </row>
    <row r="129" spans="1:12" x14ac:dyDescent="0.25">
      <c r="A129" s="98" t="s">
        <v>395</v>
      </c>
      <c r="B129" s="31">
        <v>4</v>
      </c>
      <c r="C129" s="28" t="s">
        <v>34</v>
      </c>
      <c r="D129" s="29">
        <v>7.2</v>
      </c>
      <c r="E129" s="99">
        <v>10</v>
      </c>
      <c r="F129" s="9">
        <v>2.8270000000000001E-3</v>
      </c>
      <c r="G129" s="31" t="s">
        <v>1147</v>
      </c>
      <c r="H129" s="71">
        <f t="shared" si="9"/>
        <v>15.083348659874792</v>
      </c>
      <c r="I129" s="71">
        <f t="shared" si="10"/>
        <v>2.6677305730234862</v>
      </c>
      <c r="J129" s="32"/>
      <c r="K129" s="5" t="s">
        <v>1193</v>
      </c>
      <c r="L129" s="186">
        <f t="shared" si="12"/>
        <v>165.02560350366224</v>
      </c>
    </row>
    <row r="130" spans="1:12" x14ac:dyDescent="0.25">
      <c r="A130" s="98" t="s">
        <v>395</v>
      </c>
      <c r="B130" s="31">
        <v>5</v>
      </c>
      <c r="C130" s="28" t="s">
        <v>34</v>
      </c>
      <c r="D130" s="29">
        <v>5.6</v>
      </c>
      <c r="E130" s="99">
        <v>12</v>
      </c>
      <c r="F130" s="9">
        <v>2.8270000000000001E-3</v>
      </c>
      <c r="G130" s="31" t="s">
        <v>1147</v>
      </c>
      <c r="H130" s="71">
        <f t="shared" si="9"/>
        <v>8.2861126986074307</v>
      </c>
      <c r="I130" s="71">
        <f t="shared" si="10"/>
        <v>1.4655310750985904</v>
      </c>
      <c r="J130" s="32"/>
      <c r="K130" s="5" t="s">
        <v>1196</v>
      </c>
      <c r="L130" s="186">
        <f t="shared" si="12"/>
        <v>50.913722781634604</v>
      </c>
    </row>
    <row r="131" spans="1:12" x14ac:dyDescent="0.25">
      <c r="A131" s="98" t="s">
        <v>413</v>
      </c>
      <c r="B131" s="31">
        <v>1</v>
      </c>
      <c r="C131" s="28" t="s">
        <v>503</v>
      </c>
      <c r="D131" s="12">
        <v>3.9</v>
      </c>
      <c r="E131" s="29">
        <v>3</v>
      </c>
      <c r="F131" s="9">
        <v>2.8270000000000001E-3</v>
      </c>
      <c r="G131" s="31" t="s">
        <v>1147</v>
      </c>
      <c r="H131" s="71">
        <f t="shared" si="9"/>
        <v>3.4982077133341418</v>
      </c>
      <c r="I131" s="71">
        <f t="shared" si="10"/>
        <v>0.61871378021474033</v>
      </c>
      <c r="J131" s="32"/>
      <c r="K131" s="5" t="s">
        <v>1198</v>
      </c>
      <c r="L131" s="186">
        <f t="shared" si="12"/>
        <v>5.7634315672981904</v>
      </c>
    </row>
    <row r="132" spans="1:12" x14ac:dyDescent="0.25">
      <c r="A132" s="98" t="s">
        <v>413</v>
      </c>
      <c r="B132" s="31">
        <v>2</v>
      </c>
      <c r="C132" s="28" t="s">
        <v>504</v>
      </c>
      <c r="D132" s="12">
        <v>4.4000000000000004</v>
      </c>
      <c r="E132" s="29">
        <v>5</v>
      </c>
      <c r="F132" s="9">
        <v>2.8270000000000001E-3</v>
      </c>
      <c r="G132" s="31" t="s">
        <v>1147</v>
      </c>
      <c r="H132" s="71">
        <f t="shared" si="9"/>
        <v>4.6635118052985529</v>
      </c>
      <c r="I132" s="71">
        <f t="shared" si="10"/>
        <v>0.82481637872277203</v>
      </c>
      <c r="J132" s="32"/>
      <c r="K132" s="5" t="s">
        <v>1200</v>
      </c>
      <c r="L132" s="186">
        <f t="shared" si="12"/>
        <v>3.7075860525320423</v>
      </c>
    </row>
    <row r="133" spans="1:12" x14ac:dyDescent="0.25">
      <c r="A133" s="98" t="s">
        <v>413</v>
      </c>
      <c r="B133" s="31">
        <v>3</v>
      </c>
      <c r="C133" s="28" t="s">
        <v>504</v>
      </c>
      <c r="D133" s="12">
        <v>6</v>
      </c>
      <c r="E133" s="29">
        <v>7</v>
      </c>
      <c r="F133" s="9">
        <v>2.8270000000000001E-3</v>
      </c>
      <c r="G133" s="31" t="s">
        <v>1147</v>
      </c>
      <c r="H133" s="71">
        <f t="shared" si="9"/>
        <v>9.7671639629578717</v>
      </c>
      <c r="I133" s="71">
        <f t="shared" si="10"/>
        <v>1.7274785926702991</v>
      </c>
      <c r="J133" s="32"/>
      <c r="K133" s="5" t="s">
        <v>1202</v>
      </c>
      <c r="L133" s="186">
        <f t="shared" si="12"/>
        <v>0</v>
      </c>
    </row>
    <row r="134" spans="1:12" x14ac:dyDescent="0.25">
      <c r="A134" s="98" t="s">
        <v>424</v>
      </c>
      <c r="B134" s="31">
        <v>1</v>
      </c>
      <c r="C134" s="28" t="s">
        <v>505</v>
      </c>
      <c r="D134" s="12">
        <v>3.6</v>
      </c>
      <c r="E134" s="29">
        <v>5</v>
      </c>
      <c r="F134" s="9">
        <v>2.8270000000000001E-3</v>
      </c>
      <c r="G134" s="31" t="s">
        <v>1147</v>
      </c>
      <c r="H134" s="71">
        <f t="shared" si="9"/>
        <v>2.890611759656974</v>
      </c>
      <c r="I134" s="71">
        <f t="shared" si="10"/>
        <v>0.51125075338821613</v>
      </c>
      <c r="J134" s="32"/>
      <c r="K134" s="5" t="s">
        <v>1205</v>
      </c>
      <c r="L134" s="186">
        <f t="shared" si="12"/>
        <v>7.566763436619131</v>
      </c>
    </row>
    <row r="135" spans="1:12" x14ac:dyDescent="0.25">
      <c r="A135" s="98" t="s">
        <v>424</v>
      </c>
      <c r="B135" s="31">
        <v>2</v>
      </c>
      <c r="C135" s="28" t="s">
        <v>506</v>
      </c>
      <c r="D135" s="12">
        <v>5</v>
      </c>
      <c r="E135" s="29">
        <v>12</v>
      </c>
      <c r="F135" s="9">
        <v>2.8270000000000001E-3</v>
      </c>
      <c r="G135" s="31" t="s">
        <v>1147</v>
      </c>
      <c r="H135" s="71">
        <f t="shared" si="9"/>
        <v>6.3246891675375991</v>
      </c>
      <c r="I135" s="71">
        <f t="shared" si="10"/>
        <v>1.1186220671272724</v>
      </c>
      <c r="J135" s="32"/>
      <c r="K135" s="5" t="s">
        <v>1208</v>
      </c>
      <c r="L135" s="186">
        <f t="shared" si="12"/>
        <v>4.9119587626207135</v>
      </c>
    </row>
    <row r="136" spans="1:12" x14ac:dyDescent="0.25">
      <c r="A136" s="98" t="s">
        <v>424</v>
      </c>
      <c r="B136" s="31">
        <v>3</v>
      </c>
      <c r="C136" s="28" t="s">
        <v>9</v>
      </c>
      <c r="D136" s="12">
        <v>4</v>
      </c>
      <c r="E136" s="29">
        <v>7</v>
      </c>
      <c r="F136" s="9">
        <v>2.8270000000000001E-3</v>
      </c>
      <c r="G136" s="31" t="s">
        <v>1147</v>
      </c>
      <c r="H136" s="71">
        <f t="shared" si="9"/>
        <v>3.7158074529763803</v>
      </c>
      <c r="I136" s="71">
        <f t="shared" si="10"/>
        <v>0.65719976175740713</v>
      </c>
      <c r="J136" s="32"/>
      <c r="K136" s="5" t="s">
        <v>1210</v>
      </c>
      <c r="L136" s="186">
        <f t="shared" si="12"/>
        <v>5.2027217469313278</v>
      </c>
    </row>
    <row r="137" spans="1:12" x14ac:dyDescent="0.25">
      <c r="A137" s="98" t="s">
        <v>424</v>
      </c>
      <c r="B137" s="31">
        <v>4</v>
      </c>
      <c r="C137" s="28" t="s">
        <v>507</v>
      </c>
      <c r="D137" s="12">
        <v>6.5</v>
      </c>
      <c r="E137" s="29">
        <v>16</v>
      </c>
      <c r="F137" s="9">
        <v>2.8270000000000001E-3</v>
      </c>
      <c r="G137" s="31" t="s">
        <v>1147</v>
      </c>
      <c r="H137" s="71">
        <f t="shared" si="9"/>
        <v>11.820185882269129</v>
      </c>
      <c r="I137" s="71">
        <f t="shared" si="10"/>
        <v>2.0905882352792942</v>
      </c>
      <c r="J137" s="32"/>
      <c r="K137" s="5" t="s">
        <v>1212</v>
      </c>
      <c r="L137" s="186">
        <f t="shared" si="12"/>
        <v>0</v>
      </c>
    </row>
    <row r="138" spans="1:12" x14ac:dyDescent="0.25">
      <c r="A138" s="98" t="s">
        <v>424</v>
      </c>
      <c r="B138" s="31">
        <v>5</v>
      </c>
      <c r="C138" s="28" t="s">
        <v>508</v>
      </c>
      <c r="D138" s="12">
        <v>6.8</v>
      </c>
      <c r="E138" s="29">
        <v>10</v>
      </c>
      <c r="F138" s="9">
        <v>2.8270000000000001E-3</v>
      </c>
      <c r="G138" s="31" t="s">
        <v>1147</v>
      </c>
      <c r="H138" s="71">
        <f t="shared" si="9"/>
        <v>13.162261355111644</v>
      </c>
      <c r="I138" s="71">
        <f t="shared" si="10"/>
        <v>2.3279556694573125</v>
      </c>
      <c r="J138" s="32"/>
      <c r="K138" s="5" t="s">
        <v>1214</v>
      </c>
      <c r="L138" s="186">
        <f t="shared" si="12"/>
        <v>13.418190289576193</v>
      </c>
    </row>
    <row r="139" spans="1:12" x14ac:dyDescent="0.25">
      <c r="A139" s="98" t="s">
        <v>424</v>
      </c>
      <c r="B139" s="31">
        <v>6</v>
      </c>
      <c r="C139" s="35" t="s">
        <v>509</v>
      </c>
      <c r="D139" s="29">
        <v>7</v>
      </c>
      <c r="E139" s="29">
        <v>8</v>
      </c>
      <c r="F139" s="9">
        <v>2.8270000000000001E-3</v>
      </c>
      <c r="G139" s="31" t="s">
        <v>1147</v>
      </c>
      <c r="H139" s="71">
        <f t="shared" si="9"/>
        <v>14.103822086879077</v>
      </c>
      <c r="I139" s="71">
        <f t="shared" si="10"/>
        <v>2.4944856892251641</v>
      </c>
      <c r="J139" s="32"/>
      <c r="K139" s="5" t="s">
        <v>1216</v>
      </c>
      <c r="L139" s="186">
        <f t="shared" si="12"/>
        <v>1.3739499546911249</v>
      </c>
    </row>
    <row r="140" spans="1:12" x14ac:dyDescent="0.25">
      <c r="A140" s="98" t="s">
        <v>431</v>
      </c>
      <c r="B140" s="31">
        <v>1</v>
      </c>
      <c r="C140" s="35" t="s">
        <v>510</v>
      </c>
      <c r="D140" s="29">
        <v>4.7</v>
      </c>
      <c r="E140" s="29">
        <v>2.5</v>
      </c>
      <c r="F140" s="9">
        <v>2.8270000000000001E-3</v>
      </c>
      <c r="G140" s="31" t="s">
        <v>1147</v>
      </c>
      <c r="H140" s="71">
        <f t="shared" si="9"/>
        <v>5.4574423525989513</v>
      </c>
      <c r="I140" s="71">
        <f t="shared" si="10"/>
        <v>0.9652356477889904</v>
      </c>
      <c r="J140" s="32"/>
      <c r="K140" s="5" t="s">
        <v>1218</v>
      </c>
      <c r="L140" s="186">
        <f t="shared" si="12"/>
        <v>6.3102185198120715</v>
      </c>
    </row>
    <row r="141" spans="1:12" x14ac:dyDescent="0.25">
      <c r="A141" s="98" t="s">
        <v>431</v>
      </c>
      <c r="B141" s="31">
        <v>2</v>
      </c>
      <c r="C141" s="35" t="s">
        <v>511</v>
      </c>
      <c r="D141" s="29">
        <v>7.5</v>
      </c>
      <c r="E141" s="29">
        <v>3</v>
      </c>
      <c r="F141" s="9">
        <v>2.8270000000000001E-3</v>
      </c>
      <c r="G141" s="31" t="s">
        <v>1147</v>
      </c>
      <c r="H141" s="71">
        <f t="shared" si="9"/>
        <v>16.624724745788903</v>
      </c>
      <c r="I141" s="71">
        <f t="shared" si="10"/>
        <v>2.9403474966022114</v>
      </c>
      <c r="J141" s="32"/>
      <c r="K141" s="5" t="s">
        <v>1221</v>
      </c>
      <c r="L141" s="186">
        <f t="shared" si="12"/>
        <v>0</v>
      </c>
    </row>
    <row r="142" spans="1:12" x14ac:dyDescent="0.25">
      <c r="A142" s="98" t="s">
        <v>431</v>
      </c>
      <c r="B142" s="31">
        <v>3</v>
      </c>
      <c r="C142" s="35" t="s">
        <v>510</v>
      </c>
      <c r="D142" s="29">
        <v>4</v>
      </c>
      <c r="E142" s="29">
        <v>5</v>
      </c>
      <c r="F142" s="9">
        <v>2.8270000000000001E-3</v>
      </c>
      <c r="G142" s="31" t="s">
        <v>1147</v>
      </c>
      <c r="H142" s="71">
        <f t="shared" si="9"/>
        <v>3.7158074529763803</v>
      </c>
      <c r="I142" s="71">
        <f t="shared" si="10"/>
        <v>0.65719976175740713</v>
      </c>
      <c r="J142" s="32"/>
      <c r="K142" s="5" t="s">
        <v>1224</v>
      </c>
      <c r="L142" s="186">
        <f t="shared" si="12"/>
        <v>0</v>
      </c>
    </row>
    <row r="143" spans="1:12" x14ac:dyDescent="0.25">
      <c r="A143" s="98" t="s">
        <v>431</v>
      </c>
      <c r="B143" s="31">
        <v>4</v>
      </c>
      <c r="C143" s="28" t="s">
        <v>399</v>
      </c>
      <c r="D143" s="12">
        <v>6</v>
      </c>
      <c r="E143" s="29">
        <v>4</v>
      </c>
      <c r="F143" s="9">
        <v>2.8270000000000001E-3</v>
      </c>
      <c r="G143" s="31" t="s">
        <v>1147</v>
      </c>
      <c r="H143" s="71">
        <f t="shared" si="9"/>
        <v>9.7671639629578717</v>
      </c>
      <c r="I143" s="71">
        <f t="shared" si="10"/>
        <v>1.7274785926702991</v>
      </c>
      <c r="J143" s="32"/>
      <c r="K143" s="5" t="s">
        <v>1261</v>
      </c>
      <c r="L143" s="186">
        <f t="shared" si="12"/>
        <v>12.546782265836777</v>
      </c>
    </row>
    <row r="144" spans="1:12" x14ac:dyDescent="0.25">
      <c r="A144" s="98" t="s">
        <v>441</v>
      </c>
      <c r="B144" s="31">
        <v>1</v>
      </c>
      <c r="C144" s="28" t="s">
        <v>399</v>
      </c>
      <c r="D144" s="12">
        <v>7.2</v>
      </c>
      <c r="E144" s="29">
        <v>4</v>
      </c>
      <c r="F144" s="9">
        <v>2.8270000000000001E-3</v>
      </c>
      <c r="G144" s="31" t="s">
        <v>1147</v>
      </c>
      <c r="H144" s="71">
        <f t="shared" si="9"/>
        <v>15.083348659874792</v>
      </c>
      <c r="I144" s="71">
        <f t="shared" si="10"/>
        <v>2.6677305730234862</v>
      </c>
      <c r="J144" s="32"/>
      <c r="K144" s="5" t="s">
        <v>1264</v>
      </c>
      <c r="L144" s="186">
        <f t="shared" si="12"/>
        <v>2.1847588352650815</v>
      </c>
    </row>
    <row r="145" spans="1:12" x14ac:dyDescent="0.25">
      <c r="A145" s="98" t="s">
        <v>441</v>
      </c>
      <c r="B145" s="31">
        <v>2</v>
      </c>
      <c r="C145" s="28" t="s">
        <v>512</v>
      </c>
      <c r="D145" s="12">
        <v>4.2</v>
      </c>
      <c r="E145" s="29">
        <v>4</v>
      </c>
      <c r="F145" s="9">
        <v>2.8270000000000001E-3</v>
      </c>
      <c r="G145" s="31" t="s">
        <v>1147</v>
      </c>
      <c r="H145" s="71">
        <f t="shared" ref="H145:H208" si="13">0.13647*D145^2.38351</f>
        <v>4.1740544271661992</v>
      </c>
      <c r="I145" s="71">
        <f t="shared" ref="I145:I208" si="14">(H145/1000)*0.5/F145</f>
        <v>0.73824804159288981</v>
      </c>
      <c r="J145" s="32"/>
      <c r="K145" s="5" t="s">
        <v>1266</v>
      </c>
      <c r="L145" s="186">
        <f>SUMIF(A$2:A$4954,K145,I$2:I$4954)</f>
        <v>1.5966717250757183</v>
      </c>
    </row>
    <row r="146" spans="1:12" x14ac:dyDescent="0.25">
      <c r="A146" s="98" t="s">
        <v>441</v>
      </c>
      <c r="B146" s="31">
        <v>3</v>
      </c>
      <c r="C146" s="28" t="s">
        <v>34</v>
      </c>
      <c r="D146" s="12">
        <v>5.5</v>
      </c>
      <c r="E146" s="29">
        <v>3</v>
      </c>
      <c r="F146" s="9">
        <v>2.8270000000000001E-3</v>
      </c>
      <c r="G146" s="31" t="s">
        <v>1147</v>
      </c>
      <c r="H146" s="71">
        <f t="shared" si="13"/>
        <v>7.93778013821185</v>
      </c>
      <c r="I146" s="71">
        <f t="shared" si="14"/>
        <v>1.4039229108970375</v>
      </c>
      <c r="J146" s="32"/>
      <c r="K146" s="5" t="s">
        <v>1268</v>
      </c>
      <c r="L146" s="186">
        <f>SUMIF(A$2:A$4954,K146,I$2:I$4954)</f>
        <v>11.206934897965171</v>
      </c>
    </row>
    <row r="147" spans="1:12" x14ac:dyDescent="0.25">
      <c r="A147" s="98" t="s">
        <v>441</v>
      </c>
      <c r="B147" s="31">
        <v>4</v>
      </c>
      <c r="C147" s="28" t="s">
        <v>503</v>
      </c>
      <c r="D147" s="12">
        <v>4.7</v>
      </c>
      <c r="E147" s="29">
        <v>3</v>
      </c>
      <c r="F147" s="9">
        <v>2.8270000000000001E-3</v>
      </c>
      <c r="G147" s="31" t="s">
        <v>1147</v>
      </c>
      <c r="H147" s="71">
        <f t="shared" si="13"/>
        <v>5.4574423525989513</v>
      </c>
      <c r="I147" s="71">
        <f t="shared" si="14"/>
        <v>0.9652356477889904</v>
      </c>
      <c r="J147" s="32"/>
      <c r="K147" s="5" t="s">
        <v>1270</v>
      </c>
      <c r="L147" s="186">
        <f>SUMIF(A$2:A$4954,K147,I$2:I$4954)</f>
        <v>2.9571966254626414</v>
      </c>
    </row>
    <row r="148" spans="1:12" x14ac:dyDescent="0.25">
      <c r="A148" s="98" t="s">
        <v>446</v>
      </c>
      <c r="B148" s="31">
        <v>1</v>
      </c>
      <c r="C148" s="28" t="s">
        <v>34</v>
      </c>
      <c r="D148" s="12">
        <v>6.8</v>
      </c>
      <c r="E148" s="29">
        <v>8</v>
      </c>
      <c r="F148" s="9">
        <v>2.8270000000000001E-3</v>
      </c>
      <c r="G148" s="31" t="s">
        <v>1147</v>
      </c>
      <c r="H148" s="71">
        <f t="shared" si="13"/>
        <v>13.162261355111644</v>
      </c>
      <c r="I148" s="71">
        <f t="shared" si="14"/>
        <v>2.3279556694573125</v>
      </c>
      <c r="J148" s="32"/>
      <c r="K148" s="5" t="s">
        <v>1272</v>
      </c>
      <c r="L148" s="186">
        <f>SUMIF(A$2:A$4954,K148,I$2:I$4954)</f>
        <v>0</v>
      </c>
    </row>
    <row r="149" spans="1:12" x14ac:dyDescent="0.25">
      <c r="A149" s="98" t="s">
        <v>446</v>
      </c>
      <c r="B149" s="31">
        <v>2</v>
      </c>
      <c r="C149" s="28" t="s">
        <v>34</v>
      </c>
      <c r="D149" s="12">
        <v>3.2</v>
      </c>
      <c r="E149" s="29">
        <v>5</v>
      </c>
      <c r="F149" s="9">
        <v>2.8270000000000001E-3</v>
      </c>
      <c r="G149" s="31" t="s">
        <v>1147</v>
      </c>
      <c r="H149" s="71">
        <f t="shared" si="13"/>
        <v>2.1830677622012535</v>
      </c>
      <c r="I149" s="71">
        <f t="shared" si="14"/>
        <v>0.38611032228532954</v>
      </c>
      <c r="J149" s="32"/>
    </row>
    <row r="150" spans="1:12" x14ac:dyDescent="0.25">
      <c r="A150" s="98" t="s">
        <v>446</v>
      </c>
      <c r="B150" s="31">
        <v>3</v>
      </c>
      <c r="C150" s="28" t="s">
        <v>503</v>
      </c>
      <c r="D150" s="12">
        <v>3.6</v>
      </c>
      <c r="E150" s="29">
        <v>3</v>
      </c>
      <c r="F150" s="9">
        <v>2.8270000000000001E-3</v>
      </c>
      <c r="G150" s="31" t="s">
        <v>1147</v>
      </c>
      <c r="H150" s="71">
        <f t="shared" si="13"/>
        <v>2.890611759656974</v>
      </c>
      <c r="I150" s="71">
        <f t="shared" si="14"/>
        <v>0.51125075338821613</v>
      </c>
      <c r="J150" s="32"/>
    </row>
    <row r="151" spans="1:12" ht="15.75" x14ac:dyDescent="0.25">
      <c r="A151" s="98" t="s">
        <v>446</v>
      </c>
      <c r="B151" s="101">
        <v>4</v>
      </c>
      <c r="C151" s="102" t="s">
        <v>513</v>
      </c>
      <c r="D151" s="103">
        <v>5.2</v>
      </c>
      <c r="E151" s="104">
        <v>6</v>
      </c>
      <c r="F151" s="9">
        <v>2.8270000000000001E-3</v>
      </c>
      <c r="G151" s="31" t="s">
        <v>1147</v>
      </c>
      <c r="H151" s="71">
        <f t="shared" si="13"/>
        <v>6.9444574481755694</v>
      </c>
      <c r="I151" s="71">
        <f t="shared" si="14"/>
        <v>1.2282379639504015</v>
      </c>
      <c r="J151" s="32"/>
    </row>
    <row r="152" spans="1:12" x14ac:dyDescent="0.25">
      <c r="A152" s="98" t="s">
        <v>446</v>
      </c>
      <c r="B152" s="18">
        <v>5</v>
      </c>
      <c r="C152" s="28" t="s">
        <v>34</v>
      </c>
      <c r="D152" s="12">
        <v>4.3</v>
      </c>
      <c r="E152" s="29">
        <v>6</v>
      </c>
      <c r="F152" s="9">
        <v>2.8270000000000001E-3</v>
      </c>
      <c r="G152" s="31" t="s">
        <v>1147</v>
      </c>
      <c r="H152" s="71">
        <f t="shared" si="13"/>
        <v>4.4148463163769209</v>
      </c>
      <c r="I152" s="71">
        <f t="shared" si="14"/>
        <v>0.78083592436804405</v>
      </c>
      <c r="J152" s="32"/>
    </row>
    <row r="153" spans="1:12" x14ac:dyDescent="0.25">
      <c r="A153" s="35" t="s">
        <v>455</v>
      </c>
      <c r="B153" s="18">
        <v>1</v>
      </c>
      <c r="C153" s="28" t="s">
        <v>34</v>
      </c>
      <c r="D153" s="12">
        <v>4.5</v>
      </c>
      <c r="E153" s="29">
        <v>5</v>
      </c>
      <c r="F153" s="9">
        <v>2.8270000000000001E-3</v>
      </c>
      <c r="G153" s="31" t="s">
        <v>1147</v>
      </c>
      <c r="H153" s="71">
        <f t="shared" si="13"/>
        <v>4.9201206239077653</v>
      </c>
      <c r="I153" s="71">
        <f t="shared" si="14"/>
        <v>0.87020173751463825</v>
      </c>
      <c r="J153" s="32"/>
    </row>
    <row r="154" spans="1:12" x14ac:dyDescent="0.25">
      <c r="A154" s="35" t="s">
        <v>455</v>
      </c>
      <c r="B154" s="18">
        <v>2</v>
      </c>
      <c r="C154" s="28" t="s">
        <v>514</v>
      </c>
      <c r="D154" s="12">
        <v>7.6</v>
      </c>
      <c r="E154" s="29">
        <v>7</v>
      </c>
      <c r="F154" s="9">
        <v>2.8270000000000001E-3</v>
      </c>
      <c r="G154" s="31" t="s">
        <v>1147</v>
      </c>
      <c r="H154" s="71">
        <f t="shared" si="13"/>
        <v>17.157942057887794</v>
      </c>
      <c r="I154" s="71">
        <f t="shared" si="14"/>
        <v>3.0346554753957893</v>
      </c>
      <c r="J154" s="32"/>
    </row>
    <row r="155" spans="1:12" x14ac:dyDescent="0.25">
      <c r="A155" s="35" t="s">
        <v>455</v>
      </c>
      <c r="B155" s="18">
        <v>3</v>
      </c>
      <c r="C155" s="28" t="s">
        <v>34</v>
      </c>
      <c r="D155" s="12">
        <v>7.7</v>
      </c>
      <c r="E155" s="29">
        <v>6</v>
      </c>
      <c r="F155" s="9">
        <v>2.8270000000000001E-3</v>
      </c>
      <c r="G155" s="31" t="s">
        <v>1147</v>
      </c>
      <c r="H155" s="71">
        <f t="shared" si="13"/>
        <v>17.700955077558255</v>
      </c>
      <c r="I155" s="71">
        <f t="shared" si="14"/>
        <v>3.1306959811740813</v>
      </c>
      <c r="J155" s="32"/>
    </row>
    <row r="156" spans="1:12" x14ac:dyDescent="0.25">
      <c r="A156" s="35" t="s">
        <v>455</v>
      </c>
      <c r="B156" s="18">
        <v>4</v>
      </c>
      <c r="C156" s="28" t="s">
        <v>515</v>
      </c>
      <c r="D156" s="12">
        <v>4.5</v>
      </c>
      <c r="E156" s="29">
        <v>8</v>
      </c>
      <c r="F156" s="9">
        <v>2.8270000000000001E-3</v>
      </c>
      <c r="G156" s="31" t="s">
        <v>1147</v>
      </c>
      <c r="H156" s="71">
        <f t="shared" si="13"/>
        <v>4.9201206239077653</v>
      </c>
      <c r="I156" s="71">
        <f t="shared" si="14"/>
        <v>0.87020173751463825</v>
      </c>
      <c r="J156" s="32"/>
    </row>
    <row r="157" spans="1:12" x14ac:dyDescent="0.25">
      <c r="A157" s="35" t="s">
        <v>466</v>
      </c>
      <c r="B157" s="18">
        <v>1</v>
      </c>
      <c r="C157" s="28" t="s">
        <v>503</v>
      </c>
      <c r="D157" s="12">
        <v>4.5999999999999996</v>
      </c>
      <c r="E157" s="29">
        <v>3</v>
      </c>
      <c r="F157" s="9">
        <v>2.8270000000000001E-3</v>
      </c>
      <c r="G157" s="31" t="s">
        <v>1147</v>
      </c>
      <c r="H157" s="71">
        <f t="shared" si="13"/>
        <v>5.1847415317548586</v>
      </c>
      <c r="I157" s="71">
        <f t="shared" si="14"/>
        <v>0.91700416196583978</v>
      </c>
      <c r="J157" s="32"/>
    </row>
    <row r="158" spans="1:12" x14ac:dyDescent="0.25">
      <c r="A158" s="35" t="s">
        <v>482</v>
      </c>
      <c r="B158" s="18">
        <v>1</v>
      </c>
      <c r="C158" s="28" t="s">
        <v>510</v>
      </c>
      <c r="D158" s="12">
        <v>3.5</v>
      </c>
      <c r="E158" s="29">
        <v>5</v>
      </c>
      <c r="F158" s="9">
        <v>2.8270000000000001E-3</v>
      </c>
      <c r="G158" s="31" t="s">
        <v>1147</v>
      </c>
      <c r="H158" s="71">
        <f t="shared" si="13"/>
        <v>2.7028927660405127</v>
      </c>
      <c r="I158" s="71">
        <f t="shared" si="14"/>
        <v>0.47804965794844584</v>
      </c>
      <c r="J158" s="32"/>
    </row>
    <row r="159" spans="1:12" x14ac:dyDescent="0.25">
      <c r="A159" s="35" t="s">
        <v>482</v>
      </c>
      <c r="B159" s="18">
        <v>2</v>
      </c>
      <c r="C159" s="28" t="s">
        <v>516</v>
      </c>
      <c r="D159" s="12">
        <v>2.5</v>
      </c>
      <c r="E159" s="29">
        <v>4</v>
      </c>
      <c r="F159" s="9">
        <v>2.8270000000000001E-3</v>
      </c>
      <c r="G159" s="31" t="s">
        <v>1147</v>
      </c>
      <c r="H159" s="71">
        <f t="shared" si="13"/>
        <v>1.2120797109526622</v>
      </c>
      <c r="I159" s="71">
        <f t="shared" si="14"/>
        <v>0.21437561212463074</v>
      </c>
      <c r="J159" s="32"/>
    </row>
    <row r="160" spans="1:12" x14ac:dyDescent="0.25">
      <c r="A160" s="35" t="s">
        <v>482</v>
      </c>
      <c r="B160" s="18">
        <v>3</v>
      </c>
      <c r="C160" s="28" t="s">
        <v>517</v>
      </c>
      <c r="D160" s="12">
        <v>2.5</v>
      </c>
      <c r="E160" s="29">
        <v>6</v>
      </c>
      <c r="F160" s="9">
        <v>2.8270000000000001E-3</v>
      </c>
      <c r="G160" s="31" t="s">
        <v>1147</v>
      </c>
      <c r="H160" s="71">
        <f t="shared" si="13"/>
        <v>1.2120797109526622</v>
      </c>
      <c r="I160" s="71">
        <f t="shared" si="14"/>
        <v>0.21437561212463074</v>
      </c>
      <c r="J160" s="32"/>
    </row>
    <row r="161" spans="1:10" x14ac:dyDescent="0.25">
      <c r="A161" s="35" t="s">
        <v>482</v>
      </c>
      <c r="B161" s="18">
        <v>4</v>
      </c>
      <c r="C161" s="28" t="s">
        <v>518</v>
      </c>
      <c r="D161" s="12">
        <v>4.7</v>
      </c>
      <c r="E161" s="29">
        <v>12</v>
      </c>
      <c r="F161" s="9">
        <v>2.8270000000000001E-3</v>
      </c>
      <c r="G161" s="31" t="s">
        <v>1147</v>
      </c>
      <c r="H161" s="71">
        <f t="shared" si="13"/>
        <v>5.4574423525989513</v>
      </c>
      <c r="I161" s="71">
        <f t="shared" si="14"/>
        <v>0.9652356477889904</v>
      </c>
      <c r="J161" s="32"/>
    </row>
    <row r="162" spans="1:10" x14ac:dyDescent="0.25">
      <c r="A162" s="35" t="s">
        <v>488</v>
      </c>
      <c r="B162" s="18">
        <v>1</v>
      </c>
      <c r="C162" s="28" t="s">
        <v>510</v>
      </c>
      <c r="D162" s="12">
        <v>7.7</v>
      </c>
      <c r="E162" s="29">
        <v>8</v>
      </c>
      <c r="F162" s="9">
        <v>2.8270000000000001E-3</v>
      </c>
      <c r="G162" s="31" t="s">
        <v>1147</v>
      </c>
      <c r="H162" s="71">
        <f t="shared" si="13"/>
        <v>17.700955077558255</v>
      </c>
      <c r="I162" s="71">
        <f t="shared" si="14"/>
        <v>3.1306959811740813</v>
      </c>
      <c r="J162" s="32"/>
    </row>
    <row r="163" spans="1:10" x14ac:dyDescent="0.25">
      <c r="A163" s="35" t="s">
        <v>488</v>
      </c>
      <c r="B163" s="18">
        <v>2</v>
      </c>
      <c r="C163" s="28" t="s">
        <v>122</v>
      </c>
      <c r="D163" s="12">
        <v>4.5999999999999996</v>
      </c>
      <c r="E163" s="29">
        <v>6</v>
      </c>
      <c r="F163" s="9">
        <v>2.8270000000000001E-3</v>
      </c>
      <c r="G163" s="31" t="s">
        <v>1147</v>
      </c>
      <c r="H163" s="71">
        <f t="shared" si="13"/>
        <v>5.1847415317548586</v>
      </c>
      <c r="I163" s="71">
        <f t="shared" si="14"/>
        <v>0.91700416196583978</v>
      </c>
      <c r="J163" s="32"/>
    </row>
    <row r="164" spans="1:10" ht="15.75" x14ac:dyDescent="0.25">
      <c r="A164" s="35" t="s">
        <v>488</v>
      </c>
      <c r="B164" s="101">
        <v>3</v>
      </c>
      <c r="C164" s="102" t="s">
        <v>503</v>
      </c>
      <c r="D164" s="103">
        <v>3.5</v>
      </c>
      <c r="E164" s="104">
        <v>5</v>
      </c>
      <c r="F164" s="9">
        <v>2.8270000000000001E-3</v>
      </c>
      <c r="G164" s="31" t="s">
        <v>1147</v>
      </c>
      <c r="H164" s="71">
        <f t="shared" si="13"/>
        <v>2.7028927660405127</v>
      </c>
      <c r="I164" s="71">
        <f t="shared" si="14"/>
        <v>0.47804965794844584</v>
      </c>
      <c r="J164" s="32"/>
    </row>
    <row r="165" spans="1:10" x14ac:dyDescent="0.25">
      <c r="A165" s="98" t="s">
        <v>493</v>
      </c>
      <c r="B165" s="31">
        <v>1</v>
      </c>
      <c r="C165" s="28" t="s">
        <v>519</v>
      </c>
      <c r="D165" s="12">
        <v>6.9</v>
      </c>
      <c r="E165" s="29">
        <v>14</v>
      </c>
      <c r="F165" s="9">
        <v>2.8270000000000001E-3</v>
      </c>
      <c r="G165" s="31" t="s">
        <v>1147</v>
      </c>
      <c r="H165" s="71">
        <f t="shared" si="13"/>
        <v>13.628322050337669</v>
      </c>
      <c r="I165" s="71">
        <f t="shared" si="14"/>
        <v>2.4103859303745434</v>
      </c>
      <c r="J165" s="32"/>
    </row>
    <row r="166" spans="1:10" x14ac:dyDescent="0.25">
      <c r="A166" s="98" t="s">
        <v>493</v>
      </c>
      <c r="B166" s="31">
        <v>2</v>
      </c>
      <c r="C166" s="28" t="s">
        <v>520</v>
      </c>
      <c r="D166" s="12">
        <v>5.7</v>
      </c>
      <c r="E166" s="29">
        <v>12</v>
      </c>
      <c r="F166" s="9">
        <v>2.8270000000000001E-3</v>
      </c>
      <c r="G166" s="31" t="s">
        <v>1147</v>
      </c>
      <c r="H166" s="71">
        <f t="shared" si="13"/>
        <v>8.6431583316292464</v>
      </c>
      <c r="I166" s="71">
        <f t="shared" si="14"/>
        <v>1.5286802850423145</v>
      </c>
      <c r="J166" s="32"/>
    </row>
    <row r="167" spans="1:10" x14ac:dyDescent="0.25">
      <c r="A167" s="98" t="s">
        <v>498</v>
      </c>
      <c r="B167" s="31">
        <v>1</v>
      </c>
      <c r="C167" s="28" t="s">
        <v>499</v>
      </c>
      <c r="D167" s="12">
        <v>9.8000000000000007</v>
      </c>
      <c r="E167" s="29">
        <v>10</v>
      </c>
      <c r="F167" s="9">
        <v>2.8270000000000001E-3</v>
      </c>
      <c r="G167" s="31" t="s">
        <v>1147</v>
      </c>
      <c r="H167" s="71">
        <f t="shared" si="13"/>
        <v>31.450999754946583</v>
      </c>
      <c r="I167" s="71">
        <f t="shared" si="14"/>
        <v>5.5626104978681612</v>
      </c>
      <c r="J167" s="32"/>
    </row>
    <row r="168" spans="1:10" x14ac:dyDescent="0.25">
      <c r="A168" s="98" t="s">
        <v>498</v>
      </c>
      <c r="B168" s="31">
        <v>2</v>
      </c>
      <c r="C168" s="28" t="s">
        <v>518</v>
      </c>
      <c r="D168" s="12">
        <v>5.9</v>
      </c>
      <c r="E168" s="29">
        <v>7</v>
      </c>
      <c r="F168" s="9">
        <v>2.8270000000000001E-3</v>
      </c>
      <c r="G168" s="31" t="s">
        <v>1147</v>
      </c>
      <c r="H168" s="71">
        <f t="shared" si="13"/>
        <v>9.3836255655840315</v>
      </c>
      <c r="I168" s="71">
        <f t="shared" si="14"/>
        <v>1.6596437151722732</v>
      </c>
      <c r="J168" s="32"/>
    </row>
    <row r="169" spans="1:10" x14ac:dyDescent="0.25">
      <c r="A169" s="98" t="s">
        <v>523</v>
      </c>
      <c r="B169" s="31">
        <v>1</v>
      </c>
      <c r="C169" s="28" t="s">
        <v>712</v>
      </c>
      <c r="D169" s="29">
        <v>5.2</v>
      </c>
      <c r="E169" s="30">
        <v>4.4000000000000004</v>
      </c>
      <c r="F169" s="9">
        <v>2.8270000000000001E-3</v>
      </c>
      <c r="G169" s="31" t="s">
        <v>1147</v>
      </c>
      <c r="H169" s="71">
        <f t="shared" si="13"/>
        <v>6.9444574481755694</v>
      </c>
      <c r="I169" s="71">
        <f t="shared" si="14"/>
        <v>1.2282379639504015</v>
      </c>
    </row>
    <row r="170" spans="1:10" x14ac:dyDescent="0.25">
      <c r="A170" s="98" t="s">
        <v>523</v>
      </c>
      <c r="B170" s="18">
        <v>2</v>
      </c>
      <c r="C170" s="35" t="s">
        <v>713</v>
      </c>
      <c r="D170" s="18">
        <v>4.2</v>
      </c>
      <c r="E170" s="18">
        <v>5</v>
      </c>
      <c r="F170" s="9">
        <v>2.8270000000000001E-3</v>
      </c>
      <c r="G170" s="31" t="s">
        <v>1147</v>
      </c>
      <c r="H170" s="71">
        <f t="shared" si="13"/>
        <v>4.1740544271661992</v>
      </c>
      <c r="I170" s="71">
        <f t="shared" si="14"/>
        <v>0.73824804159288981</v>
      </c>
    </row>
    <row r="171" spans="1:10" x14ac:dyDescent="0.25">
      <c r="A171" s="98" t="s">
        <v>523</v>
      </c>
      <c r="B171" s="18">
        <v>3</v>
      </c>
      <c r="C171" s="35" t="s">
        <v>714</v>
      </c>
      <c r="D171" s="18">
        <v>3.8</v>
      </c>
      <c r="E171" s="18">
        <v>4</v>
      </c>
      <c r="F171" s="9">
        <v>2.8270000000000001E-3</v>
      </c>
      <c r="G171" s="31" t="s">
        <v>1147</v>
      </c>
      <c r="H171" s="71">
        <f t="shared" si="13"/>
        <v>3.2881921781721344</v>
      </c>
      <c r="I171" s="71">
        <f t="shared" si="14"/>
        <v>0.58156918609340891</v>
      </c>
    </row>
    <row r="172" spans="1:10" x14ac:dyDescent="0.25">
      <c r="A172" s="35" t="s">
        <v>526</v>
      </c>
      <c r="B172" s="18">
        <v>1</v>
      </c>
      <c r="C172" s="35" t="s">
        <v>715</v>
      </c>
      <c r="D172" s="31">
        <v>4.5</v>
      </c>
      <c r="E172" s="31">
        <v>6</v>
      </c>
      <c r="F172" s="9">
        <v>2.8270000000000001E-3</v>
      </c>
      <c r="G172" s="31" t="s">
        <v>1147</v>
      </c>
      <c r="H172" s="71">
        <f t="shared" si="13"/>
        <v>4.9201206239077653</v>
      </c>
      <c r="I172" s="71">
        <f t="shared" si="14"/>
        <v>0.87020173751463825</v>
      </c>
    </row>
    <row r="173" spans="1:10" x14ac:dyDescent="0.25">
      <c r="A173" s="35" t="s">
        <v>526</v>
      </c>
      <c r="B173" s="18">
        <v>2</v>
      </c>
      <c r="C173" s="35" t="s">
        <v>618</v>
      </c>
      <c r="D173" s="31">
        <v>6</v>
      </c>
      <c r="E173" s="31">
        <v>8</v>
      </c>
      <c r="F173" s="9">
        <v>2.8270000000000001E-3</v>
      </c>
      <c r="G173" s="31" t="s">
        <v>1147</v>
      </c>
      <c r="H173" s="71">
        <f t="shared" si="13"/>
        <v>9.7671639629578717</v>
      </c>
      <c r="I173" s="71">
        <f t="shared" si="14"/>
        <v>1.7274785926702991</v>
      </c>
    </row>
    <row r="174" spans="1:10" x14ac:dyDescent="0.25">
      <c r="A174" s="35" t="s">
        <v>526</v>
      </c>
      <c r="B174" s="18">
        <v>3</v>
      </c>
      <c r="C174" s="35" t="s">
        <v>628</v>
      </c>
      <c r="D174" s="31">
        <v>6.5</v>
      </c>
      <c r="E174" s="31">
        <v>6</v>
      </c>
      <c r="F174" s="9">
        <v>2.8270000000000001E-3</v>
      </c>
      <c r="G174" s="31" t="s">
        <v>1147</v>
      </c>
      <c r="H174" s="71">
        <f t="shared" si="13"/>
        <v>11.820185882269129</v>
      </c>
      <c r="I174" s="71">
        <f t="shared" si="14"/>
        <v>2.0905882352792942</v>
      </c>
    </row>
    <row r="175" spans="1:10" x14ac:dyDescent="0.25">
      <c r="A175" s="35" t="s">
        <v>526</v>
      </c>
      <c r="B175" s="18">
        <v>4</v>
      </c>
      <c r="C175" s="35" t="s">
        <v>592</v>
      </c>
      <c r="D175" s="31">
        <v>9</v>
      </c>
      <c r="E175" s="31">
        <v>8</v>
      </c>
      <c r="F175" s="9">
        <v>2.8270000000000001E-3</v>
      </c>
      <c r="G175" s="31" t="s">
        <v>1147</v>
      </c>
      <c r="H175" s="71">
        <f t="shared" si="13"/>
        <v>25.673421749259127</v>
      </c>
      <c r="I175" s="71">
        <f t="shared" si="14"/>
        <v>4.5407537582700961</v>
      </c>
    </row>
    <row r="176" spans="1:10" x14ac:dyDescent="0.25">
      <c r="A176" s="35" t="s">
        <v>526</v>
      </c>
      <c r="B176" s="18">
        <v>5</v>
      </c>
      <c r="C176" s="35" t="s">
        <v>592</v>
      </c>
      <c r="D176" s="31">
        <v>7.5</v>
      </c>
      <c r="E176" s="128">
        <v>6.34</v>
      </c>
      <c r="F176" s="9">
        <v>2.8270000000000001E-3</v>
      </c>
      <c r="G176" s="31" t="s">
        <v>1147</v>
      </c>
      <c r="H176" s="71">
        <f t="shared" si="13"/>
        <v>16.624724745788903</v>
      </c>
      <c r="I176" s="71">
        <f t="shared" si="14"/>
        <v>2.9403474966022114</v>
      </c>
    </row>
    <row r="177" spans="1:9" x14ac:dyDescent="0.25">
      <c r="A177" s="35" t="s">
        <v>526</v>
      </c>
      <c r="B177" s="18">
        <v>6</v>
      </c>
      <c r="C177" s="35" t="s">
        <v>628</v>
      </c>
      <c r="D177" s="31">
        <v>10</v>
      </c>
      <c r="E177" s="31">
        <v>12</v>
      </c>
      <c r="F177" s="9">
        <v>2.8270000000000001E-3</v>
      </c>
      <c r="G177" s="31" t="s">
        <v>1147</v>
      </c>
      <c r="H177" s="71">
        <f t="shared" si="13"/>
        <v>33.002526735248487</v>
      </c>
      <c r="I177" s="71">
        <f t="shared" si="14"/>
        <v>5.8370227688801704</v>
      </c>
    </row>
    <row r="178" spans="1:9" x14ac:dyDescent="0.25">
      <c r="A178" s="35" t="s">
        <v>526</v>
      </c>
      <c r="B178" s="18">
        <v>7</v>
      </c>
      <c r="C178" s="35" t="s">
        <v>716</v>
      </c>
      <c r="D178" s="31">
        <v>3</v>
      </c>
      <c r="E178" s="31">
        <v>3</v>
      </c>
      <c r="F178" s="9">
        <v>2.8270000000000001E-3</v>
      </c>
      <c r="G178" s="31" t="s">
        <v>1147</v>
      </c>
      <c r="H178" s="71">
        <f t="shared" si="13"/>
        <v>1.8718044412067714</v>
      </c>
      <c r="I178" s="71">
        <f t="shared" si="14"/>
        <v>0.33105844379320326</v>
      </c>
    </row>
    <row r="179" spans="1:9" x14ac:dyDescent="0.25">
      <c r="A179" s="98" t="s">
        <v>529</v>
      </c>
      <c r="B179" s="31">
        <v>0</v>
      </c>
      <c r="C179" s="14"/>
      <c r="D179" s="18"/>
      <c r="E179" s="18"/>
      <c r="F179" s="9">
        <v>2.8270000000000001E-3</v>
      </c>
      <c r="G179" s="31" t="s">
        <v>1147</v>
      </c>
      <c r="H179" s="71">
        <f t="shared" si="13"/>
        <v>0</v>
      </c>
      <c r="I179" s="71">
        <f t="shared" si="14"/>
        <v>0</v>
      </c>
    </row>
    <row r="180" spans="1:9" x14ac:dyDescent="0.25">
      <c r="A180" s="98" t="s">
        <v>533</v>
      </c>
      <c r="B180" s="31">
        <v>1</v>
      </c>
      <c r="C180" s="14" t="s">
        <v>239</v>
      </c>
      <c r="D180" s="18">
        <v>3.2</v>
      </c>
      <c r="E180" s="18">
        <v>7</v>
      </c>
      <c r="F180" s="9">
        <v>2.8270000000000001E-3</v>
      </c>
      <c r="G180" s="31" t="s">
        <v>1147</v>
      </c>
      <c r="H180" s="71">
        <f t="shared" si="13"/>
        <v>2.1830677622012535</v>
      </c>
      <c r="I180" s="71">
        <f t="shared" si="14"/>
        <v>0.38611032228532954</v>
      </c>
    </row>
    <row r="181" spans="1:9" x14ac:dyDescent="0.25">
      <c r="A181" s="98" t="s">
        <v>535</v>
      </c>
      <c r="B181" s="31">
        <v>1</v>
      </c>
      <c r="C181" s="14" t="s">
        <v>625</v>
      </c>
      <c r="D181" s="18">
        <v>3.8</v>
      </c>
      <c r="E181" s="18">
        <v>6</v>
      </c>
      <c r="F181" s="9">
        <v>2.8270000000000001E-3</v>
      </c>
      <c r="G181" s="31" t="s">
        <v>1147</v>
      </c>
      <c r="H181" s="71">
        <f t="shared" si="13"/>
        <v>3.2881921781721344</v>
      </c>
      <c r="I181" s="71">
        <f t="shared" si="14"/>
        <v>0.58156918609340891</v>
      </c>
    </row>
    <row r="182" spans="1:9" x14ac:dyDescent="0.25">
      <c r="A182" s="129" t="s">
        <v>535</v>
      </c>
      <c r="B182" s="31">
        <v>2</v>
      </c>
      <c r="C182" s="14" t="s">
        <v>130</v>
      </c>
      <c r="D182" s="18">
        <v>2.7</v>
      </c>
      <c r="E182" s="18">
        <v>6</v>
      </c>
      <c r="F182" s="9">
        <v>2.8270000000000001E-3</v>
      </c>
      <c r="G182" s="31" t="s">
        <v>1147</v>
      </c>
      <c r="H182" s="71">
        <f t="shared" si="13"/>
        <v>1.4561195643214717</v>
      </c>
      <c r="I182" s="71">
        <f t="shared" si="14"/>
        <v>0.25753794911946792</v>
      </c>
    </row>
    <row r="183" spans="1:9" x14ac:dyDescent="0.25">
      <c r="A183" s="98" t="s">
        <v>535</v>
      </c>
      <c r="B183" s="31">
        <v>3</v>
      </c>
      <c r="C183" s="121" t="s">
        <v>90</v>
      </c>
      <c r="D183" s="31">
        <v>5.8</v>
      </c>
      <c r="E183" s="31">
        <v>4</v>
      </c>
      <c r="F183" s="9">
        <v>2.8270000000000001E-3</v>
      </c>
      <c r="G183" s="31" t="s">
        <v>1147</v>
      </c>
      <c r="H183" s="71">
        <f t="shared" si="13"/>
        <v>9.0089763844134847</v>
      </c>
      <c r="I183" s="71">
        <f t="shared" si="14"/>
        <v>1.5933810372149779</v>
      </c>
    </row>
    <row r="184" spans="1:9" x14ac:dyDescent="0.25">
      <c r="A184" s="129" t="s">
        <v>535</v>
      </c>
      <c r="B184" s="31">
        <v>4</v>
      </c>
      <c r="C184" s="121" t="s">
        <v>260</v>
      </c>
      <c r="D184" s="31">
        <v>4.9000000000000004</v>
      </c>
      <c r="E184" s="31">
        <v>6</v>
      </c>
      <c r="F184" s="9">
        <v>2.8270000000000001E-3</v>
      </c>
      <c r="G184" s="31" t="s">
        <v>1147</v>
      </c>
      <c r="H184" s="71">
        <f t="shared" si="13"/>
        <v>6.0273505436140891</v>
      </c>
      <c r="I184" s="71">
        <f t="shared" si="14"/>
        <v>1.0660329932108399</v>
      </c>
    </row>
    <row r="185" spans="1:9" x14ac:dyDescent="0.25">
      <c r="A185" s="98" t="s">
        <v>535</v>
      </c>
      <c r="B185" s="31">
        <v>5</v>
      </c>
      <c r="C185" s="121" t="s">
        <v>592</v>
      </c>
      <c r="D185" s="31">
        <v>5.3</v>
      </c>
      <c r="E185" s="128">
        <v>5.6</v>
      </c>
      <c r="F185" s="9">
        <v>2.8270000000000001E-3</v>
      </c>
      <c r="G185" s="31" t="s">
        <v>1147</v>
      </c>
      <c r="H185" s="71">
        <f t="shared" si="13"/>
        <v>7.2670135420799529</v>
      </c>
      <c r="I185" s="71">
        <f t="shared" si="14"/>
        <v>1.2852871492889906</v>
      </c>
    </row>
    <row r="186" spans="1:9" x14ac:dyDescent="0.25">
      <c r="A186" s="129" t="s">
        <v>535</v>
      </c>
      <c r="B186" s="31">
        <v>6</v>
      </c>
      <c r="C186" s="121" t="s">
        <v>628</v>
      </c>
      <c r="D186" s="31">
        <v>5.8</v>
      </c>
      <c r="E186" s="128">
        <v>5.6</v>
      </c>
      <c r="F186" s="9">
        <v>2.8270000000000001E-3</v>
      </c>
      <c r="G186" s="31" t="s">
        <v>1147</v>
      </c>
      <c r="H186" s="71">
        <f t="shared" si="13"/>
        <v>9.0089763844134847</v>
      </c>
      <c r="I186" s="71">
        <f t="shared" si="14"/>
        <v>1.5933810372149779</v>
      </c>
    </row>
    <row r="187" spans="1:9" x14ac:dyDescent="0.25">
      <c r="A187" s="98" t="s">
        <v>535</v>
      </c>
      <c r="B187" s="31">
        <v>7</v>
      </c>
      <c r="C187" s="121" t="s">
        <v>130</v>
      </c>
      <c r="D187" s="31">
        <v>7.1</v>
      </c>
      <c r="E187" s="31">
        <v>7</v>
      </c>
      <c r="F187" s="9">
        <v>2.8270000000000001E-3</v>
      </c>
      <c r="G187" s="31" t="s">
        <v>1147</v>
      </c>
      <c r="H187" s="71">
        <f t="shared" si="13"/>
        <v>14.588813698239084</v>
      </c>
      <c r="I187" s="71">
        <f t="shared" si="14"/>
        <v>2.5802641843365905</v>
      </c>
    </row>
    <row r="188" spans="1:9" x14ac:dyDescent="0.25">
      <c r="A188" s="129" t="s">
        <v>535</v>
      </c>
      <c r="B188" s="31">
        <v>8</v>
      </c>
      <c r="C188" s="121" t="s">
        <v>717</v>
      </c>
      <c r="D188" s="31">
        <v>3.7</v>
      </c>
      <c r="E188" s="31">
        <v>5</v>
      </c>
      <c r="F188" s="9">
        <v>2.8270000000000001E-3</v>
      </c>
      <c r="G188" s="31" t="s">
        <v>1147</v>
      </c>
      <c r="H188" s="71">
        <f t="shared" si="13"/>
        <v>3.0856856646049509</v>
      </c>
      <c r="I188" s="71">
        <f t="shared" si="14"/>
        <v>0.54575268210204297</v>
      </c>
    </row>
    <row r="189" spans="1:9" x14ac:dyDescent="0.25">
      <c r="A189" s="98" t="s">
        <v>535</v>
      </c>
      <c r="B189" s="31">
        <v>9</v>
      </c>
      <c r="C189" s="121" t="s">
        <v>90</v>
      </c>
      <c r="D189" s="31">
        <v>4.3</v>
      </c>
      <c r="E189" s="31">
        <v>4</v>
      </c>
      <c r="F189" s="9">
        <v>2.8270000000000001E-3</v>
      </c>
      <c r="G189" s="31" t="s">
        <v>1147</v>
      </c>
      <c r="H189" s="71">
        <f t="shared" si="13"/>
        <v>4.4148463163769209</v>
      </c>
      <c r="I189" s="71">
        <f t="shared" si="14"/>
        <v>0.78083592436804405</v>
      </c>
    </row>
    <row r="190" spans="1:9" x14ac:dyDescent="0.25">
      <c r="A190" s="129" t="s">
        <v>535</v>
      </c>
      <c r="B190" s="31">
        <v>10</v>
      </c>
      <c r="C190" s="121" t="s">
        <v>624</v>
      </c>
      <c r="D190" s="31">
        <v>4</v>
      </c>
      <c r="E190" s="128">
        <v>5.6</v>
      </c>
      <c r="F190" s="9">
        <v>2.8270000000000001E-3</v>
      </c>
      <c r="G190" s="31" t="s">
        <v>1147</v>
      </c>
      <c r="H190" s="71">
        <f t="shared" si="13"/>
        <v>3.7158074529763803</v>
      </c>
      <c r="I190" s="71">
        <f t="shared" si="14"/>
        <v>0.65719976175740713</v>
      </c>
    </row>
    <row r="191" spans="1:9" x14ac:dyDescent="0.25">
      <c r="A191" s="98" t="s">
        <v>535</v>
      </c>
      <c r="B191" s="31">
        <v>11</v>
      </c>
      <c r="C191" s="121" t="s">
        <v>592</v>
      </c>
      <c r="D191" s="31">
        <v>6.3</v>
      </c>
      <c r="E191" s="31">
        <v>8</v>
      </c>
      <c r="F191" s="9">
        <v>2.8270000000000001E-3</v>
      </c>
      <c r="G191" s="31" t="s">
        <v>1147</v>
      </c>
      <c r="H191" s="71">
        <f t="shared" si="13"/>
        <v>10.971686368675135</v>
      </c>
      <c r="I191" s="71">
        <f t="shared" si="14"/>
        <v>1.9405175749336991</v>
      </c>
    </row>
    <row r="192" spans="1:9" x14ac:dyDescent="0.25">
      <c r="A192" s="129" t="s">
        <v>535</v>
      </c>
      <c r="B192" s="31">
        <v>12</v>
      </c>
      <c r="C192" s="121" t="s">
        <v>628</v>
      </c>
      <c r="D192" s="31">
        <v>4</v>
      </c>
      <c r="E192" s="128">
        <v>5.6</v>
      </c>
      <c r="F192" s="9">
        <v>2.8270000000000001E-3</v>
      </c>
      <c r="G192" s="31" t="s">
        <v>1147</v>
      </c>
      <c r="H192" s="71">
        <f t="shared" si="13"/>
        <v>3.7158074529763803</v>
      </c>
      <c r="I192" s="71">
        <f t="shared" si="14"/>
        <v>0.65719976175740713</v>
      </c>
    </row>
    <row r="193" spans="1:9" x14ac:dyDescent="0.25">
      <c r="A193" s="98" t="s">
        <v>535</v>
      </c>
      <c r="B193" s="31">
        <v>13</v>
      </c>
      <c r="C193" s="121" t="s">
        <v>718</v>
      </c>
      <c r="D193" s="31">
        <v>3.7</v>
      </c>
      <c r="E193" s="31">
        <v>5</v>
      </c>
      <c r="F193" s="9">
        <v>2.8270000000000001E-3</v>
      </c>
      <c r="G193" s="31" t="s">
        <v>1147</v>
      </c>
      <c r="H193" s="71">
        <f t="shared" si="13"/>
        <v>3.0856856646049509</v>
      </c>
      <c r="I193" s="71">
        <f t="shared" si="14"/>
        <v>0.54575268210204297</v>
      </c>
    </row>
    <row r="194" spans="1:9" x14ac:dyDescent="0.25">
      <c r="A194" s="129" t="s">
        <v>535</v>
      </c>
      <c r="B194" s="31">
        <v>14</v>
      </c>
      <c r="C194" s="121" t="s">
        <v>718</v>
      </c>
      <c r="D194" s="31">
        <v>4.8</v>
      </c>
      <c r="E194" s="31">
        <v>5</v>
      </c>
      <c r="F194" s="9">
        <v>2.8270000000000001E-3</v>
      </c>
      <c r="G194" s="31" t="s">
        <v>1147</v>
      </c>
      <c r="H194" s="71">
        <f t="shared" si="13"/>
        <v>5.738290007085225</v>
      </c>
      <c r="I194" s="71">
        <f t="shared" si="14"/>
        <v>1.0149080309666121</v>
      </c>
    </row>
    <row r="195" spans="1:9" x14ac:dyDescent="0.25">
      <c r="A195" s="130" t="s">
        <v>538</v>
      </c>
      <c r="B195" s="31">
        <v>0</v>
      </c>
      <c r="C195" s="121" t="s">
        <v>719</v>
      </c>
      <c r="D195" s="18"/>
      <c r="E195" s="18"/>
      <c r="F195" s="9">
        <v>2.8270000000000001E-3</v>
      </c>
      <c r="G195" s="31" t="s">
        <v>1147</v>
      </c>
      <c r="H195" s="71">
        <f t="shared" si="13"/>
        <v>0</v>
      </c>
      <c r="I195" s="71">
        <f t="shared" si="14"/>
        <v>0</v>
      </c>
    </row>
    <row r="196" spans="1:9" x14ac:dyDescent="0.25">
      <c r="A196" s="130" t="s">
        <v>526</v>
      </c>
      <c r="B196" s="31">
        <v>1</v>
      </c>
      <c r="C196" s="98" t="s">
        <v>34</v>
      </c>
      <c r="D196" s="31">
        <v>3</v>
      </c>
      <c r="E196" s="31">
        <v>5</v>
      </c>
      <c r="F196" s="9">
        <v>2.8270000000000001E-3</v>
      </c>
      <c r="G196" s="31" t="s">
        <v>1147</v>
      </c>
      <c r="H196" s="71">
        <f t="shared" si="13"/>
        <v>1.8718044412067714</v>
      </c>
      <c r="I196" s="71">
        <f t="shared" si="14"/>
        <v>0.33105844379320326</v>
      </c>
    </row>
    <row r="197" spans="1:9" x14ac:dyDescent="0.25">
      <c r="A197" s="130" t="s">
        <v>523</v>
      </c>
      <c r="B197" s="31">
        <v>2</v>
      </c>
      <c r="C197" s="14" t="s">
        <v>34</v>
      </c>
      <c r="D197" s="31">
        <v>4.5</v>
      </c>
      <c r="E197" s="9">
        <v>6</v>
      </c>
      <c r="F197" s="9">
        <v>2.8270000000000001E-3</v>
      </c>
      <c r="G197" s="31" t="s">
        <v>1147</v>
      </c>
      <c r="H197" s="71">
        <f t="shared" si="13"/>
        <v>4.9201206239077653</v>
      </c>
      <c r="I197" s="71">
        <f t="shared" si="14"/>
        <v>0.87020173751463825</v>
      </c>
    </row>
    <row r="198" spans="1:9" x14ac:dyDescent="0.25">
      <c r="A198" s="130" t="s">
        <v>720</v>
      </c>
      <c r="B198" s="31">
        <v>3</v>
      </c>
      <c r="C198" s="14" t="s">
        <v>34</v>
      </c>
      <c r="D198" s="31">
        <v>7.2</v>
      </c>
      <c r="E198" s="31">
        <v>6</v>
      </c>
      <c r="F198" s="9">
        <v>2.8270000000000001E-3</v>
      </c>
      <c r="G198" s="31" t="s">
        <v>1147</v>
      </c>
      <c r="H198" s="71">
        <f t="shared" si="13"/>
        <v>15.083348659874792</v>
      </c>
      <c r="I198" s="71">
        <f t="shared" si="14"/>
        <v>2.6677305730234862</v>
      </c>
    </row>
    <row r="199" spans="1:9" x14ac:dyDescent="0.25">
      <c r="A199" s="130" t="s">
        <v>523</v>
      </c>
      <c r="B199" s="31">
        <v>4</v>
      </c>
      <c r="C199" s="14" t="s">
        <v>34</v>
      </c>
      <c r="D199" s="31">
        <v>2.5</v>
      </c>
      <c r="E199" s="9">
        <v>4</v>
      </c>
      <c r="F199" s="9">
        <v>2.8270000000000001E-3</v>
      </c>
      <c r="G199" s="31" t="s">
        <v>1147</v>
      </c>
      <c r="H199" s="71">
        <f t="shared" si="13"/>
        <v>1.2120797109526622</v>
      </c>
      <c r="I199" s="71">
        <f t="shared" si="14"/>
        <v>0.21437561212463074</v>
      </c>
    </row>
    <row r="200" spans="1:9" x14ac:dyDescent="0.25">
      <c r="A200" s="130" t="s">
        <v>526</v>
      </c>
      <c r="B200" s="31">
        <v>5</v>
      </c>
      <c r="C200" s="98" t="s">
        <v>34</v>
      </c>
      <c r="D200" s="31">
        <v>3.5</v>
      </c>
      <c r="E200" s="31">
        <v>3</v>
      </c>
      <c r="F200" s="9">
        <v>2.8270000000000001E-3</v>
      </c>
      <c r="G200" s="31" t="s">
        <v>1147</v>
      </c>
      <c r="H200" s="71">
        <f t="shared" si="13"/>
        <v>2.7028927660405127</v>
      </c>
      <c r="I200" s="71">
        <f t="shared" si="14"/>
        <v>0.47804965794844584</v>
      </c>
    </row>
    <row r="201" spans="1:9" x14ac:dyDescent="0.25">
      <c r="A201" s="130" t="s">
        <v>529</v>
      </c>
      <c r="B201" s="31">
        <v>6</v>
      </c>
      <c r="C201" s="14" t="s">
        <v>34</v>
      </c>
      <c r="D201" s="31">
        <v>5.2</v>
      </c>
      <c r="E201" s="9">
        <v>7</v>
      </c>
      <c r="F201" s="9">
        <v>2.8270000000000001E-3</v>
      </c>
      <c r="G201" s="31" t="s">
        <v>1147</v>
      </c>
      <c r="H201" s="71">
        <f t="shared" si="13"/>
        <v>6.9444574481755694</v>
      </c>
      <c r="I201" s="71">
        <f t="shared" si="14"/>
        <v>1.2282379639504015</v>
      </c>
    </row>
    <row r="202" spans="1:9" x14ac:dyDescent="0.25">
      <c r="A202" s="130" t="s">
        <v>533</v>
      </c>
      <c r="B202" s="31">
        <v>7</v>
      </c>
      <c r="C202" s="14" t="s">
        <v>34</v>
      </c>
      <c r="D202" s="31">
        <v>3</v>
      </c>
      <c r="E202" s="31">
        <v>3</v>
      </c>
      <c r="F202" s="9">
        <v>2.8270000000000001E-3</v>
      </c>
      <c r="G202" s="31" t="s">
        <v>1147</v>
      </c>
      <c r="H202" s="71">
        <f t="shared" si="13"/>
        <v>1.8718044412067714</v>
      </c>
      <c r="I202" s="71">
        <f t="shared" si="14"/>
        <v>0.33105844379320326</v>
      </c>
    </row>
    <row r="203" spans="1:9" x14ac:dyDescent="0.25">
      <c r="A203" s="130" t="s">
        <v>535</v>
      </c>
      <c r="B203" s="31">
        <v>8</v>
      </c>
      <c r="C203" s="14" t="s">
        <v>34</v>
      </c>
      <c r="D203" s="31">
        <v>4.5999999999999996</v>
      </c>
      <c r="E203" s="9">
        <v>5</v>
      </c>
      <c r="F203" s="9">
        <v>2.8270000000000001E-3</v>
      </c>
      <c r="G203" s="31" t="s">
        <v>1147</v>
      </c>
      <c r="H203" s="71">
        <f t="shared" si="13"/>
        <v>5.1847415317548586</v>
      </c>
      <c r="I203" s="71">
        <f t="shared" si="14"/>
        <v>0.91700416196583978</v>
      </c>
    </row>
    <row r="204" spans="1:9" x14ac:dyDescent="0.25">
      <c r="A204" s="130" t="s">
        <v>538</v>
      </c>
      <c r="B204" s="31">
        <v>9</v>
      </c>
      <c r="C204" s="14" t="s">
        <v>34</v>
      </c>
      <c r="D204" s="31">
        <v>3.8</v>
      </c>
      <c r="E204" s="31">
        <v>5</v>
      </c>
      <c r="F204" s="9">
        <v>2.8270000000000001E-3</v>
      </c>
      <c r="G204" s="31" t="s">
        <v>1147</v>
      </c>
      <c r="H204" s="71">
        <f t="shared" si="13"/>
        <v>3.2881921781721344</v>
      </c>
      <c r="I204" s="71">
        <f t="shared" si="14"/>
        <v>0.58156918609340891</v>
      </c>
    </row>
    <row r="205" spans="1:9" x14ac:dyDescent="0.25">
      <c r="A205" s="130" t="s">
        <v>540</v>
      </c>
      <c r="B205" s="31">
        <v>10</v>
      </c>
      <c r="C205" s="14" t="s">
        <v>34</v>
      </c>
      <c r="D205" s="31">
        <v>5.5</v>
      </c>
      <c r="E205" s="9">
        <v>6</v>
      </c>
      <c r="F205" s="9">
        <v>2.8270000000000001E-3</v>
      </c>
      <c r="G205" s="31" t="s">
        <v>1147</v>
      </c>
      <c r="H205" s="71">
        <f t="shared" si="13"/>
        <v>7.93778013821185</v>
      </c>
      <c r="I205" s="71">
        <f t="shared" si="14"/>
        <v>1.4039229108970375</v>
      </c>
    </row>
    <row r="206" spans="1:9" x14ac:dyDescent="0.25">
      <c r="A206" s="130" t="s">
        <v>542</v>
      </c>
      <c r="B206" s="14">
        <v>1</v>
      </c>
      <c r="C206" s="14" t="s">
        <v>90</v>
      </c>
      <c r="D206" s="31">
        <v>7.6</v>
      </c>
      <c r="E206" s="18">
        <v>5</v>
      </c>
      <c r="F206" s="9">
        <v>2.8270000000000001E-3</v>
      </c>
      <c r="G206" s="31" t="s">
        <v>1147</v>
      </c>
      <c r="H206" s="71">
        <f t="shared" si="13"/>
        <v>17.157942057887794</v>
      </c>
      <c r="I206" s="71">
        <f t="shared" si="14"/>
        <v>3.0346554753957893</v>
      </c>
    </row>
    <row r="207" spans="1:9" x14ac:dyDescent="0.25">
      <c r="A207" s="130" t="s">
        <v>544</v>
      </c>
      <c r="B207" s="18">
        <v>0</v>
      </c>
      <c r="C207" s="35" t="s">
        <v>719</v>
      </c>
      <c r="D207" s="18"/>
      <c r="E207" s="18"/>
      <c r="F207" s="9">
        <v>2.8270000000000001E-3</v>
      </c>
      <c r="G207" s="31" t="s">
        <v>1147</v>
      </c>
      <c r="H207" s="71">
        <f t="shared" si="13"/>
        <v>0</v>
      </c>
      <c r="I207" s="71">
        <f t="shared" si="14"/>
        <v>0</v>
      </c>
    </row>
    <row r="208" spans="1:9" x14ac:dyDescent="0.25">
      <c r="A208" s="130" t="s">
        <v>547</v>
      </c>
      <c r="B208" s="18">
        <v>1</v>
      </c>
      <c r="C208" s="35" t="s">
        <v>721</v>
      </c>
      <c r="D208" s="18">
        <v>3.2</v>
      </c>
      <c r="E208" s="18">
        <v>3</v>
      </c>
      <c r="F208" s="9">
        <v>2.8270000000000001E-3</v>
      </c>
      <c r="G208" s="31" t="s">
        <v>1147</v>
      </c>
      <c r="H208" s="71">
        <f t="shared" si="13"/>
        <v>2.1830677622012535</v>
      </c>
      <c r="I208" s="71">
        <f t="shared" si="14"/>
        <v>0.38611032228532954</v>
      </c>
    </row>
    <row r="209" spans="1:9" x14ac:dyDescent="0.25">
      <c r="A209" s="130" t="s">
        <v>547</v>
      </c>
      <c r="B209" s="18">
        <v>2</v>
      </c>
      <c r="C209" s="14" t="s">
        <v>34</v>
      </c>
      <c r="D209" s="18">
        <v>4.8</v>
      </c>
      <c r="E209" s="18">
        <v>3.5</v>
      </c>
      <c r="F209" s="9">
        <v>2.8270000000000001E-3</v>
      </c>
      <c r="G209" s="31" t="s">
        <v>1147</v>
      </c>
      <c r="H209" s="71">
        <f t="shared" ref="H209:H272" si="15">0.13647*D209^2.38351</f>
        <v>5.738290007085225</v>
      </c>
      <c r="I209" s="71">
        <f t="shared" ref="I209:I272" si="16">(H209/1000)*0.5/F209</f>
        <v>1.0149080309666121</v>
      </c>
    </row>
    <row r="210" spans="1:9" x14ac:dyDescent="0.25">
      <c r="A210" s="130" t="s">
        <v>547</v>
      </c>
      <c r="B210" s="18">
        <v>3</v>
      </c>
      <c r="C210" s="14" t="s">
        <v>34</v>
      </c>
      <c r="D210" s="18">
        <v>3.2</v>
      </c>
      <c r="E210" s="18">
        <v>3</v>
      </c>
      <c r="F210" s="9">
        <v>2.8270000000000001E-3</v>
      </c>
      <c r="G210" s="31" t="s">
        <v>1147</v>
      </c>
      <c r="H210" s="71">
        <f t="shared" si="15"/>
        <v>2.1830677622012535</v>
      </c>
      <c r="I210" s="71">
        <f t="shared" si="16"/>
        <v>0.38611032228532954</v>
      </c>
    </row>
    <row r="211" spans="1:9" x14ac:dyDescent="0.25">
      <c r="A211" s="130" t="s">
        <v>547</v>
      </c>
      <c r="B211" s="18">
        <v>4</v>
      </c>
      <c r="C211" s="14" t="s">
        <v>34</v>
      </c>
      <c r="D211" s="31">
        <v>4.2</v>
      </c>
      <c r="E211" s="31">
        <v>3</v>
      </c>
      <c r="F211" s="9">
        <v>2.8270000000000001E-3</v>
      </c>
      <c r="G211" s="31" t="s">
        <v>1147</v>
      </c>
      <c r="H211" s="71">
        <f t="shared" si="15"/>
        <v>4.1740544271661992</v>
      </c>
      <c r="I211" s="71">
        <f t="shared" si="16"/>
        <v>0.73824804159288981</v>
      </c>
    </row>
    <row r="212" spans="1:9" x14ac:dyDescent="0.25">
      <c r="A212" s="35" t="s">
        <v>550</v>
      </c>
      <c r="B212" s="18">
        <v>1</v>
      </c>
      <c r="C212" s="35" t="s">
        <v>90</v>
      </c>
      <c r="D212" s="31">
        <v>4</v>
      </c>
      <c r="E212" s="31">
        <v>3.3</v>
      </c>
      <c r="F212" s="9">
        <v>2.8270000000000001E-3</v>
      </c>
      <c r="G212" s="31" t="s">
        <v>1147</v>
      </c>
      <c r="H212" s="71">
        <f t="shared" si="15"/>
        <v>3.7158074529763803</v>
      </c>
      <c r="I212" s="71">
        <f t="shared" si="16"/>
        <v>0.65719976175740713</v>
      </c>
    </row>
    <row r="213" spans="1:9" x14ac:dyDescent="0.25">
      <c r="A213" s="35" t="s">
        <v>550</v>
      </c>
      <c r="B213" s="18">
        <v>2</v>
      </c>
      <c r="C213" s="35" t="s">
        <v>592</v>
      </c>
      <c r="D213" s="31">
        <v>9</v>
      </c>
      <c r="E213" s="31">
        <v>9</v>
      </c>
      <c r="F213" s="9">
        <v>2.8270000000000001E-3</v>
      </c>
      <c r="G213" s="31" t="s">
        <v>1147</v>
      </c>
      <c r="H213" s="71">
        <f t="shared" si="15"/>
        <v>25.673421749259127</v>
      </c>
      <c r="I213" s="71">
        <f t="shared" si="16"/>
        <v>4.5407537582700961</v>
      </c>
    </row>
    <row r="214" spans="1:9" x14ac:dyDescent="0.25">
      <c r="A214" s="35" t="str">
        <f>$A$36</f>
        <v>SC8</v>
      </c>
      <c r="B214" s="18">
        <v>3</v>
      </c>
      <c r="C214" s="35" t="s">
        <v>90</v>
      </c>
      <c r="D214" s="31">
        <v>4.7</v>
      </c>
      <c r="E214" s="31">
        <v>4.7</v>
      </c>
      <c r="F214" s="9">
        <v>2.8270000000000001E-3</v>
      </c>
      <c r="G214" s="31" t="s">
        <v>1147</v>
      </c>
      <c r="H214" s="71">
        <f t="shared" si="15"/>
        <v>5.4574423525989513</v>
      </c>
      <c r="I214" s="71">
        <f t="shared" si="16"/>
        <v>0.9652356477889904</v>
      </c>
    </row>
    <row r="215" spans="1:9" x14ac:dyDescent="0.25">
      <c r="A215" s="98" t="s">
        <v>552</v>
      </c>
      <c r="B215" s="31">
        <v>1</v>
      </c>
      <c r="C215" s="28" t="s">
        <v>34</v>
      </c>
      <c r="D215" s="29">
        <v>10</v>
      </c>
      <c r="E215" s="99">
        <v>2.5</v>
      </c>
      <c r="F215" s="9">
        <v>2.8270000000000001E-3</v>
      </c>
      <c r="G215" s="31" t="s">
        <v>1147</v>
      </c>
      <c r="H215" s="71">
        <f t="shared" si="15"/>
        <v>33.002526735248487</v>
      </c>
      <c r="I215" s="71">
        <f t="shared" si="16"/>
        <v>5.8370227688801704</v>
      </c>
    </row>
    <row r="216" spans="1:9" x14ac:dyDescent="0.25">
      <c r="A216" s="98" t="s">
        <v>552</v>
      </c>
      <c r="B216" s="31">
        <v>2</v>
      </c>
      <c r="C216" s="28" t="s">
        <v>34</v>
      </c>
      <c r="D216" s="29">
        <v>7</v>
      </c>
      <c r="E216" s="99">
        <v>2.35</v>
      </c>
      <c r="F216" s="9">
        <v>2.8270000000000001E-3</v>
      </c>
      <c r="G216" s="31" t="s">
        <v>1147</v>
      </c>
      <c r="H216" s="71">
        <f t="shared" si="15"/>
        <v>14.103822086879077</v>
      </c>
      <c r="I216" s="71">
        <f t="shared" si="16"/>
        <v>2.4944856892251641</v>
      </c>
    </row>
    <row r="217" spans="1:9" x14ac:dyDescent="0.25">
      <c r="A217" s="98" t="s">
        <v>552</v>
      </c>
      <c r="B217" s="31">
        <v>3</v>
      </c>
      <c r="C217" s="28" t="s">
        <v>149</v>
      </c>
      <c r="D217" s="29">
        <v>4</v>
      </c>
      <c r="E217" s="99">
        <v>2.7</v>
      </c>
      <c r="F217" s="9">
        <v>2.8270000000000001E-3</v>
      </c>
      <c r="G217" s="31" t="s">
        <v>1147</v>
      </c>
      <c r="H217" s="71">
        <f t="shared" si="15"/>
        <v>3.7158074529763803</v>
      </c>
      <c r="I217" s="71">
        <f t="shared" si="16"/>
        <v>0.65719976175740713</v>
      </c>
    </row>
    <row r="218" spans="1:9" x14ac:dyDescent="0.25">
      <c r="A218" s="98" t="s">
        <v>552</v>
      </c>
      <c r="B218" s="31">
        <v>4</v>
      </c>
      <c r="C218" s="28" t="s">
        <v>34</v>
      </c>
      <c r="D218" s="29">
        <v>7</v>
      </c>
      <c r="E218" s="99">
        <v>2.2000000000000002</v>
      </c>
      <c r="F218" s="9">
        <v>2.8270000000000001E-3</v>
      </c>
      <c r="G218" s="31" t="s">
        <v>1147</v>
      </c>
      <c r="H218" s="71">
        <f t="shared" si="15"/>
        <v>14.103822086879077</v>
      </c>
      <c r="I218" s="71">
        <f t="shared" si="16"/>
        <v>2.4944856892251641</v>
      </c>
    </row>
    <row r="219" spans="1:9" x14ac:dyDescent="0.25">
      <c r="A219" s="98" t="s">
        <v>554</v>
      </c>
      <c r="B219" s="31">
        <v>1</v>
      </c>
      <c r="C219" s="28" t="s">
        <v>90</v>
      </c>
      <c r="D219" s="29">
        <v>3.9</v>
      </c>
      <c r="E219" s="99">
        <v>4.2</v>
      </c>
      <c r="F219" s="9">
        <v>2.8270000000000001E-3</v>
      </c>
      <c r="G219" s="31" t="s">
        <v>1147</v>
      </c>
      <c r="H219" s="71">
        <f t="shared" si="15"/>
        <v>3.4982077133341418</v>
      </c>
      <c r="I219" s="71">
        <f t="shared" si="16"/>
        <v>0.61871378021474033</v>
      </c>
    </row>
    <row r="220" spans="1:9" x14ac:dyDescent="0.25">
      <c r="A220" s="98" t="s">
        <v>557</v>
      </c>
      <c r="B220" s="31">
        <v>1</v>
      </c>
      <c r="C220" s="28" t="s">
        <v>34</v>
      </c>
      <c r="D220" s="12">
        <v>5</v>
      </c>
      <c r="E220" s="29">
        <v>1.8</v>
      </c>
      <c r="F220" s="9">
        <v>2.8270000000000001E-3</v>
      </c>
      <c r="G220" s="31" t="s">
        <v>1147</v>
      </c>
      <c r="H220" s="71">
        <f t="shared" si="15"/>
        <v>6.3246891675375991</v>
      </c>
      <c r="I220" s="71">
        <f t="shared" si="16"/>
        <v>1.1186220671272724</v>
      </c>
    </row>
    <row r="221" spans="1:9" x14ac:dyDescent="0.25">
      <c r="A221" s="98" t="s">
        <v>557</v>
      </c>
      <c r="B221" s="31">
        <v>2</v>
      </c>
      <c r="C221" s="28" t="s">
        <v>722</v>
      </c>
      <c r="D221" s="12">
        <v>5.7</v>
      </c>
      <c r="E221" s="29">
        <v>2.1</v>
      </c>
      <c r="F221" s="9">
        <v>2.8270000000000001E-3</v>
      </c>
      <c r="G221" s="31" t="s">
        <v>1147</v>
      </c>
      <c r="H221" s="71">
        <f t="shared" si="15"/>
        <v>8.6431583316292464</v>
      </c>
      <c r="I221" s="71">
        <f t="shared" si="16"/>
        <v>1.5286802850423145</v>
      </c>
    </row>
    <row r="222" spans="1:9" x14ac:dyDescent="0.25">
      <c r="A222" s="98" t="s">
        <v>557</v>
      </c>
      <c r="B222" s="31">
        <v>3</v>
      </c>
      <c r="C222" s="28" t="s">
        <v>723</v>
      </c>
      <c r="D222" s="12"/>
      <c r="E222" s="29"/>
      <c r="F222" s="9">
        <v>2.8270000000000001E-3</v>
      </c>
      <c r="G222" s="31" t="s">
        <v>1147</v>
      </c>
      <c r="H222" s="71">
        <f t="shared" si="15"/>
        <v>0</v>
      </c>
      <c r="I222" s="71">
        <f t="shared" si="16"/>
        <v>0</v>
      </c>
    </row>
    <row r="223" spans="1:9" x14ac:dyDescent="0.25">
      <c r="A223" s="98" t="s">
        <v>557</v>
      </c>
      <c r="B223" s="31">
        <v>4</v>
      </c>
      <c r="C223" s="28" t="s">
        <v>706</v>
      </c>
      <c r="D223" s="12"/>
      <c r="E223" s="29">
        <v>1.8</v>
      </c>
      <c r="F223" s="9">
        <v>2.8270000000000001E-3</v>
      </c>
      <c r="G223" s="31" t="s">
        <v>1147</v>
      </c>
      <c r="H223" s="71">
        <f t="shared" si="15"/>
        <v>0</v>
      </c>
      <c r="I223" s="71">
        <f t="shared" si="16"/>
        <v>0</v>
      </c>
    </row>
    <row r="224" spans="1:9" x14ac:dyDescent="0.25">
      <c r="A224" s="98" t="s">
        <v>559</v>
      </c>
      <c r="B224" s="31">
        <v>2</v>
      </c>
      <c r="C224" s="28" t="s">
        <v>9</v>
      </c>
      <c r="D224" s="12">
        <v>10</v>
      </c>
      <c r="E224" s="29">
        <v>1.2</v>
      </c>
      <c r="F224" s="9">
        <v>2.8270000000000001E-3</v>
      </c>
      <c r="G224" s="31" t="s">
        <v>1147</v>
      </c>
      <c r="H224" s="71">
        <f t="shared" si="15"/>
        <v>33.002526735248487</v>
      </c>
      <c r="I224" s="71">
        <f t="shared" si="16"/>
        <v>5.8370227688801704</v>
      </c>
    </row>
    <row r="225" spans="1:9" x14ac:dyDescent="0.25">
      <c r="A225" s="98" t="s">
        <v>561</v>
      </c>
      <c r="B225" s="31">
        <v>0</v>
      </c>
      <c r="C225" s="28"/>
      <c r="D225" s="12"/>
      <c r="E225" s="29"/>
      <c r="F225" s="9">
        <v>2.8270000000000001E-3</v>
      </c>
      <c r="G225" s="31" t="s">
        <v>1147</v>
      </c>
      <c r="H225" s="71">
        <f t="shared" si="15"/>
        <v>0</v>
      </c>
      <c r="I225" s="71">
        <f t="shared" si="16"/>
        <v>0</v>
      </c>
    </row>
    <row r="226" spans="1:9" x14ac:dyDescent="0.25">
      <c r="A226" s="98" t="s">
        <v>563</v>
      </c>
      <c r="B226" s="31">
        <v>2</v>
      </c>
      <c r="C226" s="35" t="s">
        <v>724</v>
      </c>
      <c r="D226" s="29">
        <v>5</v>
      </c>
      <c r="E226" s="29">
        <v>2.1</v>
      </c>
      <c r="F226" s="9">
        <v>2.8270000000000001E-3</v>
      </c>
      <c r="G226" s="31" t="s">
        <v>1147</v>
      </c>
      <c r="H226" s="71">
        <f t="shared" si="15"/>
        <v>6.3246891675375991</v>
      </c>
      <c r="I226" s="71">
        <f t="shared" si="16"/>
        <v>1.1186220671272724</v>
      </c>
    </row>
    <row r="227" spans="1:9" x14ac:dyDescent="0.25">
      <c r="A227" s="98" t="s">
        <v>563</v>
      </c>
      <c r="B227" s="31">
        <v>4</v>
      </c>
      <c r="C227" s="35" t="s">
        <v>503</v>
      </c>
      <c r="D227" s="29">
        <v>3.7</v>
      </c>
      <c r="E227" s="29">
        <v>4.7</v>
      </c>
      <c r="F227" s="9">
        <v>2.8270000000000001E-3</v>
      </c>
      <c r="G227" s="31" t="s">
        <v>1147</v>
      </c>
      <c r="H227" s="71">
        <f t="shared" si="15"/>
        <v>3.0856856646049509</v>
      </c>
      <c r="I227" s="71">
        <f t="shared" si="16"/>
        <v>0.54575268210204297</v>
      </c>
    </row>
    <row r="228" spans="1:9" x14ac:dyDescent="0.25">
      <c r="A228" s="98" t="s">
        <v>565</v>
      </c>
      <c r="B228" s="31">
        <v>0</v>
      </c>
      <c r="C228" s="28"/>
      <c r="D228" s="12"/>
      <c r="E228" s="29"/>
      <c r="F228" s="9">
        <v>2.8270000000000001E-3</v>
      </c>
      <c r="G228" s="31" t="s">
        <v>1147</v>
      </c>
      <c r="H228" s="71">
        <f t="shared" si="15"/>
        <v>0</v>
      </c>
      <c r="I228" s="71">
        <f t="shared" si="16"/>
        <v>0</v>
      </c>
    </row>
    <row r="229" spans="1:9" x14ac:dyDescent="0.25">
      <c r="A229" s="98" t="s">
        <v>567</v>
      </c>
      <c r="B229" s="31">
        <v>0</v>
      </c>
      <c r="C229" s="28"/>
      <c r="D229" s="12"/>
      <c r="E229" s="29"/>
      <c r="F229" s="9">
        <v>2.8270000000000001E-3</v>
      </c>
      <c r="G229" s="31" t="s">
        <v>1147</v>
      </c>
      <c r="H229" s="71">
        <f t="shared" si="15"/>
        <v>0</v>
      </c>
      <c r="I229" s="71">
        <f t="shared" si="16"/>
        <v>0</v>
      </c>
    </row>
    <row r="230" spans="1:9" x14ac:dyDescent="0.25">
      <c r="A230" s="98" t="s">
        <v>569</v>
      </c>
      <c r="B230" s="31">
        <v>0</v>
      </c>
      <c r="C230" s="28"/>
      <c r="D230" s="12"/>
      <c r="E230" s="29"/>
      <c r="F230" s="9">
        <v>2.8270000000000001E-3</v>
      </c>
      <c r="G230" s="31" t="s">
        <v>1147</v>
      </c>
      <c r="H230" s="71">
        <f t="shared" si="15"/>
        <v>0</v>
      </c>
      <c r="I230" s="71">
        <f t="shared" si="16"/>
        <v>0</v>
      </c>
    </row>
    <row r="231" spans="1:9" x14ac:dyDescent="0.25">
      <c r="A231" s="98" t="s">
        <v>570</v>
      </c>
      <c r="B231" s="31">
        <v>0</v>
      </c>
      <c r="C231" s="28"/>
      <c r="D231" s="12"/>
      <c r="E231" s="29"/>
      <c r="F231" s="9">
        <v>2.8270000000000001E-3</v>
      </c>
      <c r="G231" s="31" t="s">
        <v>1147</v>
      </c>
      <c r="H231" s="71">
        <f t="shared" si="15"/>
        <v>0</v>
      </c>
      <c r="I231" s="71">
        <f t="shared" si="16"/>
        <v>0</v>
      </c>
    </row>
    <row r="232" spans="1:9" x14ac:dyDescent="0.25">
      <c r="A232" s="98" t="s">
        <v>572</v>
      </c>
      <c r="B232" s="31">
        <v>0</v>
      </c>
      <c r="C232" s="28"/>
      <c r="D232" s="12"/>
      <c r="E232" s="29"/>
      <c r="F232" s="9">
        <v>2.8270000000000001E-3</v>
      </c>
      <c r="G232" s="31" t="s">
        <v>1147</v>
      </c>
      <c r="H232" s="71">
        <f t="shared" si="15"/>
        <v>0</v>
      </c>
      <c r="I232" s="71">
        <f t="shared" si="16"/>
        <v>0</v>
      </c>
    </row>
    <row r="233" spans="1:9" x14ac:dyDescent="0.25">
      <c r="A233" s="98" t="s">
        <v>574</v>
      </c>
      <c r="B233" s="31">
        <v>1</v>
      </c>
      <c r="C233" s="28" t="s">
        <v>725</v>
      </c>
      <c r="D233" s="12">
        <v>9</v>
      </c>
      <c r="E233" s="29">
        <v>7</v>
      </c>
      <c r="F233" s="9">
        <v>2.8270000000000001E-3</v>
      </c>
      <c r="G233" s="31" t="s">
        <v>1147</v>
      </c>
      <c r="H233" s="71">
        <f t="shared" si="15"/>
        <v>25.673421749259127</v>
      </c>
      <c r="I233" s="71">
        <f t="shared" si="16"/>
        <v>4.5407537582700961</v>
      </c>
    </row>
    <row r="234" spans="1:9" x14ac:dyDescent="0.25">
      <c r="A234" s="98" t="s">
        <v>574</v>
      </c>
      <c r="B234" s="31">
        <v>2</v>
      </c>
      <c r="C234" s="28" t="s">
        <v>121</v>
      </c>
      <c r="D234" s="12">
        <v>9</v>
      </c>
      <c r="E234" s="29">
        <v>7</v>
      </c>
      <c r="F234" s="9">
        <v>2.8270000000000001E-3</v>
      </c>
      <c r="G234" s="31" t="s">
        <v>1147</v>
      </c>
      <c r="H234" s="71">
        <f t="shared" si="15"/>
        <v>25.673421749259127</v>
      </c>
      <c r="I234" s="71">
        <f t="shared" si="16"/>
        <v>4.5407537582700961</v>
      </c>
    </row>
    <row r="235" spans="1:9" x14ac:dyDescent="0.25">
      <c r="A235" s="98" t="s">
        <v>574</v>
      </c>
      <c r="B235" s="31">
        <v>3</v>
      </c>
      <c r="C235" s="28" t="s">
        <v>585</v>
      </c>
      <c r="D235" s="12">
        <v>6</v>
      </c>
      <c r="E235" s="29">
        <v>6</v>
      </c>
      <c r="F235" s="9">
        <v>2.8270000000000001E-3</v>
      </c>
      <c r="G235" s="31" t="s">
        <v>1147</v>
      </c>
      <c r="H235" s="71">
        <f t="shared" si="15"/>
        <v>9.7671639629578717</v>
      </c>
      <c r="I235" s="71">
        <f t="shared" si="16"/>
        <v>1.7274785926702991</v>
      </c>
    </row>
    <row r="236" spans="1:9" x14ac:dyDescent="0.25">
      <c r="A236" s="98" t="s">
        <v>728</v>
      </c>
      <c r="B236" s="31">
        <v>1</v>
      </c>
      <c r="C236" s="28" t="s">
        <v>90</v>
      </c>
      <c r="D236" s="29">
        <v>4.5</v>
      </c>
      <c r="E236" s="99">
        <v>5</v>
      </c>
      <c r="F236" s="9">
        <f>28.27/10000</f>
        <v>2.8270000000000001E-3</v>
      </c>
      <c r="G236" s="31" t="s">
        <v>1147</v>
      </c>
      <c r="H236" s="71">
        <f t="shared" si="15"/>
        <v>4.9201206239077653</v>
      </c>
      <c r="I236" s="71">
        <f t="shared" si="16"/>
        <v>0.87020173751463825</v>
      </c>
    </row>
    <row r="237" spans="1:9" x14ac:dyDescent="0.25">
      <c r="A237" s="98" t="s">
        <v>728</v>
      </c>
      <c r="B237" s="31">
        <v>2</v>
      </c>
      <c r="C237" s="28" t="s">
        <v>769</v>
      </c>
      <c r="D237" s="29">
        <v>4.9000000000000004</v>
      </c>
      <c r="E237" s="99">
        <v>4</v>
      </c>
      <c r="F237" s="9">
        <f t="shared" ref="F237:F300" si="17">28.27/10000</f>
        <v>2.8270000000000001E-3</v>
      </c>
      <c r="G237" s="31" t="s">
        <v>1147</v>
      </c>
      <c r="H237" s="71">
        <f t="shared" si="15"/>
        <v>6.0273505436140891</v>
      </c>
      <c r="I237" s="71">
        <f t="shared" si="16"/>
        <v>1.0660329932108399</v>
      </c>
    </row>
    <row r="238" spans="1:9" x14ac:dyDescent="0.25">
      <c r="A238" s="98" t="s">
        <v>728</v>
      </c>
      <c r="B238" s="31">
        <v>3</v>
      </c>
      <c r="C238" s="28" t="s">
        <v>9</v>
      </c>
      <c r="D238" s="29">
        <v>3.2</v>
      </c>
      <c r="E238" s="99">
        <v>4</v>
      </c>
      <c r="F238" s="9">
        <f t="shared" si="17"/>
        <v>2.8270000000000001E-3</v>
      </c>
      <c r="G238" s="31" t="s">
        <v>1147</v>
      </c>
      <c r="H238" s="71">
        <f t="shared" si="15"/>
        <v>2.1830677622012535</v>
      </c>
      <c r="I238" s="71">
        <f t="shared" si="16"/>
        <v>0.38611032228532954</v>
      </c>
    </row>
    <row r="239" spans="1:9" x14ac:dyDescent="0.25">
      <c r="A239" s="98" t="s">
        <v>728</v>
      </c>
      <c r="B239" s="31">
        <v>4</v>
      </c>
      <c r="C239" s="28" t="s">
        <v>771</v>
      </c>
      <c r="D239" s="29">
        <v>2.5</v>
      </c>
      <c r="E239" s="99">
        <v>3</v>
      </c>
      <c r="F239" s="9">
        <f t="shared" si="17"/>
        <v>2.8270000000000001E-3</v>
      </c>
      <c r="G239" s="31" t="s">
        <v>1147</v>
      </c>
      <c r="H239" s="71">
        <f t="shared" si="15"/>
        <v>1.2120797109526622</v>
      </c>
      <c r="I239" s="71">
        <f t="shared" si="16"/>
        <v>0.21437561212463074</v>
      </c>
    </row>
    <row r="240" spans="1:9" x14ac:dyDescent="0.25">
      <c r="A240" s="98" t="s">
        <v>730</v>
      </c>
      <c r="B240" s="31">
        <v>0</v>
      </c>
      <c r="C240" s="28"/>
      <c r="D240" s="29"/>
      <c r="E240" s="99"/>
      <c r="F240" s="9">
        <f t="shared" si="17"/>
        <v>2.8270000000000001E-3</v>
      </c>
      <c r="G240" s="31" t="s">
        <v>1147</v>
      </c>
      <c r="H240" s="71">
        <f t="shared" si="15"/>
        <v>0</v>
      </c>
      <c r="I240" s="71">
        <f t="shared" si="16"/>
        <v>0</v>
      </c>
    </row>
    <row r="241" spans="1:9" x14ac:dyDescent="0.25">
      <c r="A241" s="98" t="s">
        <v>732</v>
      </c>
      <c r="B241" s="31">
        <v>1</v>
      </c>
      <c r="C241" s="28" t="s">
        <v>150</v>
      </c>
      <c r="D241" s="29">
        <v>4.2</v>
      </c>
      <c r="E241" s="99">
        <v>5</v>
      </c>
      <c r="F241" s="9">
        <f t="shared" si="17"/>
        <v>2.8270000000000001E-3</v>
      </c>
      <c r="G241" s="31" t="s">
        <v>1147</v>
      </c>
      <c r="H241" s="71">
        <f t="shared" si="15"/>
        <v>4.1740544271661992</v>
      </c>
      <c r="I241" s="71">
        <f t="shared" si="16"/>
        <v>0.73824804159288981</v>
      </c>
    </row>
    <row r="242" spans="1:9" x14ac:dyDescent="0.25">
      <c r="A242" s="98" t="s">
        <v>732</v>
      </c>
      <c r="B242" s="31">
        <v>2</v>
      </c>
      <c r="C242" s="28" t="s">
        <v>770</v>
      </c>
      <c r="D242" s="12">
        <v>4.3</v>
      </c>
      <c r="E242" s="29">
        <v>4</v>
      </c>
      <c r="F242" s="9">
        <f t="shared" si="17"/>
        <v>2.8270000000000001E-3</v>
      </c>
      <c r="G242" s="31" t="s">
        <v>1147</v>
      </c>
      <c r="H242" s="71">
        <f t="shared" si="15"/>
        <v>4.4148463163769209</v>
      </c>
      <c r="I242" s="71">
        <f t="shared" si="16"/>
        <v>0.78083592436804405</v>
      </c>
    </row>
    <row r="243" spans="1:9" x14ac:dyDescent="0.25">
      <c r="A243" s="98" t="s">
        <v>732</v>
      </c>
      <c r="B243" s="31">
        <v>3</v>
      </c>
      <c r="C243" s="28" t="s">
        <v>150</v>
      </c>
      <c r="D243" s="12">
        <v>6.4</v>
      </c>
      <c r="E243" s="29">
        <v>7</v>
      </c>
      <c r="F243" s="9">
        <f t="shared" si="17"/>
        <v>2.8270000000000001E-3</v>
      </c>
      <c r="G243" s="31" t="s">
        <v>1147</v>
      </c>
      <c r="H243" s="71">
        <f t="shared" si="15"/>
        <v>11.391350670116164</v>
      </c>
      <c r="I243" s="71">
        <f t="shared" si="16"/>
        <v>2.0147418942547159</v>
      </c>
    </row>
    <row r="244" spans="1:9" x14ac:dyDescent="0.25">
      <c r="A244" s="98" t="s">
        <v>732</v>
      </c>
      <c r="B244" s="31">
        <v>4</v>
      </c>
      <c r="C244" s="28" t="s">
        <v>929</v>
      </c>
      <c r="D244" s="12">
        <v>4.5</v>
      </c>
      <c r="E244" s="29">
        <v>3.5</v>
      </c>
      <c r="F244" s="9">
        <f t="shared" si="17"/>
        <v>2.8270000000000001E-3</v>
      </c>
      <c r="G244" s="31" t="s">
        <v>1147</v>
      </c>
      <c r="H244" s="71">
        <f t="shared" si="15"/>
        <v>4.9201206239077653</v>
      </c>
      <c r="I244" s="71">
        <f t="shared" si="16"/>
        <v>0.87020173751463825</v>
      </c>
    </row>
    <row r="245" spans="1:9" x14ac:dyDescent="0.25">
      <c r="A245" s="98" t="s">
        <v>732</v>
      </c>
      <c r="B245" s="31">
        <v>5</v>
      </c>
      <c r="C245" s="28" t="s">
        <v>770</v>
      </c>
      <c r="D245" s="12">
        <v>5.3</v>
      </c>
      <c r="E245" s="29">
        <v>6</v>
      </c>
      <c r="F245" s="9">
        <f t="shared" si="17"/>
        <v>2.8270000000000001E-3</v>
      </c>
      <c r="G245" s="31" t="s">
        <v>1147</v>
      </c>
      <c r="H245" s="71">
        <f t="shared" si="15"/>
        <v>7.2670135420799529</v>
      </c>
      <c r="I245" s="71">
        <f t="shared" si="16"/>
        <v>1.2852871492889906</v>
      </c>
    </row>
    <row r="246" spans="1:9" x14ac:dyDescent="0.25">
      <c r="A246" s="98" t="s">
        <v>732</v>
      </c>
      <c r="B246" s="31">
        <v>6</v>
      </c>
      <c r="C246" s="28" t="s">
        <v>770</v>
      </c>
      <c r="D246" s="12">
        <v>6.9</v>
      </c>
      <c r="E246" s="29">
        <v>8</v>
      </c>
      <c r="F246" s="9">
        <f t="shared" si="17"/>
        <v>2.8270000000000001E-3</v>
      </c>
      <c r="G246" s="31" t="s">
        <v>1147</v>
      </c>
      <c r="H246" s="71">
        <f t="shared" si="15"/>
        <v>13.628322050337669</v>
      </c>
      <c r="I246" s="71">
        <f t="shared" si="16"/>
        <v>2.4103859303745434</v>
      </c>
    </row>
    <row r="247" spans="1:9" x14ac:dyDescent="0.25">
      <c r="A247" s="98" t="s">
        <v>732</v>
      </c>
      <c r="B247" s="31">
        <v>7</v>
      </c>
      <c r="C247" s="28" t="s">
        <v>906</v>
      </c>
      <c r="D247" s="12">
        <v>7</v>
      </c>
      <c r="E247" s="29">
        <v>6</v>
      </c>
      <c r="F247" s="9">
        <f t="shared" si="17"/>
        <v>2.8270000000000001E-3</v>
      </c>
      <c r="G247" s="31" t="s">
        <v>1147</v>
      </c>
      <c r="H247" s="71">
        <f t="shared" si="15"/>
        <v>14.103822086879077</v>
      </c>
      <c r="I247" s="71">
        <f t="shared" si="16"/>
        <v>2.4944856892251641</v>
      </c>
    </row>
    <row r="248" spans="1:9" x14ac:dyDescent="0.25">
      <c r="A248" s="98" t="s">
        <v>732</v>
      </c>
      <c r="B248" s="31">
        <v>8</v>
      </c>
      <c r="C248" s="28" t="s">
        <v>930</v>
      </c>
      <c r="D248" s="12">
        <v>5.2</v>
      </c>
      <c r="E248" s="29">
        <v>4</v>
      </c>
      <c r="F248" s="9">
        <f t="shared" si="17"/>
        <v>2.8270000000000001E-3</v>
      </c>
      <c r="G248" s="31" t="s">
        <v>1147</v>
      </c>
      <c r="H248" s="71">
        <f t="shared" si="15"/>
        <v>6.9444574481755694</v>
      </c>
      <c r="I248" s="71">
        <f t="shared" si="16"/>
        <v>1.2282379639504015</v>
      </c>
    </row>
    <row r="249" spans="1:9" x14ac:dyDescent="0.25">
      <c r="A249" s="98" t="s">
        <v>732</v>
      </c>
      <c r="B249" s="31">
        <v>9</v>
      </c>
      <c r="C249" s="28" t="s">
        <v>931</v>
      </c>
      <c r="D249" s="12">
        <v>4.3</v>
      </c>
      <c r="E249" s="29">
        <v>2</v>
      </c>
      <c r="F249" s="9">
        <f t="shared" si="17"/>
        <v>2.8270000000000001E-3</v>
      </c>
      <c r="G249" s="31" t="s">
        <v>1147</v>
      </c>
      <c r="H249" s="71">
        <f t="shared" si="15"/>
        <v>4.4148463163769209</v>
      </c>
      <c r="I249" s="71">
        <f t="shared" si="16"/>
        <v>0.78083592436804405</v>
      </c>
    </row>
    <row r="250" spans="1:9" x14ac:dyDescent="0.25">
      <c r="A250" s="98" t="s">
        <v>732</v>
      </c>
      <c r="B250" s="31">
        <v>10</v>
      </c>
      <c r="C250" s="35" t="s">
        <v>906</v>
      </c>
      <c r="D250" s="29">
        <v>9.1999999999999993</v>
      </c>
      <c r="E250" s="29">
        <v>6</v>
      </c>
      <c r="F250" s="9">
        <f t="shared" si="17"/>
        <v>2.8270000000000001E-3</v>
      </c>
      <c r="G250" s="31" t="s">
        <v>1147</v>
      </c>
      <c r="H250" s="71">
        <f t="shared" si="15"/>
        <v>27.05422614210638</v>
      </c>
      <c r="I250" s="71">
        <f t="shared" si="16"/>
        <v>4.7849710191203361</v>
      </c>
    </row>
    <row r="251" spans="1:9" x14ac:dyDescent="0.25">
      <c r="A251" s="98" t="s">
        <v>734</v>
      </c>
      <c r="B251" s="31">
        <v>0</v>
      </c>
      <c r="C251" s="28"/>
      <c r="D251" s="29"/>
      <c r="E251" s="30"/>
      <c r="F251" s="9">
        <f t="shared" si="17"/>
        <v>2.8270000000000001E-3</v>
      </c>
      <c r="G251" s="31" t="s">
        <v>1147</v>
      </c>
      <c r="H251" s="71">
        <f t="shared" si="15"/>
        <v>0</v>
      </c>
      <c r="I251" s="71">
        <f t="shared" si="16"/>
        <v>0</v>
      </c>
    </row>
    <row r="252" spans="1:9" x14ac:dyDescent="0.25">
      <c r="A252" s="35" t="s">
        <v>736</v>
      </c>
      <c r="B252" s="18">
        <v>0</v>
      </c>
      <c r="C252" s="35"/>
      <c r="D252" s="159"/>
      <c r="E252" s="159"/>
      <c r="F252" s="9">
        <f t="shared" si="17"/>
        <v>2.8270000000000001E-3</v>
      </c>
      <c r="G252" s="31" t="s">
        <v>1147</v>
      </c>
      <c r="H252" s="71">
        <f t="shared" si="15"/>
        <v>0</v>
      </c>
      <c r="I252" s="71">
        <f t="shared" si="16"/>
        <v>0</v>
      </c>
    </row>
    <row r="253" spans="1:9" x14ac:dyDescent="0.25">
      <c r="A253" s="35" t="s">
        <v>737</v>
      </c>
      <c r="B253" s="18">
        <v>1</v>
      </c>
      <c r="C253" s="35" t="s">
        <v>503</v>
      </c>
      <c r="D253" s="159">
        <v>5</v>
      </c>
      <c r="E253" s="159">
        <v>5</v>
      </c>
      <c r="F253" s="9">
        <f t="shared" si="17"/>
        <v>2.8270000000000001E-3</v>
      </c>
      <c r="G253" s="31" t="s">
        <v>1147</v>
      </c>
      <c r="H253" s="71">
        <f t="shared" si="15"/>
        <v>6.3246891675375991</v>
      </c>
      <c r="I253" s="71">
        <f t="shared" si="16"/>
        <v>1.1186220671272724</v>
      </c>
    </row>
    <row r="254" spans="1:9" x14ac:dyDescent="0.25">
      <c r="A254" s="35" t="s">
        <v>737</v>
      </c>
      <c r="B254" s="18">
        <v>2</v>
      </c>
      <c r="C254" s="35" t="s">
        <v>592</v>
      </c>
      <c r="D254" s="159">
        <v>2.7</v>
      </c>
      <c r="E254" s="159">
        <v>14</v>
      </c>
      <c r="F254" s="9">
        <f t="shared" si="17"/>
        <v>2.8270000000000001E-3</v>
      </c>
      <c r="G254" s="31" t="s">
        <v>1147</v>
      </c>
      <c r="H254" s="71">
        <f t="shared" si="15"/>
        <v>1.4561195643214717</v>
      </c>
      <c r="I254" s="71">
        <f t="shared" si="16"/>
        <v>0.25753794911946792</v>
      </c>
    </row>
    <row r="255" spans="1:9" x14ac:dyDescent="0.25">
      <c r="A255" s="35" t="s">
        <v>737</v>
      </c>
      <c r="B255" s="18">
        <v>3</v>
      </c>
      <c r="C255" s="35" t="s">
        <v>592</v>
      </c>
      <c r="D255" s="159">
        <v>5.5</v>
      </c>
      <c r="E255" s="159"/>
      <c r="F255" s="9">
        <f t="shared" si="17"/>
        <v>2.8270000000000001E-3</v>
      </c>
      <c r="G255" s="31" t="s">
        <v>1147</v>
      </c>
      <c r="H255" s="71">
        <f t="shared" si="15"/>
        <v>7.93778013821185</v>
      </c>
      <c r="I255" s="71">
        <f t="shared" si="16"/>
        <v>1.4039229108970375</v>
      </c>
    </row>
    <row r="256" spans="1:9" x14ac:dyDescent="0.25">
      <c r="A256" s="35" t="s">
        <v>738</v>
      </c>
      <c r="B256" s="18">
        <v>1</v>
      </c>
      <c r="C256" s="35" t="s">
        <v>26</v>
      </c>
      <c r="D256" s="168">
        <v>4</v>
      </c>
      <c r="E256" s="159">
        <v>6</v>
      </c>
      <c r="F256" s="9">
        <f t="shared" si="17"/>
        <v>2.8270000000000001E-3</v>
      </c>
      <c r="G256" s="31" t="s">
        <v>1147</v>
      </c>
      <c r="H256" s="71">
        <f t="shared" si="15"/>
        <v>3.7158074529763803</v>
      </c>
      <c r="I256" s="71">
        <f t="shared" si="16"/>
        <v>0.65719976175740713</v>
      </c>
    </row>
    <row r="257" spans="1:9" x14ac:dyDescent="0.25">
      <c r="A257" s="35" t="s">
        <v>738</v>
      </c>
      <c r="B257" s="18">
        <v>2</v>
      </c>
      <c r="C257" s="35" t="s">
        <v>932</v>
      </c>
      <c r="D257" s="168">
        <v>5.2</v>
      </c>
      <c r="E257" s="159">
        <v>10</v>
      </c>
      <c r="F257" s="9">
        <f t="shared" si="17"/>
        <v>2.8270000000000001E-3</v>
      </c>
      <c r="G257" s="31" t="s">
        <v>1147</v>
      </c>
      <c r="H257" s="71">
        <f t="shared" si="15"/>
        <v>6.9444574481755694</v>
      </c>
      <c r="I257" s="71">
        <f t="shared" si="16"/>
        <v>1.2282379639504015</v>
      </c>
    </row>
    <row r="258" spans="1:9" x14ac:dyDescent="0.25">
      <c r="A258" s="35" t="s">
        <v>738</v>
      </c>
      <c r="B258" s="18">
        <v>3</v>
      </c>
      <c r="C258" s="35" t="s">
        <v>933</v>
      </c>
      <c r="D258" s="168">
        <v>4</v>
      </c>
      <c r="E258" s="159">
        <v>7</v>
      </c>
      <c r="F258" s="9">
        <f t="shared" si="17"/>
        <v>2.8270000000000001E-3</v>
      </c>
      <c r="G258" s="31" t="s">
        <v>1147</v>
      </c>
      <c r="H258" s="71">
        <f t="shared" si="15"/>
        <v>3.7158074529763803</v>
      </c>
      <c r="I258" s="71">
        <f t="shared" si="16"/>
        <v>0.65719976175740713</v>
      </c>
    </row>
    <row r="259" spans="1:9" x14ac:dyDescent="0.25">
      <c r="A259" s="35" t="s">
        <v>739</v>
      </c>
      <c r="B259" s="18">
        <v>1</v>
      </c>
      <c r="C259" s="35" t="s">
        <v>815</v>
      </c>
      <c r="D259" s="168">
        <v>4.8</v>
      </c>
      <c r="E259" s="168">
        <v>4</v>
      </c>
      <c r="F259" s="9">
        <f t="shared" si="17"/>
        <v>2.8270000000000001E-3</v>
      </c>
      <c r="G259" s="31" t="s">
        <v>1147</v>
      </c>
      <c r="H259" s="71">
        <f t="shared" si="15"/>
        <v>5.738290007085225</v>
      </c>
      <c r="I259" s="71">
        <f t="shared" si="16"/>
        <v>1.0149080309666121</v>
      </c>
    </row>
    <row r="260" spans="1:9" x14ac:dyDescent="0.25">
      <c r="A260" s="35" t="s">
        <v>739</v>
      </c>
      <c r="B260" s="18">
        <v>2</v>
      </c>
      <c r="C260" s="35" t="s">
        <v>122</v>
      </c>
      <c r="D260" s="168">
        <v>3.7</v>
      </c>
      <c r="E260" s="168">
        <v>4</v>
      </c>
      <c r="F260" s="9">
        <f t="shared" si="17"/>
        <v>2.8270000000000001E-3</v>
      </c>
      <c r="G260" s="31" t="s">
        <v>1147</v>
      </c>
      <c r="H260" s="71">
        <f t="shared" si="15"/>
        <v>3.0856856646049509</v>
      </c>
      <c r="I260" s="71">
        <f t="shared" si="16"/>
        <v>0.54575268210204297</v>
      </c>
    </row>
    <row r="261" spans="1:9" x14ac:dyDescent="0.25">
      <c r="A261" s="35" t="s">
        <v>739</v>
      </c>
      <c r="B261" s="18">
        <v>3</v>
      </c>
      <c r="C261" s="35" t="s">
        <v>711</v>
      </c>
      <c r="D261" s="168">
        <v>7.9</v>
      </c>
      <c r="E261" s="168">
        <v>7</v>
      </c>
      <c r="F261" s="9">
        <f t="shared" si="17"/>
        <v>2.8270000000000001E-3</v>
      </c>
      <c r="G261" s="31" t="s">
        <v>1147</v>
      </c>
      <c r="H261" s="71">
        <f t="shared" si="15"/>
        <v>18.81656477792442</v>
      </c>
      <c r="I261" s="71">
        <f t="shared" si="16"/>
        <v>3.3280093346169828</v>
      </c>
    </row>
    <row r="262" spans="1:9" x14ac:dyDescent="0.25">
      <c r="A262" s="35" t="s">
        <v>739</v>
      </c>
      <c r="B262" s="18">
        <v>4</v>
      </c>
      <c r="C262" s="35" t="s">
        <v>835</v>
      </c>
      <c r="D262" s="168">
        <v>5.8</v>
      </c>
      <c r="E262" s="168">
        <v>6</v>
      </c>
      <c r="F262" s="9">
        <f t="shared" si="17"/>
        <v>2.8270000000000001E-3</v>
      </c>
      <c r="G262" s="31" t="s">
        <v>1147</v>
      </c>
      <c r="H262" s="71">
        <f t="shared" si="15"/>
        <v>9.0089763844134847</v>
      </c>
      <c r="I262" s="71">
        <f t="shared" si="16"/>
        <v>1.5933810372149779</v>
      </c>
    </row>
    <row r="263" spans="1:9" x14ac:dyDescent="0.25">
      <c r="A263" s="35" t="s">
        <v>739</v>
      </c>
      <c r="B263" s="18">
        <v>5</v>
      </c>
      <c r="C263" s="35" t="s">
        <v>490</v>
      </c>
      <c r="D263" s="168">
        <v>5.5</v>
      </c>
      <c r="E263" s="168">
        <v>6</v>
      </c>
      <c r="F263" s="9">
        <f t="shared" si="17"/>
        <v>2.8270000000000001E-3</v>
      </c>
      <c r="G263" s="31" t="s">
        <v>1147</v>
      </c>
      <c r="H263" s="71">
        <f t="shared" si="15"/>
        <v>7.93778013821185</v>
      </c>
      <c r="I263" s="71">
        <f t="shared" si="16"/>
        <v>1.4039229108970375</v>
      </c>
    </row>
    <row r="264" spans="1:9" x14ac:dyDescent="0.25">
      <c r="A264" s="35" t="s">
        <v>739</v>
      </c>
      <c r="B264" s="18">
        <v>6</v>
      </c>
      <c r="C264" s="35" t="s">
        <v>711</v>
      </c>
      <c r="D264" s="159">
        <v>3.8</v>
      </c>
      <c r="E264" s="159"/>
      <c r="F264" s="9">
        <f t="shared" si="17"/>
        <v>2.8270000000000001E-3</v>
      </c>
      <c r="G264" s="31" t="s">
        <v>1147</v>
      </c>
      <c r="H264" s="71">
        <f t="shared" si="15"/>
        <v>3.2881921781721344</v>
      </c>
      <c r="I264" s="71">
        <f t="shared" si="16"/>
        <v>0.58156918609340891</v>
      </c>
    </row>
    <row r="265" spans="1:9" x14ac:dyDescent="0.25">
      <c r="A265" s="35" t="s">
        <v>739</v>
      </c>
      <c r="B265" s="18">
        <v>7</v>
      </c>
      <c r="C265" s="35" t="s">
        <v>90</v>
      </c>
      <c r="D265" s="168">
        <v>3.5</v>
      </c>
      <c r="E265" s="159"/>
      <c r="F265" s="9">
        <f t="shared" si="17"/>
        <v>2.8270000000000001E-3</v>
      </c>
      <c r="G265" s="31" t="s">
        <v>1147</v>
      </c>
      <c r="H265" s="71">
        <f t="shared" si="15"/>
        <v>2.7028927660405127</v>
      </c>
      <c r="I265" s="71">
        <f t="shared" si="16"/>
        <v>0.47804965794844584</v>
      </c>
    </row>
    <row r="266" spans="1:9" x14ac:dyDescent="0.25">
      <c r="A266" s="35" t="s">
        <v>741</v>
      </c>
      <c r="B266" s="18">
        <v>1</v>
      </c>
      <c r="C266" s="35"/>
      <c r="D266" s="159"/>
      <c r="E266" s="159"/>
      <c r="F266" s="9">
        <f t="shared" si="17"/>
        <v>2.8270000000000001E-3</v>
      </c>
      <c r="G266" s="31" t="s">
        <v>1147</v>
      </c>
      <c r="H266" s="71">
        <f t="shared" si="15"/>
        <v>0</v>
      </c>
      <c r="I266" s="71">
        <f t="shared" si="16"/>
        <v>0</v>
      </c>
    </row>
    <row r="267" spans="1:9" x14ac:dyDescent="0.25">
      <c r="A267" s="35" t="s">
        <v>745</v>
      </c>
      <c r="B267" s="18">
        <v>1</v>
      </c>
      <c r="C267" s="35" t="s">
        <v>934</v>
      </c>
      <c r="D267" s="159">
        <v>5.5</v>
      </c>
      <c r="E267" s="159">
        <v>5</v>
      </c>
      <c r="F267" s="9">
        <f t="shared" si="17"/>
        <v>2.8270000000000001E-3</v>
      </c>
      <c r="G267" s="31" t="s">
        <v>1147</v>
      </c>
      <c r="H267" s="71">
        <f t="shared" si="15"/>
        <v>7.93778013821185</v>
      </c>
      <c r="I267" s="71">
        <f t="shared" si="16"/>
        <v>1.4039229108970375</v>
      </c>
    </row>
    <row r="268" spans="1:9" x14ac:dyDescent="0.25">
      <c r="A268" s="35" t="s">
        <v>745</v>
      </c>
      <c r="B268" s="18">
        <v>2</v>
      </c>
      <c r="C268" s="35" t="s">
        <v>848</v>
      </c>
      <c r="D268" s="159">
        <v>4.8</v>
      </c>
      <c r="E268" s="159">
        <v>4.5</v>
      </c>
      <c r="F268" s="9">
        <f t="shared" si="17"/>
        <v>2.8270000000000001E-3</v>
      </c>
      <c r="G268" s="31" t="s">
        <v>1147</v>
      </c>
      <c r="H268" s="71">
        <f t="shared" si="15"/>
        <v>5.738290007085225</v>
      </c>
      <c r="I268" s="71">
        <f t="shared" si="16"/>
        <v>1.0149080309666121</v>
      </c>
    </row>
    <row r="269" spans="1:9" x14ac:dyDescent="0.25">
      <c r="A269" s="35" t="s">
        <v>745</v>
      </c>
      <c r="B269" s="18">
        <v>3</v>
      </c>
      <c r="C269" s="35" t="s">
        <v>711</v>
      </c>
      <c r="D269" s="159">
        <v>6.8</v>
      </c>
      <c r="E269" s="159"/>
      <c r="F269" s="9">
        <f t="shared" si="17"/>
        <v>2.8270000000000001E-3</v>
      </c>
      <c r="G269" s="31" t="s">
        <v>1147</v>
      </c>
      <c r="H269" s="71">
        <f t="shared" si="15"/>
        <v>13.162261355111644</v>
      </c>
      <c r="I269" s="71">
        <f t="shared" si="16"/>
        <v>2.3279556694573125</v>
      </c>
    </row>
    <row r="270" spans="1:9" x14ac:dyDescent="0.25">
      <c r="A270" s="35" t="s">
        <v>745</v>
      </c>
      <c r="B270" s="18">
        <v>4</v>
      </c>
      <c r="C270" s="35"/>
      <c r="D270" s="168">
        <v>4.9000000000000004</v>
      </c>
      <c r="E270" s="159"/>
      <c r="F270" s="9">
        <f t="shared" si="17"/>
        <v>2.8270000000000001E-3</v>
      </c>
      <c r="G270" s="31" t="s">
        <v>1147</v>
      </c>
      <c r="H270" s="71">
        <f t="shared" si="15"/>
        <v>6.0273505436140891</v>
      </c>
      <c r="I270" s="71">
        <f t="shared" si="16"/>
        <v>1.0660329932108399</v>
      </c>
    </row>
    <row r="271" spans="1:9" x14ac:dyDescent="0.25">
      <c r="A271" s="35" t="s">
        <v>745</v>
      </c>
      <c r="B271" s="18">
        <v>5</v>
      </c>
      <c r="C271" s="35" t="s">
        <v>935</v>
      </c>
      <c r="D271" s="168">
        <v>5.4</v>
      </c>
      <c r="E271" s="159"/>
      <c r="F271" s="9">
        <f t="shared" si="17"/>
        <v>2.8270000000000001E-3</v>
      </c>
      <c r="G271" s="31" t="s">
        <v>1147</v>
      </c>
      <c r="H271" s="71">
        <f t="shared" si="15"/>
        <v>7.5981006462563077</v>
      </c>
      <c r="I271" s="71">
        <f t="shared" si="16"/>
        <v>1.3438451797411226</v>
      </c>
    </row>
    <row r="272" spans="1:9" x14ac:dyDescent="0.25">
      <c r="A272" s="35" t="s">
        <v>745</v>
      </c>
      <c r="B272" s="18">
        <v>6</v>
      </c>
      <c r="C272" s="35" t="s">
        <v>936</v>
      </c>
      <c r="D272" s="168">
        <v>3.6</v>
      </c>
      <c r="E272" s="159"/>
      <c r="F272" s="9">
        <f t="shared" si="17"/>
        <v>2.8270000000000001E-3</v>
      </c>
      <c r="G272" s="31" t="s">
        <v>1147</v>
      </c>
      <c r="H272" s="71">
        <f t="shared" si="15"/>
        <v>2.890611759656974</v>
      </c>
      <c r="I272" s="71">
        <f t="shared" si="16"/>
        <v>0.51125075338821613</v>
      </c>
    </row>
    <row r="273" spans="1:9" x14ac:dyDescent="0.25">
      <c r="A273" s="35" t="s">
        <v>749</v>
      </c>
      <c r="B273" s="18">
        <v>1</v>
      </c>
      <c r="C273" s="35" t="s">
        <v>52</v>
      </c>
      <c r="D273" s="168">
        <v>4.8</v>
      </c>
      <c r="E273" s="159">
        <v>5</v>
      </c>
      <c r="F273" s="9">
        <f t="shared" si="17"/>
        <v>2.8270000000000001E-3</v>
      </c>
      <c r="G273" s="31" t="s">
        <v>1147</v>
      </c>
      <c r="H273" s="71">
        <f t="shared" ref="H273:H336" si="18">0.13647*D273^2.38351</f>
        <v>5.738290007085225</v>
      </c>
      <c r="I273" s="71">
        <f t="shared" ref="I273:I336" si="19">(H273/1000)*0.5/F273</f>
        <v>1.0149080309666121</v>
      </c>
    </row>
    <row r="274" spans="1:9" x14ac:dyDescent="0.25">
      <c r="A274" s="35" t="s">
        <v>749</v>
      </c>
      <c r="B274" s="18">
        <v>2</v>
      </c>
      <c r="C274" s="35" t="s">
        <v>937</v>
      </c>
      <c r="D274" s="168">
        <v>7.2</v>
      </c>
      <c r="E274" s="159">
        <v>7</v>
      </c>
      <c r="F274" s="9">
        <f t="shared" si="17"/>
        <v>2.8270000000000001E-3</v>
      </c>
      <c r="G274" s="31" t="s">
        <v>1147</v>
      </c>
      <c r="H274" s="71">
        <f t="shared" si="18"/>
        <v>15.083348659874792</v>
      </c>
      <c r="I274" s="71">
        <f t="shared" si="19"/>
        <v>2.6677305730234862</v>
      </c>
    </row>
    <row r="275" spans="1:9" x14ac:dyDescent="0.25">
      <c r="A275" s="35" t="s">
        <v>749</v>
      </c>
      <c r="B275" s="18">
        <v>3</v>
      </c>
      <c r="C275" s="35"/>
      <c r="D275" s="168">
        <v>2.6</v>
      </c>
      <c r="E275" s="159">
        <v>4</v>
      </c>
      <c r="F275" s="9">
        <f t="shared" si="17"/>
        <v>2.8270000000000001E-3</v>
      </c>
      <c r="G275" s="31" t="s">
        <v>1147</v>
      </c>
      <c r="H275" s="71">
        <f t="shared" si="18"/>
        <v>1.3308536994529958</v>
      </c>
      <c r="I275" s="71">
        <f t="shared" si="19"/>
        <v>0.23538268472815632</v>
      </c>
    </row>
    <row r="276" spans="1:9" x14ac:dyDescent="0.25">
      <c r="A276" s="35" t="s">
        <v>749</v>
      </c>
      <c r="B276" s="18">
        <v>4</v>
      </c>
      <c r="C276" s="35" t="s">
        <v>938</v>
      </c>
      <c r="D276" s="168">
        <v>7.3</v>
      </c>
      <c r="E276" s="168">
        <v>10</v>
      </c>
      <c r="F276" s="9">
        <f t="shared" si="17"/>
        <v>2.8270000000000001E-3</v>
      </c>
      <c r="G276" s="31" t="s">
        <v>1147</v>
      </c>
      <c r="H276" s="71">
        <f t="shared" si="18"/>
        <v>15.587478299582282</v>
      </c>
      <c r="I276" s="71">
        <f t="shared" si="19"/>
        <v>2.7568939334245277</v>
      </c>
    </row>
    <row r="277" spans="1:9" x14ac:dyDescent="0.25">
      <c r="A277" s="35" t="s">
        <v>752</v>
      </c>
      <c r="B277" s="18">
        <v>1</v>
      </c>
      <c r="C277" s="35" t="s">
        <v>90</v>
      </c>
      <c r="D277" s="168">
        <v>4</v>
      </c>
      <c r="E277" s="168">
        <v>3</v>
      </c>
      <c r="F277" s="9">
        <f t="shared" si="17"/>
        <v>2.8270000000000001E-3</v>
      </c>
      <c r="G277" s="31" t="s">
        <v>1147</v>
      </c>
      <c r="H277" s="71">
        <f t="shared" si="18"/>
        <v>3.7158074529763803</v>
      </c>
      <c r="I277" s="71">
        <f t="shared" si="19"/>
        <v>0.65719976175740713</v>
      </c>
    </row>
    <row r="278" spans="1:9" x14ac:dyDescent="0.25">
      <c r="A278" s="35" t="s">
        <v>752</v>
      </c>
      <c r="B278" s="18">
        <v>2</v>
      </c>
      <c r="C278" s="35" t="s">
        <v>939</v>
      </c>
      <c r="D278" s="168">
        <v>8.1</v>
      </c>
      <c r="E278" s="168">
        <v>8</v>
      </c>
      <c r="F278" s="9">
        <f t="shared" si="17"/>
        <v>2.8270000000000001E-3</v>
      </c>
      <c r="G278" s="31" t="s">
        <v>1147</v>
      </c>
      <c r="H278" s="71">
        <f t="shared" si="18"/>
        <v>19.971943045541138</v>
      </c>
      <c r="I278" s="71">
        <f t="shared" si="19"/>
        <v>3.5323563929149522</v>
      </c>
    </row>
    <row r="279" spans="1:9" x14ac:dyDescent="0.25">
      <c r="A279" s="35" t="s">
        <v>752</v>
      </c>
      <c r="B279" s="18">
        <v>3</v>
      </c>
      <c r="C279" s="35" t="s">
        <v>902</v>
      </c>
      <c r="D279" s="168">
        <v>4.3</v>
      </c>
      <c r="E279" s="168">
        <v>5</v>
      </c>
      <c r="F279" s="9">
        <f t="shared" si="17"/>
        <v>2.8270000000000001E-3</v>
      </c>
      <c r="G279" s="31" t="s">
        <v>1147</v>
      </c>
      <c r="H279" s="71">
        <f t="shared" si="18"/>
        <v>4.4148463163769209</v>
      </c>
      <c r="I279" s="71">
        <f t="shared" si="19"/>
        <v>0.78083592436804405</v>
      </c>
    </row>
    <row r="280" spans="1:9" x14ac:dyDescent="0.25">
      <c r="A280" s="35" t="s">
        <v>754</v>
      </c>
      <c r="B280" s="18">
        <v>1</v>
      </c>
      <c r="C280" s="35" t="s">
        <v>592</v>
      </c>
      <c r="D280" s="168">
        <v>7.5</v>
      </c>
      <c r="E280" s="168">
        <v>10</v>
      </c>
      <c r="F280" s="9">
        <f t="shared" si="17"/>
        <v>2.8270000000000001E-3</v>
      </c>
      <c r="G280" s="31" t="s">
        <v>1147</v>
      </c>
      <c r="H280" s="71">
        <f t="shared" si="18"/>
        <v>16.624724745788903</v>
      </c>
      <c r="I280" s="71">
        <f t="shared" si="19"/>
        <v>2.9403474966022114</v>
      </c>
    </row>
    <row r="281" spans="1:9" x14ac:dyDescent="0.25">
      <c r="A281" s="35" t="s">
        <v>755</v>
      </c>
      <c r="B281" s="18">
        <v>0</v>
      </c>
      <c r="C281" s="35"/>
      <c r="D281" s="159"/>
      <c r="E281" s="159"/>
      <c r="F281" s="9">
        <f t="shared" si="17"/>
        <v>2.8270000000000001E-3</v>
      </c>
      <c r="G281" s="31" t="s">
        <v>1147</v>
      </c>
      <c r="H281" s="71">
        <f t="shared" si="18"/>
        <v>0</v>
      </c>
      <c r="I281" s="71">
        <f t="shared" si="19"/>
        <v>0</v>
      </c>
    </row>
    <row r="282" spans="1:9" x14ac:dyDescent="0.25">
      <c r="A282" s="35" t="s">
        <v>756</v>
      </c>
      <c r="B282" s="18">
        <v>0</v>
      </c>
      <c r="C282" s="35"/>
      <c r="D282" s="159"/>
      <c r="E282" s="159"/>
      <c r="F282" s="9">
        <f t="shared" si="17"/>
        <v>2.8270000000000001E-3</v>
      </c>
      <c r="G282" s="31" t="s">
        <v>1147</v>
      </c>
      <c r="H282" s="71">
        <f t="shared" si="18"/>
        <v>0</v>
      </c>
      <c r="I282" s="71">
        <f t="shared" si="19"/>
        <v>0</v>
      </c>
    </row>
    <row r="283" spans="1:9" x14ac:dyDescent="0.25">
      <c r="A283" s="35" t="s">
        <v>757</v>
      </c>
      <c r="B283" s="18">
        <v>0</v>
      </c>
      <c r="C283" s="35"/>
      <c r="D283" s="159"/>
      <c r="E283" s="159"/>
      <c r="F283" s="9">
        <f t="shared" si="17"/>
        <v>2.8270000000000001E-3</v>
      </c>
      <c r="G283" s="31" t="s">
        <v>1147</v>
      </c>
      <c r="H283" s="71">
        <f t="shared" si="18"/>
        <v>0</v>
      </c>
      <c r="I283" s="71">
        <f t="shared" si="19"/>
        <v>0</v>
      </c>
    </row>
    <row r="284" spans="1:9" x14ac:dyDescent="0.25">
      <c r="A284" s="35" t="s">
        <v>759</v>
      </c>
      <c r="B284" s="18">
        <v>1</v>
      </c>
      <c r="C284" s="35" t="s">
        <v>940</v>
      </c>
      <c r="D284" s="159">
        <v>3.4</v>
      </c>
      <c r="E284" s="159">
        <v>3</v>
      </c>
      <c r="F284" s="9">
        <f t="shared" si="17"/>
        <v>2.8270000000000001E-3</v>
      </c>
      <c r="G284" s="31" t="s">
        <v>1147</v>
      </c>
      <c r="H284" s="71">
        <f t="shared" si="18"/>
        <v>2.5224496439559245</v>
      </c>
      <c r="I284" s="71">
        <f t="shared" si="19"/>
        <v>0.44613541633461701</v>
      </c>
    </row>
    <row r="285" spans="1:9" x14ac:dyDescent="0.25">
      <c r="A285" s="35" t="s">
        <v>759</v>
      </c>
      <c r="B285" s="18">
        <v>2</v>
      </c>
      <c r="C285" s="35" t="s">
        <v>90</v>
      </c>
      <c r="D285" s="159">
        <v>4.7</v>
      </c>
      <c r="E285" s="159">
        <v>4</v>
      </c>
      <c r="F285" s="9">
        <f t="shared" si="17"/>
        <v>2.8270000000000001E-3</v>
      </c>
      <c r="G285" s="31" t="s">
        <v>1147</v>
      </c>
      <c r="H285" s="71">
        <f t="shared" si="18"/>
        <v>5.4574423525989513</v>
      </c>
      <c r="I285" s="71">
        <f t="shared" si="19"/>
        <v>0.9652356477889904</v>
      </c>
    </row>
    <row r="286" spans="1:9" x14ac:dyDescent="0.25">
      <c r="A286" s="35" t="s">
        <v>759</v>
      </c>
      <c r="B286" s="18">
        <v>3</v>
      </c>
      <c r="C286" s="35" t="s">
        <v>90</v>
      </c>
      <c r="D286" s="159">
        <v>4.8</v>
      </c>
      <c r="E286" s="159">
        <v>3</v>
      </c>
      <c r="F286" s="9">
        <f t="shared" si="17"/>
        <v>2.8270000000000001E-3</v>
      </c>
      <c r="G286" s="31" t="s">
        <v>1147</v>
      </c>
      <c r="H286" s="71">
        <f t="shared" si="18"/>
        <v>5.738290007085225</v>
      </c>
      <c r="I286" s="71">
        <f t="shared" si="19"/>
        <v>1.0149080309666121</v>
      </c>
    </row>
    <row r="287" spans="1:9" x14ac:dyDescent="0.25">
      <c r="A287" s="35" t="s">
        <v>759</v>
      </c>
      <c r="B287" s="18">
        <v>4</v>
      </c>
      <c r="C287" s="35" t="s">
        <v>941</v>
      </c>
      <c r="D287" s="168">
        <v>3.2</v>
      </c>
      <c r="E287" s="168">
        <v>3.5</v>
      </c>
      <c r="F287" s="9">
        <f t="shared" si="17"/>
        <v>2.8270000000000001E-3</v>
      </c>
      <c r="G287" s="31" t="s">
        <v>1147</v>
      </c>
      <c r="H287" s="71">
        <f t="shared" si="18"/>
        <v>2.1830677622012535</v>
      </c>
      <c r="I287" s="71">
        <f t="shared" si="19"/>
        <v>0.38611032228532954</v>
      </c>
    </row>
    <row r="288" spans="1:9" x14ac:dyDescent="0.25">
      <c r="A288" s="35" t="s">
        <v>759</v>
      </c>
      <c r="B288" s="18">
        <v>5</v>
      </c>
      <c r="C288" s="35" t="s">
        <v>942</v>
      </c>
      <c r="D288" s="168">
        <v>6.2</v>
      </c>
      <c r="E288" s="159"/>
      <c r="F288" s="9">
        <f t="shared" si="17"/>
        <v>2.8270000000000001E-3</v>
      </c>
      <c r="G288" s="31" t="s">
        <v>1147</v>
      </c>
      <c r="H288" s="71">
        <f t="shared" si="18"/>
        <v>10.561137754359441</v>
      </c>
      <c r="I288" s="71">
        <f t="shared" si="19"/>
        <v>1.8679055101449311</v>
      </c>
    </row>
    <row r="289" spans="1:9" x14ac:dyDescent="0.25">
      <c r="A289" s="35" t="s">
        <v>762</v>
      </c>
      <c r="B289" s="18">
        <v>0</v>
      </c>
      <c r="C289" s="35"/>
      <c r="D289" s="159"/>
      <c r="E289" s="159"/>
      <c r="F289" s="9">
        <f t="shared" si="17"/>
        <v>2.8270000000000001E-3</v>
      </c>
      <c r="G289" s="31" t="s">
        <v>1147</v>
      </c>
      <c r="H289" s="71">
        <f t="shared" si="18"/>
        <v>0</v>
      </c>
      <c r="I289" s="71">
        <f t="shared" si="19"/>
        <v>0</v>
      </c>
    </row>
    <row r="290" spans="1:9" x14ac:dyDescent="0.25">
      <c r="A290" s="35" t="s">
        <v>764</v>
      </c>
      <c r="B290" s="18">
        <v>1</v>
      </c>
      <c r="C290" s="35" t="s">
        <v>902</v>
      </c>
      <c r="D290" s="159">
        <v>2.7</v>
      </c>
      <c r="E290" s="159">
        <v>3</v>
      </c>
      <c r="F290" s="9">
        <f t="shared" si="17"/>
        <v>2.8270000000000001E-3</v>
      </c>
      <c r="G290" s="31" t="s">
        <v>1147</v>
      </c>
      <c r="H290" s="71">
        <f t="shared" si="18"/>
        <v>1.4561195643214717</v>
      </c>
      <c r="I290" s="71">
        <f t="shared" si="19"/>
        <v>0.25753794911946792</v>
      </c>
    </row>
    <row r="291" spans="1:9" x14ac:dyDescent="0.25">
      <c r="A291" s="35" t="s">
        <v>764</v>
      </c>
      <c r="B291" s="18">
        <v>2</v>
      </c>
      <c r="C291" s="35" t="s">
        <v>943</v>
      </c>
      <c r="D291" s="159">
        <v>4.2</v>
      </c>
      <c r="E291" s="159">
        <v>3</v>
      </c>
      <c r="F291" s="9">
        <f t="shared" si="17"/>
        <v>2.8270000000000001E-3</v>
      </c>
      <c r="G291" s="31" t="s">
        <v>1147</v>
      </c>
      <c r="H291" s="71">
        <f t="shared" si="18"/>
        <v>4.1740544271661992</v>
      </c>
      <c r="I291" s="71">
        <f t="shared" si="19"/>
        <v>0.73824804159288981</v>
      </c>
    </row>
    <row r="292" spans="1:9" x14ac:dyDescent="0.25">
      <c r="A292" s="35" t="s">
        <v>764</v>
      </c>
      <c r="B292" s="18">
        <v>3</v>
      </c>
      <c r="C292" s="35" t="s">
        <v>130</v>
      </c>
      <c r="D292" s="159">
        <v>4.4000000000000004</v>
      </c>
      <c r="E292" s="159">
        <v>6</v>
      </c>
      <c r="F292" s="9">
        <f t="shared" si="17"/>
        <v>2.8270000000000001E-3</v>
      </c>
      <c r="G292" s="31" t="s">
        <v>1147</v>
      </c>
      <c r="H292" s="71">
        <f t="shared" si="18"/>
        <v>4.6635118052985529</v>
      </c>
      <c r="I292" s="71">
        <f t="shared" si="19"/>
        <v>0.82481637872277203</v>
      </c>
    </row>
    <row r="293" spans="1:9" x14ac:dyDescent="0.25">
      <c r="A293" s="35" t="s">
        <v>764</v>
      </c>
      <c r="B293" s="18">
        <v>4</v>
      </c>
      <c r="C293" s="35" t="s">
        <v>857</v>
      </c>
      <c r="D293" s="168">
        <v>6.7</v>
      </c>
      <c r="E293" s="168">
        <v>9</v>
      </c>
      <c r="F293" s="9">
        <f t="shared" si="17"/>
        <v>2.8270000000000001E-3</v>
      </c>
      <c r="G293" s="31" t="s">
        <v>1147</v>
      </c>
      <c r="H293" s="71">
        <f t="shared" si="18"/>
        <v>12.705587298871091</v>
      </c>
      <c r="I293" s="71">
        <f t="shared" si="19"/>
        <v>2.247185585226581</v>
      </c>
    </row>
    <row r="294" spans="1:9" x14ac:dyDescent="0.25">
      <c r="A294" s="35" t="s">
        <v>766</v>
      </c>
      <c r="B294" s="18">
        <v>0</v>
      </c>
      <c r="C294" s="35"/>
      <c r="D294" s="159"/>
      <c r="E294" s="159"/>
      <c r="F294" s="9">
        <f t="shared" si="17"/>
        <v>2.8270000000000001E-3</v>
      </c>
      <c r="G294" s="31" t="s">
        <v>1147</v>
      </c>
      <c r="H294" s="71">
        <f t="shared" si="18"/>
        <v>0</v>
      </c>
      <c r="I294" s="71">
        <f t="shared" si="19"/>
        <v>0</v>
      </c>
    </row>
    <row r="295" spans="1:9" x14ac:dyDescent="0.25">
      <c r="A295" s="35" t="s">
        <v>767</v>
      </c>
      <c r="B295" s="18">
        <v>1</v>
      </c>
      <c r="C295" s="35" t="s">
        <v>592</v>
      </c>
      <c r="D295" s="159">
        <v>6.5</v>
      </c>
      <c r="E295" s="159">
        <v>7</v>
      </c>
      <c r="F295" s="9">
        <f t="shared" si="17"/>
        <v>2.8270000000000001E-3</v>
      </c>
      <c r="G295" s="31" t="s">
        <v>1147</v>
      </c>
      <c r="H295" s="71">
        <f t="shared" si="18"/>
        <v>11.820185882269129</v>
      </c>
      <c r="I295" s="71">
        <f t="shared" si="19"/>
        <v>2.0905882352792942</v>
      </c>
    </row>
    <row r="296" spans="1:9" x14ac:dyDescent="0.25">
      <c r="A296" s="35" t="s">
        <v>767</v>
      </c>
      <c r="B296" s="18">
        <v>2</v>
      </c>
      <c r="C296" s="35" t="s">
        <v>503</v>
      </c>
      <c r="D296" s="159">
        <v>5</v>
      </c>
      <c r="E296" s="159">
        <v>5</v>
      </c>
      <c r="F296" s="9">
        <f t="shared" si="17"/>
        <v>2.8270000000000001E-3</v>
      </c>
      <c r="G296" s="31" t="s">
        <v>1147</v>
      </c>
      <c r="H296" s="71">
        <f t="shared" si="18"/>
        <v>6.3246891675375991</v>
      </c>
      <c r="I296" s="71">
        <f t="shared" si="19"/>
        <v>1.1186220671272724</v>
      </c>
    </row>
    <row r="297" spans="1:9" x14ac:dyDescent="0.25">
      <c r="A297" s="35" t="s">
        <v>767</v>
      </c>
      <c r="B297" s="18">
        <v>3</v>
      </c>
      <c r="C297" s="35" t="s">
        <v>55</v>
      </c>
      <c r="D297" s="159">
        <v>6.7</v>
      </c>
      <c r="E297" s="159">
        <v>8</v>
      </c>
      <c r="F297" s="9">
        <f t="shared" si="17"/>
        <v>2.8270000000000001E-3</v>
      </c>
      <c r="G297" s="31" t="s">
        <v>1147</v>
      </c>
      <c r="H297" s="71">
        <f t="shared" si="18"/>
        <v>12.705587298871091</v>
      </c>
      <c r="I297" s="71">
        <f t="shared" si="19"/>
        <v>2.247185585226581</v>
      </c>
    </row>
    <row r="298" spans="1:9" x14ac:dyDescent="0.25">
      <c r="A298" s="35" t="s">
        <v>767</v>
      </c>
      <c r="B298" s="18">
        <v>4</v>
      </c>
      <c r="C298" s="35" t="s">
        <v>90</v>
      </c>
      <c r="D298" s="168">
        <v>5.5</v>
      </c>
      <c r="E298" s="159"/>
      <c r="F298" s="9">
        <f t="shared" si="17"/>
        <v>2.8270000000000001E-3</v>
      </c>
      <c r="G298" s="31" t="s">
        <v>1147</v>
      </c>
      <c r="H298" s="71">
        <f t="shared" si="18"/>
        <v>7.93778013821185</v>
      </c>
      <c r="I298" s="71">
        <f t="shared" si="19"/>
        <v>1.4039229108970375</v>
      </c>
    </row>
    <row r="299" spans="1:9" x14ac:dyDescent="0.25">
      <c r="A299" s="35" t="s">
        <v>768</v>
      </c>
      <c r="B299" s="18">
        <v>1</v>
      </c>
      <c r="C299" s="35" t="s">
        <v>933</v>
      </c>
      <c r="D299" s="168">
        <v>4.7</v>
      </c>
      <c r="E299" s="159">
        <v>6</v>
      </c>
      <c r="F299" s="9">
        <f t="shared" si="17"/>
        <v>2.8270000000000001E-3</v>
      </c>
      <c r="G299" s="31" t="s">
        <v>1147</v>
      </c>
      <c r="H299" s="71">
        <f t="shared" si="18"/>
        <v>5.4574423525989513</v>
      </c>
      <c r="I299" s="71">
        <f t="shared" si="19"/>
        <v>0.9652356477889904</v>
      </c>
    </row>
    <row r="300" spans="1:9" x14ac:dyDescent="0.25">
      <c r="A300" s="35" t="s">
        <v>768</v>
      </c>
      <c r="B300" s="18">
        <v>2</v>
      </c>
      <c r="C300" s="18" t="s">
        <v>836</v>
      </c>
      <c r="D300" s="168">
        <v>8.1999999999999993</v>
      </c>
      <c r="E300" s="159">
        <v>15</v>
      </c>
      <c r="F300" s="9">
        <f t="shared" si="17"/>
        <v>2.8270000000000001E-3</v>
      </c>
      <c r="G300" s="31" t="s">
        <v>1147</v>
      </c>
      <c r="H300" s="71">
        <f t="shared" si="18"/>
        <v>20.564665361435271</v>
      </c>
      <c r="I300" s="71">
        <f t="shared" si="19"/>
        <v>3.6371887798788944</v>
      </c>
    </row>
    <row r="301" spans="1:9" x14ac:dyDescent="0.25">
      <c r="A301" s="35" t="s">
        <v>768</v>
      </c>
      <c r="B301" s="18">
        <v>3</v>
      </c>
      <c r="C301" s="18" t="s">
        <v>883</v>
      </c>
      <c r="D301" s="168">
        <v>6.2</v>
      </c>
      <c r="E301" s="159">
        <v>12</v>
      </c>
      <c r="F301" s="9">
        <f t="shared" ref="F301:F302" si="20">28.27/10000</f>
        <v>2.8270000000000001E-3</v>
      </c>
      <c r="G301" s="31" t="s">
        <v>1147</v>
      </c>
      <c r="H301" s="71">
        <f t="shared" si="18"/>
        <v>10.561137754359441</v>
      </c>
      <c r="I301" s="71">
        <f t="shared" si="19"/>
        <v>1.8679055101449311</v>
      </c>
    </row>
    <row r="302" spans="1:9" x14ac:dyDescent="0.25">
      <c r="A302" s="35" t="s">
        <v>768</v>
      </c>
      <c r="B302" s="18">
        <v>4</v>
      </c>
      <c r="C302" s="35" t="s">
        <v>944</v>
      </c>
      <c r="D302" s="168">
        <v>3.6</v>
      </c>
      <c r="E302" s="168">
        <v>3</v>
      </c>
      <c r="F302" s="9">
        <f t="shared" si="20"/>
        <v>2.8270000000000001E-3</v>
      </c>
      <c r="G302" s="31" t="s">
        <v>1147</v>
      </c>
      <c r="H302" s="71">
        <f t="shared" si="18"/>
        <v>2.890611759656974</v>
      </c>
      <c r="I302" s="71">
        <f t="shared" si="19"/>
        <v>0.51125075338821613</v>
      </c>
    </row>
    <row r="303" spans="1:9" x14ac:dyDescent="0.25">
      <c r="A303" s="98" t="s">
        <v>949</v>
      </c>
      <c r="B303" s="63">
        <v>1</v>
      </c>
      <c r="C303" s="28" t="s">
        <v>377</v>
      </c>
      <c r="D303" s="29">
        <v>3.7</v>
      </c>
      <c r="E303" s="30">
        <v>5</v>
      </c>
      <c r="F303" s="9">
        <f>28.27/10000</f>
        <v>2.8270000000000001E-3</v>
      </c>
      <c r="G303" s="31" t="s">
        <v>1147</v>
      </c>
      <c r="H303" s="71">
        <f t="shared" si="18"/>
        <v>3.0856856646049509</v>
      </c>
      <c r="I303" s="71">
        <f t="shared" si="19"/>
        <v>0.54575268210204297</v>
      </c>
    </row>
    <row r="304" spans="1:9" x14ac:dyDescent="0.25">
      <c r="A304" s="98" t="s">
        <v>949</v>
      </c>
      <c r="B304" s="63">
        <v>2</v>
      </c>
      <c r="C304" s="28" t="s">
        <v>377</v>
      </c>
      <c r="D304" s="29">
        <v>3.5</v>
      </c>
      <c r="E304" s="30">
        <v>5</v>
      </c>
      <c r="F304" s="9">
        <f t="shared" ref="F304:F357" si="21">28.27/10000</f>
        <v>2.8270000000000001E-3</v>
      </c>
      <c r="G304" s="31" t="s">
        <v>1147</v>
      </c>
      <c r="H304" s="71">
        <f t="shared" si="18"/>
        <v>2.7028927660405127</v>
      </c>
      <c r="I304" s="71">
        <f t="shared" si="19"/>
        <v>0.47804965794844584</v>
      </c>
    </row>
    <row r="305" spans="1:9" x14ac:dyDescent="0.25">
      <c r="A305" s="98" t="s">
        <v>949</v>
      </c>
      <c r="B305" s="63">
        <v>3</v>
      </c>
      <c r="C305" s="28" t="s">
        <v>150</v>
      </c>
      <c r="D305" s="29">
        <v>7</v>
      </c>
      <c r="E305" s="30">
        <v>6</v>
      </c>
      <c r="F305" s="9">
        <f t="shared" si="21"/>
        <v>2.8270000000000001E-3</v>
      </c>
      <c r="G305" s="31" t="s">
        <v>1147</v>
      </c>
      <c r="H305" s="71">
        <f t="shared" si="18"/>
        <v>14.103822086879077</v>
      </c>
      <c r="I305" s="71">
        <f t="shared" si="19"/>
        <v>2.4944856892251641</v>
      </c>
    </row>
    <row r="306" spans="1:9" x14ac:dyDescent="0.25">
      <c r="A306" s="98" t="s">
        <v>949</v>
      </c>
      <c r="B306" s="63">
        <v>4</v>
      </c>
      <c r="C306" s="28" t="s">
        <v>377</v>
      </c>
      <c r="D306" s="29">
        <v>3</v>
      </c>
      <c r="E306" s="30">
        <v>6</v>
      </c>
      <c r="F306" s="9">
        <f t="shared" si="21"/>
        <v>2.8270000000000001E-3</v>
      </c>
      <c r="G306" s="31" t="s">
        <v>1147</v>
      </c>
      <c r="H306" s="71">
        <f t="shared" si="18"/>
        <v>1.8718044412067714</v>
      </c>
      <c r="I306" s="71">
        <f t="shared" si="19"/>
        <v>0.33105844379320326</v>
      </c>
    </row>
    <row r="307" spans="1:9" x14ac:dyDescent="0.25">
      <c r="A307" s="98" t="s">
        <v>949</v>
      </c>
      <c r="B307" s="63">
        <v>5</v>
      </c>
      <c r="C307" s="28" t="s">
        <v>377</v>
      </c>
      <c r="D307" s="29">
        <v>2.9</v>
      </c>
      <c r="E307" s="30">
        <v>6</v>
      </c>
      <c r="F307" s="9">
        <f t="shared" si="21"/>
        <v>2.8270000000000001E-3</v>
      </c>
      <c r="G307" s="31" t="s">
        <v>1147</v>
      </c>
      <c r="H307" s="71">
        <f t="shared" si="18"/>
        <v>1.7265034221832913</v>
      </c>
      <c r="I307" s="71">
        <f t="shared" si="19"/>
        <v>0.3053596431169599</v>
      </c>
    </row>
    <row r="308" spans="1:9" x14ac:dyDescent="0.25">
      <c r="A308" s="98" t="s">
        <v>949</v>
      </c>
      <c r="B308" s="63">
        <v>6</v>
      </c>
      <c r="C308" s="28" t="s">
        <v>377</v>
      </c>
      <c r="D308" s="29">
        <v>3.5</v>
      </c>
      <c r="E308" s="30">
        <v>7</v>
      </c>
      <c r="F308" s="9">
        <f t="shared" si="21"/>
        <v>2.8270000000000001E-3</v>
      </c>
      <c r="G308" s="31" t="s">
        <v>1147</v>
      </c>
      <c r="H308" s="71">
        <f t="shared" si="18"/>
        <v>2.7028927660405127</v>
      </c>
      <c r="I308" s="71">
        <f t="shared" si="19"/>
        <v>0.47804965794844584</v>
      </c>
    </row>
    <row r="309" spans="1:9" x14ac:dyDescent="0.25">
      <c r="A309" s="98" t="s">
        <v>949</v>
      </c>
      <c r="B309" s="63">
        <v>7</v>
      </c>
      <c r="C309" s="28" t="s">
        <v>377</v>
      </c>
      <c r="D309" s="12">
        <v>3.2</v>
      </c>
      <c r="E309" s="12">
        <v>4.5</v>
      </c>
      <c r="F309" s="9">
        <f t="shared" si="21"/>
        <v>2.8270000000000001E-3</v>
      </c>
      <c r="G309" s="31" t="s">
        <v>1147</v>
      </c>
      <c r="H309" s="71">
        <f t="shared" si="18"/>
        <v>2.1830677622012535</v>
      </c>
      <c r="I309" s="71">
        <f t="shared" si="19"/>
        <v>0.38611032228532954</v>
      </c>
    </row>
    <row r="310" spans="1:9" x14ac:dyDescent="0.25">
      <c r="A310" s="98" t="s">
        <v>949</v>
      </c>
      <c r="B310" s="63">
        <v>8</v>
      </c>
      <c r="C310" s="28" t="s">
        <v>49</v>
      </c>
      <c r="D310" s="12">
        <v>4.7</v>
      </c>
      <c r="E310" s="12">
        <v>5</v>
      </c>
      <c r="F310" s="9">
        <f t="shared" si="21"/>
        <v>2.8270000000000001E-3</v>
      </c>
      <c r="G310" s="31" t="s">
        <v>1147</v>
      </c>
      <c r="H310" s="71">
        <f t="shared" si="18"/>
        <v>5.4574423525989513</v>
      </c>
      <c r="I310" s="71">
        <f t="shared" si="19"/>
        <v>0.9652356477889904</v>
      </c>
    </row>
    <row r="311" spans="1:9" x14ac:dyDescent="0.25">
      <c r="A311" s="98" t="s">
        <v>949</v>
      </c>
      <c r="B311" s="63">
        <v>9</v>
      </c>
      <c r="C311" s="28" t="s">
        <v>150</v>
      </c>
      <c r="D311" s="12">
        <v>6.3</v>
      </c>
      <c r="E311" s="12">
        <v>8</v>
      </c>
      <c r="F311" s="9">
        <f t="shared" si="21"/>
        <v>2.8270000000000001E-3</v>
      </c>
      <c r="G311" s="31" t="s">
        <v>1147</v>
      </c>
      <c r="H311" s="71">
        <f t="shared" si="18"/>
        <v>10.971686368675135</v>
      </c>
      <c r="I311" s="71">
        <f t="shared" si="19"/>
        <v>1.9405175749336991</v>
      </c>
    </row>
    <row r="312" spans="1:9" x14ac:dyDescent="0.25">
      <c r="A312" s="98" t="s">
        <v>949</v>
      </c>
      <c r="B312" s="63">
        <v>10</v>
      </c>
      <c r="C312" s="28" t="s">
        <v>1034</v>
      </c>
      <c r="D312" s="12">
        <v>4</v>
      </c>
      <c r="E312" s="12">
        <v>7</v>
      </c>
      <c r="F312" s="9">
        <f t="shared" si="21"/>
        <v>2.8270000000000001E-3</v>
      </c>
      <c r="G312" s="31" t="s">
        <v>1147</v>
      </c>
      <c r="H312" s="71">
        <f t="shared" si="18"/>
        <v>3.7158074529763803</v>
      </c>
      <c r="I312" s="71">
        <f t="shared" si="19"/>
        <v>0.65719976175740713</v>
      </c>
    </row>
    <row r="313" spans="1:9" x14ac:dyDescent="0.25">
      <c r="A313" s="98" t="s">
        <v>949</v>
      </c>
      <c r="B313" s="63">
        <v>11</v>
      </c>
      <c r="C313" s="28" t="s">
        <v>211</v>
      </c>
      <c r="D313" s="12">
        <v>2.7</v>
      </c>
      <c r="E313" s="12">
        <v>7</v>
      </c>
      <c r="F313" s="9">
        <f t="shared" si="21"/>
        <v>2.8270000000000001E-3</v>
      </c>
      <c r="G313" s="31" t="s">
        <v>1147</v>
      </c>
      <c r="H313" s="71">
        <f t="shared" si="18"/>
        <v>1.4561195643214717</v>
      </c>
      <c r="I313" s="71">
        <f t="shared" si="19"/>
        <v>0.25753794911946792</v>
      </c>
    </row>
    <row r="314" spans="1:9" x14ac:dyDescent="0.25">
      <c r="A314" s="98" t="s">
        <v>949</v>
      </c>
      <c r="B314" s="63">
        <v>12</v>
      </c>
      <c r="C314" s="28" t="s">
        <v>211</v>
      </c>
      <c r="D314" s="12">
        <v>3</v>
      </c>
      <c r="E314" s="12">
        <v>8</v>
      </c>
      <c r="F314" s="9">
        <f t="shared" si="21"/>
        <v>2.8270000000000001E-3</v>
      </c>
      <c r="G314" s="31" t="s">
        <v>1147</v>
      </c>
      <c r="H314" s="71">
        <f t="shared" si="18"/>
        <v>1.8718044412067714</v>
      </c>
      <c r="I314" s="71">
        <f t="shared" si="19"/>
        <v>0.33105844379320326</v>
      </c>
    </row>
    <row r="315" spans="1:9" x14ac:dyDescent="0.25">
      <c r="A315" s="98" t="s">
        <v>949</v>
      </c>
      <c r="B315" s="63">
        <v>13</v>
      </c>
      <c r="C315" s="28" t="s">
        <v>1035</v>
      </c>
      <c r="D315" s="12">
        <v>3.3</v>
      </c>
      <c r="E315" s="12">
        <v>8</v>
      </c>
      <c r="F315" s="9">
        <f t="shared" si="21"/>
        <v>2.8270000000000001E-3</v>
      </c>
      <c r="G315" s="31" t="s">
        <v>1147</v>
      </c>
      <c r="H315" s="71">
        <f t="shared" si="18"/>
        <v>2.3492019484986812</v>
      </c>
      <c r="I315" s="71">
        <f t="shared" si="19"/>
        <v>0.41549380058342428</v>
      </c>
    </row>
    <row r="316" spans="1:9" x14ac:dyDescent="0.25">
      <c r="A316" s="98" t="s">
        <v>949</v>
      </c>
      <c r="B316" s="63">
        <v>14</v>
      </c>
      <c r="C316" s="28" t="s">
        <v>1035</v>
      </c>
      <c r="D316" s="12">
        <v>3.3</v>
      </c>
      <c r="E316" s="12">
        <v>4.5</v>
      </c>
      <c r="F316" s="9">
        <f t="shared" si="21"/>
        <v>2.8270000000000001E-3</v>
      </c>
      <c r="G316" s="31" t="s">
        <v>1147</v>
      </c>
      <c r="H316" s="71">
        <f t="shared" si="18"/>
        <v>2.3492019484986812</v>
      </c>
      <c r="I316" s="71">
        <f t="shared" si="19"/>
        <v>0.41549380058342428</v>
      </c>
    </row>
    <row r="317" spans="1:9" x14ac:dyDescent="0.25">
      <c r="A317" s="98" t="s">
        <v>949</v>
      </c>
      <c r="B317" s="63">
        <v>15</v>
      </c>
      <c r="C317" s="28" t="s">
        <v>211</v>
      </c>
      <c r="D317" s="12">
        <v>2.7</v>
      </c>
      <c r="E317" s="12">
        <v>7.5</v>
      </c>
      <c r="F317" s="9">
        <f t="shared" si="21"/>
        <v>2.8270000000000001E-3</v>
      </c>
      <c r="G317" s="31" t="s">
        <v>1147</v>
      </c>
      <c r="H317" s="71">
        <f t="shared" si="18"/>
        <v>1.4561195643214717</v>
      </c>
      <c r="I317" s="71">
        <f t="shared" si="19"/>
        <v>0.25753794911946792</v>
      </c>
    </row>
    <row r="318" spans="1:9" x14ac:dyDescent="0.25">
      <c r="A318" s="98" t="s">
        <v>949</v>
      </c>
      <c r="B318" s="63">
        <v>16</v>
      </c>
      <c r="C318" s="28" t="s">
        <v>211</v>
      </c>
      <c r="D318" s="12">
        <v>5</v>
      </c>
      <c r="E318" s="12">
        <v>6.5</v>
      </c>
      <c r="F318" s="9">
        <f t="shared" si="21"/>
        <v>2.8270000000000001E-3</v>
      </c>
      <c r="G318" s="31" t="s">
        <v>1147</v>
      </c>
      <c r="H318" s="71">
        <f t="shared" si="18"/>
        <v>6.3246891675375991</v>
      </c>
      <c r="I318" s="71">
        <f t="shared" si="19"/>
        <v>1.1186220671272724</v>
      </c>
    </row>
    <row r="319" spans="1:9" x14ac:dyDescent="0.25">
      <c r="A319" s="13" t="s">
        <v>952</v>
      </c>
      <c r="B319" s="63">
        <v>0</v>
      </c>
      <c r="C319" s="28" t="s">
        <v>1036</v>
      </c>
      <c r="D319" s="12"/>
      <c r="E319" s="12"/>
      <c r="F319" s="9">
        <f t="shared" si="21"/>
        <v>2.8270000000000001E-3</v>
      </c>
      <c r="G319" s="31" t="s">
        <v>1147</v>
      </c>
      <c r="H319" s="71">
        <f t="shared" si="18"/>
        <v>0</v>
      </c>
      <c r="I319" s="71">
        <f t="shared" si="19"/>
        <v>0</v>
      </c>
    </row>
    <row r="320" spans="1:9" x14ac:dyDescent="0.25">
      <c r="A320" s="98" t="s">
        <v>955</v>
      </c>
      <c r="B320" s="63">
        <v>0</v>
      </c>
      <c r="C320" s="28" t="s">
        <v>1036</v>
      </c>
      <c r="D320" s="12"/>
      <c r="E320" s="12"/>
      <c r="F320" s="9">
        <f t="shared" si="21"/>
        <v>2.8270000000000001E-3</v>
      </c>
      <c r="G320" s="31" t="s">
        <v>1147</v>
      </c>
      <c r="H320" s="71">
        <f t="shared" si="18"/>
        <v>0</v>
      </c>
      <c r="I320" s="71">
        <f t="shared" si="19"/>
        <v>0</v>
      </c>
    </row>
    <row r="321" spans="1:9" x14ac:dyDescent="0.25">
      <c r="A321" s="35" t="s">
        <v>958</v>
      </c>
      <c r="B321" s="63">
        <v>1</v>
      </c>
      <c r="C321" s="28" t="s">
        <v>503</v>
      </c>
      <c r="D321" s="12">
        <v>4</v>
      </c>
      <c r="E321" s="12">
        <v>4</v>
      </c>
      <c r="F321" s="9">
        <f t="shared" si="21"/>
        <v>2.8270000000000001E-3</v>
      </c>
      <c r="G321" s="31" t="s">
        <v>1147</v>
      </c>
      <c r="H321" s="71">
        <f t="shared" si="18"/>
        <v>3.7158074529763803</v>
      </c>
      <c r="I321" s="71">
        <f t="shared" si="19"/>
        <v>0.65719976175740713</v>
      </c>
    </row>
    <row r="322" spans="1:9" x14ac:dyDescent="0.25">
      <c r="A322" s="35" t="s">
        <v>958</v>
      </c>
      <c r="B322" s="187">
        <v>2</v>
      </c>
      <c r="C322" s="35" t="s">
        <v>503</v>
      </c>
      <c r="D322" s="12">
        <v>4</v>
      </c>
      <c r="E322" s="12">
        <v>3</v>
      </c>
      <c r="F322" s="9">
        <f t="shared" si="21"/>
        <v>2.8270000000000001E-3</v>
      </c>
      <c r="G322" s="31" t="s">
        <v>1147</v>
      </c>
      <c r="H322" s="71">
        <f t="shared" si="18"/>
        <v>3.7158074529763803</v>
      </c>
      <c r="I322" s="71">
        <f t="shared" si="19"/>
        <v>0.65719976175740713</v>
      </c>
    </row>
    <row r="323" spans="1:9" x14ac:dyDescent="0.25">
      <c r="A323" s="35" t="s">
        <v>958</v>
      </c>
      <c r="B323" s="187">
        <v>3</v>
      </c>
      <c r="C323" s="35" t="s">
        <v>660</v>
      </c>
      <c r="D323" s="12">
        <v>3</v>
      </c>
      <c r="E323" s="12">
        <v>2</v>
      </c>
      <c r="F323" s="9">
        <f t="shared" si="21"/>
        <v>2.8270000000000001E-3</v>
      </c>
      <c r="G323" s="31" t="s">
        <v>1147</v>
      </c>
      <c r="H323" s="71">
        <f t="shared" si="18"/>
        <v>1.8718044412067714</v>
      </c>
      <c r="I323" s="71">
        <f t="shared" si="19"/>
        <v>0.33105844379320326</v>
      </c>
    </row>
    <row r="324" spans="1:9" x14ac:dyDescent="0.25">
      <c r="A324" s="35" t="s">
        <v>958</v>
      </c>
      <c r="B324" s="187">
        <v>4</v>
      </c>
      <c r="C324" s="35" t="s">
        <v>503</v>
      </c>
      <c r="D324" s="12">
        <v>4.5</v>
      </c>
      <c r="E324" s="12">
        <v>3</v>
      </c>
      <c r="F324" s="9">
        <f t="shared" si="21"/>
        <v>2.8270000000000001E-3</v>
      </c>
      <c r="G324" s="31" t="s">
        <v>1147</v>
      </c>
      <c r="H324" s="71">
        <f t="shared" si="18"/>
        <v>4.9201206239077653</v>
      </c>
      <c r="I324" s="71">
        <f t="shared" si="19"/>
        <v>0.87020173751463825</v>
      </c>
    </row>
    <row r="325" spans="1:9" x14ac:dyDescent="0.25">
      <c r="A325" s="98" t="s">
        <v>975</v>
      </c>
      <c r="B325" s="187">
        <v>1</v>
      </c>
      <c r="C325" s="35" t="s">
        <v>25</v>
      </c>
      <c r="D325" s="12">
        <v>4.5</v>
      </c>
      <c r="E325" s="12">
        <v>4</v>
      </c>
      <c r="F325" s="9">
        <f t="shared" si="21"/>
        <v>2.8270000000000001E-3</v>
      </c>
      <c r="G325" s="31" t="s">
        <v>1147</v>
      </c>
      <c r="H325" s="71">
        <f t="shared" si="18"/>
        <v>4.9201206239077653</v>
      </c>
      <c r="I325" s="71">
        <f t="shared" si="19"/>
        <v>0.87020173751463825</v>
      </c>
    </row>
    <row r="326" spans="1:9" x14ac:dyDescent="0.25">
      <c r="A326" s="98" t="s">
        <v>975</v>
      </c>
      <c r="B326" s="187">
        <v>2</v>
      </c>
      <c r="C326" s="35" t="s">
        <v>94</v>
      </c>
      <c r="D326" s="12">
        <v>2.5</v>
      </c>
      <c r="E326" s="12">
        <v>3.5</v>
      </c>
      <c r="F326" s="9">
        <f t="shared" si="21"/>
        <v>2.8270000000000001E-3</v>
      </c>
      <c r="G326" s="31" t="s">
        <v>1147</v>
      </c>
      <c r="H326" s="71">
        <f t="shared" si="18"/>
        <v>1.2120797109526622</v>
      </c>
      <c r="I326" s="71">
        <f t="shared" si="19"/>
        <v>0.21437561212463074</v>
      </c>
    </row>
    <row r="327" spans="1:9" x14ac:dyDescent="0.25">
      <c r="A327" s="98" t="s">
        <v>975</v>
      </c>
      <c r="B327" s="187">
        <v>4</v>
      </c>
      <c r="C327" s="35" t="s">
        <v>991</v>
      </c>
      <c r="D327" s="12">
        <v>2.6</v>
      </c>
      <c r="E327" s="12">
        <v>2.5</v>
      </c>
      <c r="F327" s="9">
        <f t="shared" si="21"/>
        <v>2.8270000000000001E-3</v>
      </c>
      <c r="G327" s="31" t="s">
        <v>1147</v>
      </c>
      <c r="H327" s="71">
        <f t="shared" si="18"/>
        <v>1.3308536994529958</v>
      </c>
      <c r="I327" s="71">
        <f t="shared" si="19"/>
        <v>0.23538268472815632</v>
      </c>
    </row>
    <row r="328" spans="1:9" x14ac:dyDescent="0.25">
      <c r="A328" s="98" t="s">
        <v>975</v>
      </c>
      <c r="B328" s="187">
        <v>5</v>
      </c>
      <c r="C328" s="35" t="s">
        <v>272</v>
      </c>
      <c r="D328" s="12">
        <v>2.8</v>
      </c>
      <c r="E328" s="12">
        <v>5</v>
      </c>
      <c r="F328" s="9">
        <f t="shared" si="21"/>
        <v>2.8270000000000001E-3</v>
      </c>
      <c r="G328" s="31" t="s">
        <v>1147</v>
      </c>
      <c r="H328" s="71">
        <f t="shared" si="18"/>
        <v>1.5879719648830586</v>
      </c>
      <c r="I328" s="71">
        <f t="shared" si="19"/>
        <v>0.28085814730864139</v>
      </c>
    </row>
    <row r="329" spans="1:9" x14ac:dyDescent="0.25">
      <c r="A329" s="98" t="s">
        <v>974</v>
      </c>
      <c r="B329" s="187">
        <v>1</v>
      </c>
      <c r="C329" s="35" t="s">
        <v>19</v>
      </c>
      <c r="D329" s="12">
        <v>2.8</v>
      </c>
      <c r="E329" s="12">
        <v>5</v>
      </c>
      <c r="F329" s="9">
        <f t="shared" si="21"/>
        <v>2.8270000000000001E-3</v>
      </c>
      <c r="G329" s="31" t="s">
        <v>1147</v>
      </c>
      <c r="H329" s="71">
        <f t="shared" si="18"/>
        <v>1.5879719648830586</v>
      </c>
      <c r="I329" s="71">
        <f t="shared" si="19"/>
        <v>0.28085814730864139</v>
      </c>
    </row>
    <row r="330" spans="1:9" x14ac:dyDescent="0.25">
      <c r="A330" s="98" t="s">
        <v>974</v>
      </c>
      <c r="B330" s="187">
        <v>2</v>
      </c>
      <c r="C330" s="35" t="s">
        <v>1037</v>
      </c>
      <c r="D330" s="12">
        <v>4.7</v>
      </c>
      <c r="E330" s="12">
        <v>5</v>
      </c>
      <c r="F330" s="9">
        <f t="shared" si="21"/>
        <v>2.8270000000000001E-3</v>
      </c>
      <c r="G330" s="31" t="s">
        <v>1147</v>
      </c>
      <c r="H330" s="71">
        <f t="shared" si="18"/>
        <v>5.4574423525989513</v>
      </c>
      <c r="I330" s="71">
        <f t="shared" si="19"/>
        <v>0.9652356477889904</v>
      </c>
    </row>
    <row r="331" spans="1:9" x14ac:dyDescent="0.25">
      <c r="A331" s="98" t="s">
        <v>974</v>
      </c>
      <c r="B331" s="187">
        <v>3</v>
      </c>
      <c r="C331" s="35" t="s">
        <v>503</v>
      </c>
      <c r="D331" s="12">
        <v>5.2</v>
      </c>
      <c r="E331" s="12">
        <v>2.5</v>
      </c>
      <c r="F331" s="9">
        <f t="shared" si="21"/>
        <v>2.8270000000000001E-3</v>
      </c>
      <c r="G331" s="31" t="s">
        <v>1147</v>
      </c>
      <c r="H331" s="71">
        <f t="shared" si="18"/>
        <v>6.9444574481755694</v>
      </c>
      <c r="I331" s="71">
        <f t="shared" si="19"/>
        <v>1.2282379639504015</v>
      </c>
    </row>
    <row r="332" spans="1:9" x14ac:dyDescent="0.25">
      <c r="A332" s="98" t="s">
        <v>974</v>
      </c>
      <c r="B332" s="187">
        <v>4</v>
      </c>
      <c r="C332" s="35" t="s">
        <v>660</v>
      </c>
      <c r="D332" s="12">
        <v>9</v>
      </c>
      <c r="E332" s="12">
        <v>5</v>
      </c>
      <c r="F332" s="9">
        <f t="shared" si="21"/>
        <v>2.8270000000000001E-3</v>
      </c>
      <c r="G332" s="31" t="s">
        <v>1147</v>
      </c>
      <c r="H332" s="71">
        <f t="shared" si="18"/>
        <v>25.673421749259127</v>
      </c>
      <c r="I332" s="71">
        <f t="shared" si="19"/>
        <v>4.5407537582700961</v>
      </c>
    </row>
    <row r="333" spans="1:9" x14ac:dyDescent="0.25">
      <c r="A333" s="98" t="s">
        <v>974</v>
      </c>
      <c r="B333" s="187">
        <v>5</v>
      </c>
      <c r="C333" s="35" t="s">
        <v>660</v>
      </c>
      <c r="D333" s="12">
        <v>6.8</v>
      </c>
      <c r="E333" s="12">
        <v>4</v>
      </c>
      <c r="F333" s="9">
        <f t="shared" si="21"/>
        <v>2.8270000000000001E-3</v>
      </c>
      <c r="G333" s="31" t="s">
        <v>1147</v>
      </c>
      <c r="H333" s="71">
        <f t="shared" si="18"/>
        <v>13.162261355111644</v>
      </c>
      <c r="I333" s="71">
        <f t="shared" si="19"/>
        <v>2.3279556694573125</v>
      </c>
    </row>
    <row r="334" spans="1:9" x14ac:dyDescent="0.25">
      <c r="A334" s="98" t="s">
        <v>962</v>
      </c>
      <c r="B334" s="187">
        <v>0</v>
      </c>
      <c r="C334" s="35" t="s">
        <v>1036</v>
      </c>
      <c r="D334" s="12"/>
      <c r="E334" s="12"/>
      <c r="F334" s="9">
        <f t="shared" si="21"/>
        <v>2.8270000000000001E-3</v>
      </c>
      <c r="G334" s="31" t="s">
        <v>1147</v>
      </c>
      <c r="H334" s="71">
        <f t="shared" si="18"/>
        <v>0</v>
      </c>
      <c r="I334" s="71">
        <f t="shared" si="19"/>
        <v>0</v>
      </c>
    </row>
    <row r="335" spans="1:9" x14ac:dyDescent="0.25">
      <c r="A335" s="98" t="s">
        <v>1006</v>
      </c>
      <c r="B335" s="187">
        <v>0</v>
      </c>
      <c r="C335" s="35" t="s">
        <v>1036</v>
      </c>
      <c r="D335" s="12"/>
      <c r="E335" s="12"/>
      <c r="F335" s="9">
        <f t="shared" si="21"/>
        <v>2.8270000000000001E-3</v>
      </c>
      <c r="G335" s="31" t="s">
        <v>1147</v>
      </c>
      <c r="H335" s="71">
        <f t="shared" si="18"/>
        <v>0</v>
      </c>
      <c r="I335" s="71">
        <f t="shared" si="19"/>
        <v>0</v>
      </c>
    </row>
    <row r="336" spans="1:9" x14ac:dyDescent="0.25">
      <c r="A336" s="98" t="s">
        <v>1009</v>
      </c>
      <c r="B336" s="187">
        <v>0</v>
      </c>
      <c r="C336" s="35" t="s">
        <v>1036</v>
      </c>
      <c r="D336" s="12"/>
      <c r="E336" s="12"/>
      <c r="F336" s="9">
        <f t="shared" si="21"/>
        <v>2.8270000000000001E-3</v>
      </c>
      <c r="G336" s="31" t="s">
        <v>1147</v>
      </c>
      <c r="H336" s="71">
        <f t="shared" si="18"/>
        <v>0</v>
      </c>
      <c r="I336" s="71">
        <f t="shared" si="19"/>
        <v>0</v>
      </c>
    </row>
    <row r="337" spans="1:9" x14ac:dyDescent="0.25">
      <c r="A337" s="98" t="s">
        <v>1038</v>
      </c>
      <c r="B337" s="187">
        <v>1</v>
      </c>
      <c r="C337" s="35" t="s">
        <v>26</v>
      </c>
      <c r="D337" s="12">
        <v>4.5</v>
      </c>
      <c r="E337" s="12">
        <v>8</v>
      </c>
      <c r="F337" s="9">
        <f t="shared" si="21"/>
        <v>2.8270000000000001E-3</v>
      </c>
      <c r="G337" s="31" t="s">
        <v>1147</v>
      </c>
      <c r="H337" s="71">
        <f t="shared" ref="H337:H357" si="22">0.13647*D337^2.38351</f>
        <v>4.9201206239077653</v>
      </c>
      <c r="I337" s="71">
        <f t="shared" ref="I337:I357" si="23">(H337/1000)*0.5/F337</f>
        <v>0.87020173751463825</v>
      </c>
    </row>
    <row r="338" spans="1:9" x14ac:dyDescent="0.25">
      <c r="A338" s="98" t="s">
        <v>1038</v>
      </c>
      <c r="B338" s="187">
        <v>2</v>
      </c>
      <c r="C338" s="35" t="s">
        <v>95</v>
      </c>
      <c r="D338" s="12">
        <v>4</v>
      </c>
      <c r="E338" s="12">
        <v>2.5</v>
      </c>
      <c r="F338" s="9">
        <f t="shared" si="21"/>
        <v>2.8270000000000001E-3</v>
      </c>
      <c r="G338" s="31" t="s">
        <v>1147</v>
      </c>
      <c r="H338" s="71">
        <f t="shared" si="22"/>
        <v>3.7158074529763803</v>
      </c>
      <c r="I338" s="71">
        <f t="shared" si="23"/>
        <v>0.65719976175740713</v>
      </c>
    </row>
    <row r="339" spans="1:9" x14ac:dyDescent="0.25">
      <c r="A339" s="98" t="s">
        <v>1038</v>
      </c>
      <c r="B339" s="187">
        <v>3</v>
      </c>
      <c r="C339" s="35" t="s">
        <v>95</v>
      </c>
      <c r="D339" s="12">
        <v>3.5</v>
      </c>
      <c r="E339" s="12">
        <v>4</v>
      </c>
      <c r="F339" s="9">
        <f t="shared" si="21"/>
        <v>2.8270000000000001E-3</v>
      </c>
      <c r="G339" s="31" t="s">
        <v>1147</v>
      </c>
      <c r="H339" s="71">
        <f t="shared" si="22"/>
        <v>2.7028927660405127</v>
      </c>
      <c r="I339" s="71">
        <f t="shared" si="23"/>
        <v>0.47804965794844584</v>
      </c>
    </row>
    <row r="340" spans="1:9" x14ac:dyDescent="0.25">
      <c r="A340" s="98" t="s">
        <v>1038</v>
      </c>
      <c r="B340" s="187">
        <v>4</v>
      </c>
      <c r="C340" s="35" t="s">
        <v>95</v>
      </c>
      <c r="D340" s="12">
        <v>4.2</v>
      </c>
      <c r="E340" s="12">
        <v>5</v>
      </c>
      <c r="F340" s="9">
        <f t="shared" si="21"/>
        <v>2.8270000000000001E-3</v>
      </c>
      <c r="G340" s="31" t="s">
        <v>1147</v>
      </c>
      <c r="H340" s="71">
        <f t="shared" si="22"/>
        <v>4.1740544271661992</v>
      </c>
      <c r="I340" s="71">
        <f t="shared" si="23"/>
        <v>0.73824804159288981</v>
      </c>
    </row>
    <row r="341" spans="1:9" x14ac:dyDescent="0.25">
      <c r="A341" s="98" t="s">
        <v>1038</v>
      </c>
      <c r="B341" s="187">
        <v>5</v>
      </c>
      <c r="C341" s="35" t="s">
        <v>211</v>
      </c>
      <c r="D341" s="12">
        <v>2.8</v>
      </c>
      <c r="E341" s="12">
        <v>3</v>
      </c>
      <c r="F341" s="9">
        <f t="shared" si="21"/>
        <v>2.8270000000000001E-3</v>
      </c>
      <c r="G341" s="31" t="s">
        <v>1147</v>
      </c>
      <c r="H341" s="71">
        <f t="shared" si="22"/>
        <v>1.5879719648830586</v>
      </c>
      <c r="I341" s="71">
        <f t="shared" si="23"/>
        <v>0.28085814730864139</v>
      </c>
    </row>
    <row r="342" spans="1:9" x14ac:dyDescent="0.25">
      <c r="A342" s="98" t="s">
        <v>1021</v>
      </c>
      <c r="B342" s="187">
        <v>1</v>
      </c>
      <c r="C342" s="35" t="s">
        <v>660</v>
      </c>
      <c r="D342" s="12">
        <v>4.5</v>
      </c>
      <c r="E342" s="12">
        <v>7</v>
      </c>
      <c r="F342" s="9">
        <f t="shared" si="21"/>
        <v>2.8270000000000001E-3</v>
      </c>
      <c r="G342" s="31" t="s">
        <v>1147</v>
      </c>
      <c r="H342" s="71">
        <f t="shared" si="22"/>
        <v>4.9201206239077653</v>
      </c>
      <c r="I342" s="71">
        <f t="shared" si="23"/>
        <v>0.87020173751463825</v>
      </c>
    </row>
    <row r="343" spans="1:9" x14ac:dyDescent="0.25">
      <c r="A343" s="98" t="s">
        <v>1021</v>
      </c>
      <c r="B343" s="187">
        <v>2</v>
      </c>
      <c r="C343" s="35" t="s">
        <v>660</v>
      </c>
      <c r="D343" s="12">
        <v>3.5</v>
      </c>
      <c r="E343" s="12">
        <v>7</v>
      </c>
      <c r="F343" s="9">
        <f t="shared" si="21"/>
        <v>2.8270000000000001E-3</v>
      </c>
      <c r="G343" s="31" t="s">
        <v>1147</v>
      </c>
      <c r="H343" s="71">
        <f t="shared" si="22"/>
        <v>2.7028927660405127</v>
      </c>
      <c r="I343" s="71">
        <f t="shared" si="23"/>
        <v>0.47804965794844584</v>
      </c>
    </row>
    <row r="344" spans="1:9" x14ac:dyDescent="0.25">
      <c r="A344" s="98" t="s">
        <v>1021</v>
      </c>
      <c r="B344" s="187">
        <v>3</v>
      </c>
      <c r="C344" s="35" t="s">
        <v>991</v>
      </c>
      <c r="D344" s="12">
        <v>6.7</v>
      </c>
      <c r="E344" s="12">
        <v>6</v>
      </c>
      <c r="F344" s="9">
        <f t="shared" si="21"/>
        <v>2.8270000000000001E-3</v>
      </c>
      <c r="G344" s="31" t="s">
        <v>1147</v>
      </c>
      <c r="H344" s="71">
        <f t="shared" si="22"/>
        <v>12.705587298871091</v>
      </c>
      <c r="I344" s="71">
        <f t="shared" si="23"/>
        <v>2.247185585226581</v>
      </c>
    </row>
    <row r="345" spans="1:9" x14ac:dyDescent="0.25">
      <c r="A345" s="98" t="s">
        <v>1021</v>
      </c>
      <c r="B345" s="187">
        <v>4</v>
      </c>
      <c r="C345" s="35" t="s">
        <v>991</v>
      </c>
      <c r="D345" s="12">
        <v>3.3</v>
      </c>
      <c r="E345" s="12">
        <v>5</v>
      </c>
      <c r="F345" s="9">
        <f t="shared" si="21"/>
        <v>2.8270000000000001E-3</v>
      </c>
      <c r="G345" s="31" t="s">
        <v>1147</v>
      </c>
      <c r="H345" s="71">
        <f t="shared" si="22"/>
        <v>2.3492019484986812</v>
      </c>
      <c r="I345" s="71">
        <f t="shared" si="23"/>
        <v>0.41549380058342428</v>
      </c>
    </row>
    <row r="346" spans="1:9" x14ac:dyDescent="0.25">
      <c r="A346" s="98" t="s">
        <v>1021</v>
      </c>
      <c r="B346" s="187">
        <v>5</v>
      </c>
      <c r="C346" s="35" t="s">
        <v>581</v>
      </c>
      <c r="D346" s="12">
        <v>2.6</v>
      </c>
      <c r="E346" s="12">
        <v>5</v>
      </c>
      <c r="F346" s="9">
        <f t="shared" si="21"/>
        <v>2.8270000000000001E-3</v>
      </c>
      <c r="G346" s="31" t="s">
        <v>1147</v>
      </c>
      <c r="H346" s="71">
        <f t="shared" si="22"/>
        <v>1.3308536994529958</v>
      </c>
      <c r="I346" s="71">
        <f t="shared" si="23"/>
        <v>0.23538268472815632</v>
      </c>
    </row>
    <row r="347" spans="1:9" x14ac:dyDescent="0.25">
      <c r="A347" s="98" t="s">
        <v>1021</v>
      </c>
      <c r="B347" s="187">
        <v>6</v>
      </c>
      <c r="C347" s="35" t="s">
        <v>991</v>
      </c>
      <c r="D347" s="12">
        <v>3.6</v>
      </c>
      <c r="E347" s="12">
        <v>5</v>
      </c>
      <c r="F347" s="9">
        <f t="shared" si="21"/>
        <v>2.8270000000000001E-3</v>
      </c>
      <c r="G347" s="31" t="s">
        <v>1147</v>
      </c>
      <c r="H347" s="71">
        <f t="shared" si="22"/>
        <v>2.890611759656974</v>
      </c>
      <c r="I347" s="71">
        <f t="shared" si="23"/>
        <v>0.51125075338821613</v>
      </c>
    </row>
    <row r="348" spans="1:9" x14ac:dyDescent="0.25">
      <c r="A348" s="98" t="s">
        <v>1021</v>
      </c>
      <c r="B348" s="187">
        <v>7</v>
      </c>
      <c r="C348" s="35" t="s">
        <v>1039</v>
      </c>
      <c r="D348" s="12">
        <v>5.2</v>
      </c>
      <c r="E348" s="12">
        <v>6</v>
      </c>
      <c r="F348" s="9">
        <f t="shared" si="21"/>
        <v>2.8270000000000001E-3</v>
      </c>
      <c r="G348" s="31" t="s">
        <v>1147</v>
      </c>
      <c r="H348" s="71">
        <f t="shared" si="22"/>
        <v>6.9444574481755694</v>
      </c>
      <c r="I348" s="71">
        <f t="shared" si="23"/>
        <v>1.2282379639504015</v>
      </c>
    </row>
    <row r="349" spans="1:9" x14ac:dyDescent="0.25">
      <c r="A349" s="98" t="s">
        <v>968</v>
      </c>
      <c r="B349" s="187">
        <v>1</v>
      </c>
      <c r="C349" s="35" t="s">
        <v>1040</v>
      </c>
      <c r="D349" s="12">
        <v>7.5</v>
      </c>
      <c r="E349" s="12">
        <v>2</v>
      </c>
      <c r="F349" s="9">
        <f t="shared" si="21"/>
        <v>2.8270000000000001E-3</v>
      </c>
      <c r="G349" s="31" t="s">
        <v>1147</v>
      </c>
      <c r="H349" s="71">
        <f t="shared" si="22"/>
        <v>16.624724745788903</v>
      </c>
      <c r="I349" s="71">
        <f t="shared" si="23"/>
        <v>2.9403474966022114</v>
      </c>
    </row>
    <row r="350" spans="1:9" x14ac:dyDescent="0.25">
      <c r="A350" s="98" t="s">
        <v>1027</v>
      </c>
      <c r="B350" s="187">
        <v>1</v>
      </c>
      <c r="C350" s="35" t="s">
        <v>991</v>
      </c>
      <c r="D350" s="12">
        <v>4.8</v>
      </c>
      <c r="E350" s="12">
        <v>3</v>
      </c>
      <c r="F350" s="9">
        <f t="shared" si="21"/>
        <v>2.8270000000000001E-3</v>
      </c>
      <c r="G350" s="31" t="s">
        <v>1147</v>
      </c>
      <c r="H350" s="71">
        <f t="shared" si="22"/>
        <v>5.738290007085225</v>
      </c>
      <c r="I350" s="71">
        <f t="shared" si="23"/>
        <v>1.0149080309666121</v>
      </c>
    </row>
    <row r="351" spans="1:9" x14ac:dyDescent="0.25">
      <c r="A351" s="98" t="s">
        <v>1027</v>
      </c>
      <c r="B351" s="187">
        <v>2</v>
      </c>
      <c r="C351" s="35" t="s">
        <v>1041</v>
      </c>
      <c r="D351" s="12">
        <v>3.9</v>
      </c>
      <c r="E351" s="12">
        <v>2</v>
      </c>
      <c r="F351" s="9">
        <f t="shared" si="21"/>
        <v>2.8270000000000001E-3</v>
      </c>
      <c r="G351" s="31" t="s">
        <v>1147</v>
      </c>
      <c r="H351" s="71">
        <f t="shared" si="22"/>
        <v>3.4982077133341418</v>
      </c>
      <c r="I351" s="71">
        <f t="shared" si="23"/>
        <v>0.61871378021474033</v>
      </c>
    </row>
    <row r="352" spans="1:9" x14ac:dyDescent="0.25">
      <c r="A352" s="98" t="s">
        <v>1027</v>
      </c>
      <c r="B352" s="187">
        <v>3</v>
      </c>
      <c r="C352" s="35" t="s">
        <v>991</v>
      </c>
      <c r="D352" s="12">
        <v>6.2</v>
      </c>
      <c r="E352" s="12">
        <v>5</v>
      </c>
      <c r="F352" s="9">
        <f t="shared" si="21"/>
        <v>2.8270000000000001E-3</v>
      </c>
      <c r="G352" s="31" t="s">
        <v>1147</v>
      </c>
      <c r="H352" s="71">
        <f t="shared" si="22"/>
        <v>10.561137754359441</v>
      </c>
      <c r="I352" s="71">
        <f t="shared" si="23"/>
        <v>1.8679055101449311</v>
      </c>
    </row>
    <row r="353" spans="1:9" x14ac:dyDescent="0.25">
      <c r="A353" s="98" t="s">
        <v>1027</v>
      </c>
      <c r="B353" s="187">
        <v>4</v>
      </c>
      <c r="C353" s="35" t="s">
        <v>991</v>
      </c>
      <c r="D353" s="12">
        <v>5.4</v>
      </c>
      <c r="E353" s="12">
        <v>5</v>
      </c>
      <c r="F353" s="9">
        <f t="shared" si="21"/>
        <v>2.8270000000000001E-3</v>
      </c>
      <c r="G353" s="31" t="s">
        <v>1147</v>
      </c>
      <c r="H353" s="71">
        <f t="shared" si="22"/>
        <v>7.5981006462563077</v>
      </c>
      <c r="I353" s="71">
        <f t="shared" si="23"/>
        <v>1.3438451797411226</v>
      </c>
    </row>
    <row r="354" spans="1:9" x14ac:dyDescent="0.25">
      <c r="A354" s="98" t="s">
        <v>1027</v>
      </c>
      <c r="B354" s="187">
        <v>5</v>
      </c>
      <c r="C354" s="35" t="s">
        <v>272</v>
      </c>
      <c r="D354" s="12">
        <v>6.2</v>
      </c>
      <c r="E354" s="12">
        <v>6</v>
      </c>
      <c r="F354" s="9">
        <f t="shared" si="21"/>
        <v>2.8270000000000001E-3</v>
      </c>
      <c r="G354" s="31" t="s">
        <v>1147</v>
      </c>
      <c r="H354" s="71">
        <f t="shared" si="22"/>
        <v>10.561137754359441</v>
      </c>
      <c r="I354" s="71">
        <f t="shared" si="23"/>
        <v>1.8679055101449311</v>
      </c>
    </row>
    <row r="355" spans="1:9" x14ac:dyDescent="0.25">
      <c r="A355" s="98" t="s">
        <v>1027</v>
      </c>
      <c r="B355" s="187">
        <v>6</v>
      </c>
      <c r="C355" s="35" t="s">
        <v>991</v>
      </c>
      <c r="D355" s="12">
        <v>5.9</v>
      </c>
      <c r="E355" s="12">
        <v>5</v>
      </c>
      <c r="F355" s="9">
        <f t="shared" si="21"/>
        <v>2.8270000000000001E-3</v>
      </c>
      <c r="G355" s="31" t="s">
        <v>1147</v>
      </c>
      <c r="H355" s="71">
        <f t="shared" si="22"/>
        <v>9.3836255655840315</v>
      </c>
      <c r="I355" s="71">
        <f t="shared" si="23"/>
        <v>1.6596437151722732</v>
      </c>
    </row>
    <row r="356" spans="1:9" x14ac:dyDescent="0.25">
      <c r="A356" s="98" t="s">
        <v>1029</v>
      </c>
      <c r="B356" s="187">
        <v>1</v>
      </c>
      <c r="C356" s="35" t="s">
        <v>991</v>
      </c>
      <c r="D356" s="12">
        <v>8</v>
      </c>
      <c r="E356" s="12">
        <v>7</v>
      </c>
      <c r="F356" s="9">
        <f t="shared" si="21"/>
        <v>2.8270000000000001E-3</v>
      </c>
      <c r="G356" s="31" t="s">
        <v>1147</v>
      </c>
      <c r="H356" s="71">
        <f t="shared" si="22"/>
        <v>19.389258754297423</v>
      </c>
      <c r="I356" s="71">
        <f t="shared" si="23"/>
        <v>3.4292993905725897</v>
      </c>
    </row>
    <row r="357" spans="1:9" x14ac:dyDescent="0.25">
      <c r="A357" s="98" t="s">
        <v>1029</v>
      </c>
      <c r="B357" s="187">
        <v>2</v>
      </c>
      <c r="C357" s="35" t="s">
        <v>991</v>
      </c>
      <c r="D357" s="12">
        <v>3</v>
      </c>
      <c r="E357" s="12">
        <v>5</v>
      </c>
      <c r="F357" s="9">
        <f t="shared" si="21"/>
        <v>2.8270000000000001E-3</v>
      </c>
      <c r="G357" s="31" t="s">
        <v>1147</v>
      </c>
      <c r="H357" s="71">
        <f t="shared" si="22"/>
        <v>1.8718044412067714</v>
      </c>
      <c r="I357" s="71">
        <f t="shared" si="23"/>
        <v>0.33105844379320326</v>
      </c>
    </row>
    <row r="358" spans="1:9" hidden="1" x14ac:dyDescent="0.25">
      <c r="A358" s="98" t="s">
        <v>1045</v>
      </c>
      <c r="B358" s="31">
        <v>1</v>
      </c>
      <c r="C358" s="28" t="s">
        <v>1074</v>
      </c>
      <c r="D358" s="29">
        <v>2.7</v>
      </c>
      <c r="E358" s="30">
        <v>2</v>
      </c>
      <c r="F358" s="9">
        <v>2.8270000000000001E-3</v>
      </c>
      <c r="G358" s="100" t="s">
        <v>1065</v>
      </c>
      <c r="H358" s="33">
        <f>(6.666+(12.826*E358^0.5)*LN(E358))</f>
        <v>19.238790948127587</v>
      </c>
      <c r="I358" s="33">
        <f>(H358/1000)*0.5/F358</f>
        <v>3.4026867612535523</v>
      </c>
    </row>
    <row r="359" spans="1:9" hidden="1" x14ac:dyDescent="0.25">
      <c r="A359" s="98" t="s">
        <v>1045</v>
      </c>
      <c r="B359" s="31">
        <v>2</v>
      </c>
      <c r="C359" s="28" t="s">
        <v>1074</v>
      </c>
      <c r="D359" s="29">
        <v>6.1</v>
      </c>
      <c r="E359" s="30">
        <v>4</v>
      </c>
      <c r="F359" s="9">
        <v>2.8270000000000001E-3</v>
      </c>
      <c r="G359" s="100" t="s">
        <v>1065</v>
      </c>
      <c r="H359" s="33">
        <f t="shared" ref="H359:H373" si="24">(6.666+(12.826*E359^0.5)*LN(E359))</f>
        <v>42.22722295144743</v>
      </c>
      <c r="I359" s="33">
        <f t="shared" ref="I359:I422" si="25">(H359/1000)*0.5/F359</f>
        <v>7.4685572959758453</v>
      </c>
    </row>
    <row r="360" spans="1:9" hidden="1" x14ac:dyDescent="0.25">
      <c r="A360" s="98" t="s">
        <v>1045</v>
      </c>
      <c r="B360" s="31">
        <v>3</v>
      </c>
      <c r="C360" s="28" t="s">
        <v>1074</v>
      </c>
      <c r="D360" s="29">
        <v>8.8000000000000007</v>
      </c>
      <c r="E360" s="30">
        <v>4</v>
      </c>
      <c r="F360" s="9">
        <v>2.8270000000000001E-3</v>
      </c>
      <c r="G360" s="100" t="s">
        <v>1065</v>
      </c>
      <c r="H360" s="33">
        <f t="shared" si="24"/>
        <v>42.22722295144743</v>
      </c>
      <c r="I360" s="33">
        <f t="shared" si="25"/>
        <v>7.4685572959758453</v>
      </c>
    </row>
    <row r="361" spans="1:9" hidden="1" x14ac:dyDescent="0.25">
      <c r="A361" s="98" t="s">
        <v>1045</v>
      </c>
      <c r="B361" s="31">
        <v>4</v>
      </c>
      <c r="C361" s="28" t="s">
        <v>1074</v>
      </c>
      <c r="D361" s="29">
        <v>8.6</v>
      </c>
      <c r="E361" s="30">
        <v>3.5</v>
      </c>
      <c r="F361" s="9">
        <v>2.8270000000000001E-3</v>
      </c>
      <c r="G361" s="100" t="s">
        <v>1065</v>
      </c>
      <c r="H361" s="33">
        <f t="shared" si="24"/>
        <v>36.726359143258605</v>
      </c>
      <c r="I361" s="33">
        <f t="shared" si="25"/>
        <v>6.4956418718179352</v>
      </c>
    </row>
    <row r="362" spans="1:9" hidden="1" x14ac:dyDescent="0.25">
      <c r="A362" s="98" t="s">
        <v>1045</v>
      </c>
      <c r="B362" s="31">
        <v>5</v>
      </c>
      <c r="C362" s="28" t="s">
        <v>1074</v>
      </c>
      <c r="D362" s="29">
        <v>8.1999999999999993</v>
      </c>
      <c r="E362" s="30">
        <v>3.8</v>
      </c>
      <c r="F362" s="9">
        <v>2.8270000000000001E-3</v>
      </c>
      <c r="G362" s="100" t="s">
        <v>1065</v>
      </c>
      <c r="H362" s="33">
        <f t="shared" si="24"/>
        <v>40.044333270111423</v>
      </c>
      <c r="I362" s="33">
        <f t="shared" si="25"/>
        <v>7.082478470129363</v>
      </c>
    </row>
    <row r="363" spans="1:9" hidden="1" x14ac:dyDescent="0.25">
      <c r="A363" s="98" t="s">
        <v>1045</v>
      </c>
      <c r="B363" s="31">
        <v>6</v>
      </c>
      <c r="C363" s="28" t="s">
        <v>1074</v>
      </c>
      <c r="D363" s="29">
        <v>6.4</v>
      </c>
      <c r="E363" s="30">
        <v>4</v>
      </c>
      <c r="F363" s="9">
        <v>2.8270000000000001E-3</v>
      </c>
      <c r="G363" s="100" t="s">
        <v>1065</v>
      </c>
      <c r="H363" s="33">
        <f t="shared" si="24"/>
        <v>42.22722295144743</v>
      </c>
      <c r="I363" s="33">
        <f t="shared" si="25"/>
        <v>7.4685572959758453</v>
      </c>
    </row>
    <row r="364" spans="1:9" hidden="1" x14ac:dyDescent="0.25">
      <c r="A364" s="98" t="s">
        <v>1045</v>
      </c>
      <c r="B364" s="31">
        <v>7</v>
      </c>
      <c r="C364" s="28" t="s">
        <v>1074</v>
      </c>
      <c r="D364" s="12">
        <v>6.1</v>
      </c>
      <c r="E364" s="12">
        <v>3.9</v>
      </c>
      <c r="F364" s="9">
        <v>2.8270000000000001E-3</v>
      </c>
      <c r="G364" s="100" t="s">
        <v>1065</v>
      </c>
      <c r="H364" s="33">
        <f t="shared" si="24"/>
        <v>41.138611291459966</v>
      </c>
      <c r="I364" s="33">
        <f t="shared" si="25"/>
        <v>7.2760189762044511</v>
      </c>
    </row>
    <row r="365" spans="1:9" hidden="1" x14ac:dyDescent="0.25">
      <c r="A365" s="98" t="s">
        <v>1045</v>
      </c>
      <c r="B365" s="31">
        <v>8</v>
      </c>
      <c r="C365" s="28" t="s">
        <v>1074</v>
      </c>
      <c r="D365" s="12">
        <v>7.2</v>
      </c>
      <c r="E365" s="196">
        <v>5.0999999999999996</v>
      </c>
      <c r="F365" s="9">
        <v>2.8270000000000001E-3</v>
      </c>
      <c r="G365" s="100" t="s">
        <v>1065</v>
      </c>
      <c r="H365" s="33">
        <f t="shared" si="24"/>
        <v>53.857255485360739</v>
      </c>
      <c r="I365" s="33">
        <f t="shared" si="25"/>
        <v>9.5255138813867593</v>
      </c>
    </row>
    <row r="366" spans="1:9" hidden="1" x14ac:dyDescent="0.25">
      <c r="A366" s="98" t="s">
        <v>1045</v>
      </c>
      <c r="B366" s="31">
        <v>9</v>
      </c>
      <c r="C366" s="28" t="s">
        <v>1074</v>
      </c>
      <c r="D366" s="12">
        <v>5.7</v>
      </c>
      <c r="E366" s="196">
        <v>5.0999999999999996</v>
      </c>
      <c r="F366" s="9">
        <v>2.8270000000000001E-3</v>
      </c>
      <c r="G366" s="100" t="s">
        <v>1065</v>
      </c>
      <c r="H366" s="33">
        <f t="shared" si="24"/>
        <v>53.857255485360739</v>
      </c>
      <c r="I366" s="33">
        <f t="shared" si="25"/>
        <v>9.5255138813867593</v>
      </c>
    </row>
    <row r="367" spans="1:9" hidden="1" x14ac:dyDescent="0.25">
      <c r="A367" s="98" t="s">
        <v>1045</v>
      </c>
      <c r="B367" s="31">
        <v>10</v>
      </c>
      <c r="C367" s="28" t="s">
        <v>1074</v>
      </c>
      <c r="D367" s="12">
        <v>9.4</v>
      </c>
      <c r="E367" s="12">
        <v>5</v>
      </c>
      <c r="F367" s="9">
        <v>2.8270000000000001E-3</v>
      </c>
      <c r="G367" s="100" t="s">
        <v>1065</v>
      </c>
      <c r="H367" s="33">
        <f t="shared" si="24"/>
        <v>52.824370122452407</v>
      </c>
      <c r="I367" s="33">
        <f t="shared" si="25"/>
        <v>9.3428316452869478</v>
      </c>
    </row>
    <row r="368" spans="1:9" hidden="1" x14ac:dyDescent="0.25">
      <c r="A368" s="98" t="s">
        <v>1045</v>
      </c>
      <c r="B368" s="31">
        <v>11</v>
      </c>
      <c r="C368" s="28" t="s">
        <v>1074</v>
      </c>
      <c r="D368" s="12">
        <v>6.7</v>
      </c>
      <c r="E368" s="12">
        <v>3.5</v>
      </c>
      <c r="F368" s="9">
        <v>2.8270000000000001E-3</v>
      </c>
      <c r="G368" s="100" t="s">
        <v>1065</v>
      </c>
      <c r="H368" s="33">
        <f t="shared" si="24"/>
        <v>36.726359143258605</v>
      </c>
      <c r="I368" s="33">
        <f t="shared" si="25"/>
        <v>6.4956418718179352</v>
      </c>
    </row>
    <row r="369" spans="1:9" hidden="1" x14ac:dyDescent="0.25">
      <c r="A369" s="98" t="s">
        <v>1045</v>
      </c>
      <c r="B369" s="31">
        <v>12</v>
      </c>
      <c r="C369" s="28" t="s">
        <v>1074</v>
      </c>
      <c r="D369" s="12">
        <v>6.3</v>
      </c>
      <c r="E369" s="12">
        <v>2</v>
      </c>
      <c r="F369" s="9">
        <v>2.8270000000000001E-3</v>
      </c>
      <c r="G369" s="100" t="s">
        <v>1065</v>
      </c>
      <c r="H369" s="33">
        <f t="shared" si="24"/>
        <v>19.238790948127587</v>
      </c>
      <c r="I369" s="33">
        <f t="shared" si="25"/>
        <v>3.4026867612535523</v>
      </c>
    </row>
    <row r="370" spans="1:9" hidden="1" x14ac:dyDescent="0.25">
      <c r="A370" s="98" t="s">
        <v>1045</v>
      </c>
      <c r="B370" s="31">
        <v>13</v>
      </c>
      <c r="C370" s="28" t="s">
        <v>1074</v>
      </c>
      <c r="D370" s="12">
        <v>6.4</v>
      </c>
      <c r="E370" s="12">
        <v>1.6</v>
      </c>
      <c r="F370" s="9">
        <v>2.8270000000000001E-3</v>
      </c>
      <c r="G370" s="100" t="s">
        <v>1065</v>
      </c>
      <c r="H370" s="33">
        <f t="shared" si="24"/>
        <v>14.291221054605082</v>
      </c>
      <c r="I370" s="33">
        <f t="shared" si="25"/>
        <v>2.5276301829863956</v>
      </c>
    </row>
    <row r="371" spans="1:9" hidden="1" x14ac:dyDescent="0.25">
      <c r="A371" s="98" t="s">
        <v>1045</v>
      </c>
      <c r="B371" s="31">
        <v>14</v>
      </c>
      <c r="C371" s="28" t="s">
        <v>1074</v>
      </c>
      <c r="D371" s="12">
        <v>3.6</v>
      </c>
      <c r="E371" s="12">
        <v>7</v>
      </c>
      <c r="F371" s="9">
        <v>2.8270000000000001E-3</v>
      </c>
      <c r="G371" s="100" t="s">
        <v>1065</v>
      </c>
      <c r="H371" s="33">
        <f t="shared" si="24"/>
        <v>72.699305651915452</v>
      </c>
      <c r="I371" s="33">
        <f t="shared" si="25"/>
        <v>12.8580307131085</v>
      </c>
    </row>
    <row r="372" spans="1:9" hidden="1" x14ac:dyDescent="0.25">
      <c r="A372" s="98" t="s">
        <v>1045</v>
      </c>
      <c r="B372" s="31">
        <v>15</v>
      </c>
      <c r="C372" s="28" t="s">
        <v>1074</v>
      </c>
      <c r="D372" s="12">
        <v>5.4</v>
      </c>
      <c r="E372" s="12">
        <v>3.2</v>
      </c>
      <c r="F372" s="9">
        <v>2.8270000000000001E-3</v>
      </c>
      <c r="G372" s="100" t="s">
        <v>1065</v>
      </c>
      <c r="H372" s="33">
        <f t="shared" si="24"/>
        <v>33.353153408007813</v>
      </c>
      <c r="I372" s="33">
        <f t="shared" si="25"/>
        <v>5.8990366834113566</v>
      </c>
    </row>
    <row r="373" spans="1:9" hidden="1" x14ac:dyDescent="0.25">
      <c r="A373" s="98" t="s">
        <v>1045</v>
      </c>
      <c r="B373" s="31">
        <v>16</v>
      </c>
      <c r="C373" s="28" t="s">
        <v>1074</v>
      </c>
      <c r="D373" s="12">
        <v>3.5</v>
      </c>
      <c r="E373" s="196">
        <v>5.0999999999999996</v>
      </c>
      <c r="F373" s="9">
        <v>2.8270000000000001E-3</v>
      </c>
      <c r="G373" s="100" t="s">
        <v>1065</v>
      </c>
      <c r="H373" s="33">
        <f t="shared" si="24"/>
        <v>53.857255485360739</v>
      </c>
      <c r="I373" s="33">
        <f t="shared" si="25"/>
        <v>9.5255138813867593</v>
      </c>
    </row>
    <row r="374" spans="1:9" x14ac:dyDescent="0.25">
      <c r="A374" s="98" t="s">
        <v>1045</v>
      </c>
      <c r="B374" s="31">
        <v>17</v>
      </c>
      <c r="C374" s="28" t="s">
        <v>377</v>
      </c>
      <c r="D374" s="12">
        <v>5.6</v>
      </c>
      <c r="E374" s="12">
        <v>10</v>
      </c>
      <c r="F374" s="9">
        <v>2.8270000000000001E-3</v>
      </c>
      <c r="G374" s="9" t="s">
        <v>1063</v>
      </c>
      <c r="H374" s="71">
        <f t="shared" ref="H374:H427" si="26">0.13647*D374^2.38351</f>
        <v>8.2861126986074307</v>
      </c>
      <c r="I374" s="71">
        <f t="shared" si="25"/>
        <v>1.4655310750985904</v>
      </c>
    </row>
    <row r="375" spans="1:9" x14ac:dyDescent="0.25">
      <c r="A375" s="98" t="s">
        <v>1045</v>
      </c>
      <c r="B375" s="31">
        <v>18</v>
      </c>
      <c r="C375" s="28" t="s">
        <v>377</v>
      </c>
      <c r="D375" s="12">
        <v>3.7</v>
      </c>
      <c r="E375" s="12">
        <v>7</v>
      </c>
      <c r="F375" s="9">
        <v>2.8270000000000001E-3</v>
      </c>
      <c r="G375" s="9" t="s">
        <v>1063</v>
      </c>
      <c r="H375" s="71">
        <f t="shared" si="26"/>
        <v>3.0856856646049509</v>
      </c>
      <c r="I375" s="71">
        <f t="shared" si="25"/>
        <v>0.54575268210204297</v>
      </c>
    </row>
    <row r="376" spans="1:9" x14ac:dyDescent="0.25">
      <c r="A376" s="98" t="s">
        <v>1045</v>
      </c>
      <c r="B376" s="31">
        <v>19</v>
      </c>
      <c r="C376" s="28" t="s">
        <v>377</v>
      </c>
      <c r="D376" s="12">
        <v>3.3</v>
      </c>
      <c r="E376" s="12">
        <v>7</v>
      </c>
      <c r="F376" s="9">
        <v>2.8270000000000001E-3</v>
      </c>
      <c r="G376" s="9" t="s">
        <v>1063</v>
      </c>
      <c r="H376" s="71">
        <f t="shared" si="26"/>
        <v>2.3492019484986812</v>
      </c>
      <c r="I376" s="71">
        <f t="shared" si="25"/>
        <v>0.41549380058342428</v>
      </c>
    </row>
    <row r="377" spans="1:9" x14ac:dyDescent="0.25">
      <c r="A377" s="98" t="s">
        <v>1045</v>
      </c>
      <c r="B377" s="31">
        <v>20</v>
      </c>
      <c r="C377" s="28" t="s">
        <v>377</v>
      </c>
      <c r="D377" s="12">
        <v>6.7</v>
      </c>
      <c r="E377" s="12">
        <v>9</v>
      </c>
      <c r="F377" s="9">
        <v>2.8270000000000001E-3</v>
      </c>
      <c r="G377" s="9" t="s">
        <v>1063</v>
      </c>
      <c r="H377" s="71">
        <f t="shared" si="26"/>
        <v>12.705587298871091</v>
      </c>
      <c r="I377" s="71">
        <f t="shared" si="25"/>
        <v>2.247185585226581</v>
      </c>
    </row>
    <row r="378" spans="1:9" x14ac:dyDescent="0.25">
      <c r="A378" s="98" t="s">
        <v>1045</v>
      </c>
      <c r="B378" s="31">
        <v>21</v>
      </c>
      <c r="C378" s="28" t="s">
        <v>377</v>
      </c>
      <c r="D378" s="12">
        <v>5.4</v>
      </c>
      <c r="E378" s="12">
        <v>8</v>
      </c>
      <c r="F378" s="9">
        <v>2.8270000000000001E-3</v>
      </c>
      <c r="G378" s="9" t="s">
        <v>1063</v>
      </c>
      <c r="H378" s="71">
        <f t="shared" si="26"/>
        <v>7.5981006462563077</v>
      </c>
      <c r="I378" s="71">
        <f t="shared" si="25"/>
        <v>1.3438451797411226</v>
      </c>
    </row>
    <row r="379" spans="1:9" x14ac:dyDescent="0.25">
      <c r="A379" s="98" t="s">
        <v>1045</v>
      </c>
      <c r="B379" s="31">
        <v>22</v>
      </c>
      <c r="C379" s="28" t="s">
        <v>377</v>
      </c>
      <c r="D379" s="12">
        <v>4.9000000000000004</v>
      </c>
      <c r="E379" s="12">
        <v>7</v>
      </c>
      <c r="F379" s="9">
        <v>2.8270000000000001E-3</v>
      </c>
      <c r="G379" s="9" t="s">
        <v>1063</v>
      </c>
      <c r="H379" s="71">
        <f t="shared" si="26"/>
        <v>6.0273505436140891</v>
      </c>
      <c r="I379" s="71">
        <f t="shared" si="25"/>
        <v>1.0660329932108399</v>
      </c>
    </row>
    <row r="380" spans="1:9" x14ac:dyDescent="0.25">
      <c r="A380" s="98" t="s">
        <v>1045</v>
      </c>
      <c r="B380" s="31">
        <v>23</v>
      </c>
      <c r="C380" s="28" t="s">
        <v>377</v>
      </c>
      <c r="D380" s="12">
        <v>6</v>
      </c>
      <c r="E380" s="12">
        <v>3.2</v>
      </c>
      <c r="F380" s="9">
        <v>2.8270000000000001E-3</v>
      </c>
      <c r="G380" s="9" t="s">
        <v>1063</v>
      </c>
      <c r="H380" s="71">
        <f t="shared" si="26"/>
        <v>9.7671639629578717</v>
      </c>
      <c r="I380" s="71">
        <f t="shared" si="25"/>
        <v>1.7274785926702991</v>
      </c>
    </row>
    <row r="381" spans="1:9" x14ac:dyDescent="0.25">
      <c r="A381" s="98" t="s">
        <v>1045</v>
      </c>
      <c r="B381" s="31">
        <v>24</v>
      </c>
      <c r="C381" s="28" t="s">
        <v>377</v>
      </c>
      <c r="D381" s="12">
        <v>6.9</v>
      </c>
      <c r="E381" s="12">
        <v>7</v>
      </c>
      <c r="F381" s="9">
        <v>2.8270000000000001E-3</v>
      </c>
      <c r="G381" s="9" t="s">
        <v>1063</v>
      </c>
      <c r="H381" s="71">
        <f t="shared" si="26"/>
        <v>13.628322050337669</v>
      </c>
      <c r="I381" s="71">
        <f t="shared" si="25"/>
        <v>2.4103859303745434</v>
      </c>
    </row>
    <row r="382" spans="1:9" x14ac:dyDescent="0.25">
      <c r="A382" s="98" t="s">
        <v>1045</v>
      </c>
      <c r="B382" s="31">
        <v>25</v>
      </c>
      <c r="C382" s="28" t="s">
        <v>377</v>
      </c>
      <c r="D382" s="12">
        <v>6.8</v>
      </c>
      <c r="E382" s="12">
        <v>6</v>
      </c>
      <c r="F382" s="9">
        <v>2.8270000000000001E-3</v>
      </c>
      <c r="G382" s="9" t="s">
        <v>1063</v>
      </c>
      <c r="H382" s="71">
        <f t="shared" si="26"/>
        <v>13.162261355111644</v>
      </c>
      <c r="I382" s="71">
        <f t="shared" si="25"/>
        <v>2.3279556694573125</v>
      </c>
    </row>
    <row r="383" spans="1:9" x14ac:dyDescent="0.25">
      <c r="A383" s="35" t="s">
        <v>1048</v>
      </c>
      <c r="B383" s="18">
        <v>1</v>
      </c>
      <c r="C383" s="28" t="s">
        <v>377</v>
      </c>
      <c r="D383" s="12">
        <v>6.3</v>
      </c>
      <c r="E383" s="12">
        <v>1.2</v>
      </c>
      <c r="F383" s="9">
        <v>2.8270000000000001E-3</v>
      </c>
      <c r="G383" s="9" t="s">
        <v>1063</v>
      </c>
      <c r="H383" s="71">
        <f t="shared" si="26"/>
        <v>10.971686368675135</v>
      </c>
      <c r="I383" s="71">
        <f t="shared" si="25"/>
        <v>1.9405175749336991</v>
      </c>
    </row>
    <row r="384" spans="1:9" x14ac:dyDescent="0.25">
      <c r="A384" s="35" t="s">
        <v>1048</v>
      </c>
      <c r="B384" s="18">
        <v>2</v>
      </c>
      <c r="C384" s="28" t="s">
        <v>377</v>
      </c>
      <c r="D384" s="12">
        <v>3.6</v>
      </c>
      <c r="E384" s="12">
        <v>3.5</v>
      </c>
      <c r="F384" s="9">
        <v>2.8270000000000001E-3</v>
      </c>
      <c r="G384" s="9" t="s">
        <v>1063</v>
      </c>
      <c r="H384" s="71">
        <f t="shared" si="26"/>
        <v>2.890611759656974</v>
      </c>
      <c r="I384" s="71">
        <f t="shared" si="25"/>
        <v>0.51125075338821613</v>
      </c>
    </row>
    <row r="385" spans="1:9" x14ac:dyDescent="0.25">
      <c r="A385" s="35" t="s">
        <v>1048</v>
      </c>
      <c r="B385" s="18">
        <v>3</v>
      </c>
      <c r="C385" s="28" t="s">
        <v>377</v>
      </c>
      <c r="D385" s="12">
        <v>2.7</v>
      </c>
      <c r="E385" s="12">
        <v>3.5</v>
      </c>
      <c r="F385" s="9">
        <v>2.8270000000000001E-3</v>
      </c>
      <c r="G385" s="9" t="s">
        <v>1063</v>
      </c>
      <c r="H385" s="71">
        <f t="shared" si="26"/>
        <v>1.4561195643214717</v>
      </c>
      <c r="I385" s="71">
        <f t="shared" si="25"/>
        <v>0.25753794911946792</v>
      </c>
    </row>
    <row r="386" spans="1:9" x14ac:dyDescent="0.25">
      <c r="A386" s="35" t="s">
        <v>1048</v>
      </c>
      <c r="B386" s="18">
        <v>4</v>
      </c>
      <c r="C386" s="28" t="s">
        <v>377</v>
      </c>
      <c r="D386" s="12">
        <v>4.4000000000000004</v>
      </c>
      <c r="E386" s="12">
        <v>3</v>
      </c>
      <c r="F386" s="9">
        <v>2.8270000000000001E-3</v>
      </c>
      <c r="G386" s="9" t="s">
        <v>1063</v>
      </c>
      <c r="H386" s="71">
        <f t="shared" si="26"/>
        <v>4.6635118052985529</v>
      </c>
      <c r="I386" s="71">
        <f t="shared" si="25"/>
        <v>0.82481637872277203</v>
      </c>
    </row>
    <row r="387" spans="1:9" x14ac:dyDescent="0.25">
      <c r="A387" s="35" t="s">
        <v>1048</v>
      </c>
      <c r="B387" s="18">
        <v>5</v>
      </c>
      <c r="C387" s="28" t="s">
        <v>377</v>
      </c>
      <c r="D387" s="12">
        <v>3</v>
      </c>
      <c r="E387" s="12">
        <v>5</v>
      </c>
      <c r="F387" s="9">
        <v>2.8270000000000001E-3</v>
      </c>
      <c r="G387" s="9" t="s">
        <v>1063</v>
      </c>
      <c r="H387" s="71">
        <f t="shared" si="26"/>
        <v>1.8718044412067714</v>
      </c>
      <c r="I387" s="71">
        <f t="shared" si="25"/>
        <v>0.33105844379320326</v>
      </c>
    </row>
    <row r="388" spans="1:9" x14ac:dyDescent="0.25">
      <c r="A388" s="35" t="s">
        <v>1048</v>
      </c>
      <c r="B388" s="18">
        <v>6</v>
      </c>
      <c r="C388" s="28" t="s">
        <v>377</v>
      </c>
      <c r="D388" s="12">
        <v>7.3</v>
      </c>
      <c r="E388" s="12">
        <v>2</v>
      </c>
      <c r="F388" s="9">
        <v>2.8270000000000001E-3</v>
      </c>
      <c r="G388" s="9" t="s">
        <v>1063</v>
      </c>
      <c r="H388" s="71">
        <f t="shared" si="26"/>
        <v>15.587478299582282</v>
      </c>
      <c r="I388" s="71">
        <f t="shared" si="25"/>
        <v>2.7568939334245277</v>
      </c>
    </row>
    <row r="389" spans="1:9" x14ac:dyDescent="0.25">
      <c r="A389" s="35" t="s">
        <v>1048</v>
      </c>
      <c r="B389" s="18">
        <v>7</v>
      </c>
      <c r="C389" s="28" t="s">
        <v>377</v>
      </c>
      <c r="D389" s="12">
        <v>9.1</v>
      </c>
      <c r="E389" s="12">
        <v>2.8</v>
      </c>
      <c r="F389" s="9">
        <v>2.8270000000000001E-3</v>
      </c>
      <c r="G389" s="9" t="s">
        <v>1063</v>
      </c>
      <c r="H389" s="71">
        <f t="shared" si="26"/>
        <v>26.358575781561935</v>
      </c>
      <c r="I389" s="71">
        <f t="shared" si="25"/>
        <v>4.6619341672376962</v>
      </c>
    </row>
    <row r="390" spans="1:9" x14ac:dyDescent="0.25">
      <c r="A390" s="35" t="s">
        <v>1048</v>
      </c>
      <c r="B390" s="18">
        <v>8</v>
      </c>
      <c r="C390" s="28" t="s">
        <v>377</v>
      </c>
      <c r="D390" s="12">
        <v>2.9</v>
      </c>
      <c r="E390" s="12">
        <v>3.5</v>
      </c>
      <c r="F390" s="9">
        <v>2.8270000000000001E-3</v>
      </c>
      <c r="G390" s="9" t="s">
        <v>1063</v>
      </c>
      <c r="H390" s="71">
        <f t="shared" si="26"/>
        <v>1.7265034221832913</v>
      </c>
      <c r="I390" s="71">
        <f t="shared" si="25"/>
        <v>0.3053596431169599</v>
      </c>
    </row>
    <row r="391" spans="1:9" x14ac:dyDescent="0.25">
      <c r="A391" s="35" t="s">
        <v>1048</v>
      </c>
      <c r="B391" s="18">
        <v>9</v>
      </c>
      <c r="C391" s="28" t="s">
        <v>377</v>
      </c>
      <c r="D391" s="12">
        <v>2.9</v>
      </c>
      <c r="E391" s="12">
        <v>2.4</v>
      </c>
      <c r="F391" s="9">
        <v>2.8270000000000001E-3</v>
      </c>
      <c r="G391" s="9" t="s">
        <v>1063</v>
      </c>
      <c r="H391" s="71">
        <f t="shared" si="26"/>
        <v>1.7265034221832913</v>
      </c>
      <c r="I391" s="71">
        <f t="shared" si="25"/>
        <v>0.3053596431169599</v>
      </c>
    </row>
    <row r="392" spans="1:9" x14ac:dyDescent="0.25">
      <c r="A392" s="35" t="s">
        <v>1048</v>
      </c>
      <c r="B392" s="18">
        <v>10</v>
      </c>
      <c r="C392" s="28" t="s">
        <v>377</v>
      </c>
      <c r="D392" s="12">
        <v>8.3000000000000007</v>
      </c>
      <c r="E392" s="12">
        <v>2.5</v>
      </c>
      <c r="F392" s="9">
        <v>2.8270000000000001E-3</v>
      </c>
      <c r="G392" s="9" t="s">
        <v>1063</v>
      </c>
      <c r="H392" s="71">
        <f t="shared" si="26"/>
        <v>21.167473049992665</v>
      </c>
      <c r="I392" s="71">
        <f t="shared" si="25"/>
        <v>3.7438049257150099</v>
      </c>
    </row>
    <row r="393" spans="1:9" x14ac:dyDescent="0.25">
      <c r="A393" s="35" t="s">
        <v>1048</v>
      </c>
      <c r="B393" s="18">
        <v>11</v>
      </c>
      <c r="C393" s="28" t="s">
        <v>377</v>
      </c>
      <c r="D393" s="12">
        <v>3.5</v>
      </c>
      <c r="E393" s="12">
        <v>2.5</v>
      </c>
      <c r="F393" s="9">
        <v>2.8270000000000001E-3</v>
      </c>
      <c r="G393" s="9" t="s">
        <v>1063</v>
      </c>
      <c r="H393" s="71">
        <f t="shared" si="26"/>
        <v>2.7028927660405127</v>
      </c>
      <c r="I393" s="71">
        <f t="shared" si="25"/>
        <v>0.47804965794844584</v>
      </c>
    </row>
    <row r="394" spans="1:9" x14ac:dyDescent="0.25">
      <c r="A394" s="35" t="s">
        <v>1048</v>
      </c>
      <c r="B394" s="18">
        <v>12</v>
      </c>
      <c r="C394" s="28" t="s">
        <v>377</v>
      </c>
      <c r="D394" s="12">
        <v>8.6</v>
      </c>
      <c r="E394" s="12">
        <v>2.2000000000000002</v>
      </c>
      <c r="F394" s="9">
        <v>2.8270000000000001E-3</v>
      </c>
      <c r="G394" s="9" t="s">
        <v>1063</v>
      </c>
      <c r="H394" s="71">
        <f t="shared" si="26"/>
        <v>23.036876552933986</v>
      </c>
      <c r="I394" s="71">
        <f t="shared" si="25"/>
        <v>4.0744387253155256</v>
      </c>
    </row>
    <row r="395" spans="1:9" x14ac:dyDescent="0.25">
      <c r="A395" s="98" t="s">
        <v>1049</v>
      </c>
      <c r="B395" s="31">
        <v>1</v>
      </c>
      <c r="C395" s="28" t="s">
        <v>377</v>
      </c>
      <c r="D395" s="12">
        <v>7.2</v>
      </c>
      <c r="E395" s="12">
        <v>6</v>
      </c>
      <c r="F395" s="9">
        <v>2.8270000000000001E-3</v>
      </c>
      <c r="G395" s="9" t="s">
        <v>1063</v>
      </c>
      <c r="H395" s="71">
        <f t="shared" si="26"/>
        <v>15.083348659874792</v>
      </c>
      <c r="I395" s="71">
        <f t="shared" si="25"/>
        <v>2.6677305730234862</v>
      </c>
    </row>
    <row r="396" spans="1:9" x14ac:dyDescent="0.25">
      <c r="A396" s="98" t="s">
        <v>1049</v>
      </c>
      <c r="B396" s="31">
        <v>2</v>
      </c>
      <c r="C396" s="28" t="s">
        <v>377</v>
      </c>
      <c r="D396" s="12">
        <v>7.2</v>
      </c>
      <c r="E396" s="12">
        <v>5</v>
      </c>
      <c r="F396" s="9">
        <v>2.8270000000000001E-3</v>
      </c>
      <c r="G396" s="9" t="s">
        <v>1063</v>
      </c>
      <c r="H396" s="71">
        <f t="shared" si="26"/>
        <v>15.083348659874792</v>
      </c>
      <c r="I396" s="71">
        <f t="shared" si="25"/>
        <v>2.6677305730234862</v>
      </c>
    </row>
    <row r="397" spans="1:9" x14ac:dyDescent="0.25">
      <c r="A397" s="98" t="s">
        <v>1049</v>
      </c>
      <c r="B397" s="31">
        <v>3</v>
      </c>
      <c r="C397" s="28" t="s">
        <v>377</v>
      </c>
      <c r="D397" s="12">
        <v>3.3</v>
      </c>
      <c r="E397" s="12">
        <v>5</v>
      </c>
      <c r="F397" s="9">
        <v>2.8270000000000001E-3</v>
      </c>
      <c r="G397" s="9" t="s">
        <v>1063</v>
      </c>
      <c r="H397" s="71">
        <f t="shared" si="26"/>
        <v>2.3492019484986812</v>
      </c>
      <c r="I397" s="71">
        <f t="shared" si="25"/>
        <v>0.41549380058342428</v>
      </c>
    </row>
    <row r="398" spans="1:9" x14ac:dyDescent="0.25">
      <c r="A398" s="98" t="s">
        <v>1049</v>
      </c>
      <c r="B398" s="31">
        <v>4</v>
      </c>
      <c r="C398" s="28" t="s">
        <v>377</v>
      </c>
      <c r="D398" s="12">
        <v>5.3</v>
      </c>
      <c r="E398" s="12">
        <v>3.5</v>
      </c>
      <c r="F398" s="9">
        <v>2.8270000000000001E-3</v>
      </c>
      <c r="G398" s="9" t="s">
        <v>1063</v>
      </c>
      <c r="H398" s="71">
        <f t="shared" si="26"/>
        <v>7.2670135420799529</v>
      </c>
      <c r="I398" s="71">
        <f t="shared" si="25"/>
        <v>1.2852871492889906</v>
      </c>
    </row>
    <row r="399" spans="1:9" x14ac:dyDescent="0.25">
      <c r="A399" s="98" t="s">
        <v>1049</v>
      </c>
      <c r="B399" s="31">
        <v>5</v>
      </c>
      <c r="C399" s="28" t="s">
        <v>377</v>
      </c>
      <c r="D399" s="12">
        <v>8.5</v>
      </c>
      <c r="E399" s="12">
        <v>1.8</v>
      </c>
      <c r="F399" s="9">
        <v>2.8270000000000001E-3</v>
      </c>
      <c r="G399" s="9" t="s">
        <v>1063</v>
      </c>
      <c r="H399" s="71">
        <f t="shared" si="26"/>
        <v>22.403532170724276</v>
      </c>
      <c r="I399" s="71">
        <f t="shared" si="25"/>
        <v>3.9624216785858284</v>
      </c>
    </row>
    <row r="400" spans="1:9" x14ac:dyDescent="0.25">
      <c r="A400" s="98" t="s">
        <v>1049</v>
      </c>
      <c r="B400" s="31">
        <v>6</v>
      </c>
      <c r="C400" s="28" t="s">
        <v>377</v>
      </c>
      <c r="D400" s="12">
        <v>2.6</v>
      </c>
      <c r="E400" s="12">
        <v>4</v>
      </c>
      <c r="F400" s="9">
        <v>2.8270000000000001E-3</v>
      </c>
      <c r="G400" s="9" t="s">
        <v>1063</v>
      </c>
      <c r="H400" s="71">
        <f t="shared" si="26"/>
        <v>1.3308536994529958</v>
      </c>
      <c r="I400" s="71">
        <f t="shared" si="25"/>
        <v>0.23538268472815632</v>
      </c>
    </row>
    <row r="401" spans="1:9" x14ac:dyDescent="0.25">
      <c r="A401" s="98" t="s">
        <v>1049</v>
      </c>
      <c r="B401" s="31">
        <v>7</v>
      </c>
      <c r="C401" s="28" t="s">
        <v>377</v>
      </c>
      <c r="D401" s="12">
        <v>2.5</v>
      </c>
      <c r="E401" s="12">
        <v>2</v>
      </c>
      <c r="F401" s="9">
        <v>2.8270000000000001E-3</v>
      </c>
      <c r="G401" s="9" t="s">
        <v>1063</v>
      </c>
      <c r="H401" s="71">
        <f t="shared" si="26"/>
        <v>1.2120797109526622</v>
      </c>
      <c r="I401" s="71">
        <f t="shared" si="25"/>
        <v>0.21437561212463074</v>
      </c>
    </row>
    <row r="402" spans="1:9" x14ac:dyDescent="0.25">
      <c r="A402" s="98" t="s">
        <v>1049</v>
      </c>
      <c r="B402" s="31">
        <v>8</v>
      </c>
      <c r="C402" s="28" t="s">
        <v>377</v>
      </c>
      <c r="D402" s="12">
        <v>4.0999999999999996</v>
      </c>
      <c r="E402" s="12">
        <v>3.5</v>
      </c>
      <c r="F402" s="9">
        <v>2.8270000000000001E-3</v>
      </c>
      <c r="G402" s="9" t="s">
        <v>1063</v>
      </c>
      <c r="H402" s="71">
        <f t="shared" si="26"/>
        <v>3.9410654005042858</v>
      </c>
      <c r="I402" s="71">
        <f t="shared" si="25"/>
        <v>0.69704021940295113</v>
      </c>
    </row>
    <row r="403" spans="1:9" x14ac:dyDescent="0.25">
      <c r="A403" s="98" t="s">
        <v>1049</v>
      </c>
      <c r="B403" s="31">
        <v>9</v>
      </c>
      <c r="C403" s="28" t="s">
        <v>377</v>
      </c>
      <c r="D403" s="12">
        <v>5.6</v>
      </c>
      <c r="E403" s="12">
        <v>4</v>
      </c>
      <c r="F403" s="9">
        <v>2.8270000000000001E-3</v>
      </c>
      <c r="G403" s="9" t="s">
        <v>1063</v>
      </c>
      <c r="H403" s="71">
        <f t="shared" si="26"/>
        <v>8.2861126986074307</v>
      </c>
      <c r="I403" s="71">
        <f t="shared" si="25"/>
        <v>1.4655310750985904</v>
      </c>
    </row>
    <row r="404" spans="1:9" x14ac:dyDescent="0.25">
      <c r="A404" s="98" t="s">
        <v>1049</v>
      </c>
      <c r="B404" s="31">
        <v>10</v>
      </c>
      <c r="C404" s="28" t="s">
        <v>377</v>
      </c>
      <c r="D404" s="12">
        <v>5.4</v>
      </c>
      <c r="E404" s="12">
        <v>5</v>
      </c>
      <c r="F404" s="9">
        <v>2.8270000000000001E-3</v>
      </c>
      <c r="G404" s="9" t="s">
        <v>1063</v>
      </c>
      <c r="H404" s="71">
        <f t="shared" si="26"/>
        <v>7.5981006462563077</v>
      </c>
      <c r="I404" s="71">
        <f t="shared" si="25"/>
        <v>1.3438451797411226</v>
      </c>
    </row>
    <row r="405" spans="1:9" x14ac:dyDescent="0.25">
      <c r="A405" s="98" t="s">
        <v>1049</v>
      </c>
      <c r="B405" s="31">
        <v>11</v>
      </c>
      <c r="C405" s="28" t="s">
        <v>377</v>
      </c>
      <c r="D405" s="12">
        <v>3.4</v>
      </c>
      <c r="E405" s="12">
        <v>1.6</v>
      </c>
      <c r="F405" s="9">
        <v>2.8270000000000001E-3</v>
      </c>
      <c r="G405" s="9" t="s">
        <v>1063</v>
      </c>
      <c r="H405" s="71">
        <f t="shared" si="26"/>
        <v>2.5224496439559245</v>
      </c>
      <c r="I405" s="71">
        <f t="shared" si="25"/>
        <v>0.44613541633461701</v>
      </c>
    </row>
    <row r="406" spans="1:9" x14ac:dyDescent="0.25">
      <c r="A406" s="98" t="s">
        <v>1049</v>
      </c>
      <c r="B406" s="31">
        <v>12</v>
      </c>
      <c r="C406" s="28" t="s">
        <v>377</v>
      </c>
      <c r="D406" s="12">
        <v>8.1999999999999993</v>
      </c>
      <c r="E406" s="12">
        <v>6.5</v>
      </c>
      <c r="F406" s="9">
        <v>2.8270000000000001E-3</v>
      </c>
      <c r="G406" s="9" t="s">
        <v>1063</v>
      </c>
      <c r="H406" s="71">
        <f t="shared" si="26"/>
        <v>20.564665361435271</v>
      </c>
      <c r="I406" s="71">
        <f t="shared" si="25"/>
        <v>3.6371887798788944</v>
      </c>
    </row>
    <row r="407" spans="1:9" x14ac:dyDescent="0.25">
      <c r="A407" s="98" t="s">
        <v>1049</v>
      </c>
      <c r="B407" s="31">
        <v>13</v>
      </c>
      <c r="C407" s="28" t="s">
        <v>377</v>
      </c>
      <c r="D407" s="12">
        <v>8.6</v>
      </c>
      <c r="E407" s="12"/>
      <c r="F407" s="9">
        <v>2.8270000000000001E-3</v>
      </c>
      <c r="G407" s="9" t="s">
        <v>1063</v>
      </c>
      <c r="H407" s="71">
        <f t="shared" si="26"/>
        <v>23.036876552933986</v>
      </c>
      <c r="I407" s="71">
        <f t="shared" si="25"/>
        <v>4.0744387253155256</v>
      </c>
    </row>
    <row r="408" spans="1:9" x14ac:dyDescent="0.25">
      <c r="A408" s="98" t="s">
        <v>1050</v>
      </c>
      <c r="B408" s="31">
        <v>1</v>
      </c>
      <c r="C408" s="35" t="s">
        <v>1069</v>
      </c>
      <c r="D408" s="12">
        <v>6</v>
      </c>
      <c r="E408" s="12">
        <v>1.5</v>
      </c>
      <c r="F408" s="9">
        <v>2.8270000000000001E-3</v>
      </c>
      <c r="G408" s="9" t="s">
        <v>1063</v>
      </c>
      <c r="H408" s="71">
        <f t="shared" si="26"/>
        <v>9.7671639629578717</v>
      </c>
      <c r="I408" s="71">
        <f t="shared" si="25"/>
        <v>1.7274785926702991</v>
      </c>
    </row>
    <row r="409" spans="1:9" x14ac:dyDescent="0.25">
      <c r="A409" s="98" t="s">
        <v>1050</v>
      </c>
      <c r="B409" s="31">
        <v>2</v>
      </c>
      <c r="C409" s="35" t="s">
        <v>377</v>
      </c>
      <c r="D409" s="12">
        <v>7.4</v>
      </c>
      <c r="E409" s="12">
        <v>4</v>
      </c>
      <c r="F409" s="9">
        <v>2.8270000000000001E-3</v>
      </c>
      <c r="G409" s="9" t="s">
        <v>1063</v>
      </c>
      <c r="H409" s="71">
        <f t="shared" si="26"/>
        <v>16.101253507505668</v>
      </c>
      <c r="I409" s="71">
        <f t="shared" si="25"/>
        <v>2.8477632662726684</v>
      </c>
    </row>
    <row r="410" spans="1:9" x14ac:dyDescent="0.25">
      <c r="A410" s="98" t="s">
        <v>1050</v>
      </c>
      <c r="B410" s="31">
        <v>3</v>
      </c>
      <c r="C410" s="35" t="s">
        <v>377</v>
      </c>
      <c r="D410" s="12">
        <v>4.3</v>
      </c>
      <c r="E410" s="12">
        <v>2.5</v>
      </c>
      <c r="F410" s="9">
        <v>2.8270000000000001E-3</v>
      </c>
      <c r="G410" s="9" t="s">
        <v>1063</v>
      </c>
      <c r="H410" s="71">
        <f t="shared" si="26"/>
        <v>4.4148463163769209</v>
      </c>
      <c r="I410" s="71">
        <f t="shared" si="25"/>
        <v>0.78083592436804405</v>
      </c>
    </row>
    <row r="411" spans="1:9" x14ac:dyDescent="0.25">
      <c r="A411" s="98" t="s">
        <v>1050</v>
      </c>
      <c r="B411" s="31">
        <v>4</v>
      </c>
      <c r="C411" s="35" t="s">
        <v>377</v>
      </c>
      <c r="D411" s="12">
        <v>6.7</v>
      </c>
      <c r="E411" s="12">
        <v>7</v>
      </c>
      <c r="F411" s="9">
        <v>2.8270000000000001E-3</v>
      </c>
      <c r="G411" s="9" t="s">
        <v>1063</v>
      </c>
      <c r="H411" s="71">
        <f t="shared" si="26"/>
        <v>12.705587298871091</v>
      </c>
      <c r="I411" s="71">
        <f t="shared" si="25"/>
        <v>2.247185585226581</v>
      </c>
    </row>
    <row r="412" spans="1:9" x14ac:dyDescent="0.25">
      <c r="A412" s="98" t="s">
        <v>1050</v>
      </c>
      <c r="B412" s="31">
        <v>5</v>
      </c>
      <c r="C412" s="35" t="s">
        <v>377</v>
      </c>
      <c r="D412" s="12">
        <v>6.5</v>
      </c>
      <c r="E412" s="12"/>
      <c r="F412" s="9">
        <v>2.8270000000000001E-3</v>
      </c>
      <c r="G412" s="9" t="s">
        <v>1063</v>
      </c>
      <c r="H412" s="71">
        <f t="shared" si="26"/>
        <v>11.820185882269129</v>
      </c>
      <c r="I412" s="71">
        <f t="shared" si="25"/>
        <v>2.0905882352792942</v>
      </c>
    </row>
    <row r="413" spans="1:9" x14ac:dyDescent="0.25">
      <c r="A413" s="98" t="s">
        <v>1050</v>
      </c>
      <c r="B413" s="31">
        <v>6</v>
      </c>
      <c r="C413" s="35" t="s">
        <v>377</v>
      </c>
      <c r="D413" s="12">
        <v>5.2</v>
      </c>
      <c r="E413" s="12"/>
      <c r="F413" s="9">
        <v>2.8270000000000001E-3</v>
      </c>
      <c r="G413" s="9" t="s">
        <v>1063</v>
      </c>
      <c r="H413" s="71">
        <f t="shared" si="26"/>
        <v>6.9444574481755694</v>
      </c>
      <c r="I413" s="71">
        <f t="shared" si="25"/>
        <v>1.2282379639504015</v>
      </c>
    </row>
    <row r="414" spans="1:9" x14ac:dyDescent="0.25">
      <c r="A414" s="98" t="s">
        <v>1050</v>
      </c>
      <c r="B414" s="31">
        <v>7</v>
      </c>
      <c r="C414" s="35" t="s">
        <v>377</v>
      </c>
      <c r="D414" s="12">
        <v>6.5</v>
      </c>
      <c r="E414" s="12"/>
      <c r="F414" s="9">
        <v>2.8270000000000001E-3</v>
      </c>
      <c r="G414" s="9" t="s">
        <v>1063</v>
      </c>
      <c r="H414" s="71">
        <f t="shared" si="26"/>
        <v>11.820185882269129</v>
      </c>
      <c r="I414" s="71">
        <f t="shared" si="25"/>
        <v>2.0905882352792942</v>
      </c>
    </row>
    <row r="415" spans="1:9" x14ac:dyDescent="0.25">
      <c r="A415" s="98" t="s">
        <v>1050</v>
      </c>
      <c r="B415" s="31">
        <v>8</v>
      </c>
      <c r="C415" s="35" t="s">
        <v>377</v>
      </c>
      <c r="D415" s="12">
        <v>4.5999999999999996</v>
      </c>
      <c r="E415" s="12">
        <v>3</v>
      </c>
      <c r="F415" s="9">
        <v>2.8270000000000001E-3</v>
      </c>
      <c r="G415" s="9" t="s">
        <v>1063</v>
      </c>
      <c r="H415" s="71">
        <f t="shared" si="26"/>
        <v>5.1847415317548586</v>
      </c>
      <c r="I415" s="71">
        <f t="shared" si="25"/>
        <v>0.91700416196583978</v>
      </c>
    </row>
    <row r="416" spans="1:9" x14ac:dyDescent="0.25">
      <c r="A416" s="98" t="s">
        <v>1051</v>
      </c>
      <c r="B416" s="31">
        <v>1</v>
      </c>
      <c r="C416" s="35" t="s">
        <v>377</v>
      </c>
      <c r="D416" s="12">
        <v>5.3</v>
      </c>
      <c r="E416" s="12">
        <v>1.5</v>
      </c>
      <c r="F416" s="9">
        <v>2.8270000000000001E-3</v>
      </c>
      <c r="G416" s="9" t="s">
        <v>1063</v>
      </c>
      <c r="H416" s="71">
        <f t="shared" si="26"/>
        <v>7.2670135420799529</v>
      </c>
      <c r="I416" s="71">
        <f t="shared" si="25"/>
        <v>1.2852871492889906</v>
      </c>
    </row>
    <row r="417" spans="1:9" x14ac:dyDescent="0.25">
      <c r="A417" s="98" t="s">
        <v>1051</v>
      </c>
      <c r="B417" s="31">
        <v>2</v>
      </c>
      <c r="C417" s="35" t="s">
        <v>377</v>
      </c>
      <c r="D417" s="12">
        <v>5.2</v>
      </c>
      <c r="E417" s="12">
        <v>6</v>
      </c>
      <c r="F417" s="9">
        <v>2.8270000000000001E-3</v>
      </c>
      <c r="G417" s="9" t="s">
        <v>1063</v>
      </c>
      <c r="H417" s="71">
        <f t="shared" si="26"/>
        <v>6.9444574481755694</v>
      </c>
      <c r="I417" s="71">
        <f t="shared" si="25"/>
        <v>1.2282379639504015</v>
      </c>
    </row>
    <row r="418" spans="1:9" x14ac:dyDescent="0.25">
      <c r="A418" s="98" t="s">
        <v>1051</v>
      </c>
      <c r="B418" s="31">
        <v>3</v>
      </c>
      <c r="C418" s="35" t="s">
        <v>377</v>
      </c>
      <c r="D418" s="12">
        <v>4</v>
      </c>
      <c r="E418" s="12">
        <v>3</v>
      </c>
      <c r="F418" s="9">
        <v>2.8270000000000001E-3</v>
      </c>
      <c r="G418" s="9" t="s">
        <v>1063</v>
      </c>
      <c r="H418" s="71">
        <f t="shared" si="26"/>
        <v>3.7158074529763803</v>
      </c>
      <c r="I418" s="71">
        <f t="shared" si="25"/>
        <v>0.65719976175740713</v>
      </c>
    </row>
    <row r="419" spans="1:9" x14ac:dyDescent="0.25">
      <c r="A419" s="98" t="s">
        <v>1051</v>
      </c>
      <c r="B419" s="31">
        <v>4</v>
      </c>
      <c r="C419" s="35" t="s">
        <v>377</v>
      </c>
      <c r="D419" s="12">
        <v>7.7</v>
      </c>
      <c r="E419" s="12">
        <v>1.8</v>
      </c>
      <c r="F419" s="9">
        <v>2.8270000000000001E-3</v>
      </c>
      <c r="G419" s="9" t="s">
        <v>1063</v>
      </c>
      <c r="H419" s="71">
        <f t="shared" si="26"/>
        <v>17.700955077558255</v>
      </c>
      <c r="I419" s="71">
        <f t="shared" si="25"/>
        <v>3.1306959811740813</v>
      </c>
    </row>
    <row r="420" spans="1:9" x14ac:dyDescent="0.25">
      <c r="A420" s="98" t="s">
        <v>1051</v>
      </c>
      <c r="B420" s="31">
        <v>5</v>
      </c>
      <c r="C420" s="35" t="s">
        <v>377</v>
      </c>
      <c r="D420" s="12">
        <v>9.1999999999999993</v>
      </c>
      <c r="E420" s="12">
        <v>8</v>
      </c>
      <c r="F420" s="9">
        <v>2.8270000000000001E-3</v>
      </c>
      <c r="G420" s="9" t="s">
        <v>1063</v>
      </c>
      <c r="H420" s="71">
        <f t="shared" si="26"/>
        <v>27.05422614210638</v>
      </c>
      <c r="I420" s="71">
        <f t="shared" si="25"/>
        <v>4.7849710191203361</v>
      </c>
    </row>
    <row r="421" spans="1:9" x14ac:dyDescent="0.25">
      <c r="A421" s="98" t="s">
        <v>1051</v>
      </c>
      <c r="B421" s="31">
        <v>6</v>
      </c>
      <c r="C421" s="35" t="s">
        <v>377</v>
      </c>
      <c r="D421" s="12">
        <v>6.7</v>
      </c>
      <c r="E421" s="12">
        <v>4</v>
      </c>
      <c r="F421" s="9">
        <v>2.8270000000000001E-3</v>
      </c>
      <c r="G421" s="9" t="s">
        <v>1063</v>
      </c>
      <c r="H421" s="71">
        <f t="shared" si="26"/>
        <v>12.705587298871091</v>
      </c>
      <c r="I421" s="71">
        <f t="shared" si="25"/>
        <v>2.247185585226581</v>
      </c>
    </row>
    <row r="422" spans="1:9" x14ac:dyDescent="0.25">
      <c r="A422" s="98" t="s">
        <v>1051</v>
      </c>
      <c r="B422" s="31">
        <v>7</v>
      </c>
      <c r="C422" s="35" t="s">
        <v>377</v>
      </c>
      <c r="D422" s="12">
        <v>6.8</v>
      </c>
      <c r="E422" s="12">
        <v>14</v>
      </c>
      <c r="F422" s="9">
        <v>2.8270000000000001E-3</v>
      </c>
      <c r="G422" s="9" t="s">
        <v>1063</v>
      </c>
      <c r="H422" s="71">
        <f t="shared" si="26"/>
        <v>13.162261355111644</v>
      </c>
      <c r="I422" s="71">
        <f t="shared" si="25"/>
        <v>2.3279556694573125</v>
      </c>
    </row>
    <row r="423" spans="1:9" x14ac:dyDescent="0.25">
      <c r="A423" s="98" t="s">
        <v>1051</v>
      </c>
      <c r="B423" s="31">
        <v>8</v>
      </c>
      <c r="C423" s="35" t="s">
        <v>377</v>
      </c>
      <c r="D423" s="12">
        <v>6</v>
      </c>
      <c r="E423" s="12">
        <v>8</v>
      </c>
      <c r="F423" s="9">
        <v>2.8270000000000001E-3</v>
      </c>
      <c r="G423" s="9" t="s">
        <v>1063</v>
      </c>
      <c r="H423" s="71">
        <f t="shared" si="26"/>
        <v>9.7671639629578717</v>
      </c>
      <c r="I423" s="71">
        <f t="shared" ref="I423:I427" si="27">(H423/1000)*0.5/F423</f>
        <v>1.7274785926702991</v>
      </c>
    </row>
    <row r="424" spans="1:9" x14ac:dyDescent="0.25">
      <c r="A424" s="98" t="s">
        <v>1051</v>
      </c>
      <c r="B424" s="31">
        <v>9</v>
      </c>
      <c r="C424" s="35" t="s">
        <v>377</v>
      </c>
      <c r="D424" s="12">
        <v>8.4</v>
      </c>
      <c r="E424" s="12">
        <v>1.3</v>
      </c>
      <c r="F424" s="9">
        <v>2.8270000000000001E-3</v>
      </c>
      <c r="G424" s="9" t="s">
        <v>1063</v>
      </c>
      <c r="H424" s="71">
        <f t="shared" si="26"/>
        <v>21.780413104564754</v>
      </c>
      <c r="I424" s="71">
        <f t="shared" si="27"/>
        <v>3.8522131419463661</v>
      </c>
    </row>
    <row r="425" spans="1:9" x14ac:dyDescent="0.25">
      <c r="A425" s="98" t="s">
        <v>1051</v>
      </c>
      <c r="B425" s="31">
        <v>10</v>
      </c>
      <c r="C425" s="35" t="s">
        <v>377</v>
      </c>
      <c r="D425" s="12">
        <v>7.4</v>
      </c>
      <c r="E425" s="12">
        <v>2.2999999999999998</v>
      </c>
      <c r="F425" s="9">
        <v>2.8270000000000001E-3</v>
      </c>
      <c r="G425" s="9" t="s">
        <v>1063</v>
      </c>
      <c r="H425" s="71">
        <f t="shared" si="26"/>
        <v>16.101253507505668</v>
      </c>
      <c r="I425" s="71">
        <f t="shared" si="27"/>
        <v>2.8477632662726684</v>
      </c>
    </row>
    <row r="426" spans="1:9" x14ac:dyDescent="0.25">
      <c r="A426" s="98" t="s">
        <v>1051</v>
      </c>
      <c r="B426" s="31">
        <v>11</v>
      </c>
      <c r="C426" s="35" t="s">
        <v>377</v>
      </c>
      <c r="D426" s="12">
        <v>5.4</v>
      </c>
      <c r="E426" s="12">
        <v>0.75</v>
      </c>
      <c r="F426" s="9">
        <v>2.8270000000000001E-3</v>
      </c>
      <c r="G426" s="9" t="s">
        <v>1063</v>
      </c>
      <c r="H426" s="71">
        <f t="shared" si="26"/>
        <v>7.5981006462563077</v>
      </c>
      <c r="I426" s="71">
        <f t="shared" si="27"/>
        <v>1.3438451797411226</v>
      </c>
    </row>
    <row r="427" spans="1:9" x14ac:dyDescent="0.25">
      <c r="A427" s="98" t="s">
        <v>1051</v>
      </c>
      <c r="B427" s="31">
        <v>12</v>
      </c>
      <c r="C427" s="35" t="s">
        <v>377</v>
      </c>
      <c r="D427" s="12">
        <v>6.7</v>
      </c>
      <c r="E427" s="12">
        <v>0.5</v>
      </c>
      <c r="F427" s="9">
        <v>2.8270000000000001E-3</v>
      </c>
      <c r="G427" s="9" t="s">
        <v>1063</v>
      </c>
      <c r="H427" s="71">
        <f t="shared" si="26"/>
        <v>12.705587298871091</v>
      </c>
      <c r="I427" s="71">
        <f t="shared" si="27"/>
        <v>2.247185585226581</v>
      </c>
    </row>
    <row r="428" spans="1:9" hidden="1" x14ac:dyDescent="0.25">
      <c r="A428" s="98" t="s">
        <v>1052</v>
      </c>
      <c r="B428" s="31">
        <v>1</v>
      </c>
      <c r="C428" s="35" t="s">
        <v>1096</v>
      </c>
      <c r="D428" s="12">
        <v>9.6999999999999993</v>
      </c>
      <c r="E428" s="12">
        <v>2</v>
      </c>
      <c r="F428" s="9">
        <v>2.8270000000000001E-3</v>
      </c>
      <c r="G428" s="100" t="s">
        <v>1065</v>
      </c>
      <c r="H428" s="33">
        <f t="shared" ref="H428:H431" si="28">(6.666+(12.826*E428^0.5)*LN(E428))</f>
        <v>19.238790948127587</v>
      </c>
      <c r="I428" s="33">
        <f t="shared" ref="I428:I431" si="29">(H428/1000)*0.5/F428</f>
        <v>3.4026867612535523</v>
      </c>
    </row>
    <row r="429" spans="1:9" hidden="1" x14ac:dyDescent="0.25">
      <c r="A429" s="98" t="s">
        <v>1052</v>
      </c>
      <c r="B429" s="31">
        <v>2</v>
      </c>
      <c r="C429" s="35" t="s">
        <v>1096</v>
      </c>
      <c r="D429" s="12">
        <v>6.7</v>
      </c>
      <c r="E429" s="12">
        <v>5</v>
      </c>
      <c r="F429" s="9">
        <v>2.8270000000000001E-3</v>
      </c>
      <c r="G429" s="100" t="s">
        <v>1065</v>
      </c>
      <c r="H429" s="33">
        <f t="shared" si="28"/>
        <v>52.824370122452407</v>
      </c>
      <c r="I429" s="33">
        <f t="shared" si="29"/>
        <v>9.3428316452869478</v>
      </c>
    </row>
    <row r="430" spans="1:9" hidden="1" x14ac:dyDescent="0.25">
      <c r="A430" s="98" t="s">
        <v>1052</v>
      </c>
      <c r="B430" s="31">
        <v>3</v>
      </c>
      <c r="C430" s="35" t="s">
        <v>1096</v>
      </c>
      <c r="D430" s="12">
        <v>5.4</v>
      </c>
      <c r="E430" s="12">
        <v>3.5</v>
      </c>
      <c r="F430" s="9">
        <v>2.8270000000000001E-3</v>
      </c>
      <c r="G430" s="100" t="s">
        <v>1065</v>
      </c>
      <c r="H430" s="33">
        <f t="shared" si="28"/>
        <v>36.726359143258605</v>
      </c>
      <c r="I430" s="33">
        <f t="shared" si="29"/>
        <v>6.4956418718179352</v>
      </c>
    </row>
    <row r="431" spans="1:9" hidden="1" x14ac:dyDescent="0.25">
      <c r="A431" s="98" t="s">
        <v>1052</v>
      </c>
      <c r="B431" s="31">
        <v>4</v>
      </c>
      <c r="C431" s="35" t="s">
        <v>1096</v>
      </c>
      <c r="D431" s="12">
        <v>9.5</v>
      </c>
      <c r="E431" s="12">
        <v>3.5</v>
      </c>
      <c r="F431" s="9">
        <v>2.8270000000000001E-3</v>
      </c>
      <c r="G431" s="100" t="s">
        <v>1065</v>
      </c>
      <c r="H431" s="33">
        <f t="shared" si="28"/>
        <v>36.726359143258605</v>
      </c>
      <c r="I431" s="33">
        <f t="shared" si="29"/>
        <v>6.4956418718179352</v>
      </c>
    </row>
    <row r="432" spans="1:9" hidden="1" x14ac:dyDescent="0.25">
      <c r="A432" s="98" t="s">
        <v>1054</v>
      </c>
      <c r="B432" s="18">
        <v>0</v>
      </c>
      <c r="C432" s="35" t="s">
        <v>1036</v>
      </c>
      <c r="D432" s="12"/>
      <c r="E432" s="12"/>
      <c r="F432" s="9">
        <v>2.8270000000000001E-3</v>
      </c>
      <c r="G432" s="9" t="s">
        <v>1097</v>
      </c>
      <c r="H432" s="33">
        <v>0</v>
      </c>
      <c r="I432" s="33">
        <v>0</v>
      </c>
    </row>
    <row r="433" spans="1:9" hidden="1" x14ac:dyDescent="0.25">
      <c r="A433" s="35" t="s">
        <v>1056</v>
      </c>
      <c r="B433" s="18">
        <v>0</v>
      </c>
      <c r="C433" s="35" t="s">
        <v>1036</v>
      </c>
      <c r="D433" s="14"/>
      <c r="E433" s="14"/>
      <c r="F433" s="9">
        <v>2.8270000000000001E-3</v>
      </c>
      <c r="G433" s="9" t="s">
        <v>1097</v>
      </c>
      <c r="H433" s="33">
        <v>0</v>
      </c>
      <c r="I433" s="33">
        <v>0</v>
      </c>
    </row>
    <row r="434" spans="1:9" hidden="1" x14ac:dyDescent="0.25">
      <c r="A434" s="35" t="s">
        <v>1059</v>
      </c>
      <c r="B434" s="18">
        <v>0</v>
      </c>
      <c r="C434" s="35" t="s">
        <v>1036</v>
      </c>
      <c r="D434" s="14"/>
      <c r="E434" s="14"/>
      <c r="F434" s="9">
        <v>2.8270000000000001E-3</v>
      </c>
      <c r="G434" s="9" t="s">
        <v>1097</v>
      </c>
      <c r="H434" s="33">
        <v>0</v>
      </c>
      <c r="I434" s="33">
        <v>0</v>
      </c>
    </row>
    <row r="435" spans="1:9" hidden="1" x14ac:dyDescent="0.25">
      <c r="A435" s="35" t="s">
        <v>1061</v>
      </c>
      <c r="B435" s="18">
        <v>0</v>
      </c>
      <c r="C435" s="35" t="s">
        <v>1036</v>
      </c>
      <c r="D435" s="14"/>
      <c r="E435" s="14"/>
      <c r="F435" s="9">
        <v>2.8270000000000001E-3</v>
      </c>
      <c r="G435" s="9" t="s">
        <v>1097</v>
      </c>
      <c r="H435" s="33">
        <v>0</v>
      </c>
      <c r="I435" s="33">
        <v>0</v>
      </c>
    </row>
    <row r="436" spans="1:9" x14ac:dyDescent="0.25">
      <c r="A436" s="98" t="s">
        <v>1101</v>
      </c>
      <c r="B436" s="31">
        <v>1</v>
      </c>
      <c r="C436" s="28" t="s">
        <v>1126</v>
      </c>
      <c r="D436" s="29">
        <v>2.6</v>
      </c>
      <c r="E436" s="30">
        <v>6</v>
      </c>
      <c r="F436" s="18">
        <v>2.8270000000000001E-3</v>
      </c>
      <c r="G436" s="18" t="s">
        <v>1063</v>
      </c>
      <c r="H436" s="71">
        <f t="shared" ref="H436:H451" si="30">0.13647*D436^2.38351</f>
        <v>1.3308536994529958</v>
      </c>
      <c r="I436" s="71">
        <f t="shared" ref="I436:I451" si="31">(H436/1000)*0.5/F436</f>
        <v>0.23538268472815632</v>
      </c>
    </row>
    <row r="437" spans="1:9" x14ac:dyDescent="0.25">
      <c r="A437" s="98" t="s">
        <v>1101</v>
      </c>
      <c r="B437" s="31">
        <v>2</v>
      </c>
      <c r="C437" s="28" t="s">
        <v>1068</v>
      </c>
      <c r="D437" s="29">
        <v>3.3</v>
      </c>
      <c r="E437" s="30">
        <v>5</v>
      </c>
      <c r="F437" s="18">
        <v>2.8270000000000001E-3</v>
      </c>
      <c r="G437" s="18" t="s">
        <v>1063</v>
      </c>
      <c r="H437" s="71">
        <f t="shared" si="30"/>
        <v>2.3492019484986812</v>
      </c>
      <c r="I437" s="71">
        <f t="shared" si="31"/>
        <v>0.41549380058342428</v>
      </c>
    </row>
    <row r="438" spans="1:9" x14ac:dyDescent="0.25">
      <c r="A438" s="98" t="s">
        <v>1101</v>
      </c>
      <c r="B438" s="31">
        <v>3</v>
      </c>
      <c r="C438" s="28" t="s">
        <v>1076</v>
      </c>
      <c r="D438" s="29">
        <v>2.5</v>
      </c>
      <c r="E438" s="30">
        <v>4</v>
      </c>
      <c r="F438" s="18">
        <v>2.8270000000000001E-3</v>
      </c>
      <c r="G438" s="18" t="s">
        <v>1063</v>
      </c>
      <c r="H438" s="71">
        <f t="shared" si="30"/>
        <v>1.2120797109526622</v>
      </c>
      <c r="I438" s="71">
        <f t="shared" si="31"/>
        <v>0.21437561212463074</v>
      </c>
    </row>
    <row r="439" spans="1:9" x14ac:dyDescent="0.25">
      <c r="A439" s="98" t="s">
        <v>1101</v>
      </c>
      <c r="B439" s="31">
        <v>4</v>
      </c>
      <c r="C439" s="28" t="s">
        <v>1126</v>
      </c>
      <c r="D439" s="29">
        <v>3</v>
      </c>
      <c r="E439" s="30">
        <v>8</v>
      </c>
      <c r="F439" s="18">
        <v>2.8270000000000001E-3</v>
      </c>
      <c r="G439" s="18" t="s">
        <v>1063</v>
      </c>
      <c r="H439" s="71">
        <f t="shared" si="30"/>
        <v>1.8718044412067714</v>
      </c>
      <c r="I439" s="71">
        <f t="shared" si="31"/>
        <v>0.33105844379320326</v>
      </c>
    </row>
    <row r="440" spans="1:9" x14ac:dyDescent="0.25">
      <c r="A440" s="98" t="s">
        <v>1101</v>
      </c>
      <c r="B440" s="31">
        <v>5</v>
      </c>
      <c r="C440" s="28" t="s">
        <v>1017</v>
      </c>
      <c r="D440" s="29">
        <v>3</v>
      </c>
      <c r="E440" s="30">
        <v>6</v>
      </c>
      <c r="F440" s="18">
        <v>2.8270000000000001E-3</v>
      </c>
      <c r="G440" s="18" t="s">
        <v>1063</v>
      </c>
      <c r="H440" s="71">
        <f t="shared" si="30"/>
        <v>1.8718044412067714</v>
      </c>
      <c r="I440" s="71">
        <f t="shared" si="31"/>
        <v>0.33105844379320326</v>
      </c>
    </row>
    <row r="441" spans="1:9" x14ac:dyDescent="0.25">
      <c r="A441" s="98" t="s">
        <v>1104</v>
      </c>
      <c r="B441" s="31">
        <v>1</v>
      </c>
      <c r="C441" s="28" t="s">
        <v>1069</v>
      </c>
      <c r="D441" s="29">
        <v>3.5</v>
      </c>
      <c r="E441" s="30">
        <v>6</v>
      </c>
      <c r="F441" s="18">
        <v>2.8270000000000001E-3</v>
      </c>
      <c r="G441" s="18" t="s">
        <v>1063</v>
      </c>
      <c r="H441" s="71">
        <f t="shared" si="30"/>
        <v>2.7028927660405127</v>
      </c>
      <c r="I441" s="71">
        <f t="shared" si="31"/>
        <v>0.47804965794844584</v>
      </c>
    </row>
    <row r="442" spans="1:9" x14ac:dyDescent="0.25">
      <c r="A442" s="98" t="s">
        <v>1104</v>
      </c>
      <c r="B442" s="31">
        <v>2</v>
      </c>
      <c r="C442" s="28" t="s">
        <v>1022</v>
      </c>
      <c r="D442" s="12">
        <v>4</v>
      </c>
      <c r="E442" s="12">
        <v>4</v>
      </c>
      <c r="F442" s="18">
        <v>2.8270000000000001E-3</v>
      </c>
      <c r="G442" s="18" t="s">
        <v>1063</v>
      </c>
      <c r="H442" s="71">
        <f t="shared" si="30"/>
        <v>3.7158074529763803</v>
      </c>
      <c r="I442" s="71">
        <f t="shared" si="31"/>
        <v>0.65719976175740713</v>
      </c>
    </row>
    <row r="443" spans="1:9" x14ac:dyDescent="0.25">
      <c r="A443" s="98" t="s">
        <v>1104</v>
      </c>
      <c r="B443" s="31">
        <v>3</v>
      </c>
      <c r="C443" s="28" t="s">
        <v>1022</v>
      </c>
      <c r="D443" s="12">
        <v>7</v>
      </c>
      <c r="E443" s="12">
        <v>4</v>
      </c>
      <c r="F443" s="18">
        <v>2.8270000000000001E-3</v>
      </c>
      <c r="G443" s="18" t="s">
        <v>1063</v>
      </c>
      <c r="H443" s="71">
        <f t="shared" si="30"/>
        <v>14.103822086879077</v>
      </c>
      <c r="I443" s="71">
        <f t="shared" si="31"/>
        <v>2.4944856892251641</v>
      </c>
    </row>
    <row r="444" spans="1:9" x14ac:dyDescent="0.25">
      <c r="A444" s="98" t="s">
        <v>1106</v>
      </c>
      <c r="B444" s="31">
        <v>1</v>
      </c>
      <c r="C444" s="28" t="s">
        <v>377</v>
      </c>
      <c r="D444" s="12">
        <v>9.8000000000000007</v>
      </c>
      <c r="E444" s="12">
        <v>5</v>
      </c>
      <c r="F444" s="18">
        <v>2.8270000000000001E-3</v>
      </c>
      <c r="G444" s="18" t="s">
        <v>1063</v>
      </c>
      <c r="H444" s="71">
        <f t="shared" si="30"/>
        <v>31.450999754946583</v>
      </c>
      <c r="I444" s="71">
        <f t="shared" si="31"/>
        <v>5.5626104978681612</v>
      </c>
    </row>
    <row r="445" spans="1:9" x14ac:dyDescent="0.25">
      <c r="A445" s="98" t="s">
        <v>1106</v>
      </c>
      <c r="B445" s="31">
        <v>2</v>
      </c>
      <c r="C445" s="28" t="s">
        <v>377</v>
      </c>
      <c r="D445" s="12">
        <v>7.2</v>
      </c>
      <c r="E445" s="12">
        <v>5</v>
      </c>
      <c r="F445" s="18">
        <v>2.8270000000000001E-3</v>
      </c>
      <c r="G445" s="18" t="s">
        <v>1063</v>
      </c>
      <c r="H445" s="71">
        <f t="shared" si="30"/>
        <v>15.083348659874792</v>
      </c>
      <c r="I445" s="71">
        <f t="shared" si="31"/>
        <v>2.6677305730234862</v>
      </c>
    </row>
    <row r="446" spans="1:9" x14ac:dyDescent="0.25">
      <c r="A446" s="98" t="s">
        <v>1106</v>
      </c>
      <c r="B446" s="31">
        <v>3</v>
      </c>
      <c r="C446" s="28" t="s">
        <v>377</v>
      </c>
      <c r="D446" s="12">
        <v>4.3</v>
      </c>
      <c r="E446" s="12">
        <v>3</v>
      </c>
      <c r="F446" s="18">
        <v>2.8270000000000001E-3</v>
      </c>
      <c r="G446" s="18" t="s">
        <v>1063</v>
      </c>
      <c r="H446" s="71">
        <f t="shared" si="30"/>
        <v>4.4148463163769209</v>
      </c>
      <c r="I446" s="71">
        <f t="shared" si="31"/>
        <v>0.78083592436804405</v>
      </c>
    </row>
    <row r="447" spans="1:9" x14ac:dyDescent="0.25">
      <c r="A447" s="98" t="s">
        <v>1106</v>
      </c>
      <c r="B447" s="31">
        <v>4</v>
      </c>
      <c r="C447" s="28" t="s">
        <v>377</v>
      </c>
      <c r="D447" s="12">
        <v>4.5999999999999996</v>
      </c>
      <c r="E447" s="12">
        <v>3</v>
      </c>
      <c r="F447" s="18">
        <v>2.8270000000000001E-3</v>
      </c>
      <c r="G447" s="18" t="s">
        <v>1063</v>
      </c>
      <c r="H447" s="71">
        <f t="shared" si="30"/>
        <v>5.1847415317548586</v>
      </c>
      <c r="I447" s="71">
        <f t="shared" si="31"/>
        <v>0.91700416196583978</v>
      </c>
    </row>
    <row r="448" spans="1:9" x14ac:dyDescent="0.25">
      <c r="A448" s="98" t="s">
        <v>1106</v>
      </c>
      <c r="B448" s="31">
        <v>5</v>
      </c>
      <c r="C448" s="28" t="s">
        <v>377</v>
      </c>
      <c r="D448" s="12">
        <v>3.2</v>
      </c>
      <c r="E448" s="12">
        <v>2.5</v>
      </c>
      <c r="F448" s="18">
        <v>2.8270000000000001E-3</v>
      </c>
      <c r="G448" s="18" t="s">
        <v>1063</v>
      </c>
      <c r="H448" s="71">
        <f t="shared" si="30"/>
        <v>2.1830677622012535</v>
      </c>
      <c r="I448" s="71">
        <f t="shared" si="31"/>
        <v>0.38611032228532954</v>
      </c>
    </row>
    <row r="449" spans="1:9" x14ac:dyDescent="0.25">
      <c r="A449" s="98" t="s">
        <v>1109</v>
      </c>
      <c r="B449" s="31">
        <v>0</v>
      </c>
      <c r="C449" s="28" t="s">
        <v>1036</v>
      </c>
      <c r="D449" s="12"/>
      <c r="E449" s="12"/>
      <c r="F449" s="18">
        <v>28.27</v>
      </c>
      <c r="G449" s="18" t="s">
        <v>1063</v>
      </c>
      <c r="H449" s="71">
        <f t="shared" si="30"/>
        <v>0</v>
      </c>
      <c r="I449" s="71">
        <f t="shared" si="31"/>
        <v>0</v>
      </c>
    </row>
    <row r="450" spans="1:9" x14ac:dyDescent="0.25">
      <c r="A450" s="98" t="s">
        <v>1129</v>
      </c>
      <c r="B450" s="31">
        <v>1</v>
      </c>
      <c r="C450" s="28" t="s">
        <v>1131</v>
      </c>
      <c r="D450" s="29">
        <v>5.2</v>
      </c>
      <c r="E450" s="30">
        <v>4</v>
      </c>
      <c r="F450" s="9">
        <v>2.8270000000000001E-3</v>
      </c>
      <c r="G450" s="9" t="s">
        <v>1063</v>
      </c>
      <c r="H450" s="71">
        <f t="shared" si="30"/>
        <v>6.9444574481755694</v>
      </c>
      <c r="I450" s="71">
        <f t="shared" si="31"/>
        <v>1.2282379639504015</v>
      </c>
    </row>
    <row r="451" spans="1:9" x14ac:dyDescent="0.25">
      <c r="A451" s="98" t="s">
        <v>1129</v>
      </c>
      <c r="B451" s="31">
        <v>2</v>
      </c>
      <c r="C451" s="28" t="s">
        <v>1131</v>
      </c>
      <c r="D451" s="29">
        <v>3</v>
      </c>
      <c r="E451" s="30">
        <v>2.9</v>
      </c>
      <c r="F451" s="9">
        <v>2.8270000000000001E-3</v>
      </c>
      <c r="G451" s="9" t="s">
        <v>1063</v>
      </c>
      <c r="H451" s="71">
        <f t="shared" si="30"/>
        <v>1.8718044412067714</v>
      </c>
      <c r="I451" s="71">
        <f t="shared" si="31"/>
        <v>0.33105844379320326</v>
      </c>
    </row>
    <row r="452" spans="1:9" hidden="1" x14ac:dyDescent="0.25">
      <c r="A452" s="98" t="s">
        <v>1129</v>
      </c>
      <c r="B452" s="31">
        <v>3</v>
      </c>
      <c r="C452" s="28" t="s">
        <v>1074</v>
      </c>
      <c r="D452" s="29">
        <v>6.8</v>
      </c>
      <c r="E452" s="30">
        <v>8</v>
      </c>
      <c r="F452" s="9">
        <v>2.8270000000000001E-3</v>
      </c>
      <c r="G452" s="100" t="s">
        <v>1065</v>
      </c>
      <c r="H452" s="33">
        <f t="shared" ref="H452:H461" si="32">(6.666+(12.826*E452^0.5)*LN(E452))</f>
        <v>82.102745688765523</v>
      </c>
      <c r="I452" s="33">
        <f t="shared" ref="I452:I461" si="33">(H452/1000)*0.5/F452</f>
        <v>14.521178933280071</v>
      </c>
    </row>
    <row r="453" spans="1:9" hidden="1" x14ac:dyDescent="0.25">
      <c r="A453" s="98" t="s">
        <v>1129</v>
      </c>
      <c r="B453" s="31">
        <v>4</v>
      </c>
      <c r="C453" s="28" t="s">
        <v>1074</v>
      </c>
      <c r="D453" s="29">
        <v>4.7</v>
      </c>
      <c r="E453" s="30">
        <v>4</v>
      </c>
      <c r="F453" s="9">
        <v>2.8270000000000001E-3</v>
      </c>
      <c r="G453" s="100" t="s">
        <v>1065</v>
      </c>
      <c r="H453" s="33">
        <f t="shared" si="32"/>
        <v>42.22722295144743</v>
      </c>
      <c r="I453" s="33">
        <f t="shared" si="33"/>
        <v>7.4685572959758453</v>
      </c>
    </row>
    <row r="454" spans="1:9" hidden="1" x14ac:dyDescent="0.25">
      <c r="A454" s="98" t="s">
        <v>1129</v>
      </c>
      <c r="B454" s="31">
        <v>5</v>
      </c>
      <c r="C454" s="28" t="s">
        <v>1074</v>
      </c>
      <c r="D454" s="29">
        <v>6.3</v>
      </c>
      <c r="E454" s="30">
        <v>3.5</v>
      </c>
      <c r="F454" s="9">
        <v>2.8270000000000001E-3</v>
      </c>
      <c r="G454" s="100" t="s">
        <v>1065</v>
      </c>
      <c r="H454" s="33">
        <f t="shared" si="32"/>
        <v>36.726359143258605</v>
      </c>
      <c r="I454" s="33">
        <f t="shared" si="33"/>
        <v>6.4956418718179352</v>
      </c>
    </row>
    <row r="455" spans="1:9" hidden="1" x14ac:dyDescent="0.25">
      <c r="A455" s="98" t="s">
        <v>1129</v>
      </c>
      <c r="B455" s="31">
        <v>6</v>
      </c>
      <c r="C455" s="28" t="s">
        <v>1074</v>
      </c>
      <c r="D455" s="29">
        <v>3.4</v>
      </c>
      <c r="E455" s="30">
        <v>2.8</v>
      </c>
      <c r="F455" s="9">
        <v>2.8270000000000001E-3</v>
      </c>
      <c r="G455" s="100" t="s">
        <v>1065</v>
      </c>
      <c r="H455" s="33">
        <f t="shared" si="32"/>
        <v>28.76369502107169</v>
      </c>
      <c r="I455" s="33">
        <f t="shared" si="33"/>
        <v>5.0873178318131753</v>
      </c>
    </row>
    <row r="456" spans="1:9" hidden="1" x14ac:dyDescent="0.25">
      <c r="A456" s="98" t="s">
        <v>1129</v>
      </c>
      <c r="B456" s="31">
        <v>7</v>
      </c>
      <c r="C456" s="28" t="s">
        <v>1074</v>
      </c>
      <c r="D456" s="12">
        <v>4.4000000000000004</v>
      </c>
      <c r="E456" s="12">
        <v>3</v>
      </c>
      <c r="F456" s="9">
        <v>2.8270000000000001E-3</v>
      </c>
      <c r="G456" s="100" t="s">
        <v>1065</v>
      </c>
      <c r="H456" s="33">
        <f t="shared" si="32"/>
        <v>31.07198362279307</v>
      </c>
      <c r="I456" s="33">
        <f t="shared" si="33"/>
        <v>5.4955754550394538</v>
      </c>
    </row>
    <row r="457" spans="1:9" hidden="1" x14ac:dyDescent="0.25">
      <c r="A457" s="98" t="s">
        <v>1129</v>
      </c>
      <c r="B457" s="31">
        <v>8</v>
      </c>
      <c r="C457" s="28" t="s">
        <v>1074</v>
      </c>
      <c r="D457" s="12">
        <v>4.2</v>
      </c>
      <c r="E457" s="12">
        <v>3</v>
      </c>
      <c r="F457" s="9">
        <v>2.8270000000000001E-3</v>
      </c>
      <c r="G457" s="100" t="s">
        <v>1065</v>
      </c>
      <c r="H457" s="33">
        <f t="shared" si="32"/>
        <v>31.07198362279307</v>
      </c>
      <c r="I457" s="33">
        <f t="shared" si="33"/>
        <v>5.4955754550394538</v>
      </c>
    </row>
    <row r="458" spans="1:9" hidden="1" x14ac:dyDescent="0.25">
      <c r="A458" s="98" t="s">
        <v>1129</v>
      </c>
      <c r="B458" s="31">
        <v>9</v>
      </c>
      <c r="C458" s="28" t="s">
        <v>1074</v>
      </c>
      <c r="D458" s="12">
        <v>8.6</v>
      </c>
      <c r="E458" s="12">
        <v>3</v>
      </c>
      <c r="F458" s="9">
        <v>2.8270000000000001E-3</v>
      </c>
      <c r="G458" s="100" t="s">
        <v>1065</v>
      </c>
      <c r="H458" s="33">
        <f t="shared" si="32"/>
        <v>31.07198362279307</v>
      </c>
      <c r="I458" s="33">
        <f t="shared" si="33"/>
        <v>5.4955754550394538</v>
      </c>
    </row>
    <row r="459" spans="1:9" hidden="1" x14ac:dyDescent="0.25">
      <c r="A459" s="98" t="s">
        <v>1129</v>
      </c>
      <c r="B459" s="31">
        <v>10</v>
      </c>
      <c r="C459" s="28" t="s">
        <v>1074</v>
      </c>
      <c r="D459" s="12">
        <v>4.9000000000000004</v>
      </c>
      <c r="E459" s="12">
        <v>5</v>
      </c>
      <c r="F459" s="9">
        <v>2.8270000000000001E-3</v>
      </c>
      <c r="G459" s="100" t="s">
        <v>1065</v>
      </c>
      <c r="H459" s="33">
        <f t="shared" si="32"/>
        <v>52.824370122452407</v>
      </c>
      <c r="I459" s="33">
        <f t="shared" si="33"/>
        <v>9.3428316452869478</v>
      </c>
    </row>
    <row r="460" spans="1:9" hidden="1" x14ac:dyDescent="0.25">
      <c r="A460" s="98" t="s">
        <v>1133</v>
      </c>
      <c r="B460" s="31">
        <v>1</v>
      </c>
      <c r="C460" s="28" t="s">
        <v>1149</v>
      </c>
      <c r="D460" s="29">
        <v>8</v>
      </c>
      <c r="E460" s="30">
        <v>4</v>
      </c>
      <c r="F460" s="18">
        <v>2.8270000000000001E-3</v>
      </c>
      <c r="G460" s="31" t="s">
        <v>1065</v>
      </c>
      <c r="H460" s="33">
        <f t="shared" si="32"/>
        <v>42.22722295144743</v>
      </c>
      <c r="I460" s="33">
        <f t="shared" si="33"/>
        <v>7.4685572959758453</v>
      </c>
    </row>
    <row r="461" spans="1:9" hidden="1" x14ac:dyDescent="0.25">
      <c r="A461" s="98" t="s">
        <v>1133</v>
      </c>
      <c r="B461" s="31">
        <v>2</v>
      </c>
      <c r="C461" s="28" t="s">
        <v>1149</v>
      </c>
      <c r="D461" s="29">
        <v>9</v>
      </c>
      <c r="E461" s="30">
        <v>6</v>
      </c>
      <c r="F461" s="18">
        <v>2.8270000000000001E-3</v>
      </c>
      <c r="G461" s="31" t="s">
        <v>1065</v>
      </c>
      <c r="H461" s="33">
        <f t="shared" si="32"/>
        <v>62.957985757508652</v>
      </c>
      <c r="I461" s="33">
        <f t="shared" si="33"/>
        <v>11.135123055802731</v>
      </c>
    </row>
    <row r="462" spans="1:9" x14ac:dyDescent="0.25">
      <c r="A462" s="98" t="s">
        <v>1133</v>
      </c>
      <c r="B462" s="31">
        <v>3</v>
      </c>
      <c r="C462" s="28" t="s">
        <v>1123</v>
      </c>
      <c r="D462" s="29">
        <v>9</v>
      </c>
      <c r="E462" s="30">
        <v>4</v>
      </c>
      <c r="F462" s="18">
        <v>2.8270000000000001E-3</v>
      </c>
      <c r="G462" s="18" t="s">
        <v>1063</v>
      </c>
      <c r="H462" s="71">
        <f>0.13647*D462^2.38351</f>
        <v>25.673421749259127</v>
      </c>
      <c r="I462" s="71">
        <f>(H462/1000)*0.5/F462</f>
        <v>4.5407537582700961</v>
      </c>
    </row>
    <row r="463" spans="1:9" hidden="1" x14ac:dyDescent="0.25">
      <c r="A463" s="98" t="s">
        <v>1133</v>
      </c>
      <c r="B463" s="31">
        <v>4</v>
      </c>
      <c r="C463" s="28" t="s">
        <v>1149</v>
      </c>
      <c r="D463" s="29">
        <v>9</v>
      </c>
      <c r="E463" s="30">
        <v>4</v>
      </c>
      <c r="F463" s="18">
        <v>2.8270000000000001E-3</v>
      </c>
      <c r="G463" s="31" t="s">
        <v>1065</v>
      </c>
      <c r="H463" s="33">
        <f>(6.666+(12.826*E463^0.5)*LN(E463))</f>
        <v>42.22722295144743</v>
      </c>
      <c r="I463" s="33">
        <f>(H463/1000)*0.5/F463</f>
        <v>7.4685572959758453</v>
      </c>
    </row>
    <row r="464" spans="1:9" x14ac:dyDescent="0.25">
      <c r="A464" s="98" t="s">
        <v>1135</v>
      </c>
      <c r="B464" s="221">
        <v>1</v>
      </c>
      <c r="C464" s="222" t="s">
        <v>109</v>
      </c>
      <c r="D464" s="223">
        <v>2.8</v>
      </c>
      <c r="E464" s="30">
        <v>1.8</v>
      </c>
      <c r="F464" s="18">
        <v>2.8270000000000001E-3</v>
      </c>
      <c r="G464" s="18" t="s">
        <v>1063</v>
      </c>
      <c r="H464" s="71">
        <f>0.13647*D464^2.38351</f>
        <v>1.5879719648830586</v>
      </c>
      <c r="I464" s="71">
        <f>(H464/1000)*0.5/F464</f>
        <v>0.28085814730864139</v>
      </c>
    </row>
    <row r="465" spans="1:9" ht="15.75" hidden="1" x14ac:dyDescent="0.25">
      <c r="A465" s="224" t="s">
        <v>1137</v>
      </c>
      <c r="B465" s="101">
        <v>0</v>
      </c>
      <c r="C465" s="102" t="s">
        <v>1036</v>
      </c>
      <c r="D465" s="104"/>
      <c r="E465" s="225"/>
      <c r="F465" s="18">
        <v>2.8270000000000001E-3</v>
      </c>
      <c r="G465" s="226" t="s">
        <v>1097</v>
      </c>
      <c r="H465" s="227">
        <v>0</v>
      </c>
      <c r="I465" s="227">
        <v>0</v>
      </c>
    </row>
    <row r="466" spans="1:9" hidden="1" x14ac:dyDescent="0.25">
      <c r="A466" s="98" t="s">
        <v>1139</v>
      </c>
      <c r="B466" s="31">
        <v>1</v>
      </c>
      <c r="C466" s="28" t="s">
        <v>1161</v>
      </c>
      <c r="D466" s="12">
        <v>4.8</v>
      </c>
      <c r="E466" s="12">
        <v>2</v>
      </c>
      <c r="F466" s="18">
        <v>2.8270000000000001E-3</v>
      </c>
      <c r="G466" s="31" t="s">
        <v>1065</v>
      </c>
      <c r="H466" s="33">
        <f t="shared" ref="H466:H487" si="34">(6.666+(12.826*E466^0.5)*LN(E466))</f>
        <v>19.238790948127587</v>
      </c>
      <c r="I466" s="33">
        <f t="shared" ref="I466:I487" si="35">(H466/1000)*0.5/F466</f>
        <v>3.4026867612535523</v>
      </c>
    </row>
    <row r="467" spans="1:9" hidden="1" x14ac:dyDescent="0.25">
      <c r="A467" s="98" t="s">
        <v>1139</v>
      </c>
      <c r="B467" s="31">
        <v>2</v>
      </c>
      <c r="C467" s="28" t="s">
        <v>1161</v>
      </c>
      <c r="D467" s="12">
        <v>4.4000000000000004</v>
      </c>
      <c r="E467" s="12">
        <v>6</v>
      </c>
      <c r="F467" s="18">
        <v>2.8270000000000001E-3</v>
      </c>
      <c r="G467" s="31" t="s">
        <v>1065</v>
      </c>
      <c r="H467" s="33">
        <f t="shared" si="34"/>
        <v>62.957985757508652</v>
      </c>
      <c r="I467" s="33">
        <f t="shared" si="35"/>
        <v>11.135123055802731</v>
      </c>
    </row>
    <row r="468" spans="1:9" hidden="1" x14ac:dyDescent="0.25">
      <c r="A468" s="98" t="s">
        <v>1139</v>
      </c>
      <c r="B468" s="31">
        <v>3</v>
      </c>
      <c r="C468" s="28" t="s">
        <v>1161</v>
      </c>
      <c r="D468" s="12">
        <v>3</v>
      </c>
      <c r="E468" s="12">
        <v>4</v>
      </c>
      <c r="F468" s="18">
        <v>2.8270000000000001E-3</v>
      </c>
      <c r="G468" s="31" t="s">
        <v>1065</v>
      </c>
      <c r="H468" s="33">
        <f t="shared" si="34"/>
        <v>42.22722295144743</v>
      </c>
      <c r="I468" s="33">
        <f t="shared" si="35"/>
        <v>7.4685572959758453</v>
      </c>
    </row>
    <row r="469" spans="1:9" hidden="1" x14ac:dyDescent="0.25">
      <c r="A469" s="98" t="s">
        <v>1139</v>
      </c>
      <c r="B469" s="31">
        <v>4</v>
      </c>
      <c r="C469" s="28" t="s">
        <v>1161</v>
      </c>
      <c r="D469" s="12">
        <v>3.6</v>
      </c>
      <c r="E469" s="12">
        <v>5</v>
      </c>
      <c r="F469" s="18">
        <v>2.8270000000000001E-3</v>
      </c>
      <c r="G469" s="31" t="s">
        <v>1065</v>
      </c>
      <c r="H469" s="33">
        <f t="shared" si="34"/>
        <v>52.824370122452407</v>
      </c>
      <c r="I469" s="33">
        <f t="shared" si="35"/>
        <v>9.3428316452869478</v>
      </c>
    </row>
    <row r="470" spans="1:9" hidden="1" x14ac:dyDescent="0.25">
      <c r="A470" s="98" t="s">
        <v>1139</v>
      </c>
      <c r="B470" s="31">
        <v>5</v>
      </c>
      <c r="C470" s="28" t="s">
        <v>1161</v>
      </c>
      <c r="D470" s="12">
        <v>2.5</v>
      </c>
      <c r="E470" s="12">
        <v>3</v>
      </c>
      <c r="F470" s="18">
        <v>2.8270000000000001E-3</v>
      </c>
      <c r="G470" s="31" t="s">
        <v>1065</v>
      </c>
      <c r="H470" s="33">
        <f t="shared" si="34"/>
        <v>31.07198362279307</v>
      </c>
      <c r="I470" s="33">
        <f t="shared" si="35"/>
        <v>5.4955754550394538</v>
      </c>
    </row>
    <row r="471" spans="1:9" hidden="1" x14ac:dyDescent="0.25">
      <c r="A471" s="98" t="s">
        <v>1139</v>
      </c>
      <c r="B471" s="31">
        <v>6</v>
      </c>
      <c r="C471" s="28" t="s">
        <v>1161</v>
      </c>
      <c r="D471" s="12">
        <v>8.1999999999999993</v>
      </c>
      <c r="E471" s="12">
        <v>3</v>
      </c>
      <c r="F471" s="18">
        <v>2.8270000000000001E-3</v>
      </c>
      <c r="G471" s="31" t="s">
        <v>1065</v>
      </c>
      <c r="H471" s="33">
        <f t="shared" si="34"/>
        <v>31.07198362279307</v>
      </c>
      <c r="I471" s="33">
        <f t="shared" si="35"/>
        <v>5.4955754550394538</v>
      </c>
    </row>
    <row r="472" spans="1:9" hidden="1" x14ac:dyDescent="0.25">
      <c r="A472" s="98" t="s">
        <v>1139</v>
      </c>
      <c r="B472" s="31">
        <v>7</v>
      </c>
      <c r="C472" s="28" t="s">
        <v>1161</v>
      </c>
      <c r="D472" s="12">
        <v>3.2</v>
      </c>
      <c r="E472" s="12">
        <v>3</v>
      </c>
      <c r="F472" s="18">
        <v>2.8270000000000001E-3</v>
      </c>
      <c r="G472" s="31" t="s">
        <v>1065</v>
      </c>
      <c r="H472" s="33">
        <f t="shared" si="34"/>
        <v>31.07198362279307</v>
      </c>
      <c r="I472" s="33">
        <f t="shared" si="35"/>
        <v>5.4955754550394538</v>
      </c>
    </row>
    <row r="473" spans="1:9" hidden="1" x14ac:dyDescent="0.25">
      <c r="A473" s="98" t="s">
        <v>1139</v>
      </c>
      <c r="B473" s="31">
        <v>8</v>
      </c>
      <c r="C473" s="28" t="s">
        <v>1161</v>
      </c>
      <c r="D473" s="12">
        <v>4.8</v>
      </c>
      <c r="E473" s="12">
        <v>6.5</v>
      </c>
      <c r="F473" s="18">
        <v>2.8270000000000001E-3</v>
      </c>
      <c r="G473" s="31" t="s">
        <v>1065</v>
      </c>
      <c r="H473" s="33">
        <f t="shared" si="34"/>
        <v>67.873953909615565</v>
      </c>
      <c r="I473" s="33">
        <f t="shared" si="35"/>
        <v>12.004590362507175</v>
      </c>
    </row>
    <row r="474" spans="1:9" hidden="1" x14ac:dyDescent="0.25">
      <c r="A474" s="98" t="s">
        <v>1141</v>
      </c>
      <c r="B474" s="31">
        <v>1</v>
      </c>
      <c r="C474" s="28" t="s">
        <v>1161</v>
      </c>
      <c r="D474" s="12">
        <v>4</v>
      </c>
      <c r="E474" s="12">
        <v>4.5</v>
      </c>
      <c r="F474" s="18">
        <v>2.8270000000000001E-3</v>
      </c>
      <c r="G474" s="31" t="s">
        <v>1065</v>
      </c>
      <c r="H474" s="33">
        <f t="shared" si="34"/>
        <v>47.589020124374471</v>
      </c>
      <c r="I474" s="33">
        <f t="shared" si="35"/>
        <v>8.4168765695745442</v>
      </c>
    </row>
    <row r="475" spans="1:9" hidden="1" x14ac:dyDescent="0.25">
      <c r="A475" s="98" t="s">
        <v>1141</v>
      </c>
      <c r="B475" s="31">
        <v>2</v>
      </c>
      <c r="C475" s="28" t="s">
        <v>1161</v>
      </c>
      <c r="D475" s="12">
        <v>4.2</v>
      </c>
      <c r="E475" s="12">
        <v>5</v>
      </c>
      <c r="F475" s="18">
        <v>2.8270000000000001E-3</v>
      </c>
      <c r="G475" s="31" t="s">
        <v>1065</v>
      </c>
      <c r="H475" s="33">
        <f t="shared" si="34"/>
        <v>52.824370122452407</v>
      </c>
      <c r="I475" s="33">
        <f t="shared" si="35"/>
        <v>9.3428316452869478</v>
      </c>
    </row>
    <row r="476" spans="1:9" hidden="1" x14ac:dyDescent="0.25">
      <c r="A476" s="98" t="s">
        <v>1141</v>
      </c>
      <c r="B476" s="31">
        <v>3</v>
      </c>
      <c r="C476" s="28" t="s">
        <v>1161</v>
      </c>
      <c r="D476" s="12">
        <v>2.8</v>
      </c>
      <c r="E476" s="12">
        <v>5</v>
      </c>
      <c r="F476" s="18">
        <v>2.8270000000000001E-3</v>
      </c>
      <c r="G476" s="31" t="s">
        <v>1065</v>
      </c>
      <c r="H476" s="33">
        <f t="shared" si="34"/>
        <v>52.824370122452407</v>
      </c>
      <c r="I476" s="33">
        <f t="shared" si="35"/>
        <v>9.3428316452869478</v>
      </c>
    </row>
    <row r="477" spans="1:9" hidden="1" x14ac:dyDescent="0.25">
      <c r="A477" s="98" t="s">
        <v>1141</v>
      </c>
      <c r="B477" s="31">
        <v>4</v>
      </c>
      <c r="C477" s="28" t="s">
        <v>1161</v>
      </c>
      <c r="D477" s="12">
        <v>4.2</v>
      </c>
      <c r="E477" s="12">
        <v>6</v>
      </c>
      <c r="F477" s="18">
        <v>2.8270000000000001E-3</v>
      </c>
      <c r="G477" s="31" t="s">
        <v>1065</v>
      </c>
      <c r="H477" s="33">
        <f t="shared" si="34"/>
        <v>62.957985757508652</v>
      </c>
      <c r="I477" s="33">
        <f t="shared" si="35"/>
        <v>11.135123055802731</v>
      </c>
    </row>
    <row r="478" spans="1:9" hidden="1" x14ac:dyDescent="0.25">
      <c r="A478" s="98" t="s">
        <v>1141</v>
      </c>
      <c r="B478" s="31">
        <v>5</v>
      </c>
      <c r="C478" s="28" t="s">
        <v>1161</v>
      </c>
      <c r="D478" s="12">
        <v>6.5</v>
      </c>
      <c r="E478" s="12">
        <v>9</v>
      </c>
      <c r="F478" s="18">
        <v>2.8270000000000001E-3</v>
      </c>
      <c r="G478" s="31" t="s">
        <v>1065</v>
      </c>
      <c r="H478" s="33">
        <f t="shared" si="34"/>
        <v>91.210807286743062</v>
      </c>
      <c r="I478" s="33">
        <f t="shared" si="35"/>
        <v>16.132084769498242</v>
      </c>
    </row>
    <row r="479" spans="1:9" hidden="1" x14ac:dyDescent="0.25">
      <c r="A479" s="98" t="s">
        <v>1141</v>
      </c>
      <c r="B479" s="31">
        <v>6</v>
      </c>
      <c r="C479" s="28" t="s">
        <v>1161</v>
      </c>
      <c r="D479" s="12">
        <v>7.5</v>
      </c>
      <c r="E479" s="12">
        <v>10</v>
      </c>
      <c r="F479" s="18">
        <v>2.8270000000000001E-3</v>
      </c>
      <c r="G479" s="31" t="s">
        <v>1065</v>
      </c>
      <c r="H479" s="33">
        <f t="shared" si="34"/>
        <v>100.05740827111657</v>
      </c>
      <c r="I479" s="33">
        <f t="shared" si="35"/>
        <v>17.696747129663347</v>
      </c>
    </row>
    <row r="480" spans="1:9" hidden="1" x14ac:dyDescent="0.25">
      <c r="A480" s="98" t="s">
        <v>1141</v>
      </c>
      <c r="B480" s="31">
        <v>7</v>
      </c>
      <c r="C480" s="28" t="s">
        <v>1161</v>
      </c>
      <c r="D480" s="12">
        <v>5.2</v>
      </c>
      <c r="E480" s="12">
        <v>6</v>
      </c>
      <c r="F480" s="18">
        <v>2.8270000000000001E-3</v>
      </c>
      <c r="G480" s="31" t="s">
        <v>1065</v>
      </c>
      <c r="H480" s="33">
        <f t="shared" si="34"/>
        <v>62.957985757508652</v>
      </c>
      <c r="I480" s="33">
        <f t="shared" si="35"/>
        <v>11.135123055802731</v>
      </c>
    </row>
    <row r="481" spans="1:9" hidden="1" x14ac:dyDescent="0.25">
      <c r="A481" s="98" t="s">
        <v>1141</v>
      </c>
      <c r="B481" s="31">
        <v>8</v>
      </c>
      <c r="C481" s="28" t="s">
        <v>1161</v>
      </c>
      <c r="D481" s="12">
        <v>7.4</v>
      </c>
      <c r="E481" s="12">
        <v>10</v>
      </c>
      <c r="F481" s="18">
        <v>2.8270000000000001E-3</v>
      </c>
      <c r="G481" s="31" t="s">
        <v>1065</v>
      </c>
      <c r="H481" s="33">
        <f t="shared" si="34"/>
        <v>100.05740827111657</v>
      </c>
      <c r="I481" s="33">
        <f t="shared" si="35"/>
        <v>17.696747129663347</v>
      </c>
    </row>
    <row r="482" spans="1:9" hidden="1" x14ac:dyDescent="0.25">
      <c r="A482" s="98" t="s">
        <v>1141</v>
      </c>
      <c r="B482" s="31">
        <v>9</v>
      </c>
      <c r="C482" s="28" t="s">
        <v>1161</v>
      </c>
      <c r="D482" s="12">
        <v>8.1999999999999993</v>
      </c>
      <c r="E482" s="12">
        <v>11</v>
      </c>
      <c r="F482" s="18">
        <v>2.8270000000000001E-3</v>
      </c>
      <c r="G482" s="31" t="s">
        <v>1065</v>
      </c>
      <c r="H482" s="33">
        <f t="shared" si="34"/>
        <v>108.6701378939879</v>
      </c>
      <c r="I482" s="33">
        <f t="shared" si="35"/>
        <v>19.220045612661458</v>
      </c>
    </row>
    <row r="483" spans="1:9" hidden="1" x14ac:dyDescent="0.25">
      <c r="A483" s="98" t="s">
        <v>1143</v>
      </c>
      <c r="B483" s="31">
        <v>1</v>
      </c>
      <c r="C483" s="28" t="s">
        <v>1161</v>
      </c>
      <c r="D483" s="12">
        <v>6</v>
      </c>
      <c r="E483" s="12">
        <v>5</v>
      </c>
      <c r="F483" s="18">
        <v>2.8270000000000001E-3</v>
      </c>
      <c r="G483" s="31" t="s">
        <v>1065</v>
      </c>
      <c r="H483" s="33">
        <f t="shared" si="34"/>
        <v>52.824370122452407</v>
      </c>
      <c r="I483" s="33">
        <f t="shared" si="35"/>
        <v>9.3428316452869478</v>
      </c>
    </row>
    <row r="484" spans="1:9" hidden="1" x14ac:dyDescent="0.25">
      <c r="A484" s="98" t="s">
        <v>1143</v>
      </c>
      <c r="B484" s="31">
        <v>2</v>
      </c>
      <c r="C484" s="28" t="s">
        <v>1161</v>
      </c>
      <c r="D484" s="12">
        <v>7.2</v>
      </c>
      <c r="E484" s="12">
        <v>5</v>
      </c>
      <c r="F484" s="18">
        <v>2.8270000000000001E-3</v>
      </c>
      <c r="G484" s="31" t="s">
        <v>1065</v>
      </c>
      <c r="H484" s="33">
        <f t="shared" si="34"/>
        <v>52.824370122452407</v>
      </c>
      <c r="I484" s="33">
        <f t="shared" si="35"/>
        <v>9.3428316452869478</v>
      </c>
    </row>
    <row r="485" spans="1:9" hidden="1" x14ac:dyDescent="0.25">
      <c r="A485" s="98" t="s">
        <v>1143</v>
      </c>
      <c r="B485" s="31">
        <v>3</v>
      </c>
      <c r="C485" s="28" t="s">
        <v>1161</v>
      </c>
      <c r="D485" s="12">
        <v>4.5</v>
      </c>
      <c r="E485" s="12">
        <v>4</v>
      </c>
      <c r="F485" s="18">
        <v>2.8270000000000001E-3</v>
      </c>
      <c r="G485" s="31" t="s">
        <v>1065</v>
      </c>
      <c r="H485" s="33">
        <f t="shared" si="34"/>
        <v>42.22722295144743</v>
      </c>
      <c r="I485" s="33">
        <f t="shared" si="35"/>
        <v>7.4685572959758453</v>
      </c>
    </row>
    <row r="486" spans="1:9" hidden="1" x14ac:dyDescent="0.25">
      <c r="A486" s="98" t="s">
        <v>1143</v>
      </c>
      <c r="B486" s="31">
        <v>4</v>
      </c>
      <c r="C486" s="28" t="s">
        <v>1161</v>
      </c>
      <c r="D486" s="12">
        <v>3.8</v>
      </c>
      <c r="E486" s="12">
        <v>3.5</v>
      </c>
      <c r="F486" s="18">
        <v>2.8270000000000001E-3</v>
      </c>
      <c r="G486" s="31" t="s">
        <v>1065</v>
      </c>
      <c r="H486" s="33">
        <f t="shared" si="34"/>
        <v>36.726359143258605</v>
      </c>
      <c r="I486" s="33">
        <f t="shared" si="35"/>
        <v>6.4956418718179352</v>
      </c>
    </row>
    <row r="487" spans="1:9" hidden="1" x14ac:dyDescent="0.25">
      <c r="A487" s="98" t="s">
        <v>1143</v>
      </c>
      <c r="B487" s="31">
        <v>5</v>
      </c>
      <c r="C487" s="28" t="s">
        <v>1161</v>
      </c>
      <c r="D487" s="12">
        <v>6.2</v>
      </c>
      <c r="E487" s="12">
        <v>3.5</v>
      </c>
      <c r="F487" s="18">
        <v>2.8270000000000001E-3</v>
      </c>
      <c r="G487" s="31" t="s">
        <v>1065</v>
      </c>
      <c r="H487" s="33">
        <f t="shared" si="34"/>
        <v>36.726359143258605</v>
      </c>
      <c r="I487" s="33">
        <f t="shared" si="35"/>
        <v>6.4956418718179352</v>
      </c>
    </row>
    <row r="488" spans="1:9" ht="15.75" hidden="1" x14ac:dyDescent="0.25">
      <c r="A488" s="224" t="s">
        <v>1145</v>
      </c>
      <c r="B488" s="101"/>
      <c r="C488" s="102" t="s">
        <v>1036</v>
      </c>
      <c r="D488" s="103"/>
      <c r="E488" s="103"/>
      <c r="F488" s="18">
        <v>2.8270000000000001E-3</v>
      </c>
      <c r="G488" s="226" t="s">
        <v>1097</v>
      </c>
      <c r="H488" s="227">
        <v>0</v>
      </c>
      <c r="I488" s="227">
        <v>0</v>
      </c>
    </row>
    <row r="489" spans="1:9" x14ac:dyDescent="0.25">
      <c r="A489" s="98" t="s">
        <v>1165</v>
      </c>
      <c r="B489" s="31">
        <v>1</v>
      </c>
      <c r="C489" s="28" t="s">
        <v>1178</v>
      </c>
      <c r="D489" s="29">
        <v>5.7</v>
      </c>
      <c r="E489" s="30">
        <v>6</v>
      </c>
      <c r="F489" s="18">
        <v>2.8270000000000001E-3</v>
      </c>
      <c r="G489" s="18" t="s">
        <v>1063</v>
      </c>
      <c r="H489" s="71">
        <f t="shared" ref="H489:H509" si="36">0.13647*D489^2.38351</f>
        <v>8.6431583316292464</v>
      </c>
      <c r="I489" s="71">
        <f t="shared" ref="I489:I509" si="37">(H489/1000)*0.5/F489</f>
        <v>1.5286802850423145</v>
      </c>
    </row>
    <row r="490" spans="1:9" x14ac:dyDescent="0.25">
      <c r="A490" s="98" t="s">
        <v>1165</v>
      </c>
      <c r="B490" s="31">
        <v>2</v>
      </c>
      <c r="C490" s="28" t="s">
        <v>1170</v>
      </c>
      <c r="D490" s="29">
        <v>8</v>
      </c>
      <c r="E490" s="30">
        <v>10</v>
      </c>
      <c r="F490" s="18">
        <v>2.8270000000000001E-3</v>
      </c>
      <c r="G490" s="18" t="s">
        <v>1063</v>
      </c>
      <c r="H490" s="71">
        <f t="shared" si="36"/>
        <v>19.389258754297423</v>
      </c>
      <c r="I490" s="71">
        <f t="shared" si="37"/>
        <v>3.4292993905725897</v>
      </c>
    </row>
    <row r="491" spans="1:9" x14ac:dyDescent="0.25">
      <c r="A491" s="98" t="s">
        <v>1165</v>
      </c>
      <c r="B491" s="31">
        <v>3</v>
      </c>
      <c r="C491" s="28" t="s">
        <v>1178</v>
      </c>
      <c r="D491" s="29">
        <v>3</v>
      </c>
      <c r="E491" s="30">
        <v>4</v>
      </c>
      <c r="F491" s="18">
        <v>2.8270000000000001E-3</v>
      </c>
      <c r="G491" s="18" t="s">
        <v>1063</v>
      </c>
      <c r="H491" s="71">
        <f t="shared" si="36"/>
        <v>1.8718044412067714</v>
      </c>
      <c r="I491" s="71">
        <f t="shared" si="37"/>
        <v>0.33105844379320326</v>
      </c>
    </row>
    <row r="492" spans="1:9" x14ac:dyDescent="0.25">
      <c r="A492" s="98" t="s">
        <v>1165</v>
      </c>
      <c r="B492" s="31">
        <v>4</v>
      </c>
      <c r="C492" s="28" t="s">
        <v>1170</v>
      </c>
      <c r="D492" s="29">
        <v>6.8</v>
      </c>
      <c r="E492" s="30">
        <v>6</v>
      </c>
      <c r="F492" s="18">
        <v>2.8270000000000001E-3</v>
      </c>
      <c r="G492" s="18" t="s">
        <v>1063</v>
      </c>
      <c r="H492" s="71">
        <f t="shared" si="36"/>
        <v>13.162261355111644</v>
      </c>
      <c r="I492" s="71">
        <f t="shared" si="37"/>
        <v>2.3279556694573125</v>
      </c>
    </row>
    <row r="493" spans="1:9" x14ac:dyDescent="0.25">
      <c r="A493" s="98" t="s">
        <v>1165</v>
      </c>
      <c r="B493" s="31">
        <v>5</v>
      </c>
      <c r="C493" s="28" t="s">
        <v>1170</v>
      </c>
      <c r="D493" s="29">
        <v>3.8</v>
      </c>
      <c r="E493" s="30">
        <v>6</v>
      </c>
      <c r="F493" s="18">
        <v>2.8270000000000001E-3</v>
      </c>
      <c r="G493" s="18" t="s">
        <v>1063</v>
      </c>
      <c r="H493" s="71">
        <f t="shared" si="36"/>
        <v>3.2881921781721344</v>
      </c>
      <c r="I493" s="71">
        <f t="shared" si="37"/>
        <v>0.58156918609340891</v>
      </c>
    </row>
    <row r="494" spans="1:9" x14ac:dyDescent="0.25">
      <c r="A494" s="98" t="s">
        <v>1166</v>
      </c>
      <c r="B494" s="31">
        <v>1</v>
      </c>
      <c r="C494" s="28" t="s">
        <v>1179</v>
      </c>
      <c r="D494" s="29">
        <v>3.9</v>
      </c>
      <c r="E494" s="30">
        <v>4.5</v>
      </c>
      <c r="F494" s="18">
        <v>2.8270000000000001E-3</v>
      </c>
      <c r="G494" s="18" t="s">
        <v>1063</v>
      </c>
      <c r="H494" s="71">
        <f t="shared" si="36"/>
        <v>3.4982077133341418</v>
      </c>
      <c r="I494" s="71">
        <f t="shared" si="37"/>
        <v>0.61871378021474033</v>
      </c>
    </row>
    <row r="495" spans="1:9" x14ac:dyDescent="0.25">
      <c r="A495" s="98" t="s">
        <v>1168</v>
      </c>
      <c r="B495" s="31">
        <v>1</v>
      </c>
      <c r="C495" s="28" t="s">
        <v>1068</v>
      </c>
      <c r="D495" s="12">
        <v>8.5</v>
      </c>
      <c r="E495" s="12">
        <v>12</v>
      </c>
      <c r="F495" s="18">
        <v>2.8270000000000001E-3</v>
      </c>
      <c r="G495" s="18" t="s">
        <v>1063</v>
      </c>
      <c r="H495" s="71">
        <f t="shared" si="36"/>
        <v>22.403532170724276</v>
      </c>
      <c r="I495" s="71">
        <f t="shared" si="37"/>
        <v>3.9624216785858284</v>
      </c>
    </row>
    <row r="496" spans="1:9" x14ac:dyDescent="0.25">
      <c r="A496" s="98" t="s">
        <v>1168</v>
      </c>
      <c r="B496" s="31">
        <v>2</v>
      </c>
      <c r="C496" s="28" t="s">
        <v>1068</v>
      </c>
      <c r="D496" s="12">
        <v>8.4</v>
      </c>
      <c r="E496" s="12">
        <v>6</v>
      </c>
      <c r="F496" s="18">
        <v>2.8270000000000001E-3</v>
      </c>
      <c r="G496" s="18" t="s">
        <v>1063</v>
      </c>
      <c r="H496" s="71">
        <f t="shared" si="36"/>
        <v>21.780413104564754</v>
      </c>
      <c r="I496" s="71">
        <f t="shared" si="37"/>
        <v>3.8522131419463661</v>
      </c>
    </row>
    <row r="497" spans="1:9" x14ac:dyDescent="0.25">
      <c r="A497" s="98" t="s">
        <v>1168</v>
      </c>
      <c r="B497" s="31">
        <v>3</v>
      </c>
      <c r="C497" s="28" t="s">
        <v>1171</v>
      </c>
      <c r="D497" s="12">
        <v>5.8</v>
      </c>
      <c r="E497" s="12">
        <v>10</v>
      </c>
      <c r="F497" s="18">
        <v>2.8270000000000001E-3</v>
      </c>
      <c r="G497" s="18" t="s">
        <v>1063</v>
      </c>
      <c r="H497" s="71">
        <f t="shared" si="36"/>
        <v>9.0089763844134847</v>
      </c>
      <c r="I497" s="71">
        <f t="shared" si="37"/>
        <v>1.5933810372149779</v>
      </c>
    </row>
    <row r="498" spans="1:9" x14ac:dyDescent="0.25">
      <c r="A498" s="98" t="s">
        <v>1168</v>
      </c>
      <c r="B498" s="31">
        <v>4</v>
      </c>
      <c r="C498" s="28" t="s">
        <v>1071</v>
      </c>
      <c r="D498" s="12">
        <v>5.4</v>
      </c>
      <c r="E498" s="12">
        <v>6</v>
      </c>
      <c r="F498" s="18">
        <v>2.8270000000000001E-3</v>
      </c>
      <c r="G498" s="18" t="s">
        <v>1063</v>
      </c>
      <c r="H498" s="71">
        <f t="shared" si="36"/>
        <v>7.5981006462563077</v>
      </c>
      <c r="I498" s="71">
        <f t="shared" si="37"/>
        <v>1.3438451797411226</v>
      </c>
    </row>
    <row r="499" spans="1:9" x14ac:dyDescent="0.25">
      <c r="A499" s="98" t="s">
        <v>1168</v>
      </c>
      <c r="B499" s="31">
        <v>5</v>
      </c>
      <c r="C499" s="28" t="s">
        <v>1071</v>
      </c>
      <c r="D499" s="12">
        <v>3.4</v>
      </c>
      <c r="E499" s="12"/>
      <c r="F499" s="18">
        <v>2.8270000000000001E-3</v>
      </c>
      <c r="G499" s="18" t="s">
        <v>1063</v>
      </c>
      <c r="H499" s="71">
        <f t="shared" si="36"/>
        <v>2.5224496439559245</v>
      </c>
      <c r="I499" s="71">
        <f t="shared" si="37"/>
        <v>0.44613541633461701</v>
      </c>
    </row>
    <row r="500" spans="1:9" x14ac:dyDescent="0.25">
      <c r="A500" s="98" t="s">
        <v>1168</v>
      </c>
      <c r="B500" s="31">
        <v>6</v>
      </c>
      <c r="C500" s="28" t="s">
        <v>1068</v>
      </c>
      <c r="D500" s="12">
        <v>5.2</v>
      </c>
      <c r="E500" s="12"/>
      <c r="F500" s="18">
        <v>2.8270000000000001E-3</v>
      </c>
      <c r="G500" s="18" t="s">
        <v>1063</v>
      </c>
      <c r="H500" s="71">
        <f t="shared" si="36"/>
        <v>6.9444574481755694</v>
      </c>
      <c r="I500" s="71">
        <f t="shared" si="37"/>
        <v>1.2282379639504015</v>
      </c>
    </row>
    <row r="501" spans="1:9" x14ac:dyDescent="0.25">
      <c r="A501" s="98" t="s">
        <v>1168</v>
      </c>
      <c r="B501" s="31">
        <v>7</v>
      </c>
      <c r="C501" s="28" t="s">
        <v>1171</v>
      </c>
      <c r="D501" s="12">
        <v>5.3</v>
      </c>
      <c r="E501" s="12">
        <v>14</v>
      </c>
      <c r="F501" s="18">
        <v>2.8270000000000001E-3</v>
      </c>
      <c r="G501" s="18" t="s">
        <v>1063</v>
      </c>
      <c r="H501" s="71">
        <f t="shared" si="36"/>
        <v>7.2670135420799529</v>
      </c>
      <c r="I501" s="71">
        <f t="shared" si="37"/>
        <v>1.2852871492889906</v>
      </c>
    </row>
    <row r="502" spans="1:9" x14ac:dyDescent="0.25">
      <c r="A502" s="98" t="s">
        <v>1168</v>
      </c>
      <c r="B502" s="31">
        <v>8</v>
      </c>
      <c r="C502" s="28" t="s">
        <v>1171</v>
      </c>
      <c r="D502" s="12">
        <v>7.4</v>
      </c>
      <c r="E502" s="12"/>
      <c r="F502" s="18">
        <v>2.8270000000000001E-3</v>
      </c>
      <c r="G502" s="18" t="s">
        <v>1063</v>
      </c>
      <c r="H502" s="71">
        <f t="shared" si="36"/>
        <v>16.101253507505668</v>
      </c>
      <c r="I502" s="71">
        <f t="shared" si="37"/>
        <v>2.8477632662726684</v>
      </c>
    </row>
    <row r="503" spans="1:9" x14ac:dyDescent="0.25">
      <c r="A503" s="98" t="s">
        <v>1183</v>
      </c>
      <c r="B503" s="31">
        <v>1</v>
      </c>
      <c r="C503" s="28" t="s">
        <v>1188</v>
      </c>
      <c r="D503" s="29">
        <v>7.2</v>
      </c>
      <c r="E503" s="30">
        <v>4.5</v>
      </c>
      <c r="F503" s="18">
        <v>28.27</v>
      </c>
      <c r="G503" s="18" t="s">
        <v>1063</v>
      </c>
      <c r="H503" s="71">
        <f t="shared" si="36"/>
        <v>15.083348659874792</v>
      </c>
      <c r="I503" s="71">
        <f t="shared" si="37"/>
        <v>2.6677305730234862E-4</v>
      </c>
    </row>
    <row r="504" spans="1:9" x14ac:dyDescent="0.25">
      <c r="A504" s="98" t="s">
        <v>1183</v>
      </c>
      <c r="B504" s="31">
        <v>2</v>
      </c>
      <c r="C504" s="28" t="s">
        <v>34</v>
      </c>
      <c r="D504" s="29">
        <v>6.9</v>
      </c>
      <c r="E504" s="30">
        <v>6</v>
      </c>
      <c r="F504" s="18">
        <v>28.27</v>
      </c>
      <c r="G504" s="18" t="s">
        <v>1063</v>
      </c>
      <c r="H504" s="71">
        <f t="shared" si="36"/>
        <v>13.628322050337669</v>
      </c>
      <c r="I504" s="71">
        <f t="shared" si="37"/>
        <v>2.4103859303745438E-4</v>
      </c>
    </row>
    <row r="505" spans="1:9" x14ac:dyDescent="0.25">
      <c r="A505" s="98" t="s">
        <v>1183</v>
      </c>
      <c r="B505" s="31">
        <v>3</v>
      </c>
      <c r="C505" s="28" t="s">
        <v>34</v>
      </c>
      <c r="D505" s="29">
        <v>4.4000000000000004</v>
      </c>
      <c r="E505" s="30">
        <v>10</v>
      </c>
      <c r="F505" s="18">
        <v>28.27</v>
      </c>
      <c r="G505" s="18" t="s">
        <v>1063</v>
      </c>
      <c r="H505" s="71">
        <f t="shared" si="36"/>
        <v>4.6635118052985529</v>
      </c>
      <c r="I505" s="71">
        <f t="shared" si="37"/>
        <v>8.24816378722772E-5</v>
      </c>
    </row>
    <row r="506" spans="1:9" x14ac:dyDescent="0.25">
      <c r="A506" s="98" t="s">
        <v>1183</v>
      </c>
      <c r="B506" s="31">
        <v>4</v>
      </c>
      <c r="C506" s="28" t="s">
        <v>34</v>
      </c>
      <c r="D506" s="29">
        <v>4</v>
      </c>
      <c r="E506" s="30">
        <v>4</v>
      </c>
      <c r="F506" s="18">
        <v>28.27</v>
      </c>
      <c r="G506" s="18" t="s">
        <v>1063</v>
      </c>
      <c r="H506" s="71">
        <f t="shared" si="36"/>
        <v>3.7158074529763803</v>
      </c>
      <c r="I506" s="71">
        <f t="shared" si="37"/>
        <v>6.5719976175740717E-5</v>
      </c>
    </row>
    <row r="507" spans="1:9" x14ac:dyDescent="0.25">
      <c r="A507" s="98" t="s">
        <v>1183</v>
      </c>
      <c r="B507" s="31">
        <v>5</v>
      </c>
      <c r="C507" s="28" t="s">
        <v>34</v>
      </c>
      <c r="D507" s="29">
        <v>5.8</v>
      </c>
      <c r="E507" s="30">
        <v>4.5</v>
      </c>
      <c r="F507" s="18">
        <v>28.27</v>
      </c>
      <c r="G507" s="18" t="s">
        <v>1063</v>
      </c>
      <c r="H507" s="71">
        <f t="shared" si="36"/>
        <v>9.0089763844134847</v>
      </c>
      <c r="I507" s="71">
        <f t="shared" si="37"/>
        <v>1.5933810372149781E-4</v>
      </c>
    </row>
    <row r="508" spans="1:9" x14ac:dyDescent="0.25">
      <c r="A508" s="98" t="s">
        <v>1185</v>
      </c>
      <c r="B508" s="31">
        <v>1</v>
      </c>
      <c r="C508" s="28" t="s">
        <v>34</v>
      </c>
      <c r="D508" s="29">
        <v>6.2</v>
      </c>
      <c r="E508" s="30">
        <v>4</v>
      </c>
      <c r="F508" s="18">
        <v>28.27</v>
      </c>
      <c r="G508" s="18" t="s">
        <v>1063</v>
      </c>
      <c r="H508" s="71">
        <f t="shared" si="36"/>
        <v>10.561137754359441</v>
      </c>
      <c r="I508" s="71">
        <f t="shared" si="37"/>
        <v>1.8679055101449311E-4</v>
      </c>
    </row>
    <row r="509" spans="1:9" x14ac:dyDescent="0.25">
      <c r="A509" s="98" t="s">
        <v>1185</v>
      </c>
      <c r="B509" s="31">
        <v>2</v>
      </c>
      <c r="C509" s="28" t="s">
        <v>34</v>
      </c>
      <c r="D509" s="12">
        <v>2.5</v>
      </c>
      <c r="E509" s="12">
        <v>3.5</v>
      </c>
      <c r="F509" s="18">
        <v>28.27</v>
      </c>
      <c r="G509" s="18" t="s">
        <v>1063</v>
      </c>
      <c r="H509" s="71">
        <f t="shared" si="36"/>
        <v>1.2120797109526622</v>
      </c>
      <c r="I509" s="71">
        <f t="shared" si="37"/>
        <v>2.1437561212463076E-5</v>
      </c>
    </row>
    <row r="510" spans="1:9" hidden="1" x14ac:dyDescent="0.25">
      <c r="A510" s="98" t="s">
        <v>1193</v>
      </c>
      <c r="B510" s="31">
        <v>1</v>
      </c>
      <c r="C510" s="28" t="s">
        <v>94</v>
      </c>
      <c r="D510" s="29">
        <v>5.8</v>
      </c>
      <c r="E510" s="30">
        <v>7</v>
      </c>
      <c r="F510" s="18">
        <v>2.8270000000000001E-3</v>
      </c>
      <c r="G510" s="31" t="s">
        <v>1065</v>
      </c>
      <c r="H510" s="33">
        <f t="shared" ref="H510:H534" si="38">(6.666+(12.826*E510^0.5)*LN(E510))</f>
        <v>72.699305651915452</v>
      </c>
      <c r="I510" s="33">
        <f t="shared" ref="I510:I534" si="39">(H510/1000)*0.5/F510</f>
        <v>12.8580307131085</v>
      </c>
    </row>
    <row r="511" spans="1:9" hidden="1" x14ac:dyDescent="0.25">
      <c r="A511" s="98" t="s">
        <v>1193</v>
      </c>
      <c r="B511" s="31">
        <v>2</v>
      </c>
      <c r="C511" s="28" t="s">
        <v>94</v>
      </c>
      <c r="D511" s="29">
        <v>3.7</v>
      </c>
      <c r="E511" s="30">
        <v>2.5</v>
      </c>
      <c r="F511" s="18">
        <v>2.8270000000000001E-3</v>
      </c>
      <c r="G511" s="31" t="s">
        <v>1065</v>
      </c>
      <c r="H511" s="33">
        <f t="shared" si="38"/>
        <v>25.248088908650967</v>
      </c>
      <c r="I511" s="33">
        <f t="shared" si="39"/>
        <v>4.4655268674656821</v>
      </c>
    </row>
    <row r="512" spans="1:9" hidden="1" x14ac:dyDescent="0.25">
      <c r="A512" s="98" t="s">
        <v>1193</v>
      </c>
      <c r="B512" s="31">
        <v>3</v>
      </c>
      <c r="C512" s="28" t="s">
        <v>94</v>
      </c>
      <c r="D512" s="29">
        <v>4.2</v>
      </c>
      <c r="E512" s="30">
        <v>3.5</v>
      </c>
      <c r="F512" s="18">
        <v>2.8270000000000001E-3</v>
      </c>
      <c r="G512" s="31" t="s">
        <v>1065</v>
      </c>
      <c r="H512" s="33">
        <f t="shared" si="38"/>
        <v>36.726359143258605</v>
      </c>
      <c r="I512" s="33">
        <f t="shared" si="39"/>
        <v>6.4956418718179352</v>
      </c>
    </row>
    <row r="513" spans="1:9" hidden="1" x14ac:dyDescent="0.25">
      <c r="A513" s="98" t="s">
        <v>1193</v>
      </c>
      <c r="B513" s="31">
        <v>4</v>
      </c>
      <c r="C513" s="28" t="s">
        <v>94</v>
      </c>
      <c r="D513" s="29">
        <v>4.0999999999999996</v>
      </c>
      <c r="E513" s="30">
        <v>5</v>
      </c>
      <c r="F513" s="18">
        <v>2.8270000000000001E-3</v>
      </c>
      <c r="G513" s="31" t="s">
        <v>1065</v>
      </c>
      <c r="H513" s="33">
        <f t="shared" si="38"/>
        <v>52.824370122452407</v>
      </c>
      <c r="I513" s="33">
        <f t="shared" si="39"/>
        <v>9.3428316452869478</v>
      </c>
    </row>
    <row r="514" spans="1:9" hidden="1" x14ac:dyDescent="0.25">
      <c r="A514" s="98" t="s">
        <v>1193</v>
      </c>
      <c r="B514" s="31">
        <v>5</v>
      </c>
      <c r="C514" s="28" t="s">
        <v>94</v>
      </c>
      <c r="D514" s="29">
        <v>3.7</v>
      </c>
      <c r="E514" s="30">
        <v>2.2999999999999998</v>
      </c>
      <c r="F514" s="18">
        <v>2.8270000000000001E-3</v>
      </c>
      <c r="G514" s="31" t="s">
        <v>1065</v>
      </c>
      <c r="H514" s="33">
        <f t="shared" si="38"/>
        <v>22.867408506607891</v>
      </c>
      <c r="I514" s="33">
        <f t="shared" si="39"/>
        <v>4.0444656007442319</v>
      </c>
    </row>
    <row r="515" spans="1:9" hidden="1" x14ac:dyDescent="0.25">
      <c r="A515" s="98" t="s">
        <v>1193</v>
      </c>
      <c r="B515" s="31">
        <v>6</v>
      </c>
      <c r="C515" s="28" t="s">
        <v>94</v>
      </c>
      <c r="D515" s="29">
        <v>2.7</v>
      </c>
      <c r="E515" s="30">
        <v>1.9</v>
      </c>
      <c r="F515" s="18">
        <v>2.8270000000000001E-3</v>
      </c>
      <c r="G515" s="31" t="s">
        <v>1065</v>
      </c>
      <c r="H515" s="33">
        <f t="shared" si="38"/>
        <v>18.013605028832806</v>
      </c>
      <c r="I515" s="33">
        <f t="shared" si="39"/>
        <v>3.1859931073280521</v>
      </c>
    </row>
    <row r="516" spans="1:9" hidden="1" x14ac:dyDescent="0.25">
      <c r="A516" s="98" t="s">
        <v>1193</v>
      </c>
      <c r="B516" s="31">
        <v>7</v>
      </c>
      <c r="C516" s="28" t="s">
        <v>94</v>
      </c>
      <c r="D516" s="12">
        <v>3.8</v>
      </c>
      <c r="E516" s="12">
        <v>4</v>
      </c>
      <c r="F516" s="18">
        <v>2.8270000000000001E-3</v>
      </c>
      <c r="G516" s="31" t="s">
        <v>1065</v>
      </c>
      <c r="H516" s="33">
        <f t="shared" si="38"/>
        <v>42.22722295144743</v>
      </c>
      <c r="I516" s="33">
        <f t="shared" si="39"/>
        <v>7.4685572959758453</v>
      </c>
    </row>
    <row r="517" spans="1:9" hidden="1" x14ac:dyDescent="0.25">
      <c r="A517" s="98" t="s">
        <v>1193</v>
      </c>
      <c r="B517" s="31">
        <v>8</v>
      </c>
      <c r="C517" s="28" t="s">
        <v>94</v>
      </c>
      <c r="D517" s="12">
        <v>4.8</v>
      </c>
      <c r="E517" s="12">
        <v>2</v>
      </c>
      <c r="F517" s="18">
        <v>2.8270000000000001E-3</v>
      </c>
      <c r="G517" s="31" t="s">
        <v>1065</v>
      </c>
      <c r="H517" s="33">
        <f t="shared" si="38"/>
        <v>19.238790948127587</v>
      </c>
      <c r="I517" s="33">
        <f t="shared" si="39"/>
        <v>3.4026867612535523</v>
      </c>
    </row>
    <row r="518" spans="1:9" hidden="1" x14ac:dyDescent="0.25">
      <c r="A518" s="98" t="s">
        <v>1193</v>
      </c>
      <c r="B518" s="31">
        <v>9</v>
      </c>
      <c r="C518" s="28" t="s">
        <v>94</v>
      </c>
      <c r="D518" s="12">
        <v>5.8</v>
      </c>
      <c r="E518" s="12">
        <v>6</v>
      </c>
      <c r="F518" s="18">
        <v>2.8270000000000001E-3</v>
      </c>
      <c r="G518" s="31" t="s">
        <v>1065</v>
      </c>
      <c r="H518" s="33">
        <f t="shared" si="38"/>
        <v>62.957985757508652</v>
      </c>
      <c r="I518" s="33">
        <f t="shared" si="39"/>
        <v>11.135123055802731</v>
      </c>
    </row>
    <row r="519" spans="1:9" hidden="1" x14ac:dyDescent="0.25">
      <c r="A519" s="98" t="s">
        <v>1193</v>
      </c>
      <c r="B519" s="31">
        <v>10</v>
      </c>
      <c r="C519" s="28" t="s">
        <v>94</v>
      </c>
      <c r="D519" s="12">
        <v>3.1</v>
      </c>
      <c r="E519" s="12">
        <v>3</v>
      </c>
      <c r="F519" s="18">
        <v>2.8270000000000001E-3</v>
      </c>
      <c r="G519" s="31" t="s">
        <v>1065</v>
      </c>
      <c r="H519" s="33">
        <f t="shared" si="38"/>
        <v>31.07198362279307</v>
      </c>
      <c r="I519" s="33">
        <f t="shared" si="39"/>
        <v>5.4955754550394538</v>
      </c>
    </row>
    <row r="520" spans="1:9" hidden="1" x14ac:dyDescent="0.25">
      <c r="A520" s="98" t="s">
        <v>1193</v>
      </c>
      <c r="B520" s="31">
        <v>11</v>
      </c>
      <c r="C520" s="28" t="s">
        <v>94</v>
      </c>
      <c r="D520" s="12">
        <v>5.6</v>
      </c>
      <c r="E520" s="12">
        <v>10</v>
      </c>
      <c r="F520" s="18">
        <v>2.8270000000000001E-3</v>
      </c>
      <c r="G520" s="31" t="s">
        <v>1065</v>
      </c>
      <c r="H520" s="33">
        <f t="shared" si="38"/>
        <v>100.05740827111657</v>
      </c>
      <c r="I520" s="33">
        <f t="shared" si="39"/>
        <v>17.696747129663347</v>
      </c>
    </row>
    <row r="521" spans="1:9" hidden="1" x14ac:dyDescent="0.25">
      <c r="A521" s="98" t="s">
        <v>1193</v>
      </c>
      <c r="B521" s="31">
        <v>12</v>
      </c>
      <c r="C521" s="28" t="s">
        <v>94</v>
      </c>
      <c r="D521" s="12">
        <v>5</v>
      </c>
      <c r="E521" s="12">
        <v>6</v>
      </c>
      <c r="F521" s="18">
        <v>2.8270000000000001E-3</v>
      </c>
      <c r="G521" s="31" t="s">
        <v>1065</v>
      </c>
      <c r="H521" s="33">
        <f t="shared" si="38"/>
        <v>62.957985757508652</v>
      </c>
      <c r="I521" s="33">
        <f t="shared" si="39"/>
        <v>11.135123055802731</v>
      </c>
    </row>
    <row r="522" spans="1:9" hidden="1" x14ac:dyDescent="0.25">
      <c r="A522" s="98" t="s">
        <v>1193</v>
      </c>
      <c r="B522" s="31">
        <v>13</v>
      </c>
      <c r="C522" s="28" t="s">
        <v>94</v>
      </c>
      <c r="D522" s="12">
        <v>3.8</v>
      </c>
      <c r="E522" s="12">
        <v>2</v>
      </c>
      <c r="F522" s="18">
        <v>2.8270000000000001E-3</v>
      </c>
      <c r="G522" s="31" t="s">
        <v>1065</v>
      </c>
      <c r="H522" s="33">
        <f t="shared" si="38"/>
        <v>19.238790948127587</v>
      </c>
      <c r="I522" s="33">
        <f t="shared" si="39"/>
        <v>3.4026867612535523</v>
      </c>
    </row>
    <row r="523" spans="1:9" hidden="1" x14ac:dyDescent="0.25">
      <c r="A523" s="98" t="s">
        <v>1193</v>
      </c>
      <c r="B523" s="31">
        <v>14</v>
      </c>
      <c r="C523" s="28" t="s">
        <v>94</v>
      </c>
      <c r="D523" s="12">
        <v>3.8</v>
      </c>
      <c r="E523" s="12">
        <v>5</v>
      </c>
      <c r="F523" s="18">
        <v>2.8270000000000001E-3</v>
      </c>
      <c r="G523" s="31" t="s">
        <v>1065</v>
      </c>
      <c r="H523" s="33">
        <f t="shared" si="38"/>
        <v>52.824370122452407</v>
      </c>
      <c r="I523" s="33">
        <f t="shared" si="39"/>
        <v>9.3428316452869478</v>
      </c>
    </row>
    <row r="524" spans="1:9" hidden="1" x14ac:dyDescent="0.25">
      <c r="A524" s="98" t="s">
        <v>1193</v>
      </c>
      <c r="B524" s="31">
        <v>15</v>
      </c>
      <c r="C524" s="28" t="s">
        <v>94</v>
      </c>
      <c r="D524" s="12">
        <v>6.4</v>
      </c>
      <c r="E524" s="12">
        <v>7</v>
      </c>
      <c r="F524" s="18">
        <v>2.8270000000000001E-3</v>
      </c>
      <c r="G524" s="31" t="s">
        <v>1065</v>
      </c>
      <c r="H524" s="33">
        <f t="shared" si="38"/>
        <v>72.699305651915452</v>
      </c>
      <c r="I524" s="33">
        <f t="shared" si="39"/>
        <v>12.8580307131085</v>
      </c>
    </row>
    <row r="525" spans="1:9" hidden="1" x14ac:dyDescent="0.25">
      <c r="A525" s="98" t="s">
        <v>1193</v>
      </c>
      <c r="B525" s="31">
        <v>16</v>
      </c>
      <c r="C525" s="28" t="s">
        <v>94</v>
      </c>
      <c r="D525" s="12">
        <v>4.2</v>
      </c>
      <c r="E525" s="12">
        <v>4</v>
      </c>
      <c r="F525" s="18">
        <v>2.8270000000000001E-3</v>
      </c>
      <c r="G525" s="31" t="s">
        <v>1065</v>
      </c>
      <c r="H525" s="33">
        <f t="shared" si="38"/>
        <v>42.22722295144743</v>
      </c>
      <c r="I525" s="33">
        <f t="shared" si="39"/>
        <v>7.4685572959758453</v>
      </c>
    </row>
    <row r="526" spans="1:9" hidden="1" x14ac:dyDescent="0.25">
      <c r="A526" s="98" t="s">
        <v>1193</v>
      </c>
      <c r="B526" s="31">
        <v>17</v>
      </c>
      <c r="C526" s="28" t="s">
        <v>94</v>
      </c>
      <c r="D526" s="12">
        <v>6</v>
      </c>
      <c r="E526" s="12">
        <v>12</v>
      </c>
      <c r="F526" s="18">
        <v>2.8270000000000001E-3</v>
      </c>
      <c r="G526" s="31" t="s">
        <v>1065</v>
      </c>
      <c r="H526" s="33">
        <f t="shared" si="38"/>
        <v>117.07181217677756</v>
      </c>
      <c r="I526" s="33">
        <f t="shared" si="39"/>
        <v>20.706015595468262</v>
      </c>
    </row>
    <row r="527" spans="1:9" hidden="1" x14ac:dyDescent="0.25">
      <c r="A527" s="98" t="s">
        <v>1193</v>
      </c>
      <c r="B527" s="31">
        <v>18</v>
      </c>
      <c r="C527" s="28" t="s">
        <v>94</v>
      </c>
      <c r="D527" s="12">
        <v>6.4</v>
      </c>
      <c r="E527" s="12">
        <v>8</v>
      </c>
      <c r="F527" s="18">
        <v>2.8270000000000001E-3</v>
      </c>
      <c r="G527" s="31" t="s">
        <v>1065</v>
      </c>
      <c r="H527" s="33">
        <f t="shared" si="38"/>
        <v>82.102745688765523</v>
      </c>
      <c r="I527" s="33">
        <f t="shared" si="39"/>
        <v>14.521178933280071</v>
      </c>
    </row>
    <row r="528" spans="1:9" hidden="1" x14ac:dyDescent="0.25">
      <c r="A528" s="35" t="s">
        <v>1196</v>
      </c>
      <c r="B528" s="18">
        <v>1</v>
      </c>
      <c r="C528" s="28" t="s">
        <v>94</v>
      </c>
      <c r="D528" s="12">
        <v>5.3</v>
      </c>
      <c r="E528" s="12">
        <v>3</v>
      </c>
      <c r="F528" s="18">
        <v>2.8270000000000001E-3</v>
      </c>
      <c r="G528" s="31" t="s">
        <v>1065</v>
      </c>
      <c r="H528" s="33">
        <f t="shared" si="38"/>
        <v>31.07198362279307</v>
      </c>
      <c r="I528" s="33">
        <f t="shared" si="39"/>
        <v>5.4955754550394538</v>
      </c>
    </row>
    <row r="529" spans="1:9" hidden="1" x14ac:dyDescent="0.25">
      <c r="A529" s="35" t="s">
        <v>1196</v>
      </c>
      <c r="B529" s="18">
        <v>2</v>
      </c>
      <c r="C529" s="28" t="s">
        <v>94</v>
      </c>
      <c r="D529" s="12">
        <v>4.7</v>
      </c>
      <c r="E529" s="12">
        <v>2.5</v>
      </c>
      <c r="F529" s="18">
        <v>2.8270000000000001E-3</v>
      </c>
      <c r="G529" s="31" t="s">
        <v>1065</v>
      </c>
      <c r="H529" s="33">
        <f t="shared" si="38"/>
        <v>25.248088908650967</v>
      </c>
      <c r="I529" s="33">
        <f t="shared" si="39"/>
        <v>4.4655268674656821</v>
      </c>
    </row>
    <row r="530" spans="1:9" hidden="1" x14ac:dyDescent="0.25">
      <c r="A530" s="35" t="s">
        <v>1196</v>
      </c>
      <c r="B530" s="18">
        <v>3</v>
      </c>
      <c r="C530" s="28" t="s">
        <v>94</v>
      </c>
      <c r="D530" s="12">
        <v>4.4000000000000004</v>
      </c>
      <c r="E530" s="12">
        <v>2.5</v>
      </c>
      <c r="F530" s="18">
        <v>2.8270000000000001E-3</v>
      </c>
      <c r="G530" s="31" t="s">
        <v>1065</v>
      </c>
      <c r="H530" s="33">
        <f t="shared" si="38"/>
        <v>25.248088908650967</v>
      </c>
      <c r="I530" s="33">
        <f t="shared" si="39"/>
        <v>4.4655268674656821</v>
      </c>
    </row>
    <row r="531" spans="1:9" hidden="1" x14ac:dyDescent="0.25">
      <c r="A531" s="35" t="s">
        <v>1196</v>
      </c>
      <c r="B531" s="18">
        <v>4</v>
      </c>
      <c r="C531" s="28" t="s">
        <v>94</v>
      </c>
      <c r="D531" s="12">
        <v>4.7</v>
      </c>
      <c r="E531" s="12">
        <v>1.9</v>
      </c>
      <c r="F531" s="18">
        <v>2.8270000000000001E-3</v>
      </c>
      <c r="G531" s="31" t="s">
        <v>1065</v>
      </c>
      <c r="H531" s="33">
        <f t="shared" si="38"/>
        <v>18.013605028832806</v>
      </c>
      <c r="I531" s="33">
        <f t="shared" si="39"/>
        <v>3.1859931073280521</v>
      </c>
    </row>
    <row r="532" spans="1:9" hidden="1" x14ac:dyDescent="0.25">
      <c r="A532" s="35" t="s">
        <v>1196</v>
      </c>
      <c r="B532" s="18">
        <v>5</v>
      </c>
      <c r="C532" s="28" t="s">
        <v>94</v>
      </c>
      <c r="D532" s="12">
        <v>4.2</v>
      </c>
      <c r="E532" s="12">
        <v>1.7</v>
      </c>
      <c r="F532" s="18">
        <v>2.8270000000000001E-3</v>
      </c>
      <c r="G532" s="31" t="s">
        <v>1065</v>
      </c>
      <c r="H532" s="33">
        <f t="shared" si="38"/>
        <v>15.539727024165103</v>
      </c>
      <c r="I532" s="33">
        <f t="shared" si="39"/>
        <v>2.7484483594207822</v>
      </c>
    </row>
    <row r="533" spans="1:9" hidden="1" x14ac:dyDescent="0.25">
      <c r="A533" s="35" t="s">
        <v>1196</v>
      </c>
      <c r="B533" s="18">
        <v>6</v>
      </c>
      <c r="C533" s="28" t="s">
        <v>94</v>
      </c>
      <c r="D533" s="12">
        <v>5</v>
      </c>
      <c r="E533" s="12">
        <v>2.4</v>
      </c>
      <c r="F533" s="18">
        <v>2.8270000000000001E-3</v>
      </c>
      <c r="G533" s="31" t="s">
        <v>1065</v>
      </c>
      <c r="H533" s="33">
        <f t="shared" si="38"/>
        <v>24.061523329007002</v>
      </c>
      <c r="I533" s="33">
        <f t="shared" si="39"/>
        <v>4.2556638360465167</v>
      </c>
    </row>
    <row r="534" spans="1:9" hidden="1" x14ac:dyDescent="0.25">
      <c r="A534" s="35" t="s">
        <v>1196</v>
      </c>
      <c r="B534" s="18">
        <v>7</v>
      </c>
      <c r="C534" s="28" t="s">
        <v>94</v>
      </c>
      <c r="D534" s="12">
        <v>2.7</v>
      </c>
      <c r="E534" s="12">
        <v>5</v>
      </c>
      <c r="F534" s="18">
        <v>2.8270000000000001E-3</v>
      </c>
      <c r="G534" s="31" t="s">
        <v>1065</v>
      </c>
      <c r="H534" s="33">
        <f t="shared" si="38"/>
        <v>52.824370122452407</v>
      </c>
      <c r="I534" s="33">
        <f t="shared" si="39"/>
        <v>9.3428316452869478</v>
      </c>
    </row>
    <row r="535" spans="1:9" x14ac:dyDescent="0.25">
      <c r="A535" s="35" t="s">
        <v>1196</v>
      </c>
      <c r="B535" s="18">
        <v>8</v>
      </c>
      <c r="C535" s="35" t="s">
        <v>1251</v>
      </c>
      <c r="D535" s="12">
        <v>2.8</v>
      </c>
      <c r="E535" s="12"/>
      <c r="F535" s="18">
        <v>2.8270000000000001E-3</v>
      </c>
      <c r="G535" s="18" t="s">
        <v>1147</v>
      </c>
      <c r="H535" s="71">
        <f>0.13647*D535^2.38351</f>
        <v>1.5879719648830586</v>
      </c>
      <c r="I535" s="71">
        <f>(H535/1000)*0.5/F535</f>
        <v>0.28085814730864139</v>
      </c>
    </row>
    <row r="536" spans="1:9" hidden="1" x14ac:dyDescent="0.25">
      <c r="A536" s="35" t="s">
        <v>1196</v>
      </c>
      <c r="B536" s="18">
        <v>9</v>
      </c>
      <c r="C536" s="35" t="s">
        <v>94</v>
      </c>
      <c r="D536" s="12">
        <v>4.7</v>
      </c>
      <c r="E536" s="12">
        <v>2.2999999999999998</v>
      </c>
      <c r="F536" s="18">
        <v>2.8270000000000001E-3</v>
      </c>
      <c r="G536" s="31" t="s">
        <v>1065</v>
      </c>
      <c r="H536" s="33">
        <f t="shared" ref="H536" si="40">(6.666+(12.826*E536^0.5)*LN(E536))</f>
        <v>22.867408506607891</v>
      </c>
      <c r="I536" s="33">
        <f t="shared" ref="I536" si="41">(H536/1000)*0.5/F536</f>
        <v>4.0444656007442319</v>
      </c>
    </row>
    <row r="537" spans="1:9" x14ac:dyDescent="0.25">
      <c r="A537" s="35" t="s">
        <v>1196</v>
      </c>
      <c r="B537" s="18">
        <v>10</v>
      </c>
      <c r="C537" s="35" t="s">
        <v>1251</v>
      </c>
      <c r="D537" s="12">
        <v>7.2</v>
      </c>
      <c r="E537" s="12">
        <v>7</v>
      </c>
      <c r="F537" s="18">
        <v>2.8270000000000001E-3</v>
      </c>
      <c r="G537" s="18" t="s">
        <v>1147</v>
      </c>
      <c r="H537" s="71">
        <f>0.13647*D537^2.38351</f>
        <v>15.083348659874792</v>
      </c>
      <c r="I537" s="71">
        <f>(H537/1000)*0.5/F537</f>
        <v>2.6677305730234862</v>
      </c>
    </row>
    <row r="538" spans="1:9" hidden="1" x14ac:dyDescent="0.25">
      <c r="A538" s="35" t="s">
        <v>1196</v>
      </c>
      <c r="B538" s="18">
        <v>11</v>
      </c>
      <c r="C538" s="35" t="s">
        <v>94</v>
      </c>
      <c r="D538" s="12">
        <v>4.7</v>
      </c>
      <c r="E538" s="12">
        <v>3</v>
      </c>
      <c r="F538" s="18">
        <v>2.8270000000000001E-3</v>
      </c>
      <c r="G538" s="31" t="s">
        <v>1065</v>
      </c>
      <c r="H538" s="33">
        <f t="shared" ref="H538:H539" si="42">(6.666+(12.826*E538^0.5)*LN(E538))</f>
        <v>31.07198362279307</v>
      </c>
      <c r="I538" s="33">
        <f t="shared" ref="I538:I601" si="43">(H538/1000)*0.5/F538</f>
        <v>5.4955754550394538</v>
      </c>
    </row>
    <row r="539" spans="1:9" hidden="1" x14ac:dyDescent="0.25">
      <c r="A539" s="35" t="s">
        <v>1196</v>
      </c>
      <c r="B539" s="18">
        <v>12</v>
      </c>
      <c r="C539" s="35" t="s">
        <v>94</v>
      </c>
      <c r="D539" s="12">
        <v>5.3</v>
      </c>
      <c r="E539" s="12">
        <v>2.5</v>
      </c>
      <c r="F539" s="18">
        <v>2.8270000000000001E-3</v>
      </c>
      <c r="G539" s="31" t="s">
        <v>1065</v>
      </c>
      <c r="H539" s="33">
        <f t="shared" si="42"/>
        <v>25.248088908650967</v>
      </c>
      <c r="I539" s="33">
        <f t="shared" si="43"/>
        <v>4.4655268674656821</v>
      </c>
    </row>
    <row r="540" spans="1:9" x14ac:dyDescent="0.25">
      <c r="A540" s="98" t="s">
        <v>1198</v>
      </c>
      <c r="B540" s="31">
        <v>1</v>
      </c>
      <c r="C540" s="35" t="s">
        <v>1252</v>
      </c>
      <c r="D540" s="12">
        <v>2.5</v>
      </c>
      <c r="E540" s="12">
        <v>2.9</v>
      </c>
      <c r="F540" s="18">
        <v>2.8270000000000001E-3</v>
      </c>
      <c r="G540" s="18" t="s">
        <v>1147</v>
      </c>
      <c r="H540" s="71">
        <f t="shared" ref="H540:H582" si="44">0.13647*D540^2.38351</f>
        <v>1.2120797109526622</v>
      </c>
      <c r="I540" s="71">
        <f t="shared" si="43"/>
        <v>0.21437561212463074</v>
      </c>
    </row>
    <row r="541" spans="1:9" x14ac:dyDescent="0.25">
      <c r="A541" s="98" t="s">
        <v>1198</v>
      </c>
      <c r="B541" s="31">
        <v>2</v>
      </c>
      <c r="C541" s="35" t="s">
        <v>1252</v>
      </c>
      <c r="D541" s="12">
        <v>3.6</v>
      </c>
      <c r="E541" s="12">
        <v>3.15</v>
      </c>
      <c r="F541" s="18">
        <v>2.8270000000000001E-3</v>
      </c>
      <c r="G541" s="18" t="s">
        <v>1147</v>
      </c>
      <c r="H541" s="71">
        <f t="shared" si="44"/>
        <v>2.890611759656974</v>
      </c>
      <c r="I541" s="71">
        <f t="shared" si="43"/>
        <v>0.51125075338821613</v>
      </c>
    </row>
    <row r="542" spans="1:9" x14ac:dyDescent="0.25">
      <c r="A542" s="98" t="s">
        <v>1198</v>
      </c>
      <c r="B542" s="31">
        <v>3</v>
      </c>
      <c r="C542" s="35" t="s">
        <v>102</v>
      </c>
      <c r="D542" s="12">
        <v>7.1</v>
      </c>
      <c r="E542" s="12">
        <v>4</v>
      </c>
      <c r="F542" s="18">
        <v>2.8270000000000001E-3</v>
      </c>
      <c r="G542" s="18" t="s">
        <v>1147</v>
      </c>
      <c r="H542" s="71">
        <f t="shared" si="44"/>
        <v>14.588813698239084</v>
      </c>
      <c r="I542" s="71">
        <f t="shared" si="43"/>
        <v>2.5802641843365905</v>
      </c>
    </row>
    <row r="543" spans="1:9" x14ac:dyDescent="0.25">
      <c r="A543" s="98" t="s">
        <v>1198</v>
      </c>
      <c r="B543" s="31">
        <v>4</v>
      </c>
      <c r="C543" s="35" t="s">
        <v>102</v>
      </c>
      <c r="D543" s="12">
        <v>3.2</v>
      </c>
      <c r="E543" s="12">
        <v>3</v>
      </c>
      <c r="F543" s="18">
        <v>2.8270000000000001E-3</v>
      </c>
      <c r="G543" s="18" t="s">
        <v>1147</v>
      </c>
      <c r="H543" s="71">
        <f t="shared" si="44"/>
        <v>2.1830677622012535</v>
      </c>
      <c r="I543" s="71">
        <f t="shared" si="43"/>
        <v>0.38611032228532954</v>
      </c>
    </row>
    <row r="544" spans="1:9" x14ac:dyDescent="0.25">
      <c r="A544" s="98" t="s">
        <v>1198</v>
      </c>
      <c r="B544" s="31">
        <v>5</v>
      </c>
      <c r="C544" s="35" t="s">
        <v>102</v>
      </c>
      <c r="D544" s="12">
        <v>5.8</v>
      </c>
      <c r="E544" s="12">
        <v>6</v>
      </c>
      <c r="F544" s="18">
        <v>2.8270000000000001E-3</v>
      </c>
      <c r="G544" s="18" t="s">
        <v>1147</v>
      </c>
      <c r="H544" s="71">
        <f t="shared" si="44"/>
        <v>9.0089763844134847</v>
      </c>
      <c r="I544" s="71">
        <f t="shared" si="43"/>
        <v>1.5933810372149779</v>
      </c>
    </row>
    <row r="545" spans="1:9" x14ac:dyDescent="0.25">
      <c r="A545" s="98" t="s">
        <v>1198</v>
      </c>
      <c r="B545" s="31">
        <v>6</v>
      </c>
      <c r="C545" s="35" t="s">
        <v>102</v>
      </c>
      <c r="D545" s="12">
        <v>3.5</v>
      </c>
      <c r="E545" s="12">
        <v>3.2</v>
      </c>
      <c r="F545" s="18">
        <v>2.8270000000000001E-3</v>
      </c>
      <c r="G545" s="18" t="s">
        <v>1147</v>
      </c>
      <c r="H545" s="71">
        <f t="shared" si="44"/>
        <v>2.7028927660405127</v>
      </c>
      <c r="I545" s="71">
        <f t="shared" si="43"/>
        <v>0.47804965794844584</v>
      </c>
    </row>
    <row r="546" spans="1:9" x14ac:dyDescent="0.25">
      <c r="A546" s="98" t="s">
        <v>1200</v>
      </c>
      <c r="B546" s="31">
        <v>1</v>
      </c>
      <c r="C546" s="35" t="s">
        <v>1253</v>
      </c>
      <c r="D546" s="12">
        <v>3.8</v>
      </c>
      <c r="E546" s="12">
        <v>2.5</v>
      </c>
      <c r="F546" s="18">
        <v>2.8270000000000001E-3</v>
      </c>
      <c r="G546" s="18" t="s">
        <v>1147</v>
      </c>
      <c r="H546" s="71">
        <f t="shared" si="44"/>
        <v>3.2881921781721344</v>
      </c>
      <c r="I546" s="71">
        <f t="shared" si="43"/>
        <v>0.58156918609340891</v>
      </c>
    </row>
    <row r="547" spans="1:9" x14ac:dyDescent="0.25">
      <c r="A547" s="98" t="s">
        <v>1200</v>
      </c>
      <c r="B547" s="31">
        <v>2</v>
      </c>
      <c r="C547" s="35" t="s">
        <v>161</v>
      </c>
      <c r="D547" s="12">
        <v>7.1</v>
      </c>
      <c r="E547" s="12">
        <v>7</v>
      </c>
      <c r="F547" s="18">
        <v>2.8270000000000001E-3</v>
      </c>
      <c r="G547" s="18" t="s">
        <v>1147</v>
      </c>
      <c r="H547" s="71">
        <f t="shared" si="44"/>
        <v>14.588813698239084</v>
      </c>
      <c r="I547" s="71">
        <f t="shared" si="43"/>
        <v>2.5802641843365905</v>
      </c>
    </row>
    <row r="548" spans="1:9" x14ac:dyDescent="0.25">
      <c r="A548" s="98" t="s">
        <v>1200</v>
      </c>
      <c r="B548" s="31">
        <v>3</v>
      </c>
      <c r="C548" s="35" t="s">
        <v>161</v>
      </c>
      <c r="D548" s="12">
        <v>3.7</v>
      </c>
      <c r="E548" s="12">
        <v>5</v>
      </c>
      <c r="F548" s="18">
        <v>2.8270000000000001E-3</v>
      </c>
      <c r="G548" s="18" t="s">
        <v>1147</v>
      </c>
      <c r="H548" s="71">
        <f t="shared" si="44"/>
        <v>3.0856856646049509</v>
      </c>
      <c r="I548" s="71">
        <f t="shared" si="43"/>
        <v>0.54575268210204297</v>
      </c>
    </row>
    <row r="549" spans="1:9" x14ac:dyDescent="0.25">
      <c r="A549" s="98" t="s">
        <v>1254</v>
      </c>
      <c r="B549" s="31">
        <v>1</v>
      </c>
      <c r="C549" s="35" t="s">
        <v>1247</v>
      </c>
      <c r="D549" s="12">
        <v>5.7</v>
      </c>
      <c r="E549" s="12">
        <v>5</v>
      </c>
      <c r="F549" s="18">
        <v>2.8270000000000001E-3</v>
      </c>
      <c r="G549" s="18" t="s">
        <v>1147</v>
      </c>
      <c r="H549" s="71">
        <f t="shared" si="44"/>
        <v>8.6431583316292464</v>
      </c>
      <c r="I549" s="71">
        <f t="shared" si="43"/>
        <v>1.5286802850423145</v>
      </c>
    </row>
    <row r="550" spans="1:9" x14ac:dyDescent="0.25">
      <c r="A550" s="98" t="s">
        <v>1254</v>
      </c>
      <c r="B550" s="31">
        <v>2</v>
      </c>
      <c r="C550" s="35" t="s">
        <v>1253</v>
      </c>
      <c r="D550" s="12">
        <v>7.2</v>
      </c>
      <c r="E550" s="12">
        <v>6</v>
      </c>
      <c r="F550" s="18">
        <v>2.8270000000000001E-3</v>
      </c>
      <c r="G550" s="18" t="s">
        <v>1147</v>
      </c>
      <c r="H550" s="71">
        <f t="shared" si="44"/>
        <v>15.083348659874792</v>
      </c>
      <c r="I550" s="71">
        <f t="shared" si="43"/>
        <v>2.6677305730234862</v>
      </c>
    </row>
    <row r="551" spans="1:9" x14ac:dyDescent="0.25">
      <c r="A551" s="98" t="s">
        <v>1254</v>
      </c>
      <c r="B551" s="31">
        <v>3</v>
      </c>
      <c r="C551" s="35" t="s">
        <v>896</v>
      </c>
      <c r="D551" s="12">
        <v>6.3</v>
      </c>
      <c r="E551" s="12">
        <v>4</v>
      </c>
      <c r="F551" s="18">
        <v>2.8270000000000001E-3</v>
      </c>
      <c r="G551" s="18" t="s">
        <v>1147</v>
      </c>
      <c r="H551" s="71">
        <f t="shared" si="44"/>
        <v>10.971686368675135</v>
      </c>
      <c r="I551" s="71">
        <f t="shared" si="43"/>
        <v>1.9405175749336991</v>
      </c>
    </row>
    <row r="552" spans="1:9" x14ac:dyDescent="0.25">
      <c r="A552" s="98" t="s">
        <v>1254</v>
      </c>
      <c r="B552" s="31">
        <v>4</v>
      </c>
      <c r="C552" s="35" t="s">
        <v>1236</v>
      </c>
      <c r="D552" s="12">
        <v>6.7</v>
      </c>
      <c r="E552" s="12">
        <v>4</v>
      </c>
      <c r="F552" s="18">
        <v>2.8270000000000001E-3</v>
      </c>
      <c r="G552" s="18" t="s">
        <v>1147</v>
      </c>
      <c r="H552" s="71">
        <f t="shared" si="44"/>
        <v>12.705587298871091</v>
      </c>
      <c r="I552" s="71">
        <f t="shared" si="43"/>
        <v>2.247185585226581</v>
      </c>
    </row>
    <row r="553" spans="1:9" x14ac:dyDescent="0.25">
      <c r="A553" s="98" t="s">
        <v>1254</v>
      </c>
      <c r="B553" s="31">
        <v>5</v>
      </c>
      <c r="C553" s="35" t="s">
        <v>1233</v>
      </c>
      <c r="D553" s="12">
        <v>9.1999999999999993</v>
      </c>
      <c r="E553" s="12">
        <v>6</v>
      </c>
      <c r="F553" s="18">
        <v>2.8270000000000001E-3</v>
      </c>
      <c r="G553" s="18" t="s">
        <v>1147</v>
      </c>
      <c r="H553" s="71">
        <f t="shared" si="44"/>
        <v>27.05422614210638</v>
      </c>
      <c r="I553" s="71">
        <f t="shared" si="43"/>
        <v>4.7849710191203361</v>
      </c>
    </row>
    <row r="554" spans="1:9" x14ac:dyDescent="0.25">
      <c r="A554" s="98" t="s">
        <v>1254</v>
      </c>
      <c r="B554" s="31">
        <v>6</v>
      </c>
      <c r="C554" s="35" t="s">
        <v>1233</v>
      </c>
      <c r="D554" s="12">
        <v>8.3000000000000007</v>
      </c>
      <c r="E554" s="12">
        <v>6</v>
      </c>
      <c r="F554" s="18">
        <v>2.8270000000000001E-3</v>
      </c>
      <c r="G554" s="18" t="s">
        <v>1147</v>
      </c>
      <c r="H554" s="71">
        <f t="shared" si="44"/>
        <v>21.167473049992665</v>
      </c>
      <c r="I554" s="71">
        <f t="shared" si="43"/>
        <v>3.7438049257150099</v>
      </c>
    </row>
    <row r="555" spans="1:9" x14ac:dyDescent="0.25">
      <c r="A555" s="98" t="s">
        <v>1254</v>
      </c>
      <c r="B555" s="31">
        <v>7</v>
      </c>
      <c r="C555" s="35" t="s">
        <v>1253</v>
      </c>
      <c r="D555" s="12">
        <v>6.4</v>
      </c>
      <c r="E555" s="12">
        <v>4</v>
      </c>
      <c r="F555" s="18">
        <v>2.8270000000000001E-3</v>
      </c>
      <c r="G555" s="18" t="s">
        <v>1147</v>
      </c>
      <c r="H555" s="71">
        <f t="shared" si="44"/>
        <v>11.391350670116164</v>
      </c>
      <c r="I555" s="71">
        <f t="shared" si="43"/>
        <v>2.0147418942547159</v>
      </c>
    </row>
    <row r="556" spans="1:9" x14ac:dyDescent="0.25">
      <c r="A556" s="98" t="s">
        <v>1254</v>
      </c>
      <c r="B556" s="31">
        <v>8</v>
      </c>
      <c r="C556" s="35" t="s">
        <v>1233</v>
      </c>
      <c r="D556" s="12">
        <v>5.3</v>
      </c>
      <c r="E556" s="12">
        <v>4</v>
      </c>
      <c r="F556" s="18">
        <v>2.8270000000000001E-3</v>
      </c>
      <c r="G556" s="18" t="s">
        <v>1147</v>
      </c>
      <c r="H556" s="71">
        <f t="shared" si="44"/>
        <v>7.2670135420799529</v>
      </c>
      <c r="I556" s="71">
        <f t="shared" si="43"/>
        <v>1.2852871492889906</v>
      </c>
    </row>
    <row r="557" spans="1:9" x14ac:dyDescent="0.25">
      <c r="A557" s="98" t="s">
        <v>1254</v>
      </c>
      <c r="B557" s="31">
        <v>9</v>
      </c>
      <c r="C557" s="35" t="s">
        <v>1233</v>
      </c>
      <c r="D557" s="12">
        <v>5.2</v>
      </c>
      <c r="E557" s="12">
        <v>4</v>
      </c>
      <c r="F557" s="18">
        <v>2.8270000000000001E-3</v>
      </c>
      <c r="G557" s="18" t="s">
        <v>1147</v>
      </c>
      <c r="H557" s="71">
        <f t="shared" si="44"/>
        <v>6.9444574481755694</v>
      </c>
      <c r="I557" s="71">
        <f t="shared" si="43"/>
        <v>1.2282379639504015</v>
      </c>
    </row>
    <row r="558" spans="1:9" x14ac:dyDescent="0.25">
      <c r="A558" s="98" t="s">
        <v>1254</v>
      </c>
      <c r="B558" s="31">
        <v>10</v>
      </c>
      <c r="C558" s="35" t="s">
        <v>1233</v>
      </c>
      <c r="D558" s="12">
        <v>5.3</v>
      </c>
      <c r="E558" s="12">
        <v>4</v>
      </c>
      <c r="F558" s="18">
        <v>2.8270000000000001E-3</v>
      </c>
      <c r="G558" s="18" t="s">
        <v>1147</v>
      </c>
      <c r="H558" s="71">
        <f t="shared" si="44"/>
        <v>7.2670135420799529</v>
      </c>
      <c r="I558" s="71">
        <f t="shared" si="43"/>
        <v>1.2852871492889906</v>
      </c>
    </row>
    <row r="559" spans="1:9" x14ac:dyDescent="0.25">
      <c r="A559" s="98" t="s">
        <v>1205</v>
      </c>
      <c r="B559" s="31">
        <v>1</v>
      </c>
      <c r="C559" s="35" t="s">
        <v>1252</v>
      </c>
      <c r="D559" s="12">
        <v>6.2</v>
      </c>
      <c r="E559" s="12">
        <v>3</v>
      </c>
      <c r="F559" s="18">
        <v>2.8270000000000001E-3</v>
      </c>
      <c r="G559" s="18" t="s">
        <v>1147</v>
      </c>
      <c r="H559" s="71">
        <f t="shared" si="44"/>
        <v>10.561137754359441</v>
      </c>
      <c r="I559" s="71">
        <f t="shared" si="43"/>
        <v>1.8679055101449311</v>
      </c>
    </row>
    <row r="560" spans="1:9" x14ac:dyDescent="0.25">
      <c r="A560" s="98" t="s">
        <v>1205</v>
      </c>
      <c r="B560" s="31">
        <v>2</v>
      </c>
      <c r="C560" s="35" t="s">
        <v>161</v>
      </c>
      <c r="D560" s="12">
        <v>9.9</v>
      </c>
      <c r="E560" s="12">
        <v>5</v>
      </c>
      <c r="F560" s="18">
        <v>2.8270000000000001E-3</v>
      </c>
      <c r="G560" s="18" t="s">
        <v>1147</v>
      </c>
      <c r="H560" s="71">
        <f t="shared" si="44"/>
        <v>32.221342716285129</v>
      </c>
      <c r="I560" s="71">
        <f t="shared" si="43"/>
        <v>5.6988579264741999</v>
      </c>
    </row>
    <row r="561" spans="1:9" x14ac:dyDescent="0.25">
      <c r="A561" s="98" t="s">
        <v>1208</v>
      </c>
      <c r="B561" s="31">
        <v>1</v>
      </c>
      <c r="C561" s="35" t="s">
        <v>1236</v>
      </c>
      <c r="D561" s="12">
        <v>4.7</v>
      </c>
      <c r="E561" s="12">
        <v>3</v>
      </c>
      <c r="F561" s="18">
        <v>2.8270000000000001E-3</v>
      </c>
      <c r="G561" s="18" t="s">
        <v>1147</v>
      </c>
      <c r="H561" s="71">
        <f t="shared" si="44"/>
        <v>5.4574423525989513</v>
      </c>
      <c r="I561" s="71">
        <f t="shared" si="43"/>
        <v>0.9652356477889904</v>
      </c>
    </row>
    <row r="562" spans="1:9" x14ac:dyDescent="0.25">
      <c r="A562" s="98" t="s">
        <v>1208</v>
      </c>
      <c r="B562" s="31">
        <v>2</v>
      </c>
      <c r="C562" s="35" t="s">
        <v>1236</v>
      </c>
      <c r="D562" s="12">
        <v>3.9</v>
      </c>
      <c r="E562" s="12">
        <v>3.5</v>
      </c>
      <c r="F562" s="18">
        <v>2.8270000000000001E-3</v>
      </c>
      <c r="G562" s="18" t="s">
        <v>1147</v>
      </c>
      <c r="H562" s="71">
        <f t="shared" si="44"/>
        <v>3.4982077133341418</v>
      </c>
      <c r="I562" s="71">
        <f t="shared" si="43"/>
        <v>0.61871378021474033</v>
      </c>
    </row>
    <row r="563" spans="1:9" x14ac:dyDescent="0.25">
      <c r="A563" s="98" t="s">
        <v>1208</v>
      </c>
      <c r="B563" s="31">
        <v>3</v>
      </c>
      <c r="C563" s="35" t="s">
        <v>1253</v>
      </c>
      <c r="D563" s="12">
        <v>7.9</v>
      </c>
      <c r="E563" s="12">
        <v>6</v>
      </c>
      <c r="F563" s="18">
        <v>2.8270000000000001E-3</v>
      </c>
      <c r="G563" s="18" t="s">
        <v>1147</v>
      </c>
      <c r="H563" s="71">
        <f t="shared" si="44"/>
        <v>18.81656477792442</v>
      </c>
      <c r="I563" s="71">
        <f t="shared" si="43"/>
        <v>3.3280093346169828</v>
      </c>
    </row>
    <row r="564" spans="1:9" x14ac:dyDescent="0.25">
      <c r="A564" s="98" t="s">
        <v>1210</v>
      </c>
      <c r="B564" s="31">
        <v>1</v>
      </c>
      <c r="C564" s="35" t="s">
        <v>1255</v>
      </c>
      <c r="D564" s="12">
        <v>7.6</v>
      </c>
      <c r="E564" s="12">
        <v>4</v>
      </c>
      <c r="F564" s="18">
        <v>2.8270000000000001E-3</v>
      </c>
      <c r="G564" s="18" t="s">
        <v>1147</v>
      </c>
      <c r="H564" s="71">
        <f t="shared" si="44"/>
        <v>17.157942057887794</v>
      </c>
      <c r="I564" s="71">
        <f t="shared" si="43"/>
        <v>3.0346554753957893</v>
      </c>
    </row>
    <row r="565" spans="1:9" x14ac:dyDescent="0.25">
      <c r="A565" s="98" t="s">
        <v>1210</v>
      </c>
      <c r="B565" s="31">
        <v>2</v>
      </c>
      <c r="C565" s="35" t="s">
        <v>1255</v>
      </c>
      <c r="D565" s="12">
        <v>6.6</v>
      </c>
      <c r="E565" s="12">
        <v>4</v>
      </c>
      <c r="F565" s="18">
        <v>2.8270000000000001E-3</v>
      </c>
      <c r="G565" s="18" t="s">
        <v>1147</v>
      </c>
      <c r="H565" s="71">
        <f t="shared" si="44"/>
        <v>12.258246699261933</v>
      </c>
      <c r="I565" s="71">
        <f t="shared" si="43"/>
        <v>2.1680662715355381</v>
      </c>
    </row>
    <row r="566" spans="1:9" ht="15.75" x14ac:dyDescent="0.25">
      <c r="A566" s="272" t="s">
        <v>1212</v>
      </c>
      <c r="B566" s="31">
        <v>0</v>
      </c>
      <c r="C566" s="35" t="s">
        <v>1036</v>
      </c>
      <c r="D566" s="12"/>
      <c r="E566" s="12"/>
      <c r="F566" s="18">
        <v>2.8270000000000001E-3</v>
      </c>
      <c r="G566" s="18" t="s">
        <v>1147</v>
      </c>
      <c r="H566" s="71">
        <f t="shared" si="44"/>
        <v>0</v>
      </c>
      <c r="I566" s="71">
        <f t="shared" si="43"/>
        <v>0</v>
      </c>
    </row>
    <row r="567" spans="1:9" x14ac:dyDescent="0.25">
      <c r="A567" s="98" t="s">
        <v>1214</v>
      </c>
      <c r="B567" s="31">
        <v>1</v>
      </c>
      <c r="C567" s="35" t="s">
        <v>1256</v>
      </c>
      <c r="D567" s="12">
        <v>4.2</v>
      </c>
      <c r="E567" s="12">
        <v>3.5</v>
      </c>
      <c r="F567" s="18">
        <v>2.8270000000000001E-3</v>
      </c>
      <c r="G567" s="18" t="s">
        <v>1147</v>
      </c>
      <c r="H567" s="71">
        <f t="shared" si="44"/>
        <v>4.1740544271661992</v>
      </c>
      <c r="I567" s="71">
        <f t="shared" si="43"/>
        <v>0.73824804159288981</v>
      </c>
    </row>
    <row r="568" spans="1:9" x14ac:dyDescent="0.25">
      <c r="A568" s="98" t="s">
        <v>1214</v>
      </c>
      <c r="B568" s="31">
        <v>2</v>
      </c>
      <c r="C568" s="35" t="s">
        <v>1256</v>
      </c>
      <c r="D568" s="12">
        <v>4.2</v>
      </c>
      <c r="E568" s="12">
        <v>3.5</v>
      </c>
      <c r="F568" s="18">
        <v>2.8270000000000001E-3</v>
      </c>
      <c r="G568" s="18" t="s">
        <v>1147</v>
      </c>
      <c r="H568" s="71">
        <f t="shared" si="44"/>
        <v>4.1740544271661992</v>
      </c>
      <c r="I568" s="71">
        <f t="shared" si="43"/>
        <v>0.73824804159288981</v>
      </c>
    </row>
    <row r="569" spans="1:9" x14ac:dyDescent="0.25">
      <c r="A569" s="98" t="s">
        <v>1214</v>
      </c>
      <c r="B569" s="31">
        <v>3</v>
      </c>
      <c r="C569" s="35" t="s">
        <v>1257</v>
      </c>
      <c r="D569" s="12">
        <v>5.5</v>
      </c>
      <c r="E569" s="12">
        <v>3</v>
      </c>
      <c r="F569" s="18">
        <v>2.8270000000000001E-3</v>
      </c>
      <c r="G569" s="18" t="s">
        <v>1147</v>
      </c>
      <c r="H569" s="71">
        <f t="shared" si="44"/>
        <v>7.93778013821185</v>
      </c>
      <c r="I569" s="71">
        <f t="shared" si="43"/>
        <v>1.4039229108970375</v>
      </c>
    </row>
    <row r="570" spans="1:9" x14ac:dyDescent="0.25">
      <c r="A570" s="98" t="s">
        <v>1214</v>
      </c>
      <c r="B570" s="31">
        <v>4</v>
      </c>
      <c r="C570" s="35" t="s">
        <v>377</v>
      </c>
      <c r="D570" s="12">
        <v>3.5</v>
      </c>
      <c r="E570" s="12"/>
      <c r="F570" s="18">
        <v>2.8270000000000001E-3</v>
      </c>
      <c r="G570" s="18" t="s">
        <v>1147</v>
      </c>
      <c r="H570" s="71">
        <f t="shared" si="44"/>
        <v>2.7028927660405127</v>
      </c>
      <c r="I570" s="71">
        <f t="shared" si="43"/>
        <v>0.47804965794844584</v>
      </c>
    </row>
    <row r="571" spans="1:9" x14ac:dyDescent="0.25">
      <c r="A571" s="98" t="s">
        <v>1214</v>
      </c>
      <c r="B571" s="31">
        <v>5</v>
      </c>
      <c r="C571" s="35" t="s">
        <v>377</v>
      </c>
      <c r="D571" s="12">
        <v>3.6</v>
      </c>
      <c r="E571" s="12">
        <v>4</v>
      </c>
      <c r="F571" s="18">
        <v>2.8270000000000001E-3</v>
      </c>
      <c r="G571" s="18" t="s">
        <v>1147</v>
      </c>
      <c r="H571" s="71">
        <f t="shared" si="44"/>
        <v>2.890611759656974</v>
      </c>
      <c r="I571" s="71">
        <f t="shared" si="43"/>
        <v>0.51125075338821613</v>
      </c>
    </row>
    <row r="572" spans="1:9" x14ac:dyDescent="0.25">
      <c r="A572" s="98" t="s">
        <v>1214</v>
      </c>
      <c r="B572" s="31">
        <v>6</v>
      </c>
      <c r="C572" s="35" t="s">
        <v>377</v>
      </c>
      <c r="D572" s="12">
        <v>6.3</v>
      </c>
      <c r="E572" s="12">
        <v>4</v>
      </c>
      <c r="F572" s="18">
        <v>2.8270000000000001E-3</v>
      </c>
      <c r="G572" s="18" t="s">
        <v>1147</v>
      </c>
      <c r="H572" s="71">
        <f t="shared" si="44"/>
        <v>10.971686368675135</v>
      </c>
      <c r="I572" s="71">
        <f t="shared" si="43"/>
        <v>1.9405175749336991</v>
      </c>
    </row>
    <row r="573" spans="1:9" x14ac:dyDescent="0.25">
      <c r="A573" s="98" t="s">
        <v>1214</v>
      </c>
      <c r="B573" s="31">
        <v>7</v>
      </c>
      <c r="C573" s="35" t="s">
        <v>377</v>
      </c>
      <c r="D573" s="12">
        <v>4</v>
      </c>
      <c r="E573" s="12"/>
      <c r="F573" s="18">
        <v>2.8270000000000001E-3</v>
      </c>
      <c r="G573" s="18" t="s">
        <v>1147</v>
      </c>
      <c r="H573" s="71">
        <f t="shared" si="44"/>
        <v>3.7158074529763803</v>
      </c>
      <c r="I573" s="71">
        <f t="shared" si="43"/>
        <v>0.65719976175740713</v>
      </c>
    </row>
    <row r="574" spans="1:9" x14ac:dyDescent="0.25">
      <c r="A574" s="98" t="s">
        <v>1214</v>
      </c>
      <c r="B574" s="31">
        <v>8</v>
      </c>
      <c r="C574" s="35" t="s">
        <v>377</v>
      </c>
      <c r="D574" s="12">
        <v>3.5</v>
      </c>
      <c r="E574" s="12"/>
      <c r="F574" s="18">
        <v>2.8270000000000001E-3</v>
      </c>
      <c r="G574" s="18" t="s">
        <v>1147</v>
      </c>
      <c r="H574" s="71">
        <f t="shared" si="44"/>
        <v>2.7028927660405127</v>
      </c>
      <c r="I574" s="71">
        <f t="shared" si="43"/>
        <v>0.47804965794844584</v>
      </c>
    </row>
    <row r="575" spans="1:9" x14ac:dyDescent="0.25">
      <c r="A575" s="98" t="s">
        <v>1214</v>
      </c>
      <c r="B575" s="31">
        <v>9</v>
      </c>
      <c r="C575" s="35" t="s">
        <v>377</v>
      </c>
      <c r="D575" s="12">
        <v>7.5</v>
      </c>
      <c r="E575" s="12">
        <v>4</v>
      </c>
      <c r="F575" s="18">
        <v>2.8270000000000001E-3</v>
      </c>
      <c r="G575" s="18" t="s">
        <v>1147</v>
      </c>
      <c r="H575" s="71">
        <f t="shared" si="44"/>
        <v>16.624724745788903</v>
      </c>
      <c r="I575" s="71">
        <f t="shared" si="43"/>
        <v>2.9403474966022114</v>
      </c>
    </row>
    <row r="576" spans="1:9" x14ac:dyDescent="0.25">
      <c r="A576" s="98" t="s">
        <v>1214</v>
      </c>
      <c r="B576" s="31">
        <v>10</v>
      </c>
      <c r="C576" s="35" t="s">
        <v>377</v>
      </c>
      <c r="D576" s="12">
        <v>8.1</v>
      </c>
      <c r="E576" s="12"/>
      <c r="F576" s="18">
        <v>2.8270000000000001E-3</v>
      </c>
      <c r="G576" s="18" t="s">
        <v>1147</v>
      </c>
      <c r="H576" s="71">
        <f t="shared" si="44"/>
        <v>19.971943045541138</v>
      </c>
      <c r="I576" s="71">
        <f t="shared" si="43"/>
        <v>3.5323563929149522</v>
      </c>
    </row>
    <row r="577" spans="1:9" x14ac:dyDescent="0.25">
      <c r="A577" s="98" t="s">
        <v>1216</v>
      </c>
      <c r="B577" s="31">
        <v>1</v>
      </c>
      <c r="C577" s="35" t="s">
        <v>1252</v>
      </c>
      <c r="D577" s="12">
        <v>2.5</v>
      </c>
      <c r="E577" s="12">
        <v>3.5</v>
      </c>
      <c r="F577" s="18">
        <v>2.8270000000000001E-3</v>
      </c>
      <c r="G577" s="18" t="s">
        <v>1147</v>
      </c>
      <c r="H577" s="71">
        <f t="shared" si="44"/>
        <v>1.2120797109526622</v>
      </c>
      <c r="I577" s="71">
        <f t="shared" si="43"/>
        <v>0.21437561212463074</v>
      </c>
    </row>
    <row r="578" spans="1:9" x14ac:dyDescent="0.25">
      <c r="A578" s="98" t="s">
        <v>1216</v>
      </c>
      <c r="B578" s="31">
        <v>2</v>
      </c>
      <c r="C578" s="35" t="s">
        <v>1252</v>
      </c>
      <c r="D578" s="12">
        <v>3.2</v>
      </c>
      <c r="E578" s="12">
        <v>3.2</v>
      </c>
      <c r="F578" s="18">
        <v>2.8270000000000001E-3</v>
      </c>
      <c r="G578" s="18" t="s">
        <v>1147</v>
      </c>
      <c r="H578" s="71">
        <f t="shared" si="44"/>
        <v>2.1830677622012535</v>
      </c>
      <c r="I578" s="71">
        <f t="shared" si="43"/>
        <v>0.38611032228532954</v>
      </c>
    </row>
    <row r="579" spans="1:9" x14ac:dyDescent="0.25">
      <c r="A579" s="98" t="s">
        <v>1216</v>
      </c>
      <c r="B579" s="31">
        <v>3</v>
      </c>
      <c r="C579" s="35" t="s">
        <v>1252</v>
      </c>
      <c r="D579" s="12">
        <v>3.3</v>
      </c>
      <c r="E579" s="12">
        <v>3.5</v>
      </c>
      <c r="F579" s="18">
        <v>2.8270000000000001E-3</v>
      </c>
      <c r="G579" s="18" t="s">
        <v>1147</v>
      </c>
      <c r="H579" s="71">
        <f t="shared" si="44"/>
        <v>2.3492019484986812</v>
      </c>
      <c r="I579" s="71">
        <f t="shared" si="43"/>
        <v>0.41549380058342428</v>
      </c>
    </row>
    <row r="580" spans="1:9" x14ac:dyDescent="0.25">
      <c r="A580" s="98" t="s">
        <v>1216</v>
      </c>
      <c r="B580" s="31">
        <v>4</v>
      </c>
      <c r="C580" s="35" t="s">
        <v>985</v>
      </c>
      <c r="D580" s="12">
        <v>3.1</v>
      </c>
      <c r="E580" s="12">
        <v>4.7</v>
      </c>
      <c r="F580" s="18">
        <v>2.8270000000000001E-3</v>
      </c>
      <c r="G580" s="18" t="s">
        <v>1147</v>
      </c>
      <c r="H580" s="71">
        <f t="shared" si="44"/>
        <v>2.0239636221710238</v>
      </c>
      <c r="I580" s="71">
        <f t="shared" si="43"/>
        <v>0.35797021969774029</v>
      </c>
    </row>
    <row r="581" spans="1:9" x14ac:dyDescent="0.25">
      <c r="A581" s="98" t="s">
        <v>1218</v>
      </c>
      <c r="B581" s="31">
        <v>1</v>
      </c>
      <c r="C581" s="35" t="s">
        <v>985</v>
      </c>
      <c r="D581" s="12">
        <v>3.2</v>
      </c>
      <c r="E581" s="12">
        <v>3.5</v>
      </c>
      <c r="F581" s="18">
        <v>2.8270000000000001E-3</v>
      </c>
      <c r="G581" s="18" t="s">
        <v>1147</v>
      </c>
      <c r="H581" s="71">
        <f t="shared" si="44"/>
        <v>2.1830677622012535</v>
      </c>
      <c r="I581" s="71">
        <f t="shared" si="43"/>
        <v>0.38611032228532954</v>
      </c>
    </row>
    <row r="582" spans="1:9" x14ac:dyDescent="0.25">
      <c r="A582" s="98" t="s">
        <v>1218</v>
      </c>
      <c r="B582" s="31">
        <v>2</v>
      </c>
      <c r="C582" s="35" t="s">
        <v>985</v>
      </c>
      <c r="D582" s="12">
        <v>2.7</v>
      </c>
      <c r="E582" s="12">
        <v>2</v>
      </c>
      <c r="F582" s="18">
        <v>2.8270000000000001E-3</v>
      </c>
      <c r="G582" s="18" t="s">
        <v>1147</v>
      </c>
      <c r="H582" s="71">
        <f t="shared" si="44"/>
        <v>1.4561195643214717</v>
      </c>
      <c r="I582" s="71">
        <f t="shared" si="43"/>
        <v>0.25753794911946792</v>
      </c>
    </row>
    <row r="583" spans="1:9" hidden="1" x14ac:dyDescent="0.25">
      <c r="A583" s="98" t="s">
        <v>1218</v>
      </c>
      <c r="B583" s="31">
        <v>3</v>
      </c>
      <c r="C583" s="35" t="s">
        <v>1125</v>
      </c>
      <c r="D583" s="12">
        <v>8.5</v>
      </c>
      <c r="E583" s="12">
        <v>15</v>
      </c>
      <c r="F583" s="18">
        <v>2.8270000000000001E-3</v>
      </c>
      <c r="G583" s="18" t="s">
        <v>1116</v>
      </c>
      <c r="H583" s="33">
        <f>0.15991*D583^2.32764</f>
        <v>23.293153653723643</v>
      </c>
      <c r="I583" s="33">
        <f t="shared" si="43"/>
        <v>4.119765414524875</v>
      </c>
    </row>
    <row r="584" spans="1:9" x14ac:dyDescent="0.25">
      <c r="A584" s="98" t="s">
        <v>1218</v>
      </c>
      <c r="B584" s="31">
        <v>4</v>
      </c>
      <c r="C584" s="35" t="s">
        <v>1258</v>
      </c>
      <c r="D584" s="12">
        <v>3.8</v>
      </c>
      <c r="E584" s="12">
        <v>6</v>
      </c>
      <c r="F584" s="18">
        <v>2.8270000000000001E-3</v>
      </c>
      <c r="G584" s="18" t="s">
        <v>1147</v>
      </c>
      <c r="H584" s="71">
        <f t="shared" ref="H584:H609" si="45">0.13647*D584^2.38351</f>
        <v>3.2881921781721344</v>
      </c>
      <c r="I584" s="71">
        <f t="shared" si="43"/>
        <v>0.58156918609340891</v>
      </c>
    </row>
    <row r="585" spans="1:9" x14ac:dyDescent="0.25">
      <c r="A585" s="130" t="s">
        <v>1218</v>
      </c>
      <c r="B585" s="18">
        <v>5</v>
      </c>
      <c r="C585" s="35" t="s">
        <v>1253</v>
      </c>
      <c r="D585" s="12">
        <v>4.7</v>
      </c>
      <c r="E585" s="12">
        <v>2</v>
      </c>
      <c r="F585" s="18">
        <v>2.8270000000000001E-3</v>
      </c>
      <c r="G585" s="18" t="s">
        <v>1147</v>
      </c>
      <c r="H585" s="71">
        <f t="shared" si="45"/>
        <v>5.4574423525989513</v>
      </c>
      <c r="I585" s="71">
        <f t="shared" si="43"/>
        <v>0.9652356477889904</v>
      </c>
    </row>
    <row r="586" spans="1:9" ht="15.75" x14ac:dyDescent="0.25">
      <c r="A586" s="273" t="s">
        <v>1221</v>
      </c>
      <c r="B586" s="18">
        <v>0</v>
      </c>
      <c r="C586" s="35" t="s">
        <v>1036</v>
      </c>
      <c r="D586" s="12"/>
      <c r="E586" s="14"/>
      <c r="F586" s="18">
        <v>2.8270000000000001E-3</v>
      </c>
      <c r="G586" s="18" t="s">
        <v>1147</v>
      </c>
      <c r="H586" s="71">
        <f t="shared" si="45"/>
        <v>0</v>
      </c>
      <c r="I586" s="71">
        <f t="shared" si="43"/>
        <v>0</v>
      </c>
    </row>
    <row r="587" spans="1:9" ht="15.75" x14ac:dyDescent="0.25">
      <c r="A587" s="273" t="s">
        <v>1224</v>
      </c>
      <c r="B587" s="18">
        <v>0</v>
      </c>
      <c r="C587" s="35" t="s">
        <v>1036</v>
      </c>
      <c r="D587" s="12"/>
      <c r="E587" s="14"/>
      <c r="F587" s="18">
        <v>2.8270000000000001E-3</v>
      </c>
      <c r="G587" s="18" t="s">
        <v>1147</v>
      </c>
      <c r="H587" s="71">
        <f t="shared" si="45"/>
        <v>0</v>
      </c>
      <c r="I587" s="71">
        <f t="shared" si="43"/>
        <v>0</v>
      </c>
    </row>
    <row r="588" spans="1:9" x14ac:dyDescent="0.25">
      <c r="A588" s="98" t="s">
        <v>1261</v>
      </c>
      <c r="B588" s="35">
        <v>1</v>
      </c>
      <c r="C588" s="28" t="s">
        <v>1338</v>
      </c>
      <c r="D588" s="29">
        <v>8</v>
      </c>
      <c r="E588" s="30">
        <v>7</v>
      </c>
      <c r="F588" s="18">
        <v>2.8270000000000001E-3</v>
      </c>
      <c r="G588" s="31" t="s">
        <v>1063</v>
      </c>
      <c r="H588" s="71">
        <f t="shared" si="45"/>
        <v>19.389258754297423</v>
      </c>
      <c r="I588" s="71">
        <f t="shared" si="43"/>
        <v>3.4292993905725897</v>
      </c>
    </row>
    <row r="589" spans="1:9" x14ac:dyDescent="0.25">
      <c r="A589" s="98" t="s">
        <v>1261</v>
      </c>
      <c r="B589" s="35">
        <v>2</v>
      </c>
      <c r="C589" s="28" t="s">
        <v>1281</v>
      </c>
      <c r="D589" s="29">
        <v>4.5</v>
      </c>
      <c r="E589" s="30">
        <v>4</v>
      </c>
      <c r="F589" s="18">
        <v>2.8270000000000001E-3</v>
      </c>
      <c r="G589" s="31" t="s">
        <v>1063</v>
      </c>
      <c r="H589" s="71">
        <f t="shared" si="45"/>
        <v>4.9201206239077653</v>
      </c>
      <c r="I589" s="71">
        <f t="shared" si="43"/>
        <v>0.87020173751463825</v>
      </c>
    </row>
    <row r="590" spans="1:9" x14ac:dyDescent="0.25">
      <c r="A590" s="98" t="s">
        <v>1261</v>
      </c>
      <c r="B590" s="35">
        <v>3</v>
      </c>
      <c r="C590" s="28" t="s">
        <v>1281</v>
      </c>
      <c r="D590" s="29">
        <v>7.8</v>
      </c>
      <c r="E590" s="30">
        <v>4</v>
      </c>
      <c r="F590" s="18">
        <v>2.8270000000000001E-3</v>
      </c>
      <c r="G590" s="31" t="s">
        <v>1063</v>
      </c>
      <c r="H590" s="71">
        <f t="shared" si="45"/>
        <v>18.253813037536307</v>
      </c>
      <c r="I590" s="71">
        <f t="shared" si="43"/>
        <v>3.2284777215310059</v>
      </c>
    </row>
    <row r="591" spans="1:9" x14ac:dyDescent="0.25">
      <c r="A591" s="98" t="s">
        <v>1261</v>
      </c>
      <c r="B591" s="35">
        <v>4</v>
      </c>
      <c r="C591" s="28" t="s">
        <v>1281</v>
      </c>
      <c r="D591" s="29">
        <v>9</v>
      </c>
      <c r="E591" s="30">
        <v>6</v>
      </c>
      <c r="F591" s="18">
        <v>2.8270000000000001E-3</v>
      </c>
      <c r="G591" s="31" t="s">
        <v>1063</v>
      </c>
      <c r="H591" s="71">
        <f t="shared" si="45"/>
        <v>25.673421749259127</v>
      </c>
      <c r="I591" s="71">
        <f t="shared" si="43"/>
        <v>4.5407537582700961</v>
      </c>
    </row>
    <row r="592" spans="1:9" x14ac:dyDescent="0.25">
      <c r="A592" s="98" t="s">
        <v>1261</v>
      </c>
      <c r="B592" s="35">
        <v>5</v>
      </c>
      <c r="C592" s="28" t="s">
        <v>1281</v>
      </c>
      <c r="D592" s="29">
        <v>3.5</v>
      </c>
      <c r="E592" s="30">
        <v>4</v>
      </c>
      <c r="F592" s="18">
        <v>2.8270000000000001E-3</v>
      </c>
      <c r="G592" s="31" t="s">
        <v>1063</v>
      </c>
      <c r="H592" s="71">
        <f t="shared" si="45"/>
        <v>2.7028927660405127</v>
      </c>
      <c r="I592" s="71">
        <f t="shared" si="43"/>
        <v>0.47804965794844584</v>
      </c>
    </row>
    <row r="593" spans="1:9" x14ac:dyDescent="0.25">
      <c r="A593" s="13" t="s">
        <v>1264</v>
      </c>
      <c r="B593" s="98">
        <v>1</v>
      </c>
      <c r="C593" s="28" t="s">
        <v>1292</v>
      </c>
      <c r="D593" s="29">
        <v>4.3</v>
      </c>
      <c r="E593" s="30">
        <v>5</v>
      </c>
      <c r="F593" s="18">
        <v>2.8270000000000001E-3</v>
      </c>
      <c r="G593" s="31" t="s">
        <v>1063</v>
      </c>
      <c r="H593" s="71">
        <f t="shared" si="45"/>
        <v>4.4148463163769209</v>
      </c>
      <c r="I593" s="71">
        <f t="shared" si="43"/>
        <v>0.78083592436804405</v>
      </c>
    </row>
    <row r="594" spans="1:9" x14ac:dyDescent="0.25">
      <c r="A594" s="13" t="s">
        <v>1264</v>
      </c>
      <c r="B594" s="98">
        <v>1</v>
      </c>
      <c r="C594" s="28" t="s">
        <v>1292</v>
      </c>
      <c r="D594" s="12">
        <v>5.5</v>
      </c>
      <c r="E594" s="12">
        <v>7</v>
      </c>
      <c r="F594" s="18">
        <v>2.8270000000000001E-3</v>
      </c>
      <c r="G594" s="31" t="s">
        <v>1063</v>
      </c>
      <c r="H594" s="71">
        <f t="shared" si="45"/>
        <v>7.93778013821185</v>
      </c>
      <c r="I594" s="71">
        <f t="shared" si="43"/>
        <v>1.4039229108970375</v>
      </c>
    </row>
    <row r="595" spans="1:9" ht="15.75" x14ac:dyDescent="0.25">
      <c r="A595" s="282" t="s">
        <v>1265</v>
      </c>
      <c r="B595" s="14"/>
      <c r="C595" s="102" t="s">
        <v>1339</v>
      </c>
      <c r="D595" s="103">
        <v>0</v>
      </c>
      <c r="E595" s="103">
        <v>0</v>
      </c>
      <c r="F595" s="18">
        <v>2.8270000000000001E-3</v>
      </c>
      <c r="G595" s="221" t="s">
        <v>1063</v>
      </c>
      <c r="H595" s="71">
        <f t="shared" si="45"/>
        <v>0</v>
      </c>
      <c r="I595" s="71">
        <f t="shared" si="43"/>
        <v>0</v>
      </c>
    </row>
    <row r="596" spans="1:9" x14ac:dyDescent="0.25">
      <c r="A596" s="13" t="s">
        <v>1266</v>
      </c>
      <c r="B596" s="98">
        <v>1</v>
      </c>
      <c r="C596" s="35" t="s">
        <v>1340</v>
      </c>
      <c r="D596" s="12">
        <v>3.5</v>
      </c>
      <c r="E596" s="12">
        <v>3</v>
      </c>
      <c r="F596" s="18">
        <v>2.8270000000000001E-3</v>
      </c>
      <c r="G596" s="31" t="s">
        <v>1063</v>
      </c>
      <c r="H596" s="71">
        <f t="shared" si="45"/>
        <v>2.7028927660405127</v>
      </c>
      <c r="I596" s="71">
        <f t="shared" si="43"/>
        <v>0.47804965794844584</v>
      </c>
    </row>
    <row r="597" spans="1:9" x14ac:dyDescent="0.25">
      <c r="A597" s="13" t="s">
        <v>1266</v>
      </c>
      <c r="B597" s="98">
        <v>2</v>
      </c>
      <c r="C597" s="35" t="s">
        <v>1341</v>
      </c>
      <c r="D597" s="12">
        <v>5</v>
      </c>
      <c r="E597" s="12">
        <v>3</v>
      </c>
      <c r="F597" s="18">
        <v>2.8270000000000001E-3</v>
      </c>
      <c r="G597" s="31" t="s">
        <v>1063</v>
      </c>
      <c r="H597" s="71">
        <f t="shared" si="45"/>
        <v>6.3246891675375991</v>
      </c>
      <c r="I597" s="71">
        <f t="shared" si="43"/>
        <v>1.1186220671272724</v>
      </c>
    </row>
    <row r="598" spans="1:9" x14ac:dyDescent="0.25">
      <c r="A598" s="13" t="s">
        <v>1268</v>
      </c>
      <c r="B598" s="98">
        <v>1</v>
      </c>
      <c r="C598" s="28" t="s">
        <v>1342</v>
      </c>
      <c r="D598" s="12">
        <v>8.8000000000000007</v>
      </c>
      <c r="E598" s="12">
        <v>7</v>
      </c>
      <c r="F598" s="18">
        <v>2.8270000000000001E-3</v>
      </c>
      <c r="G598" s="31" t="s">
        <v>1063</v>
      </c>
      <c r="H598" s="71">
        <f t="shared" si="45"/>
        <v>24.334424816395117</v>
      </c>
      <c r="I598" s="71">
        <f t="shared" si="43"/>
        <v>4.3039308129457226</v>
      </c>
    </row>
    <row r="599" spans="1:9" x14ac:dyDescent="0.25">
      <c r="A599" s="13" t="s">
        <v>1268</v>
      </c>
      <c r="B599" s="98">
        <v>2</v>
      </c>
      <c r="C599" s="28" t="s">
        <v>1342</v>
      </c>
      <c r="D599" s="12">
        <v>3.4</v>
      </c>
      <c r="E599" s="12">
        <v>2</v>
      </c>
      <c r="F599" s="18">
        <v>2.8270000000000001E-3</v>
      </c>
      <c r="G599" s="31" t="s">
        <v>1063</v>
      </c>
      <c r="H599" s="71">
        <f t="shared" si="45"/>
        <v>2.5224496439559245</v>
      </c>
      <c r="I599" s="71">
        <f t="shared" si="43"/>
        <v>0.44613541633461701</v>
      </c>
    </row>
    <row r="600" spans="1:9" x14ac:dyDescent="0.25">
      <c r="A600" s="13" t="s">
        <v>1268</v>
      </c>
      <c r="B600" s="98">
        <v>3</v>
      </c>
      <c r="C600" s="28" t="s">
        <v>1342</v>
      </c>
      <c r="D600" s="12">
        <v>4.2</v>
      </c>
      <c r="E600" s="12">
        <v>3</v>
      </c>
      <c r="F600" s="18">
        <v>2.8270000000000001E-3</v>
      </c>
      <c r="G600" s="31" t="s">
        <v>1063</v>
      </c>
      <c r="H600" s="71">
        <f t="shared" si="45"/>
        <v>4.1740544271661992</v>
      </c>
      <c r="I600" s="71">
        <f t="shared" si="43"/>
        <v>0.73824804159288981</v>
      </c>
    </row>
    <row r="601" spans="1:9" x14ac:dyDescent="0.25">
      <c r="A601" s="13" t="s">
        <v>1268</v>
      </c>
      <c r="B601" s="98">
        <v>4</v>
      </c>
      <c r="C601" s="28" t="s">
        <v>1342</v>
      </c>
      <c r="D601" s="12">
        <v>5.7</v>
      </c>
      <c r="E601" s="12">
        <v>3.5</v>
      </c>
      <c r="F601" s="18">
        <v>2.8270000000000001E-3</v>
      </c>
      <c r="G601" s="31" t="s">
        <v>1063</v>
      </c>
      <c r="H601" s="71">
        <f t="shared" si="45"/>
        <v>8.6431583316292464</v>
      </c>
      <c r="I601" s="71">
        <f t="shared" si="43"/>
        <v>1.5286802850423145</v>
      </c>
    </row>
    <row r="602" spans="1:9" x14ac:dyDescent="0.25">
      <c r="A602" s="13" t="s">
        <v>1268</v>
      </c>
      <c r="B602" s="98">
        <v>5</v>
      </c>
      <c r="C602" s="28" t="s">
        <v>1342</v>
      </c>
      <c r="D602" s="12">
        <v>3.4</v>
      </c>
      <c r="E602" s="12">
        <v>2</v>
      </c>
      <c r="F602" s="18">
        <v>2.8270000000000001E-3</v>
      </c>
      <c r="G602" s="31" t="s">
        <v>1063</v>
      </c>
      <c r="H602" s="71">
        <f t="shared" si="45"/>
        <v>2.5224496439559245</v>
      </c>
      <c r="I602" s="71">
        <f t="shared" ref="I602:I609" si="46">(H602/1000)*0.5/F602</f>
        <v>0.44613541633461701</v>
      </c>
    </row>
    <row r="603" spans="1:9" x14ac:dyDescent="0.25">
      <c r="A603" s="13" t="s">
        <v>1268</v>
      </c>
      <c r="B603" s="98">
        <v>6</v>
      </c>
      <c r="C603" s="28" t="s">
        <v>1342</v>
      </c>
      <c r="D603" s="12">
        <v>8.3000000000000007</v>
      </c>
      <c r="E603" s="12">
        <v>6</v>
      </c>
      <c r="F603" s="18">
        <v>2.8270000000000001E-3</v>
      </c>
      <c r="G603" s="31" t="s">
        <v>1063</v>
      </c>
      <c r="H603" s="71">
        <f t="shared" si="45"/>
        <v>21.167473049992665</v>
      </c>
      <c r="I603" s="71">
        <f t="shared" si="46"/>
        <v>3.7438049257150099</v>
      </c>
    </row>
    <row r="604" spans="1:9" x14ac:dyDescent="0.25">
      <c r="A604" s="35" t="s">
        <v>1270</v>
      </c>
      <c r="B604" s="98">
        <v>1</v>
      </c>
      <c r="C604" s="28" t="s">
        <v>1343</v>
      </c>
      <c r="D604" s="12">
        <v>2.1</v>
      </c>
      <c r="E604" s="12">
        <v>2.5</v>
      </c>
      <c r="F604" s="18">
        <v>2.8270000000000001E-3</v>
      </c>
      <c r="G604" s="31" t="s">
        <v>1063</v>
      </c>
      <c r="H604" s="71">
        <f t="shared" si="45"/>
        <v>0.79992653386791235</v>
      </c>
      <c r="I604" s="71">
        <f t="shared" si="46"/>
        <v>0.14147975484045142</v>
      </c>
    </row>
    <row r="605" spans="1:9" x14ac:dyDescent="0.25">
      <c r="A605" s="35" t="s">
        <v>1270</v>
      </c>
      <c r="B605" s="98">
        <v>2</v>
      </c>
      <c r="C605" s="28" t="s">
        <v>1344</v>
      </c>
      <c r="D605" s="12">
        <v>2.7</v>
      </c>
      <c r="E605" s="12">
        <v>2.5</v>
      </c>
      <c r="F605" s="18">
        <v>2.8270000000000001E-3</v>
      </c>
      <c r="G605" s="31" t="s">
        <v>1063</v>
      </c>
      <c r="H605" s="71">
        <f t="shared" si="45"/>
        <v>1.4561195643214717</v>
      </c>
      <c r="I605" s="71">
        <f t="shared" si="46"/>
        <v>0.25753794911946792</v>
      </c>
    </row>
    <row r="606" spans="1:9" x14ac:dyDescent="0.25">
      <c r="A606" s="35" t="s">
        <v>1270</v>
      </c>
      <c r="B606" s="98">
        <v>3</v>
      </c>
      <c r="C606" s="28" t="s">
        <v>1345</v>
      </c>
      <c r="D606" s="12">
        <v>2.2999999999999998</v>
      </c>
      <c r="E606" s="12">
        <v>2.5</v>
      </c>
      <c r="F606" s="18">
        <v>2.8270000000000001E-3</v>
      </c>
      <c r="G606" s="31" t="s">
        <v>1063</v>
      </c>
      <c r="H606" s="71">
        <f t="shared" si="45"/>
        <v>0.99361721196179731</v>
      </c>
      <c r="I606" s="71">
        <f t="shared" si="46"/>
        <v>0.17573703784255346</v>
      </c>
    </row>
    <row r="607" spans="1:9" x14ac:dyDescent="0.25">
      <c r="A607" s="35" t="s">
        <v>1270</v>
      </c>
      <c r="B607" s="98">
        <v>4</v>
      </c>
      <c r="C607" s="35" t="s">
        <v>1345</v>
      </c>
      <c r="D607" s="12">
        <v>2.5</v>
      </c>
      <c r="E607" s="12">
        <v>2.5</v>
      </c>
      <c r="F607" s="18">
        <v>2.8270000000000001E-3</v>
      </c>
      <c r="G607" s="31" t="s">
        <v>1063</v>
      </c>
      <c r="H607" s="71">
        <f t="shared" si="45"/>
        <v>1.2120797109526622</v>
      </c>
      <c r="I607" s="71">
        <f t="shared" si="46"/>
        <v>0.21437561212463074</v>
      </c>
    </row>
    <row r="608" spans="1:9" x14ac:dyDescent="0.25">
      <c r="A608" s="35" t="s">
        <v>1270</v>
      </c>
      <c r="B608" s="98">
        <v>5</v>
      </c>
      <c r="C608" s="35" t="s">
        <v>1342</v>
      </c>
      <c r="D608" s="12">
        <v>6.6</v>
      </c>
      <c r="E608" s="12">
        <v>3</v>
      </c>
      <c r="F608" s="18">
        <v>2.8270000000000001E-3</v>
      </c>
      <c r="G608" s="31" t="s">
        <v>1063</v>
      </c>
      <c r="H608" s="71">
        <f t="shared" si="45"/>
        <v>12.258246699261933</v>
      </c>
      <c r="I608" s="71">
        <f t="shared" si="46"/>
        <v>2.1680662715355381</v>
      </c>
    </row>
    <row r="609" spans="1:9" x14ac:dyDescent="0.25">
      <c r="A609" s="35" t="s">
        <v>1272</v>
      </c>
      <c r="B609" s="98">
        <v>1</v>
      </c>
      <c r="C609" s="244" t="s">
        <v>1036</v>
      </c>
      <c r="D609" s="283">
        <v>0</v>
      </c>
      <c r="E609" s="283">
        <v>0</v>
      </c>
      <c r="F609" s="18">
        <v>2.8270000000000001E-3</v>
      </c>
      <c r="G609" s="31" t="s">
        <v>1063</v>
      </c>
      <c r="H609" s="71">
        <f t="shared" si="45"/>
        <v>0</v>
      </c>
      <c r="I609" s="71">
        <f t="shared" si="46"/>
        <v>0</v>
      </c>
    </row>
  </sheetData>
  <autoFilter ref="A1:H609">
    <filterColumn colId="6">
      <filters>
        <filter val="LATIF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7"/>
  <sheetViews>
    <sheetView zoomScale="80" zoomScaleNormal="80" workbookViewId="0">
      <pane ySplit="2" topLeftCell="A3" activePane="bottomLeft" state="frozen"/>
      <selection pane="bottomLeft" activeCell="C22" sqref="C22"/>
    </sheetView>
  </sheetViews>
  <sheetFormatPr baseColWidth="10" defaultColWidth="11.42578125" defaultRowHeight="15" x14ac:dyDescent="0.25"/>
  <cols>
    <col min="1" max="1" width="5.28515625" customWidth="1"/>
    <col min="2" max="2" width="11.42578125" style="8"/>
    <col min="3" max="3" width="12.5703125" bestFit="1" customWidth="1"/>
    <col min="4" max="4" width="15" bestFit="1" customWidth="1"/>
  </cols>
  <sheetData>
    <row r="1" spans="1:14" ht="15.75" thickBot="1" x14ac:dyDescent="0.3">
      <c r="C1" s="317" t="s">
        <v>316</v>
      </c>
      <c r="D1" s="318"/>
      <c r="E1" s="319" t="s">
        <v>317</v>
      </c>
      <c r="F1" s="318"/>
      <c r="G1" s="319" t="s">
        <v>340</v>
      </c>
      <c r="H1" s="318"/>
      <c r="I1" s="320" t="s">
        <v>318</v>
      </c>
      <c r="J1" s="321"/>
      <c r="K1" s="322" t="s">
        <v>319</v>
      </c>
      <c r="L1" s="321"/>
      <c r="M1" s="315" t="s">
        <v>320</v>
      </c>
      <c r="N1" s="316"/>
    </row>
    <row r="2" spans="1:14" ht="15.75" thickBot="1" x14ac:dyDescent="0.3">
      <c r="A2" s="147" t="s">
        <v>1347</v>
      </c>
      <c r="B2" s="147" t="s">
        <v>321</v>
      </c>
      <c r="C2" s="20" t="s">
        <v>322</v>
      </c>
      <c r="D2" s="21" t="s">
        <v>323</v>
      </c>
      <c r="E2" s="16" t="s">
        <v>322</v>
      </c>
      <c r="F2" s="21" t="s">
        <v>323</v>
      </c>
      <c r="G2" s="16" t="s">
        <v>322</v>
      </c>
      <c r="H2" s="21" t="s">
        <v>323</v>
      </c>
      <c r="I2" s="22" t="s">
        <v>322</v>
      </c>
      <c r="J2" s="23" t="s">
        <v>323</v>
      </c>
      <c r="K2" s="24" t="s">
        <v>322</v>
      </c>
      <c r="L2" s="23" t="s">
        <v>323</v>
      </c>
      <c r="M2" s="25" t="s">
        <v>322</v>
      </c>
      <c r="N2" s="26" t="s">
        <v>323</v>
      </c>
    </row>
    <row r="3" spans="1:14" x14ac:dyDescent="0.25">
      <c r="A3" s="7">
        <v>1</v>
      </c>
      <c r="B3" s="286" t="s">
        <v>60</v>
      </c>
      <c r="C3" s="89">
        <v>0.7</v>
      </c>
      <c r="D3" s="76">
        <v>0.04</v>
      </c>
      <c r="E3" s="86">
        <v>32</v>
      </c>
      <c r="F3" s="77">
        <v>9.5</v>
      </c>
      <c r="G3" s="86">
        <v>5</v>
      </c>
      <c r="H3" s="77">
        <v>7.5</v>
      </c>
      <c r="I3" s="83">
        <f>G3/E3</f>
        <v>0.15625</v>
      </c>
      <c r="J3" s="72">
        <f>H3/F3</f>
        <v>0.78947368421052633</v>
      </c>
      <c r="K3" s="83">
        <f>I3*C3</f>
        <v>0.109375</v>
      </c>
      <c r="L3" s="72">
        <f>J3*D3</f>
        <v>3.1578947368421054E-2</v>
      </c>
      <c r="M3" s="83">
        <f>K3*0.5*10</f>
        <v>0.546875</v>
      </c>
      <c r="N3" s="73">
        <f>L3*0.5*10</f>
        <v>0.15789473684210525</v>
      </c>
    </row>
    <row r="4" spans="1:14" x14ac:dyDescent="0.25">
      <c r="A4" s="7">
        <v>2</v>
      </c>
      <c r="B4" s="13" t="s">
        <v>61</v>
      </c>
      <c r="C4" s="90">
        <v>0.2</v>
      </c>
      <c r="D4" s="74">
        <v>2.06</v>
      </c>
      <c r="E4" s="87">
        <v>13.5</v>
      </c>
      <c r="F4" s="18">
        <v>15.5</v>
      </c>
      <c r="G4" s="87">
        <v>5</v>
      </c>
      <c r="H4" s="18">
        <v>13</v>
      </c>
      <c r="I4" s="84">
        <f t="shared" ref="I4:I21" si="0">G4/E4</f>
        <v>0.37037037037037035</v>
      </c>
      <c r="J4" s="75">
        <f t="shared" ref="J4:J21" si="1">H4/F4</f>
        <v>0.83870967741935487</v>
      </c>
      <c r="K4" s="84">
        <f t="shared" ref="K4:K21" si="2">I4*C4</f>
        <v>7.407407407407407E-2</v>
      </c>
      <c r="L4" s="75">
        <f t="shared" ref="L4:L21" si="3">J4*D4</f>
        <v>1.727741935483871</v>
      </c>
      <c r="M4" s="84">
        <f t="shared" ref="M4:M21" si="4">K4*0.5*10</f>
        <v>0.37037037037037035</v>
      </c>
      <c r="N4" s="78">
        <f t="shared" ref="N4:N22" si="5">L4*0.5*10</f>
        <v>8.6387096774193548</v>
      </c>
    </row>
    <row r="5" spans="1:14" x14ac:dyDescent="0.25">
      <c r="A5" s="7">
        <v>3</v>
      </c>
      <c r="B5" s="13" t="s">
        <v>68</v>
      </c>
      <c r="C5" s="91">
        <v>1</v>
      </c>
      <c r="D5" s="74">
        <v>0.5</v>
      </c>
      <c r="E5" s="87">
        <v>71</v>
      </c>
      <c r="F5" s="18">
        <v>20.5</v>
      </c>
      <c r="G5" s="87">
        <v>10.5</v>
      </c>
      <c r="H5" s="18">
        <v>16</v>
      </c>
      <c r="I5" s="84">
        <f t="shared" si="0"/>
        <v>0.14788732394366197</v>
      </c>
      <c r="J5" s="75">
        <f t="shared" si="1"/>
        <v>0.78048780487804881</v>
      </c>
      <c r="K5" s="84">
        <f t="shared" si="2"/>
        <v>0.14788732394366197</v>
      </c>
      <c r="L5" s="75">
        <f t="shared" si="3"/>
        <v>0.3902439024390244</v>
      </c>
      <c r="M5" s="84">
        <f t="shared" si="4"/>
        <v>0.73943661971830987</v>
      </c>
      <c r="N5" s="78">
        <f t="shared" si="5"/>
        <v>1.9512195121951219</v>
      </c>
    </row>
    <row r="6" spans="1:14" x14ac:dyDescent="0.25">
      <c r="A6" s="7">
        <v>4</v>
      </c>
      <c r="B6" s="13" t="s">
        <v>62</v>
      </c>
      <c r="C6" s="87">
        <v>0.8</v>
      </c>
      <c r="D6" s="18">
        <v>1.2</v>
      </c>
      <c r="E6" s="87">
        <v>50.5</v>
      </c>
      <c r="F6" s="18">
        <v>21.5</v>
      </c>
      <c r="G6" s="87">
        <v>18.5</v>
      </c>
      <c r="H6" s="18">
        <v>17.5</v>
      </c>
      <c r="I6" s="84">
        <f t="shared" si="0"/>
        <v>0.36633663366336633</v>
      </c>
      <c r="J6" s="75">
        <f t="shared" si="1"/>
        <v>0.81395348837209303</v>
      </c>
      <c r="K6" s="84">
        <f t="shared" si="2"/>
        <v>0.29306930693069305</v>
      </c>
      <c r="L6" s="75">
        <f t="shared" si="3"/>
        <v>0.97674418604651159</v>
      </c>
      <c r="M6" s="84">
        <f t="shared" si="4"/>
        <v>1.4653465346534653</v>
      </c>
      <c r="N6" s="78">
        <f t="shared" si="5"/>
        <v>4.8837209302325579</v>
      </c>
    </row>
    <row r="7" spans="1:14" x14ac:dyDescent="0.25">
      <c r="A7" s="7">
        <v>5</v>
      </c>
      <c r="B7" s="13" t="s">
        <v>72</v>
      </c>
      <c r="C7" s="87">
        <v>0.7</v>
      </c>
      <c r="D7" s="18">
        <v>2.2000000000000002</v>
      </c>
      <c r="E7" s="87">
        <v>13.5</v>
      </c>
      <c r="F7" s="18">
        <v>16.5</v>
      </c>
      <c r="G7" s="87">
        <v>5</v>
      </c>
      <c r="H7" s="18">
        <v>13.5</v>
      </c>
      <c r="I7" s="84">
        <f t="shared" si="0"/>
        <v>0.37037037037037035</v>
      </c>
      <c r="J7" s="75">
        <f t="shared" si="1"/>
        <v>0.81818181818181823</v>
      </c>
      <c r="K7" s="84">
        <f t="shared" si="2"/>
        <v>0.25925925925925924</v>
      </c>
      <c r="L7" s="75">
        <f t="shared" si="3"/>
        <v>1.8000000000000003</v>
      </c>
      <c r="M7" s="84">
        <f t="shared" si="4"/>
        <v>1.2962962962962963</v>
      </c>
      <c r="N7" s="78">
        <f t="shared" si="5"/>
        <v>9.0000000000000018</v>
      </c>
    </row>
    <row r="8" spans="1:14" x14ac:dyDescent="0.25">
      <c r="A8" s="7">
        <v>6</v>
      </c>
      <c r="B8" s="13" t="s">
        <v>73</v>
      </c>
      <c r="C8" s="87">
        <v>3.8</v>
      </c>
      <c r="D8" s="18">
        <v>0.7</v>
      </c>
      <c r="E8" s="87">
        <v>47.5</v>
      </c>
      <c r="F8" s="18">
        <v>12</v>
      </c>
      <c r="G8" s="87">
        <v>9</v>
      </c>
      <c r="H8" s="18">
        <v>9.5</v>
      </c>
      <c r="I8" s="84">
        <f t="shared" si="0"/>
        <v>0.18947368421052632</v>
      </c>
      <c r="J8" s="75">
        <f t="shared" si="1"/>
        <v>0.79166666666666663</v>
      </c>
      <c r="K8" s="84">
        <f t="shared" si="2"/>
        <v>0.72</v>
      </c>
      <c r="L8" s="75">
        <f t="shared" si="3"/>
        <v>0.55416666666666659</v>
      </c>
      <c r="M8" s="84">
        <f t="shared" si="4"/>
        <v>3.5999999999999996</v>
      </c>
      <c r="N8" s="78">
        <f t="shared" si="5"/>
        <v>2.770833333333333</v>
      </c>
    </row>
    <row r="9" spans="1:14" x14ac:dyDescent="0.25">
      <c r="A9" s="7">
        <v>7</v>
      </c>
      <c r="B9" s="13" t="s">
        <v>80</v>
      </c>
      <c r="C9" s="87">
        <v>0.6</v>
      </c>
      <c r="D9" s="18">
        <v>1</v>
      </c>
      <c r="E9" s="87">
        <v>34</v>
      </c>
      <c r="F9" s="18">
        <v>17.5</v>
      </c>
      <c r="G9" s="87">
        <v>9</v>
      </c>
      <c r="H9" s="18">
        <v>14</v>
      </c>
      <c r="I9" s="84">
        <f t="shared" si="0"/>
        <v>0.26470588235294118</v>
      </c>
      <c r="J9" s="75">
        <f t="shared" si="1"/>
        <v>0.8</v>
      </c>
      <c r="K9" s="84">
        <f t="shared" si="2"/>
        <v>0.1588235294117647</v>
      </c>
      <c r="L9" s="75">
        <f t="shared" si="3"/>
        <v>0.8</v>
      </c>
      <c r="M9" s="84">
        <f t="shared" si="4"/>
        <v>0.79411764705882348</v>
      </c>
      <c r="N9" s="78">
        <f t="shared" si="5"/>
        <v>4</v>
      </c>
    </row>
    <row r="10" spans="1:14" x14ac:dyDescent="0.25">
      <c r="A10" s="7">
        <v>8</v>
      </c>
      <c r="B10" s="13" t="s">
        <v>83</v>
      </c>
      <c r="C10" s="87">
        <v>2.2000000000000002</v>
      </c>
      <c r="D10" s="18">
        <v>2</v>
      </c>
      <c r="E10" s="87">
        <v>63</v>
      </c>
      <c r="F10" s="18">
        <v>57</v>
      </c>
      <c r="G10" s="87">
        <v>18</v>
      </c>
      <c r="H10" s="18">
        <v>29</v>
      </c>
      <c r="I10" s="84">
        <f t="shared" si="0"/>
        <v>0.2857142857142857</v>
      </c>
      <c r="J10" s="75">
        <f t="shared" si="1"/>
        <v>0.50877192982456143</v>
      </c>
      <c r="K10" s="84">
        <f t="shared" si="2"/>
        <v>0.62857142857142856</v>
      </c>
      <c r="L10" s="75">
        <f t="shared" si="3"/>
        <v>1.0175438596491229</v>
      </c>
      <c r="M10" s="84">
        <f t="shared" si="4"/>
        <v>3.1428571428571428</v>
      </c>
      <c r="N10" s="78">
        <f t="shared" si="5"/>
        <v>5.0877192982456148</v>
      </c>
    </row>
    <row r="11" spans="1:14" x14ac:dyDescent="0.25">
      <c r="A11" s="7">
        <v>9</v>
      </c>
      <c r="B11" s="13" t="s">
        <v>86</v>
      </c>
      <c r="C11" s="87">
        <v>0.3</v>
      </c>
      <c r="D11" s="18">
        <v>1</v>
      </c>
      <c r="E11" s="87">
        <v>8.5</v>
      </c>
      <c r="F11" s="18">
        <v>21</v>
      </c>
      <c r="G11" s="87">
        <v>3</v>
      </c>
      <c r="H11" s="18">
        <v>17.5</v>
      </c>
      <c r="I11" s="84">
        <f t="shared" si="0"/>
        <v>0.35294117647058826</v>
      </c>
      <c r="J11" s="75">
        <f t="shared" si="1"/>
        <v>0.83333333333333337</v>
      </c>
      <c r="K11" s="84">
        <f t="shared" si="2"/>
        <v>0.10588235294117647</v>
      </c>
      <c r="L11" s="75">
        <f t="shared" si="3"/>
        <v>0.83333333333333337</v>
      </c>
      <c r="M11" s="84">
        <f t="shared" si="4"/>
        <v>0.52941176470588236</v>
      </c>
      <c r="N11" s="78">
        <f t="shared" si="5"/>
        <v>4.166666666666667</v>
      </c>
    </row>
    <row r="12" spans="1:14" x14ac:dyDescent="0.25">
      <c r="A12" s="7">
        <v>10</v>
      </c>
      <c r="B12" s="13" t="s">
        <v>88</v>
      </c>
      <c r="C12" s="87">
        <v>0.1</v>
      </c>
      <c r="D12" s="18">
        <v>1</v>
      </c>
      <c r="E12" s="87">
        <v>31</v>
      </c>
      <c r="F12" s="18">
        <v>15</v>
      </c>
      <c r="G12" s="87">
        <v>7</v>
      </c>
      <c r="H12" s="18">
        <v>12</v>
      </c>
      <c r="I12" s="84">
        <f t="shared" si="0"/>
        <v>0.22580645161290322</v>
      </c>
      <c r="J12" s="75">
        <f t="shared" si="1"/>
        <v>0.8</v>
      </c>
      <c r="K12" s="84">
        <f t="shared" si="2"/>
        <v>2.2580645161290325E-2</v>
      </c>
      <c r="L12" s="75">
        <f t="shared" si="3"/>
        <v>0.8</v>
      </c>
      <c r="M12" s="84">
        <f t="shared" si="4"/>
        <v>0.11290322580645162</v>
      </c>
      <c r="N12" s="78">
        <f t="shared" si="5"/>
        <v>4</v>
      </c>
    </row>
    <row r="13" spans="1:14" x14ac:dyDescent="0.25">
      <c r="A13" s="7">
        <v>11</v>
      </c>
      <c r="B13" s="13" t="s">
        <v>175</v>
      </c>
      <c r="C13" s="87">
        <v>2</v>
      </c>
      <c r="D13" s="18">
        <v>1.5</v>
      </c>
      <c r="E13" s="87">
        <v>22.5</v>
      </c>
      <c r="F13" s="18">
        <v>53.5</v>
      </c>
      <c r="G13" s="87">
        <v>5</v>
      </c>
      <c r="H13" s="18">
        <v>25.5</v>
      </c>
      <c r="I13" s="84">
        <f t="shared" si="0"/>
        <v>0.22222222222222221</v>
      </c>
      <c r="J13" s="75">
        <f t="shared" si="1"/>
        <v>0.47663551401869159</v>
      </c>
      <c r="K13" s="84">
        <f t="shared" si="2"/>
        <v>0.44444444444444442</v>
      </c>
      <c r="L13" s="75">
        <f t="shared" si="3"/>
        <v>0.71495327102803741</v>
      </c>
      <c r="M13" s="84">
        <f t="shared" si="4"/>
        <v>2.2222222222222223</v>
      </c>
      <c r="N13" s="78">
        <f t="shared" si="5"/>
        <v>3.5747663551401869</v>
      </c>
    </row>
    <row r="14" spans="1:14" x14ac:dyDescent="0.25">
      <c r="A14" s="7">
        <v>12</v>
      </c>
      <c r="B14" s="13" t="s">
        <v>178</v>
      </c>
      <c r="C14" s="87">
        <v>1.5</v>
      </c>
      <c r="D14" s="18">
        <v>2</v>
      </c>
      <c r="E14" s="87">
        <v>16.5</v>
      </c>
      <c r="F14" s="18">
        <v>27</v>
      </c>
      <c r="G14" s="87">
        <v>5</v>
      </c>
      <c r="H14" s="18">
        <v>19.5</v>
      </c>
      <c r="I14" s="84">
        <f t="shared" si="0"/>
        <v>0.30303030303030304</v>
      </c>
      <c r="J14" s="75">
        <f t="shared" si="1"/>
        <v>0.72222222222222221</v>
      </c>
      <c r="K14" s="84">
        <f t="shared" si="2"/>
        <v>0.45454545454545459</v>
      </c>
      <c r="L14" s="75">
        <f t="shared" si="3"/>
        <v>1.4444444444444444</v>
      </c>
      <c r="M14" s="84">
        <f t="shared" si="4"/>
        <v>2.2727272727272729</v>
      </c>
      <c r="N14" s="78">
        <f t="shared" si="5"/>
        <v>7.2222222222222223</v>
      </c>
    </row>
    <row r="15" spans="1:14" x14ac:dyDescent="0.25">
      <c r="A15" s="7">
        <v>13</v>
      </c>
      <c r="B15" s="13" t="s">
        <v>180</v>
      </c>
      <c r="C15" s="87">
        <v>1.5</v>
      </c>
      <c r="D15" s="18">
        <v>1.1000000000000001</v>
      </c>
      <c r="E15" s="87">
        <v>24</v>
      </c>
      <c r="F15" s="18">
        <v>22</v>
      </c>
      <c r="G15" s="87">
        <v>5.5</v>
      </c>
      <c r="H15" s="18">
        <v>9.5</v>
      </c>
      <c r="I15" s="84">
        <f t="shared" si="0"/>
        <v>0.22916666666666666</v>
      </c>
      <c r="J15" s="75">
        <f t="shared" si="1"/>
        <v>0.43181818181818182</v>
      </c>
      <c r="K15" s="84">
        <f t="shared" si="2"/>
        <v>0.34375</v>
      </c>
      <c r="L15" s="75">
        <f t="shared" si="3"/>
        <v>0.47500000000000003</v>
      </c>
      <c r="M15" s="84">
        <f t="shared" si="4"/>
        <v>1.71875</v>
      </c>
      <c r="N15" s="78">
        <f t="shared" si="5"/>
        <v>2.375</v>
      </c>
    </row>
    <row r="16" spans="1:14" x14ac:dyDescent="0.25">
      <c r="A16" s="7">
        <v>14</v>
      </c>
      <c r="B16" s="13" t="s">
        <v>182</v>
      </c>
      <c r="C16" s="87">
        <v>1.9</v>
      </c>
      <c r="D16" s="18">
        <v>1.1000000000000001</v>
      </c>
      <c r="E16" s="87">
        <v>33.5</v>
      </c>
      <c r="F16" s="18">
        <v>32</v>
      </c>
      <c r="G16" s="87">
        <v>10</v>
      </c>
      <c r="H16" s="18">
        <v>22.5</v>
      </c>
      <c r="I16" s="84">
        <f t="shared" si="0"/>
        <v>0.29850746268656714</v>
      </c>
      <c r="J16" s="75">
        <f t="shared" si="1"/>
        <v>0.703125</v>
      </c>
      <c r="K16" s="84">
        <f t="shared" si="2"/>
        <v>0.56716417910447758</v>
      </c>
      <c r="L16" s="75">
        <f t="shared" si="3"/>
        <v>0.77343750000000011</v>
      </c>
      <c r="M16" s="84">
        <f t="shared" si="4"/>
        <v>2.8358208955223878</v>
      </c>
      <c r="N16" s="78">
        <f t="shared" si="5"/>
        <v>3.8671875000000004</v>
      </c>
    </row>
    <row r="17" spans="1:14" x14ac:dyDescent="0.25">
      <c r="A17" s="7">
        <v>15</v>
      </c>
      <c r="B17" s="13" t="s">
        <v>183</v>
      </c>
      <c r="C17" s="87">
        <v>0.3</v>
      </c>
      <c r="D17" s="18">
        <v>1.5</v>
      </c>
      <c r="E17" s="87">
        <v>34</v>
      </c>
      <c r="F17" s="18">
        <v>67.5</v>
      </c>
      <c r="G17" s="87">
        <v>11</v>
      </c>
      <c r="H17" s="18">
        <v>32</v>
      </c>
      <c r="I17" s="84">
        <f t="shared" si="0"/>
        <v>0.3235294117647059</v>
      </c>
      <c r="J17" s="75">
        <f t="shared" si="1"/>
        <v>0.47407407407407409</v>
      </c>
      <c r="K17" s="84">
        <f t="shared" si="2"/>
        <v>9.7058823529411767E-2</v>
      </c>
      <c r="L17" s="75">
        <f t="shared" si="3"/>
        <v>0.71111111111111114</v>
      </c>
      <c r="M17" s="84">
        <f t="shared" si="4"/>
        <v>0.48529411764705882</v>
      </c>
      <c r="N17" s="78">
        <f t="shared" si="5"/>
        <v>3.5555555555555558</v>
      </c>
    </row>
    <row r="18" spans="1:14" x14ac:dyDescent="0.25">
      <c r="A18" s="7">
        <v>16</v>
      </c>
      <c r="B18" s="13" t="s">
        <v>186</v>
      </c>
      <c r="C18" s="87">
        <v>0.25</v>
      </c>
      <c r="D18" s="18">
        <v>2.2999999999999998</v>
      </c>
      <c r="E18" s="87">
        <v>61.5</v>
      </c>
      <c r="F18" s="18">
        <v>27</v>
      </c>
      <c r="G18" s="87">
        <v>13</v>
      </c>
      <c r="H18" s="18">
        <v>19</v>
      </c>
      <c r="I18" s="84">
        <f t="shared" si="0"/>
        <v>0.21138211382113822</v>
      </c>
      <c r="J18" s="75">
        <f t="shared" si="1"/>
        <v>0.70370370370370372</v>
      </c>
      <c r="K18" s="84">
        <f t="shared" si="2"/>
        <v>5.2845528455284556E-2</v>
      </c>
      <c r="L18" s="75">
        <f t="shared" si="3"/>
        <v>1.6185185185185185</v>
      </c>
      <c r="M18" s="84">
        <f t="shared" si="4"/>
        <v>0.26422764227642276</v>
      </c>
      <c r="N18" s="78">
        <f t="shared" si="5"/>
        <v>8.0925925925925917</v>
      </c>
    </row>
    <row r="19" spans="1:14" x14ac:dyDescent="0.25">
      <c r="A19" s="7">
        <v>17</v>
      </c>
      <c r="B19" s="13" t="s">
        <v>187</v>
      </c>
      <c r="C19" s="87">
        <v>0.5</v>
      </c>
      <c r="D19" s="18">
        <v>2.5</v>
      </c>
      <c r="E19" s="87">
        <v>18</v>
      </c>
      <c r="F19" s="18">
        <v>24</v>
      </c>
      <c r="G19" s="87">
        <v>6.5</v>
      </c>
      <c r="H19" s="18">
        <v>15</v>
      </c>
      <c r="I19" s="84">
        <f t="shared" si="0"/>
        <v>0.3611111111111111</v>
      </c>
      <c r="J19" s="75">
        <f t="shared" si="1"/>
        <v>0.625</v>
      </c>
      <c r="K19" s="84">
        <f t="shared" si="2"/>
        <v>0.18055555555555555</v>
      </c>
      <c r="L19" s="75">
        <f t="shared" si="3"/>
        <v>1.5625</v>
      </c>
      <c r="M19" s="84">
        <f t="shared" si="4"/>
        <v>0.90277777777777779</v>
      </c>
      <c r="N19" s="78">
        <f t="shared" si="5"/>
        <v>7.8125</v>
      </c>
    </row>
    <row r="20" spans="1:14" x14ac:dyDescent="0.25">
      <c r="A20" s="7">
        <v>18</v>
      </c>
      <c r="B20" s="13" t="s">
        <v>188</v>
      </c>
      <c r="C20" s="87">
        <v>0.7</v>
      </c>
      <c r="D20" s="18">
        <v>1.9</v>
      </c>
      <c r="E20" s="87">
        <v>32</v>
      </c>
      <c r="F20" s="18">
        <v>43.5</v>
      </c>
      <c r="G20" s="87">
        <v>5</v>
      </c>
      <c r="H20" s="18">
        <v>21.5</v>
      </c>
      <c r="I20" s="84">
        <f t="shared" si="0"/>
        <v>0.15625</v>
      </c>
      <c r="J20" s="75">
        <f t="shared" si="1"/>
        <v>0.4942528735632184</v>
      </c>
      <c r="K20" s="84">
        <f t="shared" si="2"/>
        <v>0.109375</v>
      </c>
      <c r="L20" s="75">
        <f t="shared" si="3"/>
        <v>0.93908045977011489</v>
      </c>
      <c r="M20" s="84">
        <f t="shared" si="4"/>
        <v>0.546875</v>
      </c>
      <c r="N20" s="78">
        <f t="shared" si="5"/>
        <v>4.6954022988505741</v>
      </c>
    </row>
    <row r="21" spans="1:14" x14ac:dyDescent="0.25">
      <c r="A21" s="7">
        <v>19</v>
      </c>
      <c r="B21" s="13" t="s">
        <v>189</v>
      </c>
      <c r="C21" s="87">
        <v>0.2</v>
      </c>
      <c r="D21" s="18">
        <v>1</v>
      </c>
      <c r="E21" s="87">
        <v>28.5</v>
      </c>
      <c r="F21" s="18">
        <v>20.5</v>
      </c>
      <c r="G21" s="87">
        <v>6</v>
      </c>
      <c r="H21" s="18">
        <v>11.5</v>
      </c>
      <c r="I21" s="84">
        <f t="shared" si="0"/>
        <v>0.21052631578947367</v>
      </c>
      <c r="J21" s="75">
        <f t="shared" si="1"/>
        <v>0.56097560975609762</v>
      </c>
      <c r="K21" s="84">
        <f t="shared" si="2"/>
        <v>4.2105263157894736E-2</v>
      </c>
      <c r="L21" s="75">
        <f t="shared" si="3"/>
        <v>0.56097560975609762</v>
      </c>
      <c r="M21" s="84">
        <f t="shared" si="4"/>
        <v>0.21052631578947367</v>
      </c>
      <c r="N21" s="78">
        <f t="shared" si="5"/>
        <v>2.8048780487804881</v>
      </c>
    </row>
    <row r="22" spans="1:14" x14ac:dyDescent="0.25">
      <c r="A22" s="7">
        <v>20</v>
      </c>
      <c r="B22" s="13" t="s">
        <v>190</v>
      </c>
      <c r="C22" s="87">
        <v>0</v>
      </c>
      <c r="D22" s="93">
        <v>1.8</v>
      </c>
      <c r="E22" s="87">
        <v>0</v>
      </c>
      <c r="F22" s="18">
        <v>0</v>
      </c>
      <c r="G22" s="87">
        <v>0</v>
      </c>
      <c r="H22" s="18">
        <v>0</v>
      </c>
      <c r="I22" s="84">
        <v>0</v>
      </c>
      <c r="J22" s="75">
        <v>0</v>
      </c>
      <c r="K22" s="84">
        <v>0</v>
      </c>
      <c r="L22" s="75">
        <v>0</v>
      </c>
      <c r="M22" s="84">
        <v>0</v>
      </c>
      <c r="N22" s="78">
        <f t="shared" si="5"/>
        <v>0</v>
      </c>
    </row>
    <row r="23" spans="1:14" x14ac:dyDescent="0.25">
      <c r="A23" s="7">
        <v>21</v>
      </c>
      <c r="B23" s="13" t="s">
        <v>191</v>
      </c>
      <c r="C23" s="87">
        <v>1</v>
      </c>
      <c r="D23" s="18">
        <v>1.7</v>
      </c>
      <c r="E23" s="87">
        <v>54.5</v>
      </c>
      <c r="F23" s="18">
        <v>51</v>
      </c>
      <c r="G23" s="87">
        <v>16.5</v>
      </c>
      <c r="H23" s="18">
        <v>27</v>
      </c>
      <c r="I23" s="84">
        <f t="shared" ref="I23:I28" si="6">G23/E23</f>
        <v>0.30275229357798167</v>
      </c>
      <c r="J23" s="75">
        <f t="shared" ref="J23:J28" si="7">H23/F23</f>
        <v>0.52941176470588236</v>
      </c>
      <c r="K23" s="84">
        <f t="shared" ref="K23:K28" si="8">I23*C23</f>
        <v>0.30275229357798167</v>
      </c>
      <c r="L23" s="75">
        <f t="shared" ref="L23:L28" si="9">J23*D23</f>
        <v>0.9</v>
      </c>
      <c r="M23" s="84">
        <f t="shared" ref="M23:M28" si="10">K23*0.5*10</f>
        <v>1.5137614678899083</v>
      </c>
      <c r="N23" s="78">
        <f t="shared" ref="N23:N28" si="11">L23*0.5*10</f>
        <v>4.5</v>
      </c>
    </row>
    <row r="24" spans="1:14" x14ac:dyDescent="0.25">
      <c r="A24" s="7">
        <v>22</v>
      </c>
      <c r="B24" s="13" t="s">
        <v>192</v>
      </c>
      <c r="C24" s="87">
        <v>1.5</v>
      </c>
      <c r="D24" s="18">
        <v>0</v>
      </c>
      <c r="E24" s="87">
        <v>41</v>
      </c>
      <c r="F24" s="18">
        <v>22</v>
      </c>
      <c r="G24" s="87">
        <v>8.5</v>
      </c>
      <c r="H24" s="18">
        <v>13</v>
      </c>
      <c r="I24" s="84">
        <f t="shared" si="6"/>
        <v>0.2073170731707317</v>
      </c>
      <c r="J24" s="75">
        <f t="shared" si="7"/>
        <v>0.59090909090909094</v>
      </c>
      <c r="K24" s="84">
        <f t="shared" si="8"/>
        <v>0.31097560975609756</v>
      </c>
      <c r="L24" s="75">
        <f t="shared" si="9"/>
        <v>0</v>
      </c>
      <c r="M24" s="84">
        <f t="shared" si="10"/>
        <v>1.5548780487804879</v>
      </c>
      <c r="N24" s="78">
        <f t="shared" si="11"/>
        <v>0</v>
      </c>
    </row>
    <row r="25" spans="1:14" x14ac:dyDescent="0.25">
      <c r="A25" s="7">
        <v>23</v>
      </c>
      <c r="B25" s="13" t="s">
        <v>193</v>
      </c>
      <c r="C25" s="87">
        <v>1</v>
      </c>
      <c r="D25" s="18">
        <v>0.25</v>
      </c>
      <c r="E25" s="87">
        <v>18</v>
      </c>
      <c r="F25" s="18">
        <v>25.5</v>
      </c>
      <c r="G25" s="87">
        <v>3.5</v>
      </c>
      <c r="H25" s="18">
        <v>15.5</v>
      </c>
      <c r="I25" s="84">
        <f t="shared" si="6"/>
        <v>0.19444444444444445</v>
      </c>
      <c r="J25" s="75">
        <f t="shared" si="7"/>
        <v>0.60784313725490191</v>
      </c>
      <c r="K25" s="84">
        <f t="shared" si="8"/>
        <v>0.19444444444444445</v>
      </c>
      <c r="L25" s="75">
        <f t="shared" si="9"/>
        <v>0.15196078431372548</v>
      </c>
      <c r="M25" s="84">
        <f t="shared" si="10"/>
        <v>0.97222222222222221</v>
      </c>
      <c r="N25" s="78">
        <f t="shared" si="11"/>
        <v>0.75980392156862742</v>
      </c>
    </row>
    <row r="26" spans="1:14" x14ac:dyDescent="0.25">
      <c r="A26" s="7">
        <v>24</v>
      </c>
      <c r="B26" s="13" t="s">
        <v>194</v>
      </c>
      <c r="C26" s="87">
        <v>0.1</v>
      </c>
      <c r="D26" s="18">
        <v>0.5</v>
      </c>
      <c r="E26" s="87">
        <v>14</v>
      </c>
      <c r="F26" s="18">
        <v>15.5</v>
      </c>
      <c r="G26" s="87">
        <v>3</v>
      </c>
      <c r="H26" s="18">
        <v>11.5</v>
      </c>
      <c r="I26" s="84">
        <f t="shared" si="6"/>
        <v>0.21428571428571427</v>
      </c>
      <c r="J26" s="75">
        <f t="shared" si="7"/>
        <v>0.74193548387096775</v>
      </c>
      <c r="K26" s="84">
        <f t="shared" si="8"/>
        <v>2.1428571428571429E-2</v>
      </c>
      <c r="L26" s="75">
        <f t="shared" si="9"/>
        <v>0.37096774193548387</v>
      </c>
      <c r="M26" s="84">
        <f t="shared" si="10"/>
        <v>0.10714285714285715</v>
      </c>
      <c r="N26" s="78">
        <f t="shared" si="11"/>
        <v>1.8548387096774195</v>
      </c>
    </row>
    <row r="27" spans="1:14" x14ac:dyDescent="0.25">
      <c r="A27" s="7">
        <v>25</v>
      </c>
      <c r="B27" s="13" t="s">
        <v>206</v>
      </c>
      <c r="C27" s="87">
        <v>0.65</v>
      </c>
      <c r="D27" s="18">
        <v>1</v>
      </c>
      <c r="E27" s="87">
        <v>33</v>
      </c>
      <c r="F27" s="18">
        <v>26.5</v>
      </c>
      <c r="G27" s="87">
        <v>7.5</v>
      </c>
      <c r="H27" s="18">
        <v>14.5</v>
      </c>
      <c r="I27" s="84">
        <f t="shared" si="6"/>
        <v>0.22727272727272727</v>
      </c>
      <c r="J27" s="75">
        <f t="shared" si="7"/>
        <v>0.54716981132075471</v>
      </c>
      <c r="K27" s="84">
        <f t="shared" si="8"/>
        <v>0.14772727272727273</v>
      </c>
      <c r="L27" s="75">
        <f t="shared" si="9"/>
        <v>0.54716981132075471</v>
      </c>
      <c r="M27" s="84">
        <f t="shared" si="10"/>
        <v>0.73863636363636365</v>
      </c>
      <c r="N27" s="78">
        <f t="shared" si="11"/>
        <v>2.7358490566037736</v>
      </c>
    </row>
    <row r="28" spans="1:14" ht="15.75" thickBot="1" x14ac:dyDescent="0.3">
      <c r="A28" s="7">
        <v>26</v>
      </c>
      <c r="B28" s="287" t="s">
        <v>207</v>
      </c>
      <c r="C28" s="92">
        <v>0.7</v>
      </c>
      <c r="D28" s="79">
        <v>0.7</v>
      </c>
      <c r="E28" s="88">
        <v>14.5</v>
      </c>
      <c r="F28" s="80">
        <v>14</v>
      </c>
      <c r="G28" s="88">
        <v>2</v>
      </c>
      <c r="H28" s="80">
        <v>9</v>
      </c>
      <c r="I28" s="85">
        <f t="shared" si="6"/>
        <v>0.13793103448275862</v>
      </c>
      <c r="J28" s="81">
        <f t="shared" si="7"/>
        <v>0.6428571428571429</v>
      </c>
      <c r="K28" s="85">
        <f t="shared" si="8"/>
        <v>9.6551724137931033E-2</v>
      </c>
      <c r="L28" s="81">
        <f t="shared" si="9"/>
        <v>0.45</v>
      </c>
      <c r="M28" s="85">
        <f t="shared" si="10"/>
        <v>0.48275862068965514</v>
      </c>
      <c r="N28" s="82">
        <f t="shared" si="11"/>
        <v>2.25</v>
      </c>
    </row>
    <row r="29" spans="1:14" x14ac:dyDescent="0.25">
      <c r="A29" s="7">
        <v>27</v>
      </c>
      <c r="B29" s="288" t="s">
        <v>344</v>
      </c>
      <c r="C29" s="105">
        <v>0.2</v>
      </c>
      <c r="D29" s="106">
        <v>2.8</v>
      </c>
      <c r="E29" s="107">
        <v>68</v>
      </c>
      <c r="F29" s="108">
        <v>76</v>
      </c>
      <c r="G29" s="77">
        <v>24.5</v>
      </c>
      <c r="H29" s="109">
        <v>38.5</v>
      </c>
      <c r="I29" s="83">
        <f>G29/E29</f>
        <v>0.36029411764705882</v>
      </c>
      <c r="J29" s="73">
        <f>H29/F29</f>
        <v>0.50657894736842102</v>
      </c>
      <c r="K29" s="83">
        <f>I29*C29</f>
        <v>7.2058823529411772E-2</v>
      </c>
      <c r="L29" s="73">
        <f>J29*D29</f>
        <v>1.4184210526315788</v>
      </c>
      <c r="M29" s="83">
        <f>K29*0.5*10</f>
        <v>0.36029411764705888</v>
      </c>
      <c r="N29" s="73">
        <f>L29*0.5*10</f>
        <v>7.0921052631578938</v>
      </c>
    </row>
    <row r="30" spans="1:14" x14ac:dyDescent="0.25">
      <c r="A30" s="7">
        <v>28</v>
      </c>
      <c r="B30" s="289" t="s">
        <v>346</v>
      </c>
      <c r="C30" s="29">
        <v>0.2</v>
      </c>
      <c r="D30" s="110">
        <v>1.9</v>
      </c>
      <c r="E30" s="111">
        <v>44</v>
      </c>
      <c r="F30" s="112">
        <v>97</v>
      </c>
      <c r="G30" s="18">
        <v>20.5</v>
      </c>
      <c r="H30" s="113">
        <v>35</v>
      </c>
      <c r="I30" s="84">
        <f t="shared" ref="I30:J41" si="12">G30/E30</f>
        <v>0.46590909090909088</v>
      </c>
      <c r="J30" s="78">
        <f t="shared" si="12"/>
        <v>0.36082474226804123</v>
      </c>
      <c r="K30" s="84">
        <f t="shared" ref="K30:L41" si="13">I30*C30</f>
        <v>9.3181818181818185E-2</v>
      </c>
      <c r="L30" s="78">
        <f t="shared" si="13"/>
        <v>0.68556701030927836</v>
      </c>
      <c r="M30" s="84">
        <f t="shared" ref="M30:N41" si="14">K30*0.5*10</f>
        <v>0.46590909090909094</v>
      </c>
      <c r="N30" s="78">
        <f t="shared" si="14"/>
        <v>3.427835051546392</v>
      </c>
    </row>
    <row r="31" spans="1:14" x14ac:dyDescent="0.25">
      <c r="A31" s="7">
        <v>29</v>
      </c>
      <c r="B31" s="289" t="s">
        <v>347</v>
      </c>
      <c r="C31" s="18">
        <v>3.7999999999999999E-2</v>
      </c>
      <c r="D31" s="110">
        <v>1.3</v>
      </c>
      <c r="E31" s="111">
        <v>38</v>
      </c>
      <c r="F31" s="112">
        <v>153</v>
      </c>
      <c r="G31" s="18">
        <v>19</v>
      </c>
      <c r="H31" s="113">
        <v>53.5</v>
      </c>
      <c r="I31" s="84">
        <f t="shared" si="12"/>
        <v>0.5</v>
      </c>
      <c r="J31" s="78">
        <f t="shared" si="12"/>
        <v>0.34967320261437906</v>
      </c>
      <c r="K31" s="84">
        <f t="shared" si="13"/>
        <v>1.9E-2</v>
      </c>
      <c r="L31" s="78">
        <f t="shared" si="13"/>
        <v>0.45457516339869281</v>
      </c>
      <c r="M31" s="84">
        <f t="shared" si="14"/>
        <v>9.5000000000000001E-2</v>
      </c>
      <c r="N31" s="78">
        <f t="shared" si="14"/>
        <v>2.272875816993464</v>
      </c>
    </row>
    <row r="32" spans="1:14" x14ac:dyDescent="0.25">
      <c r="A32" s="7">
        <v>30</v>
      </c>
      <c r="B32" s="289" t="s">
        <v>351</v>
      </c>
      <c r="C32" s="111">
        <v>0.2</v>
      </c>
      <c r="D32" s="112">
        <v>0.5</v>
      </c>
      <c r="E32" s="111">
        <v>58</v>
      </c>
      <c r="F32" s="112">
        <v>61</v>
      </c>
      <c r="G32" s="18">
        <v>23.5</v>
      </c>
      <c r="H32" s="113">
        <v>30</v>
      </c>
      <c r="I32" s="84">
        <f t="shared" si="12"/>
        <v>0.40517241379310343</v>
      </c>
      <c r="J32" s="78">
        <f t="shared" si="12"/>
        <v>0.49180327868852458</v>
      </c>
      <c r="K32" s="84">
        <f t="shared" si="13"/>
        <v>8.1034482758620685E-2</v>
      </c>
      <c r="L32" s="78">
        <f t="shared" si="13"/>
        <v>0.24590163934426229</v>
      </c>
      <c r="M32" s="84">
        <f t="shared" si="14"/>
        <v>0.40517241379310343</v>
      </c>
      <c r="N32" s="78">
        <f t="shared" si="14"/>
        <v>1.2295081967213115</v>
      </c>
    </row>
    <row r="33" spans="1:14" x14ac:dyDescent="0.25">
      <c r="A33" s="7">
        <v>31</v>
      </c>
      <c r="B33" s="289" t="s">
        <v>354</v>
      </c>
      <c r="C33" s="111">
        <v>0.2</v>
      </c>
      <c r="D33" s="112">
        <v>1.1000000000000001</v>
      </c>
      <c r="E33" s="111">
        <v>69</v>
      </c>
      <c r="F33" s="112">
        <v>73</v>
      </c>
      <c r="G33" s="18">
        <v>24</v>
      </c>
      <c r="H33" s="113">
        <v>30</v>
      </c>
      <c r="I33" s="84">
        <f t="shared" si="12"/>
        <v>0.34782608695652173</v>
      </c>
      <c r="J33" s="78">
        <f t="shared" si="12"/>
        <v>0.41095890410958902</v>
      </c>
      <c r="K33" s="84">
        <f t="shared" si="13"/>
        <v>6.9565217391304349E-2</v>
      </c>
      <c r="L33" s="78">
        <f t="shared" si="13"/>
        <v>0.45205479452054798</v>
      </c>
      <c r="M33" s="84">
        <f t="shared" si="14"/>
        <v>0.34782608695652173</v>
      </c>
      <c r="N33" s="78">
        <f t="shared" si="14"/>
        <v>2.2602739726027399</v>
      </c>
    </row>
    <row r="34" spans="1:14" x14ac:dyDescent="0.25">
      <c r="A34" s="7">
        <v>32</v>
      </c>
      <c r="B34" s="289" t="s">
        <v>356</v>
      </c>
      <c r="C34" s="111">
        <v>0.2</v>
      </c>
      <c r="D34" s="112">
        <v>1.9</v>
      </c>
      <c r="E34" s="111">
        <v>23</v>
      </c>
      <c r="F34" s="112">
        <v>134</v>
      </c>
      <c r="G34" s="18">
        <v>15</v>
      </c>
      <c r="H34" s="113">
        <v>39.5</v>
      </c>
      <c r="I34" s="84">
        <f t="shared" si="12"/>
        <v>0.65217391304347827</v>
      </c>
      <c r="J34" s="78">
        <f t="shared" si="12"/>
        <v>0.29477611940298509</v>
      </c>
      <c r="K34" s="84">
        <f t="shared" si="13"/>
        <v>0.13043478260869565</v>
      </c>
      <c r="L34" s="78">
        <f t="shared" si="13"/>
        <v>0.56007462686567167</v>
      </c>
      <c r="M34" s="84">
        <f t="shared" si="14"/>
        <v>0.65217391304347827</v>
      </c>
      <c r="N34" s="78">
        <f t="shared" si="14"/>
        <v>2.8003731343283582</v>
      </c>
    </row>
    <row r="35" spans="1:14" x14ac:dyDescent="0.25">
      <c r="A35" s="7">
        <v>33</v>
      </c>
      <c r="B35" s="289" t="s">
        <v>359</v>
      </c>
      <c r="C35" s="111">
        <v>0.1</v>
      </c>
      <c r="D35" s="112">
        <v>0.5</v>
      </c>
      <c r="E35" s="111">
        <v>27</v>
      </c>
      <c r="F35" s="112">
        <v>99</v>
      </c>
      <c r="G35" s="18">
        <v>16</v>
      </c>
      <c r="H35" s="113">
        <v>38.5</v>
      </c>
      <c r="I35" s="84">
        <f t="shared" si="12"/>
        <v>0.59259259259259256</v>
      </c>
      <c r="J35" s="78">
        <f t="shared" si="12"/>
        <v>0.3888888888888889</v>
      </c>
      <c r="K35" s="84">
        <f t="shared" si="13"/>
        <v>5.9259259259259262E-2</v>
      </c>
      <c r="L35" s="78">
        <f t="shared" si="13"/>
        <v>0.19444444444444445</v>
      </c>
      <c r="M35" s="84">
        <f t="shared" si="14"/>
        <v>0.29629629629629628</v>
      </c>
      <c r="N35" s="78">
        <f t="shared" si="14"/>
        <v>0.97222222222222221</v>
      </c>
    </row>
    <row r="36" spans="1:14" x14ac:dyDescent="0.25">
      <c r="A36" s="7">
        <v>34</v>
      </c>
      <c r="B36" s="289" t="s">
        <v>361</v>
      </c>
      <c r="C36" s="111">
        <v>0.1</v>
      </c>
      <c r="D36" s="112">
        <v>1.4</v>
      </c>
      <c r="E36" s="111">
        <v>32</v>
      </c>
      <c r="F36" s="112">
        <v>93</v>
      </c>
      <c r="G36" s="31">
        <v>20</v>
      </c>
      <c r="H36" s="114">
        <v>41.5</v>
      </c>
      <c r="I36" s="84">
        <f t="shared" si="12"/>
        <v>0.625</v>
      </c>
      <c r="J36" s="78">
        <f t="shared" si="12"/>
        <v>0.44623655913978494</v>
      </c>
      <c r="K36" s="84">
        <f t="shared" si="13"/>
        <v>6.25E-2</v>
      </c>
      <c r="L36" s="78">
        <f t="shared" si="13"/>
        <v>0.62473118279569884</v>
      </c>
      <c r="M36" s="84">
        <f t="shared" si="14"/>
        <v>0.3125</v>
      </c>
      <c r="N36" s="78">
        <f t="shared" si="14"/>
        <v>3.1236559139784941</v>
      </c>
    </row>
    <row r="37" spans="1:14" x14ac:dyDescent="0.25">
      <c r="A37" s="7">
        <v>35</v>
      </c>
      <c r="B37" s="289" t="s">
        <v>363</v>
      </c>
      <c r="C37" s="111">
        <v>0.4</v>
      </c>
      <c r="D37" s="112">
        <v>1.6</v>
      </c>
      <c r="E37" s="111">
        <v>62</v>
      </c>
      <c r="F37" s="112">
        <v>114</v>
      </c>
      <c r="G37" s="31">
        <v>25.5</v>
      </c>
      <c r="H37" s="114">
        <v>43</v>
      </c>
      <c r="I37" s="84">
        <f t="shared" si="12"/>
        <v>0.41129032258064518</v>
      </c>
      <c r="J37" s="78">
        <f t="shared" si="12"/>
        <v>0.37719298245614036</v>
      </c>
      <c r="K37" s="84">
        <f t="shared" si="13"/>
        <v>0.1645161290322581</v>
      </c>
      <c r="L37" s="78">
        <f t="shared" si="13"/>
        <v>0.60350877192982466</v>
      </c>
      <c r="M37" s="84">
        <f t="shared" si="14"/>
        <v>0.82258064516129048</v>
      </c>
      <c r="N37" s="78">
        <f t="shared" si="14"/>
        <v>3.0175438596491233</v>
      </c>
    </row>
    <row r="38" spans="1:14" x14ac:dyDescent="0.25">
      <c r="A38" s="7">
        <v>36</v>
      </c>
      <c r="B38" s="289" t="s">
        <v>366</v>
      </c>
      <c r="C38" s="111">
        <v>0.1</v>
      </c>
      <c r="D38" s="112">
        <v>0.6</v>
      </c>
      <c r="E38" s="111">
        <v>28</v>
      </c>
      <c r="F38" s="112">
        <v>67</v>
      </c>
      <c r="G38" s="31">
        <v>15.5</v>
      </c>
      <c r="H38" s="114">
        <v>30</v>
      </c>
      <c r="I38" s="84">
        <f t="shared" si="12"/>
        <v>0.5535714285714286</v>
      </c>
      <c r="J38" s="78">
        <f t="shared" si="12"/>
        <v>0.44776119402985076</v>
      </c>
      <c r="K38" s="84">
        <f t="shared" si="13"/>
        <v>5.5357142857142862E-2</v>
      </c>
      <c r="L38" s="78">
        <f t="shared" si="13"/>
        <v>0.26865671641791045</v>
      </c>
      <c r="M38" s="84">
        <f t="shared" si="14"/>
        <v>0.2767857142857143</v>
      </c>
      <c r="N38" s="78">
        <f t="shared" si="14"/>
        <v>1.3432835820895521</v>
      </c>
    </row>
    <row r="39" spans="1:14" x14ac:dyDescent="0.25">
      <c r="A39" s="7">
        <v>37</v>
      </c>
      <c r="B39" s="289" t="s">
        <v>368</v>
      </c>
      <c r="C39" s="111">
        <v>0.1</v>
      </c>
      <c r="D39" s="112">
        <v>0.7</v>
      </c>
      <c r="E39" s="111">
        <v>45</v>
      </c>
      <c r="F39" s="112">
        <v>75</v>
      </c>
      <c r="G39" s="31">
        <v>21</v>
      </c>
      <c r="H39" s="114">
        <v>30</v>
      </c>
      <c r="I39" s="84">
        <f t="shared" si="12"/>
        <v>0.46666666666666667</v>
      </c>
      <c r="J39" s="78">
        <f t="shared" si="12"/>
        <v>0.4</v>
      </c>
      <c r="K39" s="84">
        <f t="shared" si="13"/>
        <v>4.6666666666666669E-2</v>
      </c>
      <c r="L39" s="78">
        <f t="shared" si="13"/>
        <v>0.27999999999999997</v>
      </c>
      <c r="M39" s="84">
        <f t="shared" si="14"/>
        <v>0.23333333333333334</v>
      </c>
      <c r="N39" s="78">
        <f t="shared" si="14"/>
        <v>1.4</v>
      </c>
    </row>
    <row r="40" spans="1:14" x14ac:dyDescent="0.25">
      <c r="A40" s="7">
        <v>38</v>
      </c>
      <c r="B40" s="289" t="s">
        <v>371</v>
      </c>
      <c r="C40" s="111">
        <v>0.2</v>
      </c>
      <c r="D40" s="112">
        <v>0.7</v>
      </c>
      <c r="E40" s="111">
        <v>39</v>
      </c>
      <c r="F40" s="112">
        <v>91</v>
      </c>
      <c r="G40" s="18">
        <v>18</v>
      </c>
      <c r="H40" s="113">
        <v>33.5</v>
      </c>
      <c r="I40" s="84">
        <f t="shared" si="12"/>
        <v>0.46153846153846156</v>
      </c>
      <c r="J40" s="78">
        <f t="shared" si="12"/>
        <v>0.36813186813186816</v>
      </c>
      <c r="K40" s="84">
        <f t="shared" si="13"/>
        <v>9.2307692307692313E-2</v>
      </c>
      <c r="L40" s="78">
        <f t="shared" si="13"/>
        <v>0.25769230769230772</v>
      </c>
      <c r="M40" s="84">
        <f t="shared" si="14"/>
        <v>0.46153846153846156</v>
      </c>
      <c r="N40" s="78">
        <f t="shared" si="14"/>
        <v>1.2884615384615385</v>
      </c>
    </row>
    <row r="41" spans="1:14" ht="15.75" thickBot="1" x14ac:dyDescent="0.3">
      <c r="A41" s="7">
        <v>39</v>
      </c>
      <c r="B41" s="290" t="s">
        <v>373</v>
      </c>
      <c r="C41" s="115">
        <v>0.3</v>
      </c>
      <c r="D41" s="116">
        <v>0.6</v>
      </c>
      <c r="E41" s="115">
        <v>50</v>
      </c>
      <c r="F41" s="116">
        <v>126</v>
      </c>
      <c r="G41" s="80">
        <v>19</v>
      </c>
      <c r="H41" s="117">
        <v>40.5</v>
      </c>
      <c r="I41" s="85">
        <f t="shared" si="12"/>
        <v>0.38</v>
      </c>
      <c r="J41" s="82">
        <f t="shared" si="12"/>
        <v>0.32142857142857145</v>
      </c>
      <c r="K41" s="85">
        <f t="shared" si="13"/>
        <v>0.11399999999999999</v>
      </c>
      <c r="L41" s="82">
        <f t="shared" si="13"/>
        <v>0.19285714285714287</v>
      </c>
      <c r="M41" s="85">
        <f t="shared" si="14"/>
        <v>0.56999999999999995</v>
      </c>
      <c r="N41" s="82">
        <f t="shared" si="14"/>
        <v>0.9642857142857143</v>
      </c>
    </row>
    <row r="42" spans="1:14" x14ac:dyDescent="0.25">
      <c r="A42" s="7">
        <v>40</v>
      </c>
      <c r="B42" s="288" t="s">
        <v>523</v>
      </c>
      <c r="C42" s="105">
        <v>1.5</v>
      </c>
      <c r="D42" s="106">
        <v>0</v>
      </c>
      <c r="E42" s="107">
        <v>120</v>
      </c>
      <c r="F42" s="108">
        <v>0</v>
      </c>
      <c r="G42" s="131">
        <v>44</v>
      </c>
      <c r="H42" s="131">
        <v>0</v>
      </c>
      <c r="I42" s="83">
        <f>G42/E42</f>
        <v>0.36666666666666664</v>
      </c>
      <c r="J42" s="72">
        <v>0</v>
      </c>
      <c r="K42" s="132">
        <f>I42*C42</f>
        <v>0.54999999999999993</v>
      </c>
      <c r="L42" s="133">
        <f>J42*D42</f>
        <v>0</v>
      </c>
      <c r="M42" s="134">
        <f>K42*0.5*10</f>
        <v>2.7499999999999996</v>
      </c>
      <c r="N42" s="135">
        <f>L42*0.5*10</f>
        <v>0</v>
      </c>
    </row>
    <row r="43" spans="1:14" x14ac:dyDescent="0.25">
      <c r="A43" s="7">
        <v>41</v>
      </c>
      <c r="B43" s="289" t="s">
        <v>526</v>
      </c>
      <c r="C43" s="29">
        <v>0.4</v>
      </c>
      <c r="D43" s="110">
        <v>3</v>
      </c>
      <c r="E43" s="111">
        <v>89</v>
      </c>
      <c r="F43" s="112">
        <v>164</v>
      </c>
      <c r="G43" s="136">
        <v>32.5</v>
      </c>
      <c r="H43" s="136">
        <v>54</v>
      </c>
      <c r="I43" s="84">
        <f t="shared" ref="I43:J64" si="15">G43/E43</f>
        <v>0.3651685393258427</v>
      </c>
      <c r="J43" s="75">
        <f t="shared" si="15"/>
        <v>0.32926829268292684</v>
      </c>
      <c r="K43" s="137">
        <f t="shared" ref="K43:L64" si="16">I43*C43</f>
        <v>0.14606741573033707</v>
      </c>
      <c r="L43" s="138">
        <f t="shared" si="16"/>
        <v>0.98780487804878048</v>
      </c>
      <c r="M43" s="139">
        <f t="shared" ref="M43:N64" si="17">K43*0.5*10</f>
        <v>0.7303370786516854</v>
      </c>
      <c r="N43" s="140">
        <f t="shared" si="17"/>
        <v>4.9390243902439028</v>
      </c>
    </row>
    <row r="44" spans="1:14" x14ac:dyDescent="0.25">
      <c r="A44" s="7">
        <v>42</v>
      </c>
      <c r="B44" s="289" t="s">
        <v>529</v>
      </c>
      <c r="C44" s="18">
        <v>0.6</v>
      </c>
      <c r="D44" s="110">
        <v>0.8</v>
      </c>
      <c r="E44" s="111">
        <v>117</v>
      </c>
      <c r="F44" s="112">
        <v>124</v>
      </c>
      <c r="G44" s="136">
        <v>29.5</v>
      </c>
      <c r="H44" s="136">
        <v>48.5</v>
      </c>
      <c r="I44" s="84">
        <f t="shared" si="15"/>
        <v>0.25213675213675213</v>
      </c>
      <c r="J44" s="75">
        <f t="shared" si="15"/>
        <v>0.3911290322580645</v>
      </c>
      <c r="K44" s="137">
        <f t="shared" si="16"/>
        <v>0.15128205128205127</v>
      </c>
      <c r="L44" s="138">
        <f t="shared" si="16"/>
        <v>0.31290322580645163</v>
      </c>
      <c r="M44" s="139">
        <f t="shared" si="17"/>
        <v>0.75641025641025639</v>
      </c>
      <c r="N44" s="140">
        <f t="shared" si="17"/>
        <v>1.5645161290322582</v>
      </c>
    </row>
    <row r="45" spans="1:14" x14ac:dyDescent="0.25">
      <c r="A45" s="7">
        <v>43</v>
      </c>
      <c r="B45" s="289" t="s">
        <v>533</v>
      </c>
      <c r="C45" s="111">
        <v>0.3</v>
      </c>
      <c r="D45" s="112">
        <v>2.1</v>
      </c>
      <c r="E45" s="111">
        <v>99</v>
      </c>
      <c r="F45" s="112">
        <v>144</v>
      </c>
      <c r="G45" s="141">
        <v>25.5</v>
      </c>
      <c r="H45" s="136">
        <v>49</v>
      </c>
      <c r="I45" s="84">
        <f t="shared" si="15"/>
        <v>0.25757575757575757</v>
      </c>
      <c r="J45" s="75">
        <f t="shared" si="15"/>
        <v>0.34027777777777779</v>
      </c>
      <c r="K45" s="137">
        <f t="shared" si="16"/>
        <v>7.7272727272727271E-2</v>
      </c>
      <c r="L45" s="138">
        <f t="shared" si="16"/>
        <v>0.71458333333333335</v>
      </c>
      <c r="M45" s="139">
        <f t="shared" si="17"/>
        <v>0.38636363636363635</v>
      </c>
      <c r="N45" s="140">
        <f t="shared" si="17"/>
        <v>3.572916666666667</v>
      </c>
    </row>
    <row r="46" spans="1:14" x14ac:dyDescent="0.25">
      <c r="A46" s="7">
        <v>44</v>
      </c>
      <c r="B46" s="289" t="s">
        <v>535</v>
      </c>
      <c r="C46" s="111">
        <v>0.2</v>
      </c>
      <c r="D46" s="112">
        <v>0.5</v>
      </c>
      <c r="E46" s="111">
        <v>55</v>
      </c>
      <c r="F46" s="112">
        <v>158</v>
      </c>
      <c r="G46" s="141">
        <v>17.5</v>
      </c>
      <c r="H46" s="136">
        <v>63</v>
      </c>
      <c r="I46" s="84">
        <f t="shared" si="15"/>
        <v>0.31818181818181818</v>
      </c>
      <c r="J46" s="75">
        <f t="shared" si="15"/>
        <v>0.39873417721518989</v>
      </c>
      <c r="K46" s="137">
        <f t="shared" si="16"/>
        <v>6.3636363636363644E-2</v>
      </c>
      <c r="L46" s="138">
        <f t="shared" si="16"/>
        <v>0.19936708860759494</v>
      </c>
      <c r="M46" s="139">
        <f t="shared" si="17"/>
        <v>0.31818181818181823</v>
      </c>
      <c r="N46" s="140">
        <f t="shared" si="17"/>
        <v>0.99683544303797467</v>
      </c>
    </row>
    <row r="47" spans="1:14" x14ac:dyDescent="0.25">
      <c r="A47" s="7">
        <v>45</v>
      </c>
      <c r="B47" s="289" t="s">
        <v>538</v>
      </c>
      <c r="C47" s="111">
        <v>0.9</v>
      </c>
      <c r="D47" s="112">
        <v>2.2000000000000002</v>
      </c>
      <c r="E47" s="111">
        <v>75</v>
      </c>
      <c r="F47" s="112">
        <v>305</v>
      </c>
      <c r="G47" s="141">
        <v>24.5</v>
      </c>
      <c r="H47" s="136">
        <v>98.5</v>
      </c>
      <c r="I47" s="84">
        <f t="shared" si="15"/>
        <v>0.32666666666666666</v>
      </c>
      <c r="J47" s="75">
        <f t="shared" si="15"/>
        <v>0.32295081967213113</v>
      </c>
      <c r="K47" s="137">
        <f t="shared" si="16"/>
        <v>0.29399999999999998</v>
      </c>
      <c r="L47" s="138">
        <f t="shared" si="16"/>
        <v>0.71049180327868855</v>
      </c>
      <c r="M47" s="139">
        <f t="shared" si="17"/>
        <v>1.47</v>
      </c>
      <c r="N47" s="140">
        <f t="shared" si="17"/>
        <v>3.5524590163934429</v>
      </c>
    </row>
    <row r="48" spans="1:14" x14ac:dyDescent="0.25">
      <c r="A48" s="7">
        <v>46</v>
      </c>
      <c r="B48" s="289" t="s">
        <v>540</v>
      </c>
      <c r="C48" s="111">
        <v>0.2</v>
      </c>
      <c r="D48" s="112">
        <v>0.41</v>
      </c>
      <c r="E48" s="111">
        <v>54</v>
      </c>
      <c r="F48" s="112">
        <v>69</v>
      </c>
      <c r="G48" s="141">
        <v>29.5</v>
      </c>
      <c r="H48" s="136">
        <v>35</v>
      </c>
      <c r="I48" s="84">
        <f t="shared" si="15"/>
        <v>0.54629629629629628</v>
      </c>
      <c r="J48" s="75">
        <f t="shared" si="15"/>
        <v>0.50724637681159424</v>
      </c>
      <c r="K48" s="137">
        <f t="shared" si="16"/>
        <v>0.10925925925925926</v>
      </c>
      <c r="L48" s="138">
        <f t="shared" si="16"/>
        <v>0.20797101449275363</v>
      </c>
      <c r="M48" s="139">
        <f t="shared" si="17"/>
        <v>0.54629629629629628</v>
      </c>
      <c r="N48" s="140">
        <f t="shared" si="17"/>
        <v>1.0398550724637681</v>
      </c>
    </row>
    <row r="49" spans="1:14" x14ac:dyDescent="0.25">
      <c r="A49" s="7">
        <v>47</v>
      </c>
      <c r="B49" s="289" t="s">
        <v>542</v>
      </c>
      <c r="C49" s="111">
        <v>1.1000000000000001</v>
      </c>
      <c r="D49" s="112">
        <v>0.121</v>
      </c>
      <c r="E49" s="111">
        <v>72</v>
      </c>
      <c r="F49" s="112">
        <v>121</v>
      </c>
      <c r="G49" s="141">
        <v>24</v>
      </c>
      <c r="H49" s="136">
        <v>41.5</v>
      </c>
      <c r="I49" s="84">
        <f t="shared" si="15"/>
        <v>0.33333333333333331</v>
      </c>
      <c r="J49" s="75">
        <f t="shared" si="15"/>
        <v>0.34297520661157027</v>
      </c>
      <c r="K49" s="137">
        <f t="shared" si="16"/>
        <v>0.3666666666666667</v>
      </c>
      <c r="L49" s="138">
        <f t="shared" si="16"/>
        <v>4.1500000000000002E-2</v>
      </c>
      <c r="M49" s="139">
        <f t="shared" si="17"/>
        <v>1.8333333333333335</v>
      </c>
      <c r="N49" s="140">
        <f t="shared" si="17"/>
        <v>0.20750000000000002</v>
      </c>
    </row>
    <row r="50" spans="1:14" x14ac:dyDescent="0.25">
      <c r="A50" s="7">
        <v>48</v>
      </c>
      <c r="B50" s="289" t="s">
        <v>544</v>
      </c>
      <c r="C50" s="111">
        <v>0.6</v>
      </c>
      <c r="D50" s="112">
        <v>1.5</v>
      </c>
      <c r="E50" s="111">
        <v>59</v>
      </c>
      <c r="F50" s="112">
        <v>66</v>
      </c>
      <c r="G50" s="141">
        <v>21</v>
      </c>
      <c r="H50" s="136">
        <v>26</v>
      </c>
      <c r="I50" s="84">
        <f t="shared" si="15"/>
        <v>0.3559322033898305</v>
      </c>
      <c r="J50" s="75">
        <f t="shared" si="15"/>
        <v>0.39393939393939392</v>
      </c>
      <c r="K50" s="137">
        <f t="shared" si="16"/>
        <v>0.2135593220338983</v>
      </c>
      <c r="L50" s="138">
        <f t="shared" si="16"/>
        <v>0.59090909090909083</v>
      </c>
      <c r="M50" s="139">
        <f t="shared" si="17"/>
        <v>1.0677966101694916</v>
      </c>
      <c r="N50" s="140">
        <f t="shared" si="17"/>
        <v>2.9545454545454541</v>
      </c>
    </row>
    <row r="51" spans="1:14" x14ac:dyDescent="0.25">
      <c r="A51" s="7">
        <v>49</v>
      </c>
      <c r="B51" s="289" t="s">
        <v>547</v>
      </c>
      <c r="C51" s="111">
        <v>0.7</v>
      </c>
      <c r="D51" s="112">
        <v>1.9</v>
      </c>
      <c r="E51" s="111">
        <v>88</v>
      </c>
      <c r="F51" s="112">
        <v>70</v>
      </c>
      <c r="G51" s="141">
        <v>26.5</v>
      </c>
      <c r="H51" s="136">
        <v>27</v>
      </c>
      <c r="I51" s="84">
        <f t="shared" si="15"/>
        <v>0.30113636363636365</v>
      </c>
      <c r="J51" s="75">
        <f t="shared" si="15"/>
        <v>0.38571428571428573</v>
      </c>
      <c r="K51" s="137">
        <f t="shared" si="16"/>
        <v>0.21079545454545454</v>
      </c>
      <c r="L51" s="138">
        <f t="shared" si="16"/>
        <v>0.73285714285714287</v>
      </c>
      <c r="M51" s="139">
        <f t="shared" si="17"/>
        <v>1.0539772727272727</v>
      </c>
      <c r="N51" s="140">
        <f t="shared" si="17"/>
        <v>3.6642857142857146</v>
      </c>
    </row>
    <row r="52" spans="1:14" x14ac:dyDescent="0.25">
      <c r="A52" s="7">
        <v>50</v>
      </c>
      <c r="B52" s="289" t="s">
        <v>550</v>
      </c>
      <c r="C52" s="111">
        <v>2.5</v>
      </c>
      <c r="D52" s="112">
        <v>4</v>
      </c>
      <c r="E52" s="111">
        <v>58</v>
      </c>
      <c r="F52" s="112">
        <v>81</v>
      </c>
      <c r="G52" s="141">
        <v>19.5</v>
      </c>
      <c r="H52" s="136">
        <v>29</v>
      </c>
      <c r="I52" s="84">
        <f t="shared" si="15"/>
        <v>0.33620689655172414</v>
      </c>
      <c r="J52" s="75">
        <f t="shared" si="15"/>
        <v>0.35802469135802467</v>
      </c>
      <c r="K52" s="137">
        <f t="shared" si="16"/>
        <v>0.84051724137931039</v>
      </c>
      <c r="L52" s="138">
        <f t="shared" si="16"/>
        <v>1.4320987654320987</v>
      </c>
      <c r="M52" s="139">
        <f t="shared" si="17"/>
        <v>4.2025862068965516</v>
      </c>
      <c r="N52" s="140">
        <f t="shared" si="17"/>
        <v>7.1604938271604937</v>
      </c>
    </row>
    <row r="53" spans="1:14" x14ac:dyDescent="0.25">
      <c r="A53" s="7">
        <v>51</v>
      </c>
      <c r="B53" s="289" t="s">
        <v>552</v>
      </c>
      <c r="C53" s="29">
        <v>1</v>
      </c>
      <c r="D53" s="110">
        <v>2.5</v>
      </c>
      <c r="E53" s="111">
        <v>67</v>
      </c>
      <c r="F53" s="112">
        <v>115</v>
      </c>
      <c r="G53" s="141">
        <v>29.5</v>
      </c>
      <c r="H53" s="136">
        <v>51</v>
      </c>
      <c r="I53" s="84">
        <f t="shared" si="15"/>
        <v>0.44029850746268656</v>
      </c>
      <c r="J53" s="75">
        <f t="shared" si="15"/>
        <v>0.44347826086956521</v>
      </c>
      <c r="K53" s="137">
        <f t="shared" si="16"/>
        <v>0.44029850746268656</v>
      </c>
      <c r="L53" s="138">
        <f t="shared" si="16"/>
        <v>1.1086956521739131</v>
      </c>
      <c r="M53" s="139">
        <f t="shared" si="17"/>
        <v>2.2014925373134329</v>
      </c>
      <c r="N53" s="140">
        <f t="shared" si="17"/>
        <v>5.5434782608695654</v>
      </c>
    </row>
    <row r="54" spans="1:14" x14ac:dyDescent="0.25">
      <c r="A54" s="7">
        <v>52</v>
      </c>
      <c r="B54" s="289" t="s">
        <v>554</v>
      </c>
      <c r="C54" s="29">
        <v>0.8</v>
      </c>
      <c r="D54" s="110">
        <v>2</v>
      </c>
      <c r="E54" s="111">
        <v>46</v>
      </c>
      <c r="F54" s="112">
        <v>118</v>
      </c>
      <c r="G54" s="141">
        <v>19.5</v>
      </c>
      <c r="H54" s="136">
        <v>43</v>
      </c>
      <c r="I54" s="84">
        <f t="shared" si="15"/>
        <v>0.42391304347826086</v>
      </c>
      <c r="J54" s="75">
        <f t="shared" si="15"/>
        <v>0.36440677966101692</v>
      </c>
      <c r="K54" s="137">
        <f t="shared" si="16"/>
        <v>0.33913043478260874</v>
      </c>
      <c r="L54" s="138">
        <f t="shared" si="16"/>
        <v>0.72881355932203384</v>
      </c>
      <c r="M54" s="139">
        <f t="shared" si="17"/>
        <v>1.6956521739130437</v>
      </c>
      <c r="N54" s="140">
        <f t="shared" si="17"/>
        <v>3.6440677966101691</v>
      </c>
    </row>
    <row r="55" spans="1:14" x14ac:dyDescent="0.25">
      <c r="A55" s="7">
        <v>53</v>
      </c>
      <c r="B55" s="289" t="s">
        <v>557</v>
      </c>
      <c r="C55" s="18">
        <v>0.5</v>
      </c>
      <c r="D55" s="110">
        <v>1.6</v>
      </c>
      <c r="E55" s="111">
        <v>51</v>
      </c>
      <c r="F55" s="112">
        <v>102</v>
      </c>
      <c r="G55" s="141">
        <v>21</v>
      </c>
      <c r="H55" s="136">
        <v>47</v>
      </c>
      <c r="I55" s="84">
        <f t="shared" si="15"/>
        <v>0.41176470588235292</v>
      </c>
      <c r="J55" s="75">
        <f t="shared" si="15"/>
        <v>0.46078431372549017</v>
      </c>
      <c r="K55" s="137">
        <f t="shared" si="16"/>
        <v>0.20588235294117646</v>
      </c>
      <c r="L55" s="138">
        <f t="shared" si="16"/>
        <v>0.73725490196078436</v>
      </c>
      <c r="M55" s="139">
        <f t="shared" si="17"/>
        <v>1.0294117647058822</v>
      </c>
      <c r="N55" s="140">
        <f t="shared" si="17"/>
        <v>3.6862745098039218</v>
      </c>
    </row>
    <row r="56" spans="1:14" x14ac:dyDescent="0.25">
      <c r="A56" s="7">
        <v>54</v>
      </c>
      <c r="B56" s="289" t="s">
        <v>559</v>
      </c>
      <c r="C56" s="111">
        <v>0.4</v>
      </c>
      <c r="D56" s="112">
        <v>0.9</v>
      </c>
      <c r="E56" s="111">
        <v>44</v>
      </c>
      <c r="F56" s="112">
        <v>110</v>
      </c>
      <c r="G56" s="141">
        <v>18</v>
      </c>
      <c r="H56" s="136">
        <v>38</v>
      </c>
      <c r="I56" s="84">
        <f t="shared" si="15"/>
        <v>0.40909090909090912</v>
      </c>
      <c r="J56" s="75">
        <f t="shared" si="15"/>
        <v>0.34545454545454546</v>
      </c>
      <c r="K56" s="137">
        <f t="shared" si="16"/>
        <v>0.16363636363636366</v>
      </c>
      <c r="L56" s="138">
        <f t="shared" si="16"/>
        <v>0.31090909090909091</v>
      </c>
      <c r="M56" s="139">
        <f t="shared" si="17"/>
        <v>0.81818181818181834</v>
      </c>
      <c r="N56" s="140">
        <f t="shared" si="17"/>
        <v>1.5545454545454547</v>
      </c>
    </row>
    <row r="57" spans="1:14" x14ac:dyDescent="0.25">
      <c r="A57" s="7">
        <v>55</v>
      </c>
      <c r="B57" s="289" t="s">
        <v>561</v>
      </c>
      <c r="C57" s="111">
        <v>1</v>
      </c>
      <c r="D57" s="112">
        <v>0.8</v>
      </c>
      <c r="E57" s="111">
        <v>74</v>
      </c>
      <c r="F57" s="112">
        <v>110</v>
      </c>
      <c r="G57" s="141">
        <v>28.5</v>
      </c>
      <c r="H57" s="136">
        <v>47</v>
      </c>
      <c r="I57" s="84">
        <f t="shared" si="15"/>
        <v>0.38513513513513514</v>
      </c>
      <c r="J57" s="75">
        <f t="shared" si="15"/>
        <v>0.42727272727272725</v>
      </c>
      <c r="K57" s="137">
        <f t="shared" si="16"/>
        <v>0.38513513513513514</v>
      </c>
      <c r="L57" s="138">
        <f t="shared" si="16"/>
        <v>0.3418181818181818</v>
      </c>
      <c r="M57" s="139">
        <f t="shared" si="17"/>
        <v>1.9256756756756757</v>
      </c>
      <c r="N57" s="140">
        <f t="shared" si="17"/>
        <v>1.709090909090909</v>
      </c>
    </row>
    <row r="58" spans="1:14" x14ac:dyDescent="0.25">
      <c r="A58" s="7">
        <v>56</v>
      </c>
      <c r="B58" s="289" t="s">
        <v>563</v>
      </c>
      <c r="C58" s="111">
        <v>2.4</v>
      </c>
      <c r="D58" s="112">
        <v>1.6</v>
      </c>
      <c r="E58" s="111">
        <v>60</v>
      </c>
      <c r="F58" s="112">
        <v>120</v>
      </c>
      <c r="G58" s="141">
        <v>17</v>
      </c>
      <c r="H58" s="136">
        <v>45</v>
      </c>
      <c r="I58" s="84">
        <f t="shared" si="15"/>
        <v>0.28333333333333333</v>
      </c>
      <c r="J58" s="75">
        <f t="shared" si="15"/>
        <v>0.375</v>
      </c>
      <c r="K58" s="137">
        <f t="shared" si="16"/>
        <v>0.67999999999999994</v>
      </c>
      <c r="L58" s="138">
        <f t="shared" si="16"/>
        <v>0.60000000000000009</v>
      </c>
      <c r="M58" s="139">
        <f t="shared" si="17"/>
        <v>3.3999999999999995</v>
      </c>
      <c r="N58" s="140">
        <f t="shared" si="17"/>
        <v>3.0000000000000004</v>
      </c>
    </row>
    <row r="59" spans="1:14" x14ac:dyDescent="0.25">
      <c r="A59" s="7">
        <v>57</v>
      </c>
      <c r="B59" s="289" t="s">
        <v>565</v>
      </c>
      <c r="C59" s="111">
        <v>3.2</v>
      </c>
      <c r="D59" s="112">
        <v>1.3</v>
      </c>
      <c r="E59" s="111">
        <v>48</v>
      </c>
      <c r="F59" s="112">
        <v>137</v>
      </c>
      <c r="G59" s="136">
        <v>15</v>
      </c>
      <c r="H59" s="136">
        <v>42.5</v>
      </c>
      <c r="I59" s="84">
        <f t="shared" si="15"/>
        <v>0.3125</v>
      </c>
      <c r="J59" s="75">
        <f t="shared" si="15"/>
        <v>0.31021897810218979</v>
      </c>
      <c r="K59" s="137">
        <f t="shared" si="16"/>
        <v>1</v>
      </c>
      <c r="L59" s="138">
        <f t="shared" si="16"/>
        <v>0.40328467153284675</v>
      </c>
      <c r="M59" s="139">
        <f t="shared" si="17"/>
        <v>5</v>
      </c>
      <c r="N59" s="140">
        <f t="shared" si="17"/>
        <v>2.0164233576642339</v>
      </c>
    </row>
    <row r="60" spans="1:14" x14ac:dyDescent="0.25">
      <c r="A60" s="7">
        <v>58</v>
      </c>
      <c r="B60" s="289" t="s">
        <v>567</v>
      </c>
      <c r="C60" s="111">
        <v>0.8</v>
      </c>
      <c r="D60" s="112">
        <v>0.9</v>
      </c>
      <c r="E60" s="111">
        <v>42</v>
      </c>
      <c r="F60" s="112">
        <v>55</v>
      </c>
      <c r="G60" s="136">
        <v>23.5</v>
      </c>
      <c r="H60" s="136">
        <v>26</v>
      </c>
      <c r="I60" s="84">
        <f t="shared" si="15"/>
        <v>0.55952380952380953</v>
      </c>
      <c r="J60" s="75">
        <f t="shared" si="15"/>
        <v>0.47272727272727272</v>
      </c>
      <c r="K60" s="137">
        <f t="shared" si="16"/>
        <v>0.44761904761904764</v>
      </c>
      <c r="L60" s="138">
        <f t="shared" si="16"/>
        <v>0.42545454545454547</v>
      </c>
      <c r="M60" s="139">
        <f t="shared" si="17"/>
        <v>2.2380952380952381</v>
      </c>
      <c r="N60" s="140">
        <f t="shared" si="17"/>
        <v>2.1272727272727274</v>
      </c>
    </row>
    <row r="61" spans="1:14" x14ac:dyDescent="0.25">
      <c r="A61" s="7">
        <v>59</v>
      </c>
      <c r="B61" s="289" t="s">
        <v>569</v>
      </c>
      <c r="C61" s="111">
        <v>0.15</v>
      </c>
      <c r="D61" s="112">
        <v>1.9</v>
      </c>
      <c r="E61" s="111">
        <v>49</v>
      </c>
      <c r="F61" s="112">
        <v>169</v>
      </c>
      <c r="G61" s="136">
        <v>20</v>
      </c>
      <c r="H61" s="136">
        <v>65.5</v>
      </c>
      <c r="I61" s="84">
        <f t="shared" si="15"/>
        <v>0.40816326530612246</v>
      </c>
      <c r="J61" s="75">
        <f t="shared" si="15"/>
        <v>0.3875739644970414</v>
      </c>
      <c r="K61" s="137">
        <f t="shared" si="16"/>
        <v>6.1224489795918366E-2</v>
      </c>
      <c r="L61" s="138">
        <f t="shared" si="16"/>
        <v>0.73639053254437858</v>
      </c>
      <c r="M61" s="139">
        <f t="shared" si="17"/>
        <v>0.30612244897959184</v>
      </c>
      <c r="N61" s="140">
        <f t="shared" si="17"/>
        <v>3.6819526627218928</v>
      </c>
    </row>
    <row r="62" spans="1:14" x14ac:dyDescent="0.25">
      <c r="A62" s="7">
        <v>60</v>
      </c>
      <c r="B62" s="289" t="s">
        <v>570</v>
      </c>
      <c r="C62" s="111">
        <v>1.4</v>
      </c>
      <c r="D62" s="112">
        <v>1.5</v>
      </c>
      <c r="E62" s="111">
        <v>176</v>
      </c>
      <c r="F62" s="112">
        <v>196</v>
      </c>
      <c r="G62" s="136">
        <v>43</v>
      </c>
      <c r="H62" s="136">
        <v>64.5</v>
      </c>
      <c r="I62" s="84">
        <f t="shared" si="15"/>
        <v>0.24431818181818182</v>
      </c>
      <c r="J62" s="75">
        <f t="shared" si="15"/>
        <v>0.32908163265306123</v>
      </c>
      <c r="K62" s="137">
        <f t="shared" si="16"/>
        <v>0.34204545454545454</v>
      </c>
      <c r="L62" s="138">
        <f t="shared" si="16"/>
        <v>0.49362244897959184</v>
      </c>
      <c r="M62" s="139">
        <f t="shared" si="17"/>
        <v>1.7102272727272727</v>
      </c>
      <c r="N62" s="140">
        <f t="shared" si="17"/>
        <v>2.4681122448979593</v>
      </c>
    </row>
    <row r="63" spans="1:14" x14ac:dyDescent="0.25">
      <c r="A63" s="7">
        <v>61</v>
      </c>
      <c r="B63" s="289" t="s">
        <v>572</v>
      </c>
      <c r="C63" s="111">
        <v>0.4</v>
      </c>
      <c r="D63" s="112">
        <v>0.7</v>
      </c>
      <c r="E63" s="111">
        <v>122</v>
      </c>
      <c r="F63" s="112">
        <v>197</v>
      </c>
      <c r="G63" s="136">
        <v>29.5</v>
      </c>
      <c r="H63" s="136">
        <v>59</v>
      </c>
      <c r="I63" s="84">
        <f t="shared" si="15"/>
        <v>0.24180327868852458</v>
      </c>
      <c r="J63" s="75">
        <f t="shared" si="15"/>
        <v>0.29949238578680204</v>
      </c>
      <c r="K63" s="137">
        <f t="shared" si="16"/>
        <v>9.6721311475409841E-2</v>
      </c>
      <c r="L63" s="138">
        <f t="shared" si="16"/>
        <v>0.20964467005076143</v>
      </c>
      <c r="M63" s="139">
        <f t="shared" si="17"/>
        <v>0.48360655737704922</v>
      </c>
      <c r="N63" s="140">
        <f t="shared" si="17"/>
        <v>1.0482233502538072</v>
      </c>
    </row>
    <row r="64" spans="1:14" ht="15.75" thickBot="1" x14ac:dyDescent="0.3">
      <c r="A64" s="7">
        <v>62</v>
      </c>
      <c r="B64" s="290" t="s">
        <v>574</v>
      </c>
      <c r="C64" s="115">
        <v>1</v>
      </c>
      <c r="D64" s="116">
        <v>1.1000000000000001</v>
      </c>
      <c r="E64" s="115">
        <v>61</v>
      </c>
      <c r="F64" s="116">
        <v>126</v>
      </c>
      <c r="G64" s="142">
        <v>21.5</v>
      </c>
      <c r="H64" s="142">
        <v>56</v>
      </c>
      <c r="I64" s="85">
        <f t="shared" si="15"/>
        <v>0.35245901639344263</v>
      </c>
      <c r="J64" s="81">
        <f t="shared" si="15"/>
        <v>0.44444444444444442</v>
      </c>
      <c r="K64" s="143">
        <f t="shared" si="16"/>
        <v>0.35245901639344263</v>
      </c>
      <c r="L64" s="144">
        <f t="shared" si="16"/>
        <v>0.48888888888888893</v>
      </c>
      <c r="M64" s="145">
        <f t="shared" si="17"/>
        <v>1.7622950819672132</v>
      </c>
      <c r="N64" s="146">
        <f t="shared" si="17"/>
        <v>2.4444444444444446</v>
      </c>
    </row>
    <row r="65" spans="1:14" x14ac:dyDescent="0.25">
      <c r="A65" s="7">
        <v>63</v>
      </c>
      <c r="B65" s="288" t="s">
        <v>728</v>
      </c>
      <c r="C65" s="105">
        <v>0.9</v>
      </c>
      <c r="D65" s="106">
        <v>3</v>
      </c>
      <c r="E65" s="107">
        <v>50</v>
      </c>
      <c r="F65" s="107">
        <v>58</v>
      </c>
      <c r="G65" s="169">
        <v>20</v>
      </c>
      <c r="H65" s="107">
        <v>30</v>
      </c>
      <c r="I65" s="83">
        <f>G65/E65</f>
        <v>0.4</v>
      </c>
      <c r="J65" s="73">
        <f>H65/F65</f>
        <v>0.51724137931034486</v>
      </c>
      <c r="K65" s="131">
        <f>I65*C65</f>
        <v>0.36000000000000004</v>
      </c>
      <c r="L65" s="133">
        <f>J65*D65</f>
        <v>1.5517241379310347</v>
      </c>
      <c r="M65" s="134">
        <f>K65*0.5*10</f>
        <v>1.8000000000000003</v>
      </c>
      <c r="N65" s="135">
        <f>L65*0.5*10</f>
        <v>7.7586206896551735</v>
      </c>
    </row>
    <row r="66" spans="1:14" x14ac:dyDescent="0.25">
      <c r="A66" s="7">
        <v>64</v>
      </c>
      <c r="B66" s="289" t="s">
        <v>730</v>
      </c>
      <c r="C66" s="29">
        <v>0.3</v>
      </c>
      <c r="D66" s="110">
        <v>5.2</v>
      </c>
      <c r="E66" s="111">
        <v>43</v>
      </c>
      <c r="F66" s="111">
        <v>129</v>
      </c>
      <c r="G66" s="170">
        <v>43.5</v>
      </c>
      <c r="H66" s="111">
        <v>22.5</v>
      </c>
      <c r="I66" s="84">
        <f t="shared" ref="I66:J86" si="18">G66/E66</f>
        <v>1.0116279069767442</v>
      </c>
      <c r="J66" s="78">
        <f t="shared" si="18"/>
        <v>0.1744186046511628</v>
      </c>
      <c r="K66" s="136">
        <f t="shared" ref="K66:L86" si="19">I66*C66</f>
        <v>0.30348837209302326</v>
      </c>
      <c r="L66" s="138">
        <f t="shared" si="19"/>
        <v>0.90697674418604657</v>
      </c>
      <c r="M66" s="139">
        <f t="shared" ref="M66:N86" si="20">K66*0.5*10</f>
        <v>1.5174418604651163</v>
      </c>
      <c r="N66" s="140">
        <f t="shared" si="20"/>
        <v>4.5348837209302326</v>
      </c>
    </row>
    <row r="67" spans="1:14" x14ac:dyDescent="0.25">
      <c r="A67" s="7">
        <v>65</v>
      </c>
      <c r="B67" s="289" t="s">
        <v>732</v>
      </c>
      <c r="C67" s="18">
        <v>0.3</v>
      </c>
      <c r="D67" s="110">
        <v>1.7</v>
      </c>
      <c r="E67" s="111">
        <v>36</v>
      </c>
      <c r="F67" s="111">
        <v>91</v>
      </c>
      <c r="G67" s="170">
        <v>21</v>
      </c>
      <c r="H67" s="111">
        <v>38</v>
      </c>
      <c r="I67" s="84">
        <f t="shared" si="18"/>
        <v>0.58333333333333337</v>
      </c>
      <c r="J67" s="78">
        <f t="shared" si="18"/>
        <v>0.4175824175824176</v>
      </c>
      <c r="K67" s="136">
        <f t="shared" si="19"/>
        <v>0.17500000000000002</v>
      </c>
      <c r="L67" s="138">
        <f t="shared" si="19"/>
        <v>0.70989010989010992</v>
      </c>
      <c r="M67" s="139">
        <f t="shared" si="20"/>
        <v>0.87500000000000011</v>
      </c>
      <c r="N67" s="140">
        <f t="shared" si="20"/>
        <v>3.5494505494505497</v>
      </c>
    </row>
    <row r="68" spans="1:14" x14ac:dyDescent="0.25">
      <c r="A68" s="7">
        <v>66</v>
      </c>
      <c r="B68" s="289" t="s">
        <v>734</v>
      </c>
      <c r="C68" s="29">
        <v>0.6</v>
      </c>
      <c r="D68" s="110">
        <v>1.5</v>
      </c>
      <c r="E68" s="111">
        <v>51</v>
      </c>
      <c r="F68" s="111">
        <v>106</v>
      </c>
      <c r="G68" s="170">
        <v>22</v>
      </c>
      <c r="H68" s="111">
        <v>39</v>
      </c>
      <c r="I68" s="84">
        <f t="shared" si="18"/>
        <v>0.43137254901960786</v>
      </c>
      <c r="J68" s="78">
        <f t="shared" si="18"/>
        <v>0.36792452830188677</v>
      </c>
      <c r="K68" s="136">
        <f t="shared" si="19"/>
        <v>0.25882352941176473</v>
      </c>
      <c r="L68" s="138">
        <f t="shared" si="19"/>
        <v>0.55188679245283012</v>
      </c>
      <c r="M68" s="139">
        <f t="shared" si="20"/>
        <v>1.2941176470588236</v>
      </c>
      <c r="N68" s="140">
        <f t="shared" si="20"/>
        <v>2.7594339622641506</v>
      </c>
    </row>
    <row r="69" spans="1:14" x14ac:dyDescent="0.25">
      <c r="A69" s="7">
        <v>67</v>
      </c>
      <c r="B69" s="289" t="s">
        <v>736</v>
      </c>
      <c r="C69" s="29">
        <v>2E-3</v>
      </c>
      <c r="D69" s="110">
        <v>0.5</v>
      </c>
      <c r="E69" s="111">
        <v>49</v>
      </c>
      <c r="F69" s="111">
        <v>123</v>
      </c>
      <c r="G69" s="170">
        <v>20.5</v>
      </c>
      <c r="H69" s="111">
        <v>53</v>
      </c>
      <c r="I69" s="84">
        <f t="shared" si="18"/>
        <v>0.41836734693877553</v>
      </c>
      <c r="J69" s="78">
        <f t="shared" si="18"/>
        <v>0.43089430894308944</v>
      </c>
      <c r="K69" s="136">
        <f t="shared" si="19"/>
        <v>8.3673469387755112E-4</v>
      </c>
      <c r="L69" s="138">
        <f t="shared" si="19"/>
        <v>0.21544715447154472</v>
      </c>
      <c r="M69" s="139">
        <f t="shared" si="20"/>
        <v>4.1836734693877558E-3</v>
      </c>
      <c r="N69" s="140">
        <f t="shared" si="20"/>
        <v>1.0772357723577235</v>
      </c>
    </row>
    <row r="70" spans="1:14" x14ac:dyDescent="0.25">
      <c r="A70" s="7">
        <v>68</v>
      </c>
      <c r="B70" s="289" t="s">
        <v>737</v>
      </c>
      <c r="C70" s="18">
        <v>0.4</v>
      </c>
      <c r="D70" s="110">
        <v>0.5</v>
      </c>
      <c r="E70" s="111">
        <v>74</v>
      </c>
      <c r="F70" s="111">
        <v>114</v>
      </c>
      <c r="G70" s="170">
        <v>25</v>
      </c>
      <c r="H70" s="111">
        <v>43.5</v>
      </c>
      <c r="I70" s="84">
        <f t="shared" si="18"/>
        <v>0.33783783783783783</v>
      </c>
      <c r="J70" s="78">
        <f t="shared" si="18"/>
        <v>0.38157894736842107</v>
      </c>
      <c r="K70" s="136">
        <f t="shared" si="19"/>
        <v>0.13513513513513514</v>
      </c>
      <c r="L70" s="138">
        <f t="shared" si="19"/>
        <v>0.19078947368421054</v>
      </c>
      <c r="M70" s="139">
        <f t="shared" si="20"/>
        <v>0.67567567567567566</v>
      </c>
      <c r="N70" s="140">
        <f t="shared" si="20"/>
        <v>0.95394736842105265</v>
      </c>
    </row>
    <row r="71" spans="1:14" x14ac:dyDescent="0.25">
      <c r="A71" s="7">
        <v>69</v>
      </c>
      <c r="B71" s="289" t="s">
        <v>738</v>
      </c>
      <c r="C71" s="111">
        <v>1</v>
      </c>
      <c r="D71" s="112">
        <v>0.7</v>
      </c>
      <c r="E71" s="111">
        <v>49</v>
      </c>
      <c r="F71" s="111">
        <v>120</v>
      </c>
      <c r="G71" s="170">
        <v>24</v>
      </c>
      <c r="H71" s="111">
        <v>53</v>
      </c>
      <c r="I71" s="84">
        <f t="shared" si="18"/>
        <v>0.48979591836734693</v>
      </c>
      <c r="J71" s="78">
        <f t="shared" si="18"/>
        <v>0.44166666666666665</v>
      </c>
      <c r="K71" s="136">
        <f t="shared" si="19"/>
        <v>0.48979591836734693</v>
      </c>
      <c r="L71" s="138">
        <f t="shared" si="19"/>
        <v>0.30916666666666665</v>
      </c>
      <c r="M71" s="139">
        <f t="shared" si="20"/>
        <v>2.4489795918367347</v>
      </c>
      <c r="N71" s="140">
        <f t="shared" si="20"/>
        <v>1.5458333333333332</v>
      </c>
    </row>
    <row r="72" spans="1:14" x14ac:dyDescent="0.25">
      <c r="A72" s="7">
        <v>70</v>
      </c>
      <c r="B72" s="289" t="s">
        <v>739</v>
      </c>
      <c r="C72" s="111">
        <v>1</v>
      </c>
      <c r="D72" s="112">
        <v>3.5</v>
      </c>
      <c r="E72" s="111">
        <v>56</v>
      </c>
      <c r="F72" s="111">
        <v>95</v>
      </c>
      <c r="G72" s="170">
        <v>20</v>
      </c>
      <c r="H72" s="111">
        <v>32.5</v>
      </c>
      <c r="I72" s="84">
        <f t="shared" si="18"/>
        <v>0.35714285714285715</v>
      </c>
      <c r="J72" s="78">
        <f t="shared" si="18"/>
        <v>0.34210526315789475</v>
      </c>
      <c r="K72" s="136">
        <f t="shared" si="19"/>
        <v>0.35714285714285715</v>
      </c>
      <c r="L72" s="138">
        <f t="shared" si="19"/>
        <v>1.1973684210526316</v>
      </c>
      <c r="M72" s="139">
        <f t="shared" si="20"/>
        <v>1.7857142857142858</v>
      </c>
      <c r="N72" s="140">
        <f t="shared" si="20"/>
        <v>5.9868421052631584</v>
      </c>
    </row>
    <row r="73" spans="1:14" x14ac:dyDescent="0.25">
      <c r="A73" s="7">
        <v>71</v>
      </c>
      <c r="B73" s="289" t="s">
        <v>741</v>
      </c>
      <c r="C73" s="111">
        <v>0.8</v>
      </c>
      <c r="D73" s="112">
        <v>0.217</v>
      </c>
      <c r="E73" s="111">
        <v>40</v>
      </c>
      <c r="F73" s="111">
        <v>63</v>
      </c>
      <c r="G73" s="170">
        <v>18</v>
      </c>
      <c r="H73" s="111">
        <v>26</v>
      </c>
      <c r="I73" s="84">
        <f t="shared" si="18"/>
        <v>0.45</v>
      </c>
      <c r="J73" s="78">
        <f t="shared" si="18"/>
        <v>0.41269841269841268</v>
      </c>
      <c r="K73" s="136">
        <f t="shared" si="19"/>
        <v>0.36000000000000004</v>
      </c>
      <c r="L73" s="138">
        <f t="shared" si="19"/>
        <v>8.9555555555555555E-2</v>
      </c>
      <c r="M73" s="139">
        <f t="shared" si="20"/>
        <v>1.8000000000000003</v>
      </c>
      <c r="N73" s="140">
        <f t="shared" si="20"/>
        <v>0.44777777777777777</v>
      </c>
    </row>
    <row r="74" spans="1:14" x14ac:dyDescent="0.25">
      <c r="A74" s="7">
        <v>72</v>
      </c>
      <c r="B74" s="289" t="s">
        <v>745</v>
      </c>
      <c r="C74" s="111">
        <v>0.5</v>
      </c>
      <c r="D74" s="112">
        <v>1.5</v>
      </c>
      <c r="E74" s="111">
        <v>49</v>
      </c>
      <c r="F74" s="111">
        <v>42</v>
      </c>
      <c r="G74" s="170">
        <v>23</v>
      </c>
      <c r="H74" s="111">
        <v>23</v>
      </c>
      <c r="I74" s="84">
        <f t="shared" si="18"/>
        <v>0.46938775510204084</v>
      </c>
      <c r="J74" s="78">
        <f t="shared" si="18"/>
        <v>0.54761904761904767</v>
      </c>
      <c r="K74" s="136">
        <f t="shared" si="19"/>
        <v>0.23469387755102042</v>
      </c>
      <c r="L74" s="138">
        <f t="shared" si="19"/>
        <v>0.82142857142857151</v>
      </c>
      <c r="M74" s="139">
        <f t="shared" si="20"/>
        <v>1.1734693877551021</v>
      </c>
      <c r="N74" s="140">
        <f t="shared" si="20"/>
        <v>4.1071428571428577</v>
      </c>
    </row>
    <row r="75" spans="1:14" x14ac:dyDescent="0.25">
      <c r="A75" s="7">
        <v>73</v>
      </c>
      <c r="B75" s="289" t="s">
        <v>749</v>
      </c>
      <c r="C75" s="111">
        <v>0.6</v>
      </c>
      <c r="D75" s="112">
        <v>0.9</v>
      </c>
      <c r="E75" s="111">
        <v>23</v>
      </c>
      <c r="F75" s="111">
        <v>44</v>
      </c>
      <c r="G75" s="170">
        <v>16.5</v>
      </c>
      <c r="H75" s="111">
        <v>24</v>
      </c>
      <c r="I75" s="84">
        <f t="shared" si="18"/>
        <v>0.71739130434782605</v>
      </c>
      <c r="J75" s="78">
        <f t="shared" si="18"/>
        <v>0.54545454545454541</v>
      </c>
      <c r="K75" s="136">
        <f t="shared" si="19"/>
        <v>0.43043478260869561</v>
      </c>
      <c r="L75" s="138">
        <f t="shared" si="19"/>
        <v>0.49090909090909091</v>
      </c>
      <c r="M75" s="139">
        <f t="shared" si="20"/>
        <v>2.152173913043478</v>
      </c>
      <c r="N75" s="140">
        <f t="shared" si="20"/>
        <v>2.4545454545454546</v>
      </c>
    </row>
    <row r="76" spans="1:14" x14ac:dyDescent="0.25">
      <c r="A76" s="7">
        <v>74</v>
      </c>
      <c r="B76" s="289" t="s">
        <v>752</v>
      </c>
      <c r="C76" s="111">
        <v>0.2</v>
      </c>
      <c r="D76" s="112">
        <v>1.3</v>
      </c>
      <c r="E76" s="111">
        <v>74</v>
      </c>
      <c r="F76" s="111">
        <v>284</v>
      </c>
      <c r="G76" s="170">
        <v>24</v>
      </c>
      <c r="H76" s="111">
        <v>76.5</v>
      </c>
      <c r="I76" s="84">
        <f t="shared" si="18"/>
        <v>0.32432432432432434</v>
      </c>
      <c r="J76" s="78">
        <f t="shared" si="18"/>
        <v>0.26936619718309857</v>
      </c>
      <c r="K76" s="136">
        <f t="shared" si="19"/>
        <v>6.4864864864864868E-2</v>
      </c>
      <c r="L76" s="138">
        <f t="shared" si="19"/>
        <v>0.35017605633802817</v>
      </c>
      <c r="M76" s="139">
        <f t="shared" si="20"/>
        <v>0.32432432432432434</v>
      </c>
      <c r="N76" s="140">
        <f t="shared" si="20"/>
        <v>1.750880281690141</v>
      </c>
    </row>
    <row r="77" spans="1:14" x14ac:dyDescent="0.25">
      <c r="A77" s="7">
        <v>75</v>
      </c>
      <c r="B77" s="289" t="s">
        <v>754</v>
      </c>
      <c r="C77" s="111">
        <v>0.1</v>
      </c>
      <c r="D77" s="112">
        <v>0.9</v>
      </c>
      <c r="E77" s="111">
        <v>74</v>
      </c>
      <c r="F77" s="111">
        <v>204</v>
      </c>
      <c r="G77" s="170">
        <v>32</v>
      </c>
      <c r="H77" s="111">
        <v>73.5</v>
      </c>
      <c r="I77" s="84">
        <f t="shared" si="18"/>
        <v>0.43243243243243246</v>
      </c>
      <c r="J77" s="78">
        <f t="shared" si="18"/>
        <v>0.36029411764705882</v>
      </c>
      <c r="K77" s="136">
        <f t="shared" si="19"/>
        <v>4.3243243243243246E-2</v>
      </c>
      <c r="L77" s="138">
        <f t="shared" si="19"/>
        <v>0.32426470588235295</v>
      </c>
      <c r="M77" s="139">
        <f t="shared" si="20"/>
        <v>0.21621621621621623</v>
      </c>
      <c r="N77" s="140">
        <f t="shared" si="20"/>
        <v>1.6213235294117647</v>
      </c>
    </row>
    <row r="78" spans="1:14" x14ac:dyDescent="0.25">
      <c r="A78" s="7">
        <v>76</v>
      </c>
      <c r="B78" s="289" t="s">
        <v>755</v>
      </c>
      <c r="C78" s="111">
        <v>0.5</v>
      </c>
      <c r="D78" s="112">
        <v>0.7</v>
      </c>
      <c r="E78" s="111">
        <v>84</v>
      </c>
      <c r="F78" s="111">
        <v>227</v>
      </c>
      <c r="G78" s="170">
        <v>29.5</v>
      </c>
      <c r="H78" s="111">
        <v>82.5</v>
      </c>
      <c r="I78" s="84">
        <f t="shared" si="18"/>
        <v>0.35119047619047616</v>
      </c>
      <c r="J78" s="78">
        <f t="shared" si="18"/>
        <v>0.36343612334801761</v>
      </c>
      <c r="K78" s="136">
        <f t="shared" si="19"/>
        <v>0.17559523809523808</v>
      </c>
      <c r="L78" s="138">
        <f t="shared" si="19"/>
        <v>0.25440528634361231</v>
      </c>
      <c r="M78" s="139">
        <f t="shared" si="20"/>
        <v>0.87797619047619047</v>
      </c>
      <c r="N78" s="140">
        <f t="shared" si="20"/>
        <v>1.2720264317180616</v>
      </c>
    </row>
    <row r="79" spans="1:14" x14ac:dyDescent="0.25">
      <c r="A79" s="7">
        <v>77</v>
      </c>
      <c r="B79" s="289" t="s">
        <v>756</v>
      </c>
      <c r="C79" s="111">
        <v>0.7</v>
      </c>
      <c r="D79" s="112">
        <v>1</v>
      </c>
      <c r="E79" s="111">
        <v>72</v>
      </c>
      <c r="F79" s="111">
        <v>97</v>
      </c>
      <c r="G79" s="170">
        <v>22</v>
      </c>
      <c r="H79" s="111">
        <v>35</v>
      </c>
      <c r="I79" s="84">
        <f t="shared" si="18"/>
        <v>0.30555555555555558</v>
      </c>
      <c r="J79" s="78">
        <f t="shared" si="18"/>
        <v>0.36082474226804123</v>
      </c>
      <c r="K79" s="136">
        <f t="shared" si="19"/>
        <v>0.21388888888888891</v>
      </c>
      <c r="L79" s="138">
        <f t="shared" si="19"/>
        <v>0.36082474226804123</v>
      </c>
      <c r="M79" s="139">
        <f t="shared" si="20"/>
        <v>1.0694444444444446</v>
      </c>
      <c r="N79" s="140">
        <f t="shared" si="20"/>
        <v>1.8041237113402062</v>
      </c>
    </row>
    <row r="80" spans="1:14" x14ac:dyDescent="0.25">
      <c r="A80" s="7">
        <v>78</v>
      </c>
      <c r="B80" s="289" t="s">
        <v>757</v>
      </c>
      <c r="C80" s="111">
        <v>0.2</v>
      </c>
      <c r="D80" s="112">
        <v>0.5</v>
      </c>
      <c r="E80" s="111">
        <v>60</v>
      </c>
      <c r="F80" s="111">
        <v>189</v>
      </c>
      <c r="G80" s="170">
        <v>27.5</v>
      </c>
      <c r="H80" s="111">
        <v>64</v>
      </c>
      <c r="I80" s="84">
        <f t="shared" si="18"/>
        <v>0.45833333333333331</v>
      </c>
      <c r="J80" s="78">
        <f t="shared" si="18"/>
        <v>0.33862433862433861</v>
      </c>
      <c r="K80" s="136">
        <f t="shared" si="19"/>
        <v>9.1666666666666674E-2</v>
      </c>
      <c r="L80" s="138">
        <f t="shared" si="19"/>
        <v>0.1693121693121693</v>
      </c>
      <c r="M80" s="139">
        <f t="shared" si="20"/>
        <v>0.45833333333333337</v>
      </c>
      <c r="N80" s="140">
        <f t="shared" si="20"/>
        <v>0.84656084656084651</v>
      </c>
    </row>
    <row r="81" spans="1:14" x14ac:dyDescent="0.25">
      <c r="A81" s="7">
        <v>79</v>
      </c>
      <c r="B81" s="289" t="s">
        <v>759</v>
      </c>
      <c r="C81" s="111">
        <v>0.3</v>
      </c>
      <c r="D81" s="112">
        <v>2.4</v>
      </c>
      <c r="E81" s="111">
        <v>45</v>
      </c>
      <c r="F81" s="111">
        <v>63</v>
      </c>
      <c r="G81" s="170">
        <v>21</v>
      </c>
      <c r="H81" s="111">
        <v>30.5</v>
      </c>
      <c r="I81" s="84">
        <f t="shared" si="18"/>
        <v>0.46666666666666667</v>
      </c>
      <c r="J81" s="78">
        <f t="shared" si="18"/>
        <v>0.48412698412698413</v>
      </c>
      <c r="K81" s="136">
        <f t="shared" si="19"/>
        <v>0.13999999999999999</v>
      </c>
      <c r="L81" s="138">
        <f t="shared" si="19"/>
        <v>1.1619047619047618</v>
      </c>
      <c r="M81" s="139">
        <f t="shared" si="20"/>
        <v>0.7</v>
      </c>
      <c r="N81" s="140">
        <f t="shared" si="20"/>
        <v>5.8095238095238084</v>
      </c>
    </row>
    <row r="82" spans="1:14" x14ac:dyDescent="0.25">
      <c r="A82" s="7">
        <v>80</v>
      </c>
      <c r="B82" s="289" t="s">
        <v>762</v>
      </c>
      <c r="C82" s="111">
        <v>0.6</v>
      </c>
      <c r="D82" s="112">
        <v>4</v>
      </c>
      <c r="E82" s="111">
        <v>24</v>
      </c>
      <c r="F82" s="111">
        <v>123</v>
      </c>
      <c r="G82" s="170">
        <v>16</v>
      </c>
      <c r="H82" s="111">
        <v>37.5</v>
      </c>
      <c r="I82" s="84">
        <f t="shared" si="18"/>
        <v>0.66666666666666663</v>
      </c>
      <c r="J82" s="78">
        <f t="shared" si="18"/>
        <v>0.3048780487804878</v>
      </c>
      <c r="K82" s="136">
        <f t="shared" si="19"/>
        <v>0.39999999999999997</v>
      </c>
      <c r="L82" s="138">
        <f t="shared" si="19"/>
        <v>1.2195121951219512</v>
      </c>
      <c r="M82" s="139">
        <f t="shared" si="20"/>
        <v>1.9999999999999998</v>
      </c>
      <c r="N82" s="140">
        <f t="shared" si="20"/>
        <v>6.0975609756097562</v>
      </c>
    </row>
    <row r="83" spans="1:14" x14ac:dyDescent="0.25">
      <c r="A83" s="7">
        <v>81</v>
      </c>
      <c r="B83" s="289" t="s">
        <v>764</v>
      </c>
      <c r="C83" s="171">
        <v>0.6</v>
      </c>
      <c r="D83" s="172">
        <v>4</v>
      </c>
      <c r="E83" s="171">
        <v>56</v>
      </c>
      <c r="F83" s="171">
        <v>161</v>
      </c>
      <c r="G83" s="170">
        <v>27</v>
      </c>
      <c r="H83" s="111">
        <v>59.5</v>
      </c>
      <c r="I83" s="84">
        <f t="shared" si="18"/>
        <v>0.48214285714285715</v>
      </c>
      <c r="J83" s="78">
        <f t="shared" si="18"/>
        <v>0.36956521739130432</v>
      </c>
      <c r="K83" s="136">
        <f t="shared" si="19"/>
        <v>0.28928571428571426</v>
      </c>
      <c r="L83" s="138">
        <f t="shared" si="19"/>
        <v>1.4782608695652173</v>
      </c>
      <c r="M83" s="139">
        <f t="shared" si="20"/>
        <v>1.4464285714285712</v>
      </c>
      <c r="N83" s="140">
        <f t="shared" si="20"/>
        <v>7.391304347826086</v>
      </c>
    </row>
    <row r="84" spans="1:14" x14ac:dyDescent="0.25">
      <c r="A84" s="7">
        <v>82</v>
      </c>
      <c r="B84" s="289" t="s">
        <v>766</v>
      </c>
      <c r="C84" s="171">
        <v>1</v>
      </c>
      <c r="D84" s="172">
        <v>1.2</v>
      </c>
      <c r="E84" s="171">
        <v>76</v>
      </c>
      <c r="F84" s="171">
        <v>102</v>
      </c>
      <c r="G84" s="170">
        <v>29</v>
      </c>
      <c r="H84" s="111">
        <v>38</v>
      </c>
      <c r="I84" s="84">
        <f t="shared" si="18"/>
        <v>0.38157894736842107</v>
      </c>
      <c r="J84" s="78">
        <f t="shared" si="18"/>
        <v>0.37254901960784315</v>
      </c>
      <c r="K84" s="136">
        <f t="shared" si="19"/>
        <v>0.38157894736842107</v>
      </c>
      <c r="L84" s="138">
        <f t="shared" si="19"/>
        <v>0.44705882352941179</v>
      </c>
      <c r="M84" s="139">
        <f t="shared" si="20"/>
        <v>1.9078947368421053</v>
      </c>
      <c r="N84" s="140">
        <f t="shared" si="20"/>
        <v>2.2352941176470589</v>
      </c>
    </row>
    <row r="85" spans="1:14" x14ac:dyDescent="0.25">
      <c r="A85" s="7">
        <v>83</v>
      </c>
      <c r="B85" s="289" t="s">
        <v>767</v>
      </c>
      <c r="C85" s="171">
        <v>0.5</v>
      </c>
      <c r="D85" s="172">
        <v>1.5</v>
      </c>
      <c r="E85" s="171">
        <v>65</v>
      </c>
      <c r="F85" s="171">
        <v>104</v>
      </c>
      <c r="G85" s="170">
        <v>25.5</v>
      </c>
      <c r="H85" s="111">
        <v>36.5</v>
      </c>
      <c r="I85" s="84">
        <f t="shared" si="18"/>
        <v>0.3923076923076923</v>
      </c>
      <c r="J85" s="78">
        <f t="shared" si="18"/>
        <v>0.35096153846153844</v>
      </c>
      <c r="K85" s="136">
        <f t="shared" si="19"/>
        <v>0.19615384615384615</v>
      </c>
      <c r="L85" s="138">
        <f t="shared" si="19"/>
        <v>0.52644230769230771</v>
      </c>
      <c r="M85" s="139">
        <f t="shared" si="20"/>
        <v>0.98076923076923073</v>
      </c>
      <c r="N85" s="140">
        <f t="shared" si="20"/>
        <v>2.6322115384615383</v>
      </c>
    </row>
    <row r="86" spans="1:14" ht="15.75" thickBot="1" x14ac:dyDescent="0.3">
      <c r="A86" s="7">
        <v>84</v>
      </c>
      <c r="B86" s="289" t="s">
        <v>768</v>
      </c>
      <c r="C86" s="173">
        <v>0.3</v>
      </c>
      <c r="D86" s="174">
        <v>1.5</v>
      </c>
      <c r="E86" s="173">
        <v>69</v>
      </c>
      <c r="F86" s="173">
        <v>113</v>
      </c>
      <c r="G86" s="175">
        <v>31</v>
      </c>
      <c r="H86" s="115">
        <v>37.5</v>
      </c>
      <c r="I86" s="85">
        <f t="shared" si="18"/>
        <v>0.44927536231884058</v>
      </c>
      <c r="J86" s="82">
        <f t="shared" si="18"/>
        <v>0.33185840707964603</v>
      </c>
      <c r="K86" s="142">
        <f t="shared" si="19"/>
        <v>0.13478260869565217</v>
      </c>
      <c r="L86" s="144">
        <f t="shared" si="19"/>
        <v>0.49778761061946908</v>
      </c>
      <c r="M86" s="145">
        <f t="shared" si="20"/>
        <v>0.67391304347826086</v>
      </c>
      <c r="N86" s="146">
        <f t="shared" si="20"/>
        <v>2.4889380530973453</v>
      </c>
    </row>
    <row r="87" spans="1:14" x14ac:dyDescent="0.25">
      <c r="A87" s="7">
        <v>85</v>
      </c>
      <c r="B87" s="288" t="s">
        <v>949</v>
      </c>
      <c r="C87" s="190">
        <v>4.7E-2</v>
      </c>
      <c r="D87" s="191">
        <v>0.6</v>
      </c>
      <c r="E87" s="77">
        <v>47</v>
      </c>
      <c r="F87" s="109">
        <v>25</v>
      </c>
      <c r="G87" s="77">
        <v>14.5</v>
      </c>
      <c r="H87" s="109">
        <v>17.5</v>
      </c>
      <c r="I87" s="72">
        <f t="shared" ref="I87:J99" si="21">G87/E87</f>
        <v>0.30851063829787234</v>
      </c>
      <c r="J87" s="73">
        <f t="shared" si="21"/>
        <v>0.7</v>
      </c>
      <c r="K87" s="72">
        <f t="shared" ref="K87:L99" si="22">I87*C87</f>
        <v>1.4500000000000001E-2</v>
      </c>
      <c r="L87" s="73">
        <f t="shared" si="22"/>
        <v>0.42</v>
      </c>
      <c r="M87" s="72">
        <f t="shared" ref="M87:N99" si="23">K87*0.5*10</f>
        <v>7.2500000000000009E-2</v>
      </c>
      <c r="N87" s="73">
        <f t="shared" si="23"/>
        <v>2.1</v>
      </c>
    </row>
    <row r="88" spans="1:14" x14ac:dyDescent="0.25">
      <c r="A88" s="7">
        <v>86</v>
      </c>
      <c r="B88" s="291" t="s">
        <v>952</v>
      </c>
      <c r="C88" s="36">
        <v>3.5</v>
      </c>
      <c r="D88" s="192">
        <v>0.7</v>
      </c>
      <c r="E88" s="31">
        <v>82</v>
      </c>
      <c r="F88" s="113">
        <v>48</v>
      </c>
      <c r="G88" s="193">
        <f>14.5+16</f>
        <v>30.5</v>
      </c>
      <c r="H88" s="113">
        <v>36</v>
      </c>
      <c r="I88" s="75">
        <f t="shared" si="21"/>
        <v>0.37195121951219512</v>
      </c>
      <c r="J88" s="78">
        <f t="shared" si="21"/>
        <v>0.75</v>
      </c>
      <c r="K88" s="75">
        <f t="shared" si="22"/>
        <v>1.3018292682926829</v>
      </c>
      <c r="L88" s="78">
        <f t="shared" si="22"/>
        <v>0.52499999999999991</v>
      </c>
      <c r="M88" s="75">
        <f t="shared" si="23"/>
        <v>6.5091463414634143</v>
      </c>
      <c r="N88" s="78">
        <f t="shared" si="23"/>
        <v>2.6249999999999996</v>
      </c>
    </row>
    <row r="89" spans="1:14" x14ac:dyDescent="0.25">
      <c r="A89" s="7">
        <v>87</v>
      </c>
      <c r="B89" s="292" t="s">
        <v>955</v>
      </c>
      <c r="C89" s="29">
        <v>0.5</v>
      </c>
      <c r="D89" s="110">
        <v>2</v>
      </c>
      <c r="E89" s="18">
        <v>69</v>
      </c>
      <c r="F89" s="112">
        <v>47</v>
      </c>
      <c r="G89" s="18">
        <v>8.5</v>
      </c>
      <c r="H89" s="113">
        <v>26</v>
      </c>
      <c r="I89" s="75">
        <f t="shared" si="21"/>
        <v>0.12318840579710146</v>
      </c>
      <c r="J89" s="78">
        <f t="shared" si="21"/>
        <v>0.55319148936170215</v>
      </c>
      <c r="K89" s="75">
        <f t="shared" si="22"/>
        <v>6.1594202898550728E-2</v>
      </c>
      <c r="L89" s="78">
        <f t="shared" si="22"/>
        <v>1.1063829787234043</v>
      </c>
      <c r="M89" s="75">
        <f t="shared" si="23"/>
        <v>0.30797101449275366</v>
      </c>
      <c r="N89" s="78">
        <f t="shared" si="23"/>
        <v>5.5319148936170217</v>
      </c>
    </row>
    <row r="90" spans="1:14" x14ac:dyDescent="0.25">
      <c r="A90" s="7">
        <v>88</v>
      </c>
      <c r="B90" s="199" t="s">
        <v>958</v>
      </c>
      <c r="C90" s="29">
        <v>0.02</v>
      </c>
      <c r="D90" s="110">
        <v>1.5</v>
      </c>
      <c r="E90" s="18">
        <v>20</v>
      </c>
      <c r="F90" s="112">
        <v>21</v>
      </c>
      <c r="G90" s="18">
        <v>3</v>
      </c>
      <c r="H90" s="113">
        <v>14</v>
      </c>
      <c r="I90" s="75">
        <f t="shared" si="21"/>
        <v>0.15</v>
      </c>
      <c r="J90" s="78">
        <f t="shared" si="21"/>
        <v>0.66666666666666663</v>
      </c>
      <c r="K90" s="75">
        <f t="shared" si="22"/>
        <v>3.0000000000000001E-3</v>
      </c>
      <c r="L90" s="78">
        <f t="shared" si="22"/>
        <v>1</v>
      </c>
      <c r="M90" s="75">
        <f t="shared" si="23"/>
        <v>1.4999999999999999E-2</v>
      </c>
      <c r="N90" s="78">
        <f t="shared" si="23"/>
        <v>5</v>
      </c>
    </row>
    <row r="91" spans="1:14" x14ac:dyDescent="0.25">
      <c r="A91" s="7">
        <v>89</v>
      </c>
      <c r="B91" s="292" t="s">
        <v>959</v>
      </c>
      <c r="C91" s="36">
        <v>5.5E-2</v>
      </c>
      <c r="D91" s="192">
        <v>1.7</v>
      </c>
      <c r="E91" s="31">
        <v>55</v>
      </c>
      <c r="F91" s="113">
        <v>36</v>
      </c>
      <c r="G91" s="18">
        <v>18.5</v>
      </c>
      <c r="H91" s="113">
        <v>22.5</v>
      </c>
      <c r="I91" s="75">
        <f t="shared" si="21"/>
        <v>0.33636363636363636</v>
      </c>
      <c r="J91" s="78">
        <f t="shared" si="21"/>
        <v>0.625</v>
      </c>
      <c r="K91" s="75">
        <f t="shared" si="22"/>
        <v>1.8499999999999999E-2</v>
      </c>
      <c r="L91" s="78">
        <f t="shared" si="22"/>
        <v>1.0625</v>
      </c>
      <c r="M91" s="75">
        <f t="shared" si="23"/>
        <v>9.2499999999999999E-2</v>
      </c>
      <c r="N91" s="78">
        <f t="shared" si="23"/>
        <v>5.3125</v>
      </c>
    </row>
    <row r="92" spans="1:14" x14ac:dyDescent="0.25">
      <c r="A92" s="7">
        <v>90</v>
      </c>
      <c r="B92" s="292" t="s">
        <v>962</v>
      </c>
      <c r="C92" s="18">
        <v>0.4</v>
      </c>
      <c r="D92" s="113">
        <v>0.2</v>
      </c>
      <c r="E92" s="31">
        <v>33</v>
      </c>
      <c r="F92" s="113">
        <v>21</v>
      </c>
      <c r="G92" s="18">
        <v>8.5</v>
      </c>
      <c r="H92" s="113">
        <v>15.5</v>
      </c>
      <c r="I92" s="75">
        <f t="shared" si="21"/>
        <v>0.25757575757575757</v>
      </c>
      <c r="J92" s="78">
        <f t="shared" si="21"/>
        <v>0.73809523809523814</v>
      </c>
      <c r="K92" s="75">
        <f t="shared" si="22"/>
        <v>0.10303030303030303</v>
      </c>
      <c r="L92" s="78">
        <f t="shared" si="22"/>
        <v>0.14761904761904762</v>
      </c>
      <c r="M92" s="75">
        <f t="shared" si="23"/>
        <v>0.51515151515151514</v>
      </c>
      <c r="N92" s="78">
        <f t="shared" si="23"/>
        <v>0.73809523809523814</v>
      </c>
    </row>
    <row r="93" spans="1:14" x14ac:dyDescent="0.25">
      <c r="A93" s="7">
        <v>91</v>
      </c>
      <c r="B93" s="292" t="s">
        <v>965</v>
      </c>
      <c r="C93" s="36">
        <v>3.6999999999999998E-2</v>
      </c>
      <c r="D93" s="192">
        <v>0.7</v>
      </c>
      <c r="E93" s="31">
        <v>37</v>
      </c>
      <c r="F93" s="113">
        <v>23</v>
      </c>
      <c r="G93" s="18">
        <v>13.5</v>
      </c>
      <c r="H93" s="113">
        <v>16</v>
      </c>
      <c r="I93" s="75">
        <f t="shared" si="21"/>
        <v>0.36486486486486486</v>
      </c>
      <c r="J93" s="78">
        <f t="shared" si="21"/>
        <v>0.69565217391304346</v>
      </c>
      <c r="K93" s="75">
        <f t="shared" si="22"/>
        <v>1.35E-2</v>
      </c>
      <c r="L93" s="78">
        <f t="shared" si="22"/>
        <v>0.4869565217391304</v>
      </c>
      <c r="M93" s="75">
        <f t="shared" si="23"/>
        <v>6.7500000000000004E-2</v>
      </c>
      <c r="N93" s="78">
        <f t="shared" si="23"/>
        <v>2.4347826086956519</v>
      </c>
    </row>
    <row r="94" spans="1:14" x14ac:dyDescent="0.25">
      <c r="A94" s="7">
        <v>92</v>
      </c>
      <c r="B94" s="292" t="s">
        <v>968</v>
      </c>
      <c r="C94" s="36">
        <v>5.0999999999999997E-2</v>
      </c>
      <c r="D94" s="192">
        <v>0.1</v>
      </c>
      <c r="E94" s="31">
        <v>51</v>
      </c>
      <c r="F94" s="113">
        <v>17</v>
      </c>
      <c r="G94" s="18">
        <v>11</v>
      </c>
      <c r="H94" s="113">
        <v>12</v>
      </c>
      <c r="I94" s="75">
        <f t="shared" si="21"/>
        <v>0.21568627450980393</v>
      </c>
      <c r="J94" s="78">
        <f t="shared" si="21"/>
        <v>0.70588235294117652</v>
      </c>
      <c r="K94" s="75">
        <f t="shared" si="22"/>
        <v>1.0999999999999999E-2</v>
      </c>
      <c r="L94" s="78">
        <f t="shared" si="22"/>
        <v>7.058823529411766E-2</v>
      </c>
      <c r="M94" s="75">
        <f t="shared" si="23"/>
        <v>5.4999999999999993E-2</v>
      </c>
      <c r="N94" s="78">
        <f t="shared" si="23"/>
        <v>0.35294117647058831</v>
      </c>
    </row>
    <row r="95" spans="1:14" x14ac:dyDescent="0.25">
      <c r="A95" s="7">
        <v>93</v>
      </c>
      <c r="B95" s="292" t="s">
        <v>969</v>
      </c>
      <c r="C95" s="36">
        <v>0.4</v>
      </c>
      <c r="D95" s="192">
        <v>1.7</v>
      </c>
      <c r="E95" s="31">
        <v>58</v>
      </c>
      <c r="F95" s="113">
        <v>46</v>
      </c>
      <c r="G95" s="18">
        <v>18</v>
      </c>
      <c r="H95" s="113">
        <v>26.5</v>
      </c>
      <c r="I95" s="75">
        <f t="shared" si="21"/>
        <v>0.31034482758620691</v>
      </c>
      <c r="J95" s="78">
        <f t="shared" si="21"/>
        <v>0.57608695652173914</v>
      </c>
      <c r="K95" s="75">
        <f t="shared" si="22"/>
        <v>0.12413793103448277</v>
      </c>
      <c r="L95" s="78">
        <f t="shared" si="22"/>
        <v>0.97934782608695647</v>
      </c>
      <c r="M95" s="75">
        <f t="shared" si="23"/>
        <v>0.62068965517241381</v>
      </c>
      <c r="N95" s="78">
        <f t="shared" si="23"/>
        <v>4.8967391304347823</v>
      </c>
    </row>
    <row r="96" spans="1:14" x14ac:dyDescent="0.25">
      <c r="A96" s="7">
        <v>94</v>
      </c>
      <c r="B96" s="292" t="s">
        <v>972</v>
      </c>
      <c r="C96" s="29">
        <v>0.3</v>
      </c>
      <c r="D96" s="110">
        <v>0.7</v>
      </c>
      <c r="E96" s="31">
        <v>41</v>
      </c>
      <c r="F96" s="112">
        <v>13</v>
      </c>
      <c r="G96" s="18">
        <v>11.5</v>
      </c>
      <c r="H96" s="113">
        <v>8</v>
      </c>
      <c r="I96" s="75">
        <f t="shared" si="21"/>
        <v>0.28048780487804881</v>
      </c>
      <c r="J96" s="78">
        <f t="shared" si="21"/>
        <v>0.61538461538461542</v>
      </c>
      <c r="K96" s="75">
        <f t="shared" si="22"/>
        <v>8.4146341463414639E-2</v>
      </c>
      <c r="L96" s="78">
        <f t="shared" si="22"/>
        <v>0.43076923076923079</v>
      </c>
      <c r="M96" s="75">
        <f t="shared" si="23"/>
        <v>0.42073170731707321</v>
      </c>
      <c r="N96" s="78">
        <f t="shared" si="23"/>
        <v>2.1538461538461542</v>
      </c>
    </row>
    <row r="97" spans="1:14" x14ac:dyDescent="0.25">
      <c r="A97" s="7">
        <v>95</v>
      </c>
      <c r="B97" s="292" t="s">
        <v>974</v>
      </c>
      <c r="C97" s="111">
        <v>0.1</v>
      </c>
      <c r="D97" s="112">
        <v>0.9</v>
      </c>
      <c r="E97" s="31">
        <v>33</v>
      </c>
      <c r="F97" s="112">
        <v>26</v>
      </c>
      <c r="G97" s="18">
        <v>6</v>
      </c>
      <c r="H97" s="113">
        <v>12</v>
      </c>
      <c r="I97" s="75">
        <f t="shared" si="21"/>
        <v>0.18181818181818182</v>
      </c>
      <c r="J97" s="78">
        <f t="shared" si="21"/>
        <v>0.46153846153846156</v>
      </c>
      <c r="K97" s="75">
        <f t="shared" si="22"/>
        <v>1.8181818181818184E-2</v>
      </c>
      <c r="L97" s="78">
        <f t="shared" si="22"/>
        <v>0.41538461538461541</v>
      </c>
      <c r="M97" s="75">
        <f t="shared" si="23"/>
        <v>9.0909090909090925E-2</v>
      </c>
      <c r="N97" s="78">
        <f t="shared" si="23"/>
        <v>2.0769230769230771</v>
      </c>
    </row>
    <row r="98" spans="1:14" x14ac:dyDescent="0.25">
      <c r="A98" s="7">
        <v>96</v>
      </c>
      <c r="B98" s="292" t="s">
        <v>975</v>
      </c>
      <c r="C98" s="29">
        <v>0.1</v>
      </c>
      <c r="D98" s="110">
        <v>0.7</v>
      </c>
      <c r="E98" s="18">
        <v>26</v>
      </c>
      <c r="F98" s="112">
        <v>24</v>
      </c>
      <c r="G98" s="18">
        <v>5.5</v>
      </c>
      <c r="H98" s="113">
        <v>17.5</v>
      </c>
      <c r="I98" s="75">
        <f>G98/E98</f>
        <v>0.21153846153846154</v>
      </c>
      <c r="J98" s="78">
        <f>H98/F98</f>
        <v>0.72916666666666663</v>
      </c>
      <c r="K98" s="75">
        <f>I98*C98</f>
        <v>2.1153846153846155E-2</v>
      </c>
      <c r="L98" s="78">
        <f>J98*D98</f>
        <v>0.51041666666666663</v>
      </c>
      <c r="M98" s="75">
        <f>K98*0.5*10</f>
        <v>0.10576923076923078</v>
      </c>
      <c r="N98" s="78">
        <f>L98*0.5*10</f>
        <v>2.552083333333333</v>
      </c>
    </row>
    <row r="99" spans="1:14" x14ac:dyDescent="0.25">
      <c r="A99" s="7">
        <v>97</v>
      </c>
      <c r="B99" s="293" t="s">
        <v>976</v>
      </c>
      <c r="C99" s="36">
        <v>0.1</v>
      </c>
      <c r="D99" s="192">
        <v>0.5</v>
      </c>
      <c r="E99" s="31">
        <v>21</v>
      </c>
      <c r="F99" s="113">
        <v>30</v>
      </c>
      <c r="G99" s="18">
        <v>5.5</v>
      </c>
      <c r="H99" s="113">
        <v>13.5</v>
      </c>
      <c r="I99" s="75">
        <f t="shared" si="21"/>
        <v>0.26190476190476192</v>
      </c>
      <c r="J99" s="78">
        <f t="shared" si="21"/>
        <v>0.45</v>
      </c>
      <c r="K99" s="75">
        <f t="shared" si="22"/>
        <v>2.6190476190476195E-2</v>
      </c>
      <c r="L99" s="78">
        <f t="shared" si="22"/>
        <v>0.22500000000000001</v>
      </c>
      <c r="M99" s="75">
        <f t="shared" si="23"/>
        <v>0.13095238095238099</v>
      </c>
      <c r="N99" s="78">
        <f t="shared" si="23"/>
        <v>1.125</v>
      </c>
    </row>
    <row r="100" spans="1:14" ht="15.75" thickBot="1" x14ac:dyDescent="0.3">
      <c r="A100" s="7">
        <v>98</v>
      </c>
      <c r="B100" s="294" t="s">
        <v>977</v>
      </c>
      <c r="C100" s="80">
        <v>2.1000000000000001E-2</v>
      </c>
      <c r="D100" s="117">
        <v>44</v>
      </c>
      <c r="E100" s="80">
        <v>21</v>
      </c>
      <c r="F100" s="117">
        <v>31</v>
      </c>
      <c r="G100" s="80">
        <v>7</v>
      </c>
      <c r="H100" s="117">
        <v>19.5</v>
      </c>
      <c r="I100" s="81">
        <f>G100/E100</f>
        <v>0.33333333333333331</v>
      </c>
      <c r="J100" s="82">
        <f>H100/F100</f>
        <v>0.62903225806451613</v>
      </c>
      <c r="K100" s="81">
        <f>I100*C100</f>
        <v>7.0000000000000001E-3</v>
      </c>
      <c r="L100" s="82">
        <f>J100*D100</f>
        <v>27.677419354838708</v>
      </c>
      <c r="M100" s="81">
        <f>K100*0.5*10</f>
        <v>3.5000000000000003E-2</v>
      </c>
      <c r="N100" s="82">
        <f>L100*0.5*10</f>
        <v>138.38709677419354</v>
      </c>
    </row>
    <row r="101" spans="1:14" x14ac:dyDescent="0.25">
      <c r="A101" s="7">
        <v>99</v>
      </c>
      <c r="B101" s="98" t="s">
        <v>1045</v>
      </c>
      <c r="C101" s="91">
        <v>0.2</v>
      </c>
      <c r="D101" s="110">
        <v>1.6</v>
      </c>
      <c r="E101" s="111">
        <v>52</v>
      </c>
      <c r="F101" s="112">
        <v>109</v>
      </c>
      <c r="G101" s="14">
        <v>9</v>
      </c>
      <c r="H101" s="199">
        <v>30</v>
      </c>
      <c r="I101" s="127">
        <f>G101/E101</f>
        <v>0.17307692307692307</v>
      </c>
      <c r="J101" s="200">
        <f>H101/F101</f>
        <v>0.27522935779816515</v>
      </c>
      <c r="K101" s="201">
        <f>I101*C101</f>
        <v>3.4615384615384617E-2</v>
      </c>
      <c r="L101" s="200">
        <f>J101*D101</f>
        <v>0.44036697247706424</v>
      </c>
      <c r="M101" s="201">
        <f>K101*0.5*10</f>
        <v>0.17307692307692307</v>
      </c>
      <c r="N101" s="200">
        <f>L101*0.5*10</f>
        <v>2.2018348623853212</v>
      </c>
    </row>
    <row r="102" spans="1:14" x14ac:dyDescent="0.25">
      <c r="A102" s="7">
        <v>100</v>
      </c>
      <c r="B102" s="98" t="s">
        <v>1048</v>
      </c>
      <c r="C102" s="91">
        <v>0.3</v>
      </c>
      <c r="D102" s="110">
        <v>3.6</v>
      </c>
      <c r="E102" s="111">
        <v>54</v>
      </c>
      <c r="F102" s="112">
        <v>115</v>
      </c>
      <c r="G102" s="14">
        <v>10</v>
      </c>
      <c r="H102" s="199">
        <v>25.5</v>
      </c>
      <c r="I102" s="127">
        <f t="shared" ref="I102:J110" si="24">G102/E102</f>
        <v>0.18518518518518517</v>
      </c>
      <c r="J102" s="200">
        <f t="shared" si="24"/>
        <v>0.22173913043478261</v>
      </c>
      <c r="K102" s="201">
        <f t="shared" ref="K102:L110" si="25">I102*C102</f>
        <v>5.5555555555555552E-2</v>
      </c>
      <c r="L102" s="200">
        <f t="shared" si="25"/>
        <v>0.79826086956521736</v>
      </c>
      <c r="M102" s="201">
        <f t="shared" ref="M102:N110" si="26">K102*0.5*10</f>
        <v>0.27777777777777779</v>
      </c>
      <c r="N102" s="200">
        <f t="shared" si="26"/>
        <v>3.9913043478260866</v>
      </c>
    </row>
    <row r="103" spans="1:14" x14ac:dyDescent="0.25">
      <c r="A103" s="7">
        <v>101</v>
      </c>
      <c r="B103" s="98" t="s">
        <v>1049</v>
      </c>
      <c r="C103" s="87">
        <v>0.8</v>
      </c>
      <c r="D103" s="110">
        <v>2.9</v>
      </c>
      <c r="E103" s="111">
        <v>69</v>
      </c>
      <c r="F103" s="112">
        <v>129</v>
      </c>
      <c r="G103" s="14">
        <v>17.5</v>
      </c>
      <c r="H103" s="199">
        <v>31.5</v>
      </c>
      <c r="I103" s="127">
        <f t="shared" si="24"/>
        <v>0.25362318840579712</v>
      </c>
      <c r="J103" s="200">
        <f t="shared" si="24"/>
        <v>0.2441860465116279</v>
      </c>
      <c r="K103" s="201">
        <f t="shared" si="25"/>
        <v>0.20289855072463769</v>
      </c>
      <c r="L103" s="200">
        <f t="shared" si="25"/>
        <v>0.70813953488372083</v>
      </c>
      <c r="M103" s="201">
        <f t="shared" si="26"/>
        <v>1.0144927536231885</v>
      </c>
      <c r="N103" s="200">
        <f t="shared" si="26"/>
        <v>3.5406976744186043</v>
      </c>
    </row>
    <row r="104" spans="1:14" x14ac:dyDescent="0.25">
      <c r="A104" s="7">
        <v>102</v>
      </c>
      <c r="B104" s="98" t="s">
        <v>1050</v>
      </c>
      <c r="C104" s="170">
        <v>0.4</v>
      </c>
      <c r="D104" s="112">
        <v>5</v>
      </c>
      <c r="E104" s="111">
        <v>37</v>
      </c>
      <c r="F104" s="112">
        <v>85</v>
      </c>
      <c r="G104" s="14">
        <v>9</v>
      </c>
      <c r="H104" s="199">
        <v>23.5</v>
      </c>
      <c r="I104" s="127">
        <f t="shared" si="24"/>
        <v>0.24324324324324326</v>
      </c>
      <c r="J104" s="200">
        <f t="shared" si="24"/>
        <v>0.27647058823529413</v>
      </c>
      <c r="K104" s="201">
        <f t="shared" si="25"/>
        <v>9.7297297297297303E-2</v>
      </c>
      <c r="L104" s="200">
        <f t="shared" si="25"/>
        <v>1.3823529411764706</v>
      </c>
      <c r="M104" s="201">
        <f t="shared" si="26"/>
        <v>0.48648648648648651</v>
      </c>
      <c r="N104" s="200">
        <f t="shared" si="26"/>
        <v>6.9117647058823533</v>
      </c>
    </row>
    <row r="105" spans="1:14" x14ac:dyDescent="0.25">
      <c r="A105" s="7">
        <v>103</v>
      </c>
      <c r="B105" s="98" t="s">
        <v>1051</v>
      </c>
      <c r="C105" s="170">
        <v>0.9</v>
      </c>
      <c r="D105" s="112">
        <v>5</v>
      </c>
      <c r="E105" s="111">
        <v>75</v>
      </c>
      <c r="F105" s="112">
        <v>112</v>
      </c>
      <c r="G105" s="14">
        <v>14</v>
      </c>
      <c r="H105" s="199">
        <v>29.5</v>
      </c>
      <c r="I105" s="127">
        <f t="shared" si="24"/>
        <v>0.18666666666666668</v>
      </c>
      <c r="J105" s="200">
        <f t="shared" si="24"/>
        <v>0.26339285714285715</v>
      </c>
      <c r="K105" s="201">
        <f t="shared" si="25"/>
        <v>0.16800000000000001</v>
      </c>
      <c r="L105" s="200">
        <f t="shared" si="25"/>
        <v>1.3169642857142858</v>
      </c>
      <c r="M105" s="201">
        <f t="shared" si="26"/>
        <v>0.84000000000000008</v>
      </c>
      <c r="N105" s="200">
        <f t="shared" si="26"/>
        <v>6.5848214285714288</v>
      </c>
    </row>
    <row r="106" spans="1:14" x14ac:dyDescent="0.25">
      <c r="A106" s="7">
        <v>104</v>
      </c>
      <c r="B106" s="98" t="s">
        <v>1052</v>
      </c>
      <c r="C106" s="170">
        <v>0.2</v>
      </c>
      <c r="D106" s="112">
        <v>6.6</v>
      </c>
      <c r="E106" s="111">
        <v>72</v>
      </c>
      <c r="F106" s="112">
        <v>169</v>
      </c>
      <c r="G106" s="14">
        <v>14</v>
      </c>
      <c r="H106" s="199">
        <v>37</v>
      </c>
      <c r="I106" s="127">
        <f t="shared" si="24"/>
        <v>0.19444444444444445</v>
      </c>
      <c r="J106" s="200">
        <f t="shared" si="24"/>
        <v>0.21893491124260356</v>
      </c>
      <c r="K106" s="201">
        <f t="shared" si="25"/>
        <v>3.888888888888889E-2</v>
      </c>
      <c r="L106" s="200">
        <f t="shared" si="25"/>
        <v>1.4449704142011834</v>
      </c>
      <c r="M106" s="201">
        <f t="shared" si="26"/>
        <v>0.19444444444444445</v>
      </c>
      <c r="N106" s="200">
        <f t="shared" si="26"/>
        <v>7.224852071005917</v>
      </c>
    </row>
    <row r="107" spans="1:14" x14ac:dyDescent="0.25">
      <c r="A107" s="7">
        <v>105</v>
      </c>
      <c r="B107" s="98" t="s">
        <v>1054</v>
      </c>
      <c r="C107" s="170">
        <v>0.7</v>
      </c>
      <c r="D107" s="112">
        <v>6.2</v>
      </c>
      <c r="E107" s="111">
        <v>54</v>
      </c>
      <c r="F107" s="112">
        <v>107</v>
      </c>
      <c r="G107" s="14">
        <v>15.5</v>
      </c>
      <c r="H107" s="199">
        <v>29.5</v>
      </c>
      <c r="I107" s="127">
        <f t="shared" si="24"/>
        <v>0.28703703703703703</v>
      </c>
      <c r="J107" s="200">
        <f t="shared" si="24"/>
        <v>0.27570093457943923</v>
      </c>
      <c r="K107" s="201">
        <f t="shared" si="25"/>
        <v>0.20092592592592592</v>
      </c>
      <c r="L107" s="200">
        <f t="shared" si="25"/>
        <v>1.7093457943925232</v>
      </c>
      <c r="M107" s="201">
        <f t="shared" si="26"/>
        <v>1.0046296296296295</v>
      </c>
      <c r="N107" s="200">
        <f t="shared" si="26"/>
        <v>8.5467289719626152</v>
      </c>
    </row>
    <row r="108" spans="1:14" x14ac:dyDescent="0.25">
      <c r="A108" s="7">
        <v>106</v>
      </c>
      <c r="B108" s="98" t="s">
        <v>1056</v>
      </c>
      <c r="C108" s="170">
        <v>0.7</v>
      </c>
      <c r="D108" s="112">
        <v>4</v>
      </c>
      <c r="E108" s="111">
        <v>46</v>
      </c>
      <c r="F108" s="112">
        <v>150</v>
      </c>
      <c r="G108" s="14">
        <v>8</v>
      </c>
      <c r="H108" s="199">
        <v>29</v>
      </c>
      <c r="I108" s="127">
        <f t="shared" si="24"/>
        <v>0.17391304347826086</v>
      </c>
      <c r="J108" s="200">
        <f t="shared" si="24"/>
        <v>0.19333333333333333</v>
      </c>
      <c r="K108" s="201">
        <f t="shared" si="25"/>
        <v>0.1217391304347826</v>
      </c>
      <c r="L108" s="200">
        <f t="shared" si="25"/>
        <v>0.77333333333333332</v>
      </c>
      <c r="M108" s="201">
        <f t="shared" si="26"/>
        <v>0.60869565217391297</v>
      </c>
      <c r="N108" s="200">
        <f t="shared" si="26"/>
        <v>3.8666666666666667</v>
      </c>
    </row>
    <row r="109" spans="1:14" x14ac:dyDescent="0.25">
      <c r="A109" s="7">
        <v>107</v>
      </c>
      <c r="B109" s="98" t="s">
        <v>1059</v>
      </c>
      <c r="C109" s="170">
        <v>0.7</v>
      </c>
      <c r="D109" s="112">
        <v>3.2</v>
      </c>
      <c r="E109" s="111">
        <v>70</v>
      </c>
      <c r="F109" s="112">
        <v>102</v>
      </c>
      <c r="G109" s="14">
        <v>17.5</v>
      </c>
      <c r="H109" s="199">
        <v>32</v>
      </c>
      <c r="I109" s="127">
        <f t="shared" si="24"/>
        <v>0.25</v>
      </c>
      <c r="J109" s="200">
        <f t="shared" si="24"/>
        <v>0.31372549019607843</v>
      </c>
      <c r="K109" s="201">
        <f t="shared" si="25"/>
        <v>0.17499999999999999</v>
      </c>
      <c r="L109" s="200">
        <f t="shared" si="25"/>
        <v>1.003921568627451</v>
      </c>
      <c r="M109" s="201">
        <f t="shared" si="26"/>
        <v>0.875</v>
      </c>
      <c r="N109" s="200">
        <f t="shared" si="26"/>
        <v>5.0196078431372548</v>
      </c>
    </row>
    <row r="110" spans="1:14" ht="15.75" thickBot="1" x14ac:dyDescent="0.3">
      <c r="A110" s="7">
        <v>108</v>
      </c>
      <c r="B110" s="295" t="s">
        <v>1061</v>
      </c>
      <c r="C110" s="175">
        <v>0.4</v>
      </c>
      <c r="D110" s="116">
        <v>2.5</v>
      </c>
      <c r="E110" s="115">
        <v>80</v>
      </c>
      <c r="F110" s="116">
        <v>120</v>
      </c>
      <c r="G110" s="202">
        <v>11.5</v>
      </c>
      <c r="H110" s="203">
        <v>18</v>
      </c>
      <c r="I110" s="204">
        <f t="shared" si="24"/>
        <v>0.14374999999999999</v>
      </c>
      <c r="J110" s="205">
        <f t="shared" si="24"/>
        <v>0.15</v>
      </c>
      <c r="K110" s="206">
        <f t="shared" si="25"/>
        <v>5.7499999999999996E-2</v>
      </c>
      <c r="L110" s="205">
        <f t="shared" si="25"/>
        <v>0.375</v>
      </c>
      <c r="M110" s="206">
        <f t="shared" si="26"/>
        <v>0.28749999999999998</v>
      </c>
      <c r="N110" s="205">
        <f t="shared" si="26"/>
        <v>1.875</v>
      </c>
    </row>
    <row r="111" spans="1:14" x14ac:dyDescent="0.25">
      <c r="A111" s="7">
        <v>109</v>
      </c>
      <c r="B111" s="296" t="s">
        <v>1101</v>
      </c>
      <c r="C111" s="212">
        <v>0.1</v>
      </c>
      <c r="D111" s="106">
        <v>1.7</v>
      </c>
      <c r="E111" s="107">
        <v>31</v>
      </c>
      <c r="F111" s="108">
        <v>81</v>
      </c>
      <c r="G111" s="213">
        <v>23.5</v>
      </c>
      <c r="H111" s="213">
        <v>5</v>
      </c>
      <c r="I111" s="214">
        <f>G111/E111</f>
        <v>0.75806451612903225</v>
      </c>
      <c r="J111" s="215">
        <f>H111/F111</f>
        <v>6.1728395061728392E-2</v>
      </c>
      <c r="K111" s="216">
        <f>I111*C111</f>
        <v>7.5806451612903225E-2</v>
      </c>
      <c r="L111" s="215">
        <f>J111*D111</f>
        <v>0.10493827160493827</v>
      </c>
      <c r="M111" s="216">
        <f>K111*0.5*10</f>
        <v>0.37903225806451613</v>
      </c>
      <c r="N111" s="215">
        <f>L111*0.5*10</f>
        <v>0.52469135802469136</v>
      </c>
    </row>
    <row r="112" spans="1:14" x14ac:dyDescent="0.25">
      <c r="A112" s="7">
        <v>110</v>
      </c>
      <c r="B112" s="98" t="s">
        <v>1104</v>
      </c>
      <c r="C112" s="91">
        <v>1</v>
      </c>
      <c r="D112" s="110">
        <v>4</v>
      </c>
      <c r="E112" s="111">
        <v>54</v>
      </c>
      <c r="F112" s="112">
        <v>94</v>
      </c>
      <c r="G112" s="14">
        <v>11</v>
      </c>
      <c r="H112" s="14">
        <v>31</v>
      </c>
      <c r="I112" s="201">
        <f t="shared" ref="I112:J114" si="27">G112/E112</f>
        <v>0.20370370370370369</v>
      </c>
      <c r="J112" s="200">
        <f t="shared" si="27"/>
        <v>0.32978723404255317</v>
      </c>
      <c r="K112" s="127">
        <f t="shared" ref="K112:L114" si="28">I112*C112</f>
        <v>0.20370370370370369</v>
      </c>
      <c r="L112" s="200">
        <f t="shared" si="28"/>
        <v>1.3191489361702127</v>
      </c>
      <c r="M112" s="127">
        <f t="shared" ref="M112:N114" si="29">K112*0.5*10</f>
        <v>1.0185185185185184</v>
      </c>
      <c r="N112" s="200">
        <f t="shared" si="29"/>
        <v>6.5957446808510634</v>
      </c>
    </row>
    <row r="113" spans="1:14" x14ac:dyDescent="0.25">
      <c r="A113" s="7">
        <v>111</v>
      </c>
      <c r="B113" s="98" t="s">
        <v>1106</v>
      </c>
      <c r="C113" s="91">
        <v>1.2</v>
      </c>
      <c r="D113" s="110">
        <v>3.4</v>
      </c>
      <c r="E113" s="111">
        <v>52</v>
      </c>
      <c r="F113" s="112">
        <v>98</v>
      </c>
      <c r="G113" s="14">
        <v>7.5</v>
      </c>
      <c r="H113" s="14">
        <v>31</v>
      </c>
      <c r="I113" s="201">
        <f t="shared" si="27"/>
        <v>0.14423076923076922</v>
      </c>
      <c r="J113" s="200">
        <f t="shared" si="27"/>
        <v>0.31632653061224492</v>
      </c>
      <c r="K113" s="127">
        <f t="shared" si="28"/>
        <v>0.17307692307692304</v>
      </c>
      <c r="L113" s="200">
        <f t="shared" si="28"/>
        <v>1.0755102040816327</v>
      </c>
      <c r="M113" s="127">
        <f t="shared" si="29"/>
        <v>0.8653846153846152</v>
      </c>
      <c r="N113" s="200">
        <f t="shared" si="29"/>
        <v>5.3775510204081636</v>
      </c>
    </row>
    <row r="114" spans="1:14" ht="15.75" thickBot="1" x14ac:dyDescent="0.3">
      <c r="A114" s="7">
        <v>112</v>
      </c>
      <c r="B114" s="295" t="s">
        <v>1109</v>
      </c>
      <c r="C114" s="175">
        <v>9.8000000000000007</v>
      </c>
      <c r="D114" s="116">
        <v>6.8</v>
      </c>
      <c r="E114" s="115">
        <v>53.5</v>
      </c>
      <c r="F114" s="116">
        <v>79</v>
      </c>
      <c r="G114" s="202">
        <v>13.25</v>
      </c>
      <c r="H114" s="202">
        <v>26.5</v>
      </c>
      <c r="I114" s="206">
        <f t="shared" si="27"/>
        <v>0.24766355140186916</v>
      </c>
      <c r="J114" s="205">
        <f t="shared" si="27"/>
        <v>0.33544303797468356</v>
      </c>
      <c r="K114" s="204">
        <f t="shared" si="28"/>
        <v>2.4271028037383178</v>
      </c>
      <c r="L114" s="205">
        <f t="shared" si="28"/>
        <v>2.2810126582278483</v>
      </c>
      <c r="M114" s="204">
        <f t="shared" si="29"/>
        <v>12.135514018691589</v>
      </c>
      <c r="N114" s="205">
        <f t="shared" si="29"/>
        <v>11.405063291139241</v>
      </c>
    </row>
    <row r="115" spans="1:14" ht="15.75" thickBot="1" x14ac:dyDescent="0.3">
      <c r="A115" s="7">
        <v>113</v>
      </c>
      <c r="B115" s="297" t="s">
        <v>1129</v>
      </c>
      <c r="C115" s="228">
        <v>2.5</v>
      </c>
      <c r="D115" s="229">
        <v>7.2</v>
      </c>
      <c r="E115" s="230">
        <v>57</v>
      </c>
      <c r="F115" s="231">
        <v>124</v>
      </c>
      <c r="G115" s="232">
        <v>34.5</v>
      </c>
      <c r="H115" s="231">
        <v>15.5</v>
      </c>
      <c r="I115" s="233">
        <f>G115/E115</f>
        <v>0.60526315789473684</v>
      </c>
      <c r="J115" s="234">
        <f>H115/F115</f>
        <v>0.125</v>
      </c>
      <c r="K115" s="235">
        <f>I115*C115</f>
        <v>1.513157894736842</v>
      </c>
      <c r="L115" s="234">
        <f>J115*D115</f>
        <v>0.9</v>
      </c>
      <c r="M115" s="235">
        <f>K115*0.5*10</f>
        <v>7.5657894736842106</v>
      </c>
      <c r="N115" s="234">
        <f>L115*0.5*10</f>
        <v>4.5</v>
      </c>
    </row>
    <row r="116" spans="1:14" x14ac:dyDescent="0.25">
      <c r="A116" s="7">
        <v>114</v>
      </c>
      <c r="B116" s="98" t="s">
        <v>1133</v>
      </c>
      <c r="C116" s="91">
        <v>0.8</v>
      </c>
      <c r="D116" s="110">
        <v>15</v>
      </c>
      <c r="E116" s="111">
        <v>43</v>
      </c>
      <c r="F116" s="112">
        <v>132</v>
      </c>
      <c r="G116" s="18">
        <v>12</v>
      </c>
      <c r="H116" s="199">
        <v>26.5</v>
      </c>
      <c r="I116" s="84">
        <f>G116/E116</f>
        <v>0.27906976744186046</v>
      </c>
      <c r="J116" s="78">
        <f>H116/F116</f>
        <v>0.20075757575757575</v>
      </c>
      <c r="K116" s="75">
        <f>I116*C116</f>
        <v>0.22325581395348837</v>
      </c>
      <c r="L116" s="78">
        <f>J116*D116</f>
        <v>3.0113636363636362</v>
      </c>
      <c r="M116" s="75">
        <f>K116*0.5*10</f>
        <v>1.1162790697674418</v>
      </c>
      <c r="N116" s="78">
        <f>L116*0.5*10</f>
        <v>15.056818181818182</v>
      </c>
    </row>
    <row r="117" spans="1:14" x14ac:dyDescent="0.25">
      <c r="A117" s="7">
        <v>115</v>
      </c>
      <c r="B117" s="98" t="s">
        <v>1135</v>
      </c>
      <c r="C117" s="91">
        <v>1.4</v>
      </c>
      <c r="D117" s="110">
        <v>15.5</v>
      </c>
      <c r="E117" s="111">
        <v>81</v>
      </c>
      <c r="F117" s="112">
        <v>102</v>
      </c>
      <c r="G117" s="18">
        <v>13.5</v>
      </c>
      <c r="H117" s="199">
        <v>39.5</v>
      </c>
      <c r="I117" s="84">
        <f t="shared" ref="I117:J122" si="30">G117/E117</f>
        <v>0.16666666666666666</v>
      </c>
      <c r="J117" s="78">
        <f t="shared" si="30"/>
        <v>0.38725490196078433</v>
      </c>
      <c r="K117" s="75">
        <f t="shared" ref="K117:L122" si="31">I117*C117</f>
        <v>0.23333333333333331</v>
      </c>
      <c r="L117" s="78">
        <f t="shared" si="31"/>
        <v>6.0024509803921573</v>
      </c>
      <c r="M117" s="75">
        <f t="shared" ref="M117:N122" si="32">K117*0.5*10</f>
        <v>1.1666666666666665</v>
      </c>
      <c r="N117" s="78">
        <f t="shared" si="32"/>
        <v>30.012254901960787</v>
      </c>
    </row>
    <row r="118" spans="1:14" x14ac:dyDescent="0.25">
      <c r="A118" s="7">
        <v>116</v>
      </c>
      <c r="B118" s="98" t="s">
        <v>1137</v>
      </c>
      <c r="C118" s="91">
        <v>2</v>
      </c>
      <c r="D118" s="110">
        <v>5.5</v>
      </c>
      <c r="E118" s="111">
        <v>87</v>
      </c>
      <c r="F118" s="112">
        <v>138</v>
      </c>
      <c r="G118" s="18">
        <v>20</v>
      </c>
      <c r="H118" s="199">
        <v>40</v>
      </c>
      <c r="I118" s="84">
        <f t="shared" si="30"/>
        <v>0.22988505747126436</v>
      </c>
      <c r="J118" s="78">
        <f t="shared" si="30"/>
        <v>0.28985507246376813</v>
      </c>
      <c r="K118" s="75">
        <f t="shared" si="31"/>
        <v>0.45977011494252873</v>
      </c>
      <c r="L118" s="78">
        <f t="shared" si="31"/>
        <v>1.5942028985507246</v>
      </c>
      <c r="M118" s="75">
        <f t="shared" si="32"/>
        <v>2.2988505747126435</v>
      </c>
      <c r="N118" s="78">
        <f t="shared" si="32"/>
        <v>7.9710144927536231</v>
      </c>
    </row>
    <row r="119" spans="1:14" x14ac:dyDescent="0.25">
      <c r="A119" s="7">
        <v>117</v>
      </c>
      <c r="B119" s="98" t="s">
        <v>1139</v>
      </c>
      <c r="C119" s="87">
        <v>5.2</v>
      </c>
      <c r="D119" s="110">
        <v>7.2</v>
      </c>
      <c r="E119" s="111">
        <v>73</v>
      </c>
      <c r="F119" s="112">
        <v>95</v>
      </c>
      <c r="G119" s="18">
        <v>28</v>
      </c>
      <c r="H119" s="199">
        <v>20</v>
      </c>
      <c r="I119" s="84">
        <f t="shared" si="30"/>
        <v>0.38356164383561642</v>
      </c>
      <c r="J119" s="78">
        <f t="shared" si="30"/>
        <v>0.21052631578947367</v>
      </c>
      <c r="K119" s="75">
        <f t="shared" si="31"/>
        <v>1.9945205479452055</v>
      </c>
      <c r="L119" s="78">
        <f t="shared" si="31"/>
        <v>1.5157894736842106</v>
      </c>
      <c r="M119" s="75">
        <f t="shared" si="32"/>
        <v>9.9726027397260282</v>
      </c>
      <c r="N119" s="78">
        <f t="shared" si="32"/>
        <v>7.5789473684210531</v>
      </c>
    </row>
    <row r="120" spans="1:14" x14ac:dyDescent="0.25">
      <c r="A120" s="7">
        <v>118</v>
      </c>
      <c r="B120" s="98" t="s">
        <v>1141</v>
      </c>
      <c r="C120" s="170">
        <v>2.1</v>
      </c>
      <c r="D120" s="112">
        <v>3.5</v>
      </c>
      <c r="E120" s="111">
        <v>99</v>
      </c>
      <c r="F120" s="112">
        <v>121</v>
      </c>
      <c r="G120" s="18">
        <v>28.5</v>
      </c>
      <c r="H120" s="199">
        <v>28</v>
      </c>
      <c r="I120" s="84">
        <f t="shared" si="30"/>
        <v>0.2878787878787879</v>
      </c>
      <c r="J120" s="78">
        <f t="shared" si="30"/>
        <v>0.23140495867768596</v>
      </c>
      <c r="K120" s="75">
        <f t="shared" si="31"/>
        <v>0.60454545454545461</v>
      </c>
      <c r="L120" s="78">
        <f t="shared" si="31"/>
        <v>0.80991735537190079</v>
      </c>
      <c r="M120" s="75">
        <f t="shared" si="32"/>
        <v>3.0227272727272729</v>
      </c>
      <c r="N120" s="78">
        <f t="shared" si="32"/>
        <v>4.0495867768595044</v>
      </c>
    </row>
    <row r="121" spans="1:14" x14ac:dyDescent="0.25">
      <c r="A121" s="7">
        <v>119</v>
      </c>
      <c r="B121" s="298" t="s">
        <v>1143</v>
      </c>
      <c r="C121" s="236">
        <v>6</v>
      </c>
      <c r="D121" s="172">
        <v>4.8</v>
      </c>
      <c r="E121" s="171">
        <v>173.5</v>
      </c>
      <c r="F121" s="237">
        <v>66</v>
      </c>
      <c r="G121" s="31">
        <v>53</v>
      </c>
      <c r="H121" s="238">
        <v>0</v>
      </c>
      <c r="I121" s="239">
        <f t="shared" si="30"/>
        <v>0.30547550432276654</v>
      </c>
      <c r="J121" s="240">
        <f t="shared" si="30"/>
        <v>0</v>
      </c>
      <c r="K121" s="241">
        <f t="shared" si="31"/>
        <v>1.8328530259365992</v>
      </c>
      <c r="L121" s="240">
        <f t="shared" si="31"/>
        <v>0</v>
      </c>
      <c r="M121" s="241">
        <f t="shared" si="32"/>
        <v>9.1642651296829953</v>
      </c>
      <c r="N121" s="242">
        <f t="shared" si="32"/>
        <v>0</v>
      </c>
    </row>
    <row r="122" spans="1:14" ht="15.75" thickBot="1" x14ac:dyDescent="0.3">
      <c r="A122" s="7">
        <v>120</v>
      </c>
      <c r="B122" s="295" t="s">
        <v>1145</v>
      </c>
      <c r="C122" s="175">
        <v>2.2999999999999998</v>
      </c>
      <c r="D122" s="116">
        <v>0</v>
      </c>
      <c r="E122" s="115">
        <v>89</v>
      </c>
      <c r="F122" s="116">
        <v>0</v>
      </c>
      <c r="G122" s="80">
        <v>23</v>
      </c>
      <c r="H122" s="243">
        <v>0</v>
      </c>
      <c r="I122" s="85">
        <f t="shared" si="30"/>
        <v>0.25842696629213485</v>
      </c>
      <c r="J122" s="82">
        <v>0</v>
      </c>
      <c r="K122" s="81">
        <f t="shared" si="31"/>
        <v>0.59438202247191008</v>
      </c>
      <c r="L122" s="82">
        <v>0</v>
      </c>
      <c r="M122" s="81">
        <f t="shared" si="32"/>
        <v>2.9719101123595504</v>
      </c>
      <c r="N122" s="82">
        <f t="shared" si="32"/>
        <v>0</v>
      </c>
    </row>
    <row r="123" spans="1:14" x14ac:dyDescent="0.25">
      <c r="A123" s="7">
        <v>121</v>
      </c>
      <c r="B123" s="296" t="s">
        <v>1165</v>
      </c>
      <c r="C123" s="212">
        <v>0.6</v>
      </c>
      <c r="D123" s="106">
        <v>4.5999999999999996</v>
      </c>
      <c r="E123" s="107">
        <v>60</v>
      </c>
      <c r="F123" s="108">
        <v>58</v>
      </c>
      <c r="G123" s="77">
        <v>9.5</v>
      </c>
      <c r="H123" s="109">
        <v>9.5</v>
      </c>
      <c r="I123" s="83">
        <f>G123/E123</f>
        <v>0.15833333333333333</v>
      </c>
      <c r="J123" s="73">
        <f>H123/F123</f>
        <v>0.16379310344827586</v>
      </c>
      <c r="K123" s="72">
        <f>I123*C123</f>
        <v>9.4999999999999987E-2</v>
      </c>
      <c r="L123" s="73">
        <f>J123*D123</f>
        <v>0.75344827586206886</v>
      </c>
      <c r="M123" s="72">
        <f>K123*0.5*10</f>
        <v>0.47499999999999992</v>
      </c>
      <c r="N123" s="73">
        <f>L123*0.5*10</f>
        <v>3.7672413793103443</v>
      </c>
    </row>
    <row r="124" spans="1:14" x14ac:dyDescent="0.25">
      <c r="A124" s="7">
        <v>122</v>
      </c>
      <c r="B124" s="98" t="s">
        <v>1166</v>
      </c>
      <c r="C124" s="91">
        <v>0.4</v>
      </c>
      <c r="D124" s="110">
        <v>2.9</v>
      </c>
      <c r="E124" s="111">
        <v>57</v>
      </c>
      <c r="F124" s="112">
        <v>67</v>
      </c>
      <c r="G124" s="18">
        <v>15</v>
      </c>
      <c r="H124" s="113">
        <v>19.5</v>
      </c>
      <c r="I124" s="84">
        <f t="shared" ref="I124:J125" si="33">G124/E124</f>
        <v>0.26315789473684209</v>
      </c>
      <c r="J124" s="78">
        <f t="shared" si="33"/>
        <v>0.29104477611940299</v>
      </c>
      <c r="K124" s="75">
        <f t="shared" ref="K124:L125" si="34">I124*C124</f>
        <v>0.10526315789473684</v>
      </c>
      <c r="L124" s="78">
        <f t="shared" si="34"/>
        <v>0.84402985074626868</v>
      </c>
      <c r="M124" s="75">
        <f t="shared" ref="M124:N125" si="35">K124*0.5*10</f>
        <v>0.52631578947368418</v>
      </c>
      <c r="N124" s="78">
        <f t="shared" si="35"/>
        <v>4.2201492537313436</v>
      </c>
    </row>
    <row r="125" spans="1:14" ht="15.75" thickBot="1" x14ac:dyDescent="0.3">
      <c r="A125" s="7">
        <v>123</v>
      </c>
      <c r="B125" s="295" t="s">
        <v>1168</v>
      </c>
      <c r="C125" s="246">
        <v>0.4</v>
      </c>
      <c r="D125" s="219">
        <v>3.8</v>
      </c>
      <c r="E125" s="115">
        <v>80</v>
      </c>
      <c r="F125" s="116">
        <v>108</v>
      </c>
      <c r="G125" s="80">
        <v>14.5</v>
      </c>
      <c r="H125" s="117">
        <v>33.5</v>
      </c>
      <c r="I125" s="85">
        <f t="shared" si="33"/>
        <v>0.18124999999999999</v>
      </c>
      <c r="J125" s="82">
        <f t="shared" si="33"/>
        <v>0.31018518518518517</v>
      </c>
      <c r="K125" s="81">
        <f t="shared" si="34"/>
        <v>7.2499999999999995E-2</v>
      </c>
      <c r="L125" s="82">
        <f t="shared" si="34"/>
        <v>1.1787037037037036</v>
      </c>
      <c r="M125" s="81">
        <f t="shared" si="35"/>
        <v>0.36249999999999999</v>
      </c>
      <c r="N125" s="82">
        <f t="shared" si="35"/>
        <v>5.8935185185185182</v>
      </c>
    </row>
    <row r="126" spans="1:14" x14ac:dyDescent="0.25">
      <c r="A126" s="7">
        <v>124</v>
      </c>
      <c r="B126" s="296" t="s">
        <v>1183</v>
      </c>
      <c r="C126" s="212">
        <v>0.1</v>
      </c>
      <c r="D126" s="106">
        <v>6.4</v>
      </c>
      <c r="E126" s="169">
        <v>32</v>
      </c>
      <c r="F126" s="108">
        <v>33</v>
      </c>
      <c r="G126" s="213">
        <v>9</v>
      </c>
      <c r="H126" s="247">
        <v>21</v>
      </c>
      <c r="I126" s="83">
        <f>G126/E126</f>
        <v>0.28125</v>
      </c>
      <c r="J126" s="73">
        <f>H126/F126</f>
        <v>0.63636363636363635</v>
      </c>
      <c r="K126" s="72">
        <f>I126*C126</f>
        <v>2.8125000000000001E-2</v>
      </c>
      <c r="L126" s="73">
        <f>J126*D126</f>
        <v>4.0727272727272732</v>
      </c>
      <c r="M126" s="72">
        <f>K126*0.5*10</f>
        <v>0.140625</v>
      </c>
      <c r="N126" s="73">
        <f>L126*0.5*10</f>
        <v>20.363636363636367</v>
      </c>
    </row>
    <row r="127" spans="1:14" ht="15.75" thickBot="1" x14ac:dyDescent="0.3">
      <c r="A127" s="7">
        <v>125</v>
      </c>
      <c r="B127" s="295" t="s">
        <v>1185</v>
      </c>
      <c r="C127" s="246">
        <v>1.2</v>
      </c>
      <c r="D127" s="219">
        <v>6</v>
      </c>
      <c r="E127" s="175">
        <v>36</v>
      </c>
      <c r="F127" s="116">
        <v>118</v>
      </c>
      <c r="G127" s="202">
        <v>6</v>
      </c>
      <c r="H127" s="203">
        <v>44</v>
      </c>
      <c r="I127" s="85">
        <f t="shared" ref="I127:J127" si="36">G127/E127</f>
        <v>0.16666666666666666</v>
      </c>
      <c r="J127" s="82">
        <f t="shared" si="36"/>
        <v>0.3728813559322034</v>
      </c>
      <c r="K127" s="81">
        <f t="shared" ref="K127:L127" si="37">I127*C127</f>
        <v>0.19999999999999998</v>
      </c>
      <c r="L127" s="82">
        <f t="shared" si="37"/>
        <v>2.2372881355932206</v>
      </c>
      <c r="M127" s="81">
        <f t="shared" ref="M127:N127" si="38">K127*0.5*10</f>
        <v>0.99999999999999989</v>
      </c>
      <c r="N127" s="82">
        <f t="shared" si="38"/>
        <v>11.186440677966104</v>
      </c>
    </row>
    <row r="128" spans="1:14" x14ac:dyDescent="0.25">
      <c r="A128" s="7">
        <v>126</v>
      </c>
      <c r="B128" s="98" t="s">
        <v>1193</v>
      </c>
      <c r="C128" s="91">
        <v>2.2000000000000002</v>
      </c>
      <c r="D128" s="110">
        <v>2.4</v>
      </c>
      <c r="E128" s="111">
        <v>42</v>
      </c>
      <c r="F128" s="112">
        <v>43</v>
      </c>
      <c r="G128" s="14">
        <v>5</v>
      </c>
      <c r="H128" s="199">
        <v>28.5</v>
      </c>
      <c r="I128" s="84">
        <f>G128/E128</f>
        <v>0.11904761904761904</v>
      </c>
      <c r="J128" s="78">
        <f>H128/F128</f>
        <v>0.66279069767441856</v>
      </c>
      <c r="K128" s="75">
        <f>I128*C128</f>
        <v>0.26190476190476192</v>
      </c>
      <c r="L128" s="78">
        <f>J128*D128</f>
        <v>1.5906976744186045</v>
      </c>
      <c r="M128" s="75">
        <f>K128*0.5*10</f>
        <v>1.3095238095238095</v>
      </c>
      <c r="N128" s="78">
        <f>L128*0.5*10</f>
        <v>7.9534883720930232</v>
      </c>
    </row>
    <row r="129" spans="1:14" x14ac:dyDescent="0.25">
      <c r="A129" s="7">
        <v>127</v>
      </c>
      <c r="B129" s="98" t="s">
        <v>1196</v>
      </c>
      <c r="C129" s="91">
        <v>0.4</v>
      </c>
      <c r="D129" s="110">
        <v>7</v>
      </c>
      <c r="E129" s="111">
        <v>61</v>
      </c>
      <c r="F129" s="112">
        <v>106</v>
      </c>
      <c r="G129" s="14">
        <v>7.5</v>
      </c>
      <c r="H129" s="199">
        <v>26.5</v>
      </c>
      <c r="I129" s="84">
        <f t="shared" ref="I129:J141" si="39">G129/E129</f>
        <v>0.12295081967213115</v>
      </c>
      <c r="J129" s="78">
        <f t="shared" si="39"/>
        <v>0.25</v>
      </c>
      <c r="K129" s="75">
        <f t="shared" ref="K129:L141" si="40">I129*C129</f>
        <v>4.9180327868852458E-2</v>
      </c>
      <c r="L129" s="78">
        <f t="shared" si="40"/>
        <v>1.75</v>
      </c>
      <c r="M129" s="75">
        <f t="shared" ref="M129:N141" si="41">K129*0.5*10</f>
        <v>0.24590163934426229</v>
      </c>
      <c r="N129" s="78">
        <f t="shared" si="41"/>
        <v>8.75</v>
      </c>
    </row>
    <row r="130" spans="1:14" x14ac:dyDescent="0.25">
      <c r="A130" s="7">
        <v>128</v>
      </c>
      <c r="B130" s="98" t="s">
        <v>1198</v>
      </c>
      <c r="C130" s="91">
        <v>1</v>
      </c>
      <c r="D130" s="110">
        <v>1.5</v>
      </c>
      <c r="E130" s="111">
        <v>77</v>
      </c>
      <c r="F130" s="112">
        <v>74</v>
      </c>
      <c r="G130" s="14">
        <v>4</v>
      </c>
      <c r="H130" s="199">
        <v>22</v>
      </c>
      <c r="I130" s="84">
        <f t="shared" si="39"/>
        <v>5.1948051948051951E-2</v>
      </c>
      <c r="J130" s="78">
        <f t="shared" si="39"/>
        <v>0.29729729729729731</v>
      </c>
      <c r="K130" s="75">
        <f t="shared" si="40"/>
        <v>5.1948051948051951E-2</v>
      </c>
      <c r="L130" s="78">
        <f t="shared" si="40"/>
        <v>0.44594594594594594</v>
      </c>
      <c r="M130" s="75">
        <f t="shared" si="41"/>
        <v>0.25974025974025977</v>
      </c>
      <c r="N130" s="78">
        <f t="shared" si="41"/>
        <v>2.2297297297297298</v>
      </c>
    </row>
    <row r="131" spans="1:14" x14ac:dyDescent="0.25">
      <c r="A131" s="7">
        <v>129</v>
      </c>
      <c r="B131" s="98" t="s">
        <v>1200</v>
      </c>
      <c r="C131" s="170">
        <v>3</v>
      </c>
      <c r="D131" s="112">
        <v>2.7</v>
      </c>
      <c r="E131" s="111">
        <v>20</v>
      </c>
      <c r="F131" s="112">
        <v>65</v>
      </c>
      <c r="G131" s="14">
        <v>4</v>
      </c>
      <c r="H131" s="199">
        <v>18.5</v>
      </c>
      <c r="I131" s="84">
        <f t="shared" si="39"/>
        <v>0.2</v>
      </c>
      <c r="J131" s="78">
        <f t="shared" si="39"/>
        <v>0.2846153846153846</v>
      </c>
      <c r="K131" s="75">
        <f t="shared" si="40"/>
        <v>0.60000000000000009</v>
      </c>
      <c r="L131" s="78">
        <f t="shared" si="40"/>
        <v>0.76846153846153853</v>
      </c>
      <c r="M131" s="75">
        <f t="shared" si="41"/>
        <v>3.0000000000000004</v>
      </c>
      <c r="N131" s="78">
        <f t="shared" si="41"/>
        <v>3.8423076923076929</v>
      </c>
    </row>
    <row r="132" spans="1:14" x14ac:dyDescent="0.25">
      <c r="A132" s="7">
        <v>130</v>
      </c>
      <c r="B132" s="98" t="s">
        <v>1202</v>
      </c>
      <c r="C132" s="170">
        <v>1.7</v>
      </c>
      <c r="D132" s="112">
        <v>8</v>
      </c>
      <c r="E132" s="111">
        <v>81</v>
      </c>
      <c r="F132" s="112">
        <v>121</v>
      </c>
      <c r="G132" s="14">
        <v>24.5</v>
      </c>
      <c r="H132" s="199">
        <v>39.5</v>
      </c>
      <c r="I132" s="84">
        <f t="shared" si="39"/>
        <v>0.30246913580246915</v>
      </c>
      <c r="J132" s="78">
        <f t="shared" si="39"/>
        <v>0.32644628099173556</v>
      </c>
      <c r="K132" s="75">
        <f t="shared" si="40"/>
        <v>0.51419753086419751</v>
      </c>
      <c r="L132" s="78">
        <f t="shared" si="40"/>
        <v>2.6115702479338845</v>
      </c>
      <c r="M132" s="75">
        <f t="shared" si="41"/>
        <v>2.5709876543209873</v>
      </c>
      <c r="N132" s="78">
        <f t="shared" si="41"/>
        <v>13.057851239669422</v>
      </c>
    </row>
    <row r="133" spans="1:14" x14ac:dyDescent="0.25">
      <c r="A133" s="7">
        <v>131</v>
      </c>
      <c r="B133" s="98" t="s">
        <v>1205</v>
      </c>
      <c r="C133" s="170">
        <v>1.8</v>
      </c>
      <c r="D133" s="112">
        <v>4.7</v>
      </c>
      <c r="E133" s="111">
        <v>71</v>
      </c>
      <c r="F133" s="112">
        <v>62</v>
      </c>
      <c r="G133" s="14">
        <v>18</v>
      </c>
      <c r="H133" s="199">
        <v>26</v>
      </c>
      <c r="I133" s="84">
        <f t="shared" si="39"/>
        <v>0.25352112676056338</v>
      </c>
      <c r="J133" s="78">
        <f t="shared" si="39"/>
        <v>0.41935483870967744</v>
      </c>
      <c r="K133" s="75">
        <f t="shared" si="40"/>
        <v>0.45633802816901409</v>
      </c>
      <c r="L133" s="78">
        <f t="shared" si="40"/>
        <v>1.9709677419354841</v>
      </c>
      <c r="M133" s="75">
        <f t="shared" si="41"/>
        <v>2.2816901408450705</v>
      </c>
      <c r="N133" s="78">
        <f t="shared" si="41"/>
        <v>9.8548387096774199</v>
      </c>
    </row>
    <row r="134" spans="1:14" x14ac:dyDescent="0.25">
      <c r="A134" s="7">
        <v>132</v>
      </c>
      <c r="B134" s="98" t="s">
        <v>1208</v>
      </c>
      <c r="C134" s="170">
        <v>0.7</v>
      </c>
      <c r="D134" s="112">
        <v>10.9</v>
      </c>
      <c r="E134" s="111">
        <v>82</v>
      </c>
      <c r="F134" s="112">
        <v>131</v>
      </c>
      <c r="G134" s="14">
        <v>18</v>
      </c>
      <c r="H134" s="199">
        <v>35.5</v>
      </c>
      <c r="I134" s="84">
        <f t="shared" si="39"/>
        <v>0.21951219512195122</v>
      </c>
      <c r="J134" s="78">
        <f t="shared" si="39"/>
        <v>0.27099236641221375</v>
      </c>
      <c r="K134" s="75">
        <f t="shared" si="40"/>
        <v>0.15365853658536585</v>
      </c>
      <c r="L134" s="78">
        <f t="shared" si="40"/>
        <v>2.9538167938931301</v>
      </c>
      <c r="M134" s="75">
        <f t="shared" si="41"/>
        <v>0.76829268292682928</v>
      </c>
      <c r="N134" s="78">
        <f t="shared" si="41"/>
        <v>14.769083969465651</v>
      </c>
    </row>
    <row r="135" spans="1:14" x14ac:dyDescent="0.25">
      <c r="A135" s="7">
        <v>133</v>
      </c>
      <c r="B135" s="98" t="s">
        <v>1210</v>
      </c>
      <c r="C135" s="170">
        <v>1.8</v>
      </c>
      <c r="D135" s="112">
        <v>6</v>
      </c>
      <c r="E135" s="111">
        <v>28</v>
      </c>
      <c r="F135" s="112">
        <v>102</v>
      </c>
      <c r="G135" s="14">
        <v>6</v>
      </c>
      <c r="H135" s="199">
        <v>27</v>
      </c>
      <c r="I135" s="84">
        <f t="shared" si="39"/>
        <v>0.21428571428571427</v>
      </c>
      <c r="J135" s="78">
        <f t="shared" si="39"/>
        <v>0.26470588235294118</v>
      </c>
      <c r="K135" s="75">
        <f t="shared" si="40"/>
        <v>0.38571428571428568</v>
      </c>
      <c r="L135" s="78">
        <f t="shared" si="40"/>
        <v>1.5882352941176472</v>
      </c>
      <c r="M135" s="75">
        <f t="shared" si="41"/>
        <v>1.9285714285714284</v>
      </c>
      <c r="N135" s="78">
        <f t="shared" si="41"/>
        <v>7.9411764705882355</v>
      </c>
    </row>
    <row r="136" spans="1:14" x14ac:dyDescent="0.25">
      <c r="A136" s="7">
        <v>134</v>
      </c>
      <c r="B136" s="98" t="s">
        <v>1212</v>
      </c>
      <c r="C136" s="170">
        <v>2.4</v>
      </c>
      <c r="D136" s="112">
        <v>2.8</v>
      </c>
      <c r="E136" s="111">
        <v>140</v>
      </c>
      <c r="F136" s="112">
        <v>179</v>
      </c>
      <c r="G136" s="14">
        <v>20.5</v>
      </c>
      <c r="H136" s="199">
        <v>49</v>
      </c>
      <c r="I136" s="84">
        <f t="shared" si="39"/>
        <v>0.14642857142857144</v>
      </c>
      <c r="J136" s="78">
        <f t="shared" si="39"/>
        <v>0.27374301675977653</v>
      </c>
      <c r="K136" s="75">
        <f t="shared" si="40"/>
        <v>0.35142857142857142</v>
      </c>
      <c r="L136" s="78">
        <f t="shared" si="40"/>
        <v>0.76648044692737427</v>
      </c>
      <c r="M136" s="75">
        <f t="shared" si="41"/>
        <v>1.7571428571428571</v>
      </c>
      <c r="N136" s="78">
        <f t="shared" si="41"/>
        <v>3.8324022346368714</v>
      </c>
    </row>
    <row r="137" spans="1:14" x14ac:dyDescent="0.25">
      <c r="A137" s="7">
        <v>135</v>
      </c>
      <c r="B137" s="98" t="s">
        <v>1214</v>
      </c>
      <c r="C137" s="170">
        <v>0.6</v>
      </c>
      <c r="D137" s="112">
        <v>3</v>
      </c>
      <c r="E137" s="111">
        <v>83</v>
      </c>
      <c r="F137" s="112">
        <v>147</v>
      </c>
      <c r="G137" s="14">
        <v>22.5</v>
      </c>
      <c r="H137" s="199">
        <v>35.5</v>
      </c>
      <c r="I137" s="84">
        <f t="shared" si="39"/>
        <v>0.27108433734939757</v>
      </c>
      <c r="J137" s="78">
        <f t="shared" si="39"/>
        <v>0.24149659863945577</v>
      </c>
      <c r="K137" s="75">
        <f t="shared" si="40"/>
        <v>0.16265060240963855</v>
      </c>
      <c r="L137" s="78">
        <f t="shared" si="40"/>
        <v>0.72448979591836737</v>
      </c>
      <c r="M137" s="75">
        <f t="shared" si="41"/>
        <v>0.81325301204819278</v>
      </c>
      <c r="N137" s="78">
        <f t="shared" si="41"/>
        <v>3.6224489795918369</v>
      </c>
    </row>
    <row r="138" spans="1:14" x14ac:dyDescent="0.25">
      <c r="A138" s="7">
        <v>136</v>
      </c>
      <c r="B138" s="98" t="s">
        <v>1216</v>
      </c>
      <c r="C138" s="170">
        <v>0.4</v>
      </c>
      <c r="D138" s="112">
        <v>2</v>
      </c>
      <c r="E138" s="111">
        <v>122</v>
      </c>
      <c r="F138" s="112">
        <v>179</v>
      </c>
      <c r="G138" s="14">
        <v>26</v>
      </c>
      <c r="H138" s="199">
        <v>49</v>
      </c>
      <c r="I138" s="84">
        <f t="shared" si="39"/>
        <v>0.21311475409836064</v>
      </c>
      <c r="J138" s="78">
        <f t="shared" si="39"/>
        <v>0.27374301675977653</v>
      </c>
      <c r="K138" s="75">
        <f t="shared" si="40"/>
        <v>8.5245901639344257E-2</v>
      </c>
      <c r="L138" s="78">
        <f t="shared" si="40"/>
        <v>0.54748603351955305</v>
      </c>
      <c r="M138" s="75">
        <f t="shared" si="41"/>
        <v>0.42622950819672129</v>
      </c>
      <c r="N138" s="78">
        <f t="shared" si="41"/>
        <v>2.7374301675977653</v>
      </c>
    </row>
    <row r="139" spans="1:14" x14ac:dyDescent="0.25">
      <c r="A139" s="7">
        <v>137</v>
      </c>
      <c r="B139" s="98" t="s">
        <v>1218</v>
      </c>
      <c r="C139" s="170">
        <v>0.8</v>
      </c>
      <c r="D139" s="112">
        <v>4.4000000000000004</v>
      </c>
      <c r="E139" s="111">
        <v>54</v>
      </c>
      <c r="F139" s="112">
        <v>163</v>
      </c>
      <c r="G139" s="14">
        <v>12</v>
      </c>
      <c r="H139" s="199">
        <v>45</v>
      </c>
      <c r="I139" s="84">
        <f t="shared" si="39"/>
        <v>0.22222222222222221</v>
      </c>
      <c r="J139" s="78">
        <f t="shared" si="39"/>
        <v>0.27607361963190186</v>
      </c>
      <c r="K139" s="75">
        <f t="shared" si="40"/>
        <v>0.17777777777777778</v>
      </c>
      <c r="L139" s="78">
        <f t="shared" si="40"/>
        <v>1.2147239263803682</v>
      </c>
      <c r="M139" s="75">
        <f t="shared" si="41"/>
        <v>0.88888888888888895</v>
      </c>
      <c r="N139" s="78">
        <f t="shared" si="41"/>
        <v>6.073619631901841</v>
      </c>
    </row>
    <row r="140" spans="1:14" x14ac:dyDescent="0.25">
      <c r="A140" s="7">
        <v>138</v>
      </c>
      <c r="B140" s="98" t="s">
        <v>1221</v>
      </c>
      <c r="C140" s="170">
        <v>0.5</v>
      </c>
      <c r="D140" s="112">
        <v>5.8</v>
      </c>
      <c r="E140" s="111">
        <v>85</v>
      </c>
      <c r="F140" s="112">
        <v>172</v>
      </c>
      <c r="G140" s="14">
        <v>16</v>
      </c>
      <c r="H140" s="199">
        <v>52</v>
      </c>
      <c r="I140" s="84">
        <f t="shared" si="39"/>
        <v>0.18823529411764706</v>
      </c>
      <c r="J140" s="78">
        <f t="shared" si="39"/>
        <v>0.30232558139534882</v>
      </c>
      <c r="K140" s="75">
        <f t="shared" si="40"/>
        <v>9.4117647058823528E-2</v>
      </c>
      <c r="L140" s="78">
        <f t="shared" si="40"/>
        <v>1.753488372093023</v>
      </c>
      <c r="M140" s="75">
        <f t="shared" si="41"/>
        <v>0.47058823529411764</v>
      </c>
      <c r="N140" s="78">
        <f t="shared" si="41"/>
        <v>8.7674418604651159</v>
      </c>
    </row>
    <row r="141" spans="1:14" ht="15.75" thickBot="1" x14ac:dyDescent="0.3">
      <c r="A141" s="7">
        <v>139</v>
      </c>
      <c r="B141" s="295" t="s">
        <v>1224</v>
      </c>
      <c r="C141" s="175">
        <v>0.4</v>
      </c>
      <c r="D141" s="116">
        <v>2</v>
      </c>
      <c r="E141" s="115">
        <v>62</v>
      </c>
      <c r="F141" s="116">
        <v>225</v>
      </c>
      <c r="G141" s="202">
        <v>18.5</v>
      </c>
      <c r="H141" s="203">
        <v>66</v>
      </c>
      <c r="I141" s="85">
        <f t="shared" si="39"/>
        <v>0.29838709677419356</v>
      </c>
      <c r="J141" s="82">
        <f t="shared" si="39"/>
        <v>0.29333333333333333</v>
      </c>
      <c r="K141" s="81">
        <f t="shared" si="40"/>
        <v>0.11935483870967743</v>
      </c>
      <c r="L141" s="82">
        <f t="shared" si="40"/>
        <v>0.58666666666666667</v>
      </c>
      <c r="M141" s="81">
        <f t="shared" si="41"/>
        <v>0.59677419354838712</v>
      </c>
      <c r="N141" s="82">
        <f t="shared" si="41"/>
        <v>2.9333333333333336</v>
      </c>
    </row>
    <row r="142" spans="1:14" x14ac:dyDescent="0.25">
      <c r="A142" s="7">
        <v>140</v>
      </c>
      <c r="B142" s="288" t="s">
        <v>1261</v>
      </c>
      <c r="C142" s="91">
        <v>0.7</v>
      </c>
      <c r="D142" s="110">
        <v>2.5</v>
      </c>
      <c r="E142" s="111">
        <v>42.5</v>
      </c>
      <c r="F142" s="112">
        <v>36</v>
      </c>
      <c r="G142" s="284">
        <v>2.5</v>
      </c>
      <c r="H142" s="112">
        <v>9.5</v>
      </c>
      <c r="I142" s="84">
        <f>G142/E142</f>
        <v>5.8823529411764705E-2</v>
      </c>
      <c r="J142" s="78">
        <f>H142/F142</f>
        <v>0.2638888888888889</v>
      </c>
      <c r="K142" s="75">
        <f>I142*C142</f>
        <v>4.1176470588235294E-2</v>
      </c>
      <c r="L142" s="78">
        <f>J142*D142</f>
        <v>0.65972222222222221</v>
      </c>
      <c r="M142" s="75">
        <f>K142*0.5*10</f>
        <v>0.20588235294117646</v>
      </c>
      <c r="N142" s="78">
        <f>L142*0.5*10</f>
        <v>3.2986111111111112</v>
      </c>
    </row>
    <row r="143" spans="1:14" x14ac:dyDescent="0.25">
      <c r="A143" s="7">
        <v>141</v>
      </c>
      <c r="B143" s="289" t="s">
        <v>1264</v>
      </c>
      <c r="C143" s="91">
        <v>0.1</v>
      </c>
      <c r="D143" s="110">
        <v>3</v>
      </c>
      <c r="E143" s="111">
        <v>22.5</v>
      </c>
      <c r="F143" s="112">
        <v>68.5</v>
      </c>
      <c r="G143" s="284">
        <v>2.5</v>
      </c>
      <c r="H143" s="112">
        <v>16</v>
      </c>
      <c r="I143" s="84">
        <f t="shared" ref="I143:J147" si="42">G143/E143</f>
        <v>0.1111111111111111</v>
      </c>
      <c r="J143" s="78">
        <f t="shared" si="42"/>
        <v>0.23357664233576642</v>
      </c>
      <c r="K143" s="75">
        <f t="shared" ref="K143:L147" si="43">I143*C143</f>
        <v>1.1111111111111112E-2</v>
      </c>
      <c r="L143" s="78">
        <f t="shared" si="43"/>
        <v>0.7007299270072993</v>
      </c>
      <c r="M143" s="75">
        <f t="shared" ref="M143:N147" si="44">K143*0.5*10</f>
        <v>5.5555555555555559E-2</v>
      </c>
      <c r="N143" s="78">
        <f t="shared" si="44"/>
        <v>3.5036496350364965</v>
      </c>
    </row>
    <row r="144" spans="1:14" x14ac:dyDescent="0.25">
      <c r="A144" s="7">
        <v>142</v>
      </c>
      <c r="B144" s="289" t="s">
        <v>1266</v>
      </c>
      <c r="C144" s="170">
        <v>0.1</v>
      </c>
      <c r="D144" s="112">
        <v>3</v>
      </c>
      <c r="E144" s="111">
        <v>60.5</v>
      </c>
      <c r="F144" s="112">
        <v>37.5</v>
      </c>
      <c r="G144" s="111">
        <v>7.5</v>
      </c>
      <c r="H144" s="112">
        <v>11</v>
      </c>
      <c r="I144" s="84">
        <f t="shared" si="42"/>
        <v>0.12396694214876033</v>
      </c>
      <c r="J144" s="78">
        <f t="shared" si="42"/>
        <v>0.29333333333333333</v>
      </c>
      <c r="K144" s="75">
        <f t="shared" si="43"/>
        <v>1.2396694214876033E-2</v>
      </c>
      <c r="L144" s="78">
        <f t="shared" si="43"/>
        <v>0.88</v>
      </c>
      <c r="M144" s="75">
        <f t="shared" si="44"/>
        <v>6.1983471074380167E-2</v>
      </c>
      <c r="N144" s="78">
        <f t="shared" si="44"/>
        <v>4.4000000000000004</v>
      </c>
    </row>
    <row r="145" spans="1:14" x14ac:dyDescent="0.25">
      <c r="A145" s="7">
        <v>143</v>
      </c>
      <c r="B145" s="289" t="s">
        <v>1268</v>
      </c>
      <c r="C145" s="170">
        <v>0.7</v>
      </c>
      <c r="D145" s="112">
        <v>4</v>
      </c>
      <c r="E145" s="111">
        <v>63</v>
      </c>
      <c r="F145" s="112">
        <v>71</v>
      </c>
      <c r="G145" s="111">
        <v>13.5</v>
      </c>
      <c r="H145" s="112">
        <v>19.5</v>
      </c>
      <c r="I145" s="84">
        <f t="shared" si="42"/>
        <v>0.21428571428571427</v>
      </c>
      <c r="J145" s="78">
        <f t="shared" si="42"/>
        <v>0.27464788732394368</v>
      </c>
      <c r="K145" s="75">
        <f t="shared" si="43"/>
        <v>0.15</v>
      </c>
      <c r="L145" s="78">
        <f t="shared" si="43"/>
        <v>1.0985915492957747</v>
      </c>
      <c r="M145" s="75">
        <f t="shared" si="44"/>
        <v>0.75</v>
      </c>
      <c r="N145" s="78">
        <f t="shared" si="44"/>
        <v>5.4929577464788739</v>
      </c>
    </row>
    <row r="146" spans="1:14" x14ac:dyDescent="0.25">
      <c r="A146" s="7">
        <v>144</v>
      </c>
      <c r="B146" s="289" t="s">
        <v>1270</v>
      </c>
      <c r="C146" s="170">
        <v>1</v>
      </c>
      <c r="D146" s="112">
        <v>5.2</v>
      </c>
      <c r="E146" s="111">
        <v>51</v>
      </c>
      <c r="F146" s="112">
        <v>97</v>
      </c>
      <c r="G146" s="111">
        <v>11</v>
      </c>
      <c r="H146" s="112">
        <v>22</v>
      </c>
      <c r="I146" s="84">
        <f t="shared" si="42"/>
        <v>0.21568627450980393</v>
      </c>
      <c r="J146" s="78">
        <f t="shared" si="42"/>
        <v>0.22680412371134021</v>
      </c>
      <c r="K146" s="75">
        <f t="shared" si="43"/>
        <v>0.21568627450980393</v>
      </c>
      <c r="L146" s="78">
        <f t="shared" si="43"/>
        <v>1.1793814432989691</v>
      </c>
      <c r="M146" s="75">
        <f t="shared" si="44"/>
        <v>1.0784313725490198</v>
      </c>
      <c r="N146" s="78">
        <f t="shared" si="44"/>
        <v>5.8969072164948457</v>
      </c>
    </row>
    <row r="147" spans="1:14" ht="15.75" thickBot="1" x14ac:dyDescent="0.3">
      <c r="A147" s="7">
        <v>145</v>
      </c>
      <c r="B147" s="290" t="s">
        <v>1272</v>
      </c>
      <c r="C147" s="175">
        <v>2.2000000000000002</v>
      </c>
      <c r="D147" s="116">
        <v>5.7</v>
      </c>
      <c r="E147" s="115">
        <v>110</v>
      </c>
      <c r="F147" s="116">
        <v>150</v>
      </c>
      <c r="G147" s="115">
        <v>23</v>
      </c>
      <c r="H147" s="116">
        <v>36.5</v>
      </c>
      <c r="I147" s="85">
        <f t="shared" si="42"/>
        <v>0.20909090909090908</v>
      </c>
      <c r="J147" s="82">
        <f t="shared" si="42"/>
        <v>0.24333333333333335</v>
      </c>
      <c r="K147" s="81">
        <f t="shared" si="43"/>
        <v>0.46</v>
      </c>
      <c r="L147" s="82">
        <f t="shared" si="43"/>
        <v>1.387</v>
      </c>
      <c r="M147" s="81">
        <f t="shared" si="44"/>
        <v>2.3000000000000003</v>
      </c>
      <c r="N147" s="82">
        <f t="shared" si="44"/>
        <v>6.9350000000000005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7"/>
  <sheetViews>
    <sheetView zoomScale="80" zoomScaleNormal="8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F28" sqref="F28"/>
    </sheetView>
  </sheetViews>
  <sheetFormatPr baseColWidth="10" defaultColWidth="11.42578125" defaultRowHeight="15" x14ac:dyDescent="0.25"/>
  <cols>
    <col min="1" max="1" width="4.42578125" bestFit="1" customWidth="1"/>
    <col min="2" max="2" width="26.28515625" bestFit="1" customWidth="1"/>
    <col min="3" max="3" width="11.42578125" style="10"/>
    <col min="5" max="5" width="17.140625" style="256" bestFit="1" customWidth="1"/>
    <col min="9" max="15" width="11.42578125" style="54"/>
    <col min="16" max="16" width="16.5703125" style="54" bestFit="1" customWidth="1"/>
  </cols>
  <sheetData>
    <row r="1" spans="1:16" ht="15.75" thickBot="1" x14ac:dyDescent="0.3">
      <c r="B1" s="37"/>
      <c r="C1" s="285"/>
      <c r="D1" s="37"/>
      <c r="E1" s="301"/>
      <c r="F1" s="323" t="s">
        <v>328</v>
      </c>
      <c r="G1" s="323"/>
      <c r="H1" s="323"/>
      <c r="I1" s="324" t="s">
        <v>326</v>
      </c>
      <c r="J1" s="325"/>
      <c r="K1" s="325"/>
      <c r="L1" s="325"/>
      <c r="M1" s="325"/>
      <c r="N1" s="325"/>
      <c r="O1" s="325"/>
      <c r="P1" s="326"/>
    </row>
    <row r="2" spans="1:16" ht="26.25" x14ac:dyDescent="0.25">
      <c r="A2" s="38" t="s">
        <v>312</v>
      </c>
      <c r="B2" s="38" t="s">
        <v>0</v>
      </c>
      <c r="C2" s="39" t="s">
        <v>1</v>
      </c>
      <c r="D2" s="40" t="s">
        <v>329</v>
      </c>
      <c r="E2" s="302" t="s">
        <v>2</v>
      </c>
      <c r="F2" s="41" t="s">
        <v>3</v>
      </c>
      <c r="G2" s="42" t="s">
        <v>4</v>
      </c>
      <c r="H2" s="43" t="s">
        <v>330</v>
      </c>
      <c r="I2" s="46" t="s">
        <v>331</v>
      </c>
      <c r="J2" s="47" t="s">
        <v>332</v>
      </c>
      <c r="K2" s="48" t="s">
        <v>5</v>
      </c>
      <c r="L2" s="49" t="s">
        <v>333</v>
      </c>
      <c r="M2" s="50" t="s">
        <v>322</v>
      </c>
      <c r="N2" s="51" t="s">
        <v>323</v>
      </c>
      <c r="O2" s="52" t="s">
        <v>6</v>
      </c>
      <c r="P2" s="53" t="s">
        <v>334</v>
      </c>
    </row>
    <row r="3" spans="1:16" x14ac:dyDescent="0.25">
      <c r="A3" s="1">
        <v>1</v>
      </c>
      <c r="B3" s="1" t="s">
        <v>58</v>
      </c>
      <c r="C3" s="56" t="s">
        <v>60</v>
      </c>
      <c r="D3" s="1" t="s">
        <v>327</v>
      </c>
      <c r="E3" s="260" t="s">
        <v>7</v>
      </c>
      <c r="F3" s="19">
        <v>318290</v>
      </c>
      <c r="G3" s="3">
        <v>1702889</v>
      </c>
      <c r="H3" s="3"/>
      <c r="I3" s="44">
        <f>Arboles!P4</f>
        <v>57.958340990230063</v>
      </c>
      <c r="J3" s="44">
        <f>I3*1.24</f>
        <v>71.868342827885272</v>
      </c>
      <c r="K3" s="44">
        <f>Arbustos!L4</f>
        <v>6.8110314791816986</v>
      </c>
      <c r="L3" s="44">
        <f>K3*1.24</f>
        <v>8.4456790341853054</v>
      </c>
      <c r="M3" s="44">
        <f>'H-M'!M3</f>
        <v>0.546875</v>
      </c>
      <c r="N3" s="44">
        <f>'H-M'!N3</f>
        <v>0.15789473684210525</v>
      </c>
      <c r="O3" s="44">
        <v>0</v>
      </c>
      <c r="P3" s="45">
        <f>J3+L3+M3+N3+O3</f>
        <v>81.018791598912685</v>
      </c>
    </row>
    <row r="4" spans="1:16" x14ac:dyDescent="0.25">
      <c r="A4" s="1">
        <v>2</v>
      </c>
      <c r="B4" s="1" t="s">
        <v>58</v>
      </c>
      <c r="C4" s="57" t="s">
        <v>61</v>
      </c>
      <c r="D4" s="1" t="s">
        <v>327</v>
      </c>
      <c r="E4" s="260" t="s">
        <v>7</v>
      </c>
      <c r="F4" s="19">
        <v>318303</v>
      </c>
      <c r="G4" s="3">
        <v>1703644</v>
      </c>
      <c r="H4" s="6">
        <v>594</v>
      </c>
      <c r="I4" s="44">
        <f>Arboles!P5</f>
        <v>107.68743291522824</v>
      </c>
      <c r="J4" s="44">
        <f t="shared" ref="J4:J28" si="0">I4*1.24</f>
        <v>133.53241681488302</v>
      </c>
      <c r="K4" s="44">
        <f>Arbustos!L5</f>
        <v>11.218505260898294</v>
      </c>
      <c r="L4" s="44">
        <f t="shared" ref="L4:L28" si="1">K4*1.24</f>
        <v>13.910946523513884</v>
      </c>
      <c r="M4" s="44">
        <f>'H-M'!M4</f>
        <v>0.37037037037037035</v>
      </c>
      <c r="N4" s="44">
        <f>'H-M'!N4</f>
        <v>8.6387096774193548</v>
      </c>
      <c r="O4" s="44">
        <v>59.899774066118781</v>
      </c>
      <c r="P4" s="45">
        <f t="shared" ref="P4:P28" si="2">J4+L4+M4+N4+O4</f>
        <v>216.35221745230541</v>
      </c>
    </row>
    <row r="5" spans="1:16" x14ac:dyDescent="0.25">
      <c r="A5" s="1">
        <v>3</v>
      </c>
      <c r="B5" s="2" t="s">
        <v>58</v>
      </c>
      <c r="C5" s="58" t="s">
        <v>68</v>
      </c>
      <c r="D5" s="1" t="s">
        <v>327</v>
      </c>
      <c r="E5" s="260" t="s">
        <v>7</v>
      </c>
      <c r="F5" s="1">
        <v>315971</v>
      </c>
      <c r="G5" s="1">
        <v>17045111</v>
      </c>
      <c r="H5" s="1"/>
      <c r="I5" s="44">
        <f>Arboles!P6</f>
        <v>29.957075038241431</v>
      </c>
      <c r="J5" s="44">
        <f t="shared" si="0"/>
        <v>37.146773047419373</v>
      </c>
      <c r="K5" s="44">
        <f>Arbustos!L6</f>
        <v>19.952908670317893</v>
      </c>
      <c r="L5" s="44">
        <f t="shared" si="1"/>
        <v>24.741606751194187</v>
      </c>
      <c r="M5" s="44">
        <f>'H-M'!M5</f>
        <v>0.73943661971830987</v>
      </c>
      <c r="N5" s="44">
        <f>'H-M'!N5</f>
        <v>1.9512195121951219</v>
      </c>
      <c r="O5" s="44">
        <v>0</v>
      </c>
      <c r="P5" s="45">
        <f t="shared" si="2"/>
        <v>64.579035930526985</v>
      </c>
    </row>
    <row r="6" spans="1:16" x14ac:dyDescent="0.25">
      <c r="A6" s="1">
        <v>4</v>
      </c>
      <c r="B6" s="2" t="s">
        <v>58</v>
      </c>
      <c r="C6" s="11" t="s">
        <v>62</v>
      </c>
      <c r="D6" s="1" t="s">
        <v>327</v>
      </c>
      <c r="E6" s="260" t="s">
        <v>7</v>
      </c>
      <c r="F6" s="1">
        <v>318429</v>
      </c>
      <c r="G6" s="1">
        <v>1702709</v>
      </c>
      <c r="H6" s="1">
        <v>840</v>
      </c>
      <c r="I6" s="44">
        <f>Arboles!P7</f>
        <v>86.988054956810302</v>
      </c>
      <c r="J6" s="44">
        <f t="shared" si="0"/>
        <v>107.86518814644478</v>
      </c>
      <c r="K6" s="44">
        <f>Arbustos!L7</f>
        <v>5.994327722792991</v>
      </c>
      <c r="L6" s="44">
        <f t="shared" si="1"/>
        <v>7.4329663762633089</v>
      </c>
      <c r="M6" s="44">
        <f>'H-M'!M6</f>
        <v>1.4653465346534653</v>
      </c>
      <c r="N6" s="44">
        <f>'H-M'!N6</f>
        <v>4.8837209302325579</v>
      </c>
      <c r="O6" s="299"/>
      <c r="P6" s="45">
        <f t="shared" si="2"/>
        <v>121.64722198759411</v>
      </c>
    </row>
    <row r="7" spans="1:16" x14ac:dyDescent="0.25">
      <c r="A7" s="1">
        <v>5</v>
      </c>
      <c r="B7" s="2" t="s">
        <v>58</v>
      </c>
      <c r="C7" s="11" t="s">
        <v>72</v>
      </c>
      <c r="D7" s="1" t="s">
        <v>327</v>
      </c>
      <c r="E7" s="260" t="s">
        <v>7</v>
      </c>
      <c r="F7" s="1">
        <v>318383</v>
      </c>
      <c r="G7" s="1">
        <v>17032102</v>
      </c>
      <c r="H7" s="1">
        <v>655</v>
      </c>
      <c r="I7" s="44">
        <f>Arboles!P8</f>
        <v>106.02745822454555</v>
      </c>
      <c r="J7" s="44">
        <f t="shared" si="0"/>
        <v>131.47404819843649</v>
      </c>
      <c r="K7" s="44">
        <f>Arbustos!L8</f>
        <v>5.0182307891681113</v>
      </c>
      <c r="L7" s="44">
        <f t="shared" si="1"/>
        <v>6.2226061785684577</v>
      </c>
      <c r="M7" s="44">
        <f>'H-M'!M7</f>
        <v>1.2962962962962963</v>
      </c>
      <c r="N7" s="44">
        <f>'H-M'!N7</f>
        <v>9.0000000000000018</v>
      </c>
      <c r="O7" s="44">
        <v>0</v>
      </c>
      <c r="P7" s="45">
        <f t="shared" si="2"/>
        <v>147.99295067330127</v>
      </c>
    </row>
    <row r="8" spans="1:16" x14ac:dyDescent="0.25">
      <c r="A8" s="1">
        <v>6</v>
      </c>
      <c r="B8" s="1" t="s">
        <v>58</v>
      </c>
      <c r="C8" s="11" t="s">
        <v>73</v>
      </c>
      <c r="D8" s="1" t="s">
        <v>327</v>
      </c>
      <c r="E8" s="260" t="s">
        <v>7</v>
      </c>
      <c r="F8" s="1">
        <v>318046</v>
      </c>
      <c r="G8" s="1">
        <v>1704062</v>
      </c>
      <c r="H8" s="1">
        <v>490</v>
      </c>
      <c r="I8" s="44">
        <f>Arboles!P9</f>
        <v>220.40987030884469</v>
      </c>
      <c r="J8" s="44">
        <f t="shared" si="0"/>
        <v>273.30823918296738</v>
      </c>
      <c r="K8" s="44">
        <f>Arbustos!L9</f>
        <v>4.5850739245044583</v>
      </c>
      <c r="L8" s="44">
        <f t="shared" si="1"/>
        <v>5.6854916663855279</v>
      </c>
      <c r="M8" s="44">
        <f>'H-M'!M8</f>
        <v>3.5999999999999996</v>
      </c>
      <c r="N8" s="44">
        <f>'H-M'!N8</f>
        <v>2.770833333333333</v>
      </c>
      <c r="O8" s="44">
        <v>0</v>
      </c>
      <c r="P8" s="45">
        <f t="shared" si="2"/>
        <v>285.36456418268625</v>
      </c>
    </row>
    <row r="9" spans="1:16" x14ac:dyDescent="0.25">
      <c r="A9" s="1">
        <v>7</v>
      </c>
      <c r="B9" s="1" t="s">
        <v>58</v>
      </c>
      <c r="C9" s="11" t="s">
        <v>80</v>
      </c>
      <c r="D9" s="1" t="s">
        <v>327</v>
      </c>
      <c r="E9" s="260" t="s">
        <v>7</v>
      </c>
      <c r="F9" s="1">
        <v>315441</v>
      </c>
      <c r="G9" s="1">
        <v>1704557</v>
      </c>
      <c r="H9" s="1">
        <v>254</v>
      </c>
      <c r="I9" s="44">
        <f>Arboles!P10</f>
        <v>281.54026543404945</v>
      </c>
      <c r="J9" s="44">
        <f t="shared" si="0"/>
        <v>349.10992913822133</v>
      </c>
      <c r="K9" s="44">
        <f>Arbustos!L10</f>
        <v>9.2238631392177979</v>
      </c>
      <c r="L9" s="44">
        <f t="shared" si="1"/>
        <v>11.43759029263007</v>
      </c>
      <c r="M9" s="44">
        <f>'H-M'!M9</f>
        <v>0.79411764705882348</v>
      </c>
      <c r="N9" s="44">
        <f>'H-M'!N9</f>
        <v>4</v>
      </c>
      <c r="O9" s="44">
        <v>0</v>
      </c>
      <c r="P9" s="45">
        <f t="shared" si="2"/>
        <v>365.34163707791026</v>
      </c>
    </row>
    <row r="10" spans="1:16" x14ac:dyDescent="0.25">
      <c r="A10" s="1">
        <v>8</v>
      </c>
      <c r="B10" s="1" t="s">
        <v>58</v>
      </c>
      <c r="C10" s="11" t="s">
        <v>83</v>
      </c>
      <c r="D10" s="1" t="s">
        <v>327</v>
      </c>
      <c r="E10" s="260" t="s">
        <v>84</v>
      </c>
      <c r="F10" s="1">
        <v>317738</v>
      </c>
      <c r="G10" s="1">
        <v>1705105</v>
      </c>
      <c r="H10" s="1">
        <v>426</v>
      </c>
      <c r="I10" s="44">
        <f>Arboles!P11</f>
        <v>57.662743658231527</v>
      </c>
      <c r="J10" s="44">
        <f t="shared" si="0"/>
        <v>71.50180213620709</v>
      </c>
      <c r="K10" s="44">
        <f>Arbustos!L11</f>
        <v>2.6817971719153815</v>
      </c>
      <c r="L10" s="44">
        <f t="shared" si="1"/>
        <v>3.3254284931750728</v>
      </c>
      <c r="M10" s="44">
        <f>'H-M'!M10</f>
        <v>3.1428571428571428</v>
      </c>
      <c r="N10" s="44">
        <f>'H-M'!N10</f>
        <v>5.0877192982456148</v>
      </c>
      <c r="O10" s="44">
        <v>0</v>
      </c>
      <c r="P10" s="45">
        <f t="shared" si="2"/>
        <v>83.057807070484913</v>
      </c>
    </row>
    <row r="11" spans="1:16" x14ac:dyDescent="0.25">
      <c r="A11" s="1">
        <v>9</v>
      </c>
      <c r="B11" s="1" t="s">
        <v>58</v>
      </c>
      <c r="C11" s="11" t="s">
        <v>86</v>
      </c>
      <c r="D11" s="1" t="s">
        <v>327</v>
      </c>
      <c r="E11" s="260" t="s">
        <v>7</v>
      </c>
      <c r="F11" s="1">
        <v>315763</v>
      </c>
      <c r="G11" s="1">
        <v>1704440</v>
      </c>
      <c r="H11" s="1">
        <v>302</v>
      </c>
      <c r="I11" s="44">
        <f>Arboles!P12</f>
        <v>241.35025615309749</v>
      </c>
      <c r="J11" s="44">
        <f t="shared" si="0"/>
        <v>299.27431762984088</v>
      </c>
      <c r="K11" s="44">
        <f>Arbustos!L12</f>
        <v>9.8465817605180987</v>
      </c>
      <c r="L11" s="44">
        <f t="shared" si="1"/>
        <v>12.209761383042443</v>
      </c>
      <c r="M11" s="44">
        <f>'H-M'!M11</f>
        <v>0.52941176470588236</v>
      </c>
      <c r="N11" s="44">
        <f>'H-M'!N11</f>
        <v>4.166666666666667</v>
      </c>
      <c r="O11" s="44">
        <v>0</v>
      </c>
      <c r="P11" s="45">
        <f t="shared" si="2"/>
        <v>316.18015744425588</v>
      </c>
    </row>
    <row r="12" spans="1:16" x14ac:dyDescent="0.25">
      <c r="A12" s="1">
        <v>10</v>
      </c>
      <c r="B12" s="1" t="s">
        <v>58</v>
      </c>
      <c r="C12" s="11" t="s">
        <v>88</v>
      </c>
      <c r="D12" s="1" t="s">
        <v>327</v>
      </c>
      <c r="E12" s="260" t="s">
        <v>7</v>
      </c>
      <c r="F12" s="1">
        <v>315441</v>
      </c>
      <c r="G12" s="1">
        <v>1704557</v>
      </c>
      <c r="H12" s="1">
        <v>258</v>
      </c>
      <c r="I12" s="44">
        <f>Arboles!P13</f>
        <v>95.759382132440052</v>
      </c>
      <c r="J12" s="44">
        <f t="shared" si="0"/>
        <v>118.74163384422566</v>
      </c>
      <c r="K12" s="44">
        <f>Arbustos!L13</f>
        <v>6.2711357134400414</v>
      </c>
      <c r="L12" s="44">
        <f t="shared" si="1"/>
        <v>7.7762082846656515</v>
      </c>
      <c r="M12" s="44">
        <f>'H-M'!M12</f>
        <v>0.11290322580645162</v>
      </c>
      <c r="N12" s="44">
        <f>'H-M'!N12</f>
        <v>4</v>
      </c>
      <c r="O12" s="44">
        <v>11.986948216760625</v>
      </c>
      <c r="P12" s="45">
        <f t="shared" si="2"/>
        <v>142.61769357145837</v>
      </c>
    </row>
    <row r="13" spans="1:16" x14ac:dyDescent="0.25">
      <c r="A13" s="1">
        <v>11</v>
      </c>
      <c r="B13" s="1" t="s">
        <v>58</v>
      </c>
      <c r="C13" s="11" t="s">
        <v>175</v>
      </c>
      <c r="D13" s="1" t="s">
        <v>327</v>
      </c>
      <c r="E13" s="260">
        <v>41738</v>
      </c>
      <c r="F13" s="1">
        <v>317689</v>
      </c>
      <c r="G13" s="1">
        <v>1704565</v>
      </c>
      <c r="H13" s="1"/>
      <c r="I13" s="44">
        <f>Arboles!P14</f>
        <v>86.293016951468559</v>
      </c>
      <c r="J13" s="44">
        <f t="shared" si="0"/>
        <v>107.00334101982101</v>
      </c>
      <c r="K13" s="44">
        <f>Arbustos!L14</f>
        <v>3.226544545591207</v>
      </c>
      <c r="L13" s="44">
        <f t="shared" si="1"/>
        <v>4.0009152365330962</v>
      </c>
      <c r="M13" s="44">
        <f>'H-M'!M13</f>
        <v>2.2222222222222223</v>
      </c>
      <c r="N13" s="44">
        <f>'H-M'!N13</f>
        <v>3.5747663551401869</v>
      </c>
      <c r="O13" s="44">
        <v>37.967462446436535</v>
      </c>
      <c r="P13" s="45">
        <f t="shared" si="2"/>
        <v>154.76870728015305</v>
      </c>
    </row>
    <row r="14" spans="1:16" x14ac:dyDescent="0.25">
      <c r="A14" s="1">
        <v>12</v>
      </c>
      <c r="B14" s="1" t="s">
        <v>58</v>
      </c>
      <c r="C14" s="11" t="s">
        <v>178</v>
      </c>
      <c r="D14" s="1" t="s">
        <v>327</v>
      </c>
      <c r="E14" s="260">
        <v>41738</v>
      </c>
      <c r="F14" s="1">
        <v>317294</v>
      </c>
      <c r="G14" s="1">
        <v>1705264</v>
      </c>
      <c r="H14" s="1">
        <v>391</v>
      </c>
      <c r="I14" s="44">
        <f>Arboles!P15</f>
        <v>33.926396087368794</v>
      </c>
      <c r="J14" s="44">
        <f t="shared" si="0"/>
        <v>42.068731148337307</v>
      </c>
      <c r="K14" s="44">
        <f>Arbustos!L15</f>
        <v>7.8905661673254741</v>
      </c>
      <c r="L14" s="44">
        <f t="shared" si="1"/>
        <v>9.7843020474835871</v>
      </c>
      <c r="M14" s="44">
        <f>'H-M'!M14</f>
        <v>2.2727272727272729</v>
      </c>
      <c r="N14" s="44">
        <f>'H-M'!N14</f>
        <v>7.2222222222222223</v>
      </c>
      <c r="O14" s="44">
        <v>0</v>
      </c>
      <c r="P14" s="45">
        <f t="shared" si="2"/>
        <v>61.347982690770387</v>
      </c>
    </row>
    <row r="15" spans="1:16" x14ac:dyDescent="0.25">
      <c r="A15" s="1">
        <v>13</v>
      </c>
      <c r="B15" s="1" t="s">
        <v>58</v>
      </c>
      <c r="C15" s="58" t="s">
        <v>180</v>
      </c>
      <c r="D15" s="1" t="s">
        <v>327</v>
      </c>
      <c r="E15" s="260">
        <v>41738</v>
      </c>
      <c r="F15" s="1">
        <v>317683</v>
      </c>
      <c r="G15" s="2">
        <v>1704511</v>
      </c>
      <c r="H15" s="2">
        <v>304</v>
      </c>
      <c r="I15" s="44">
        <f>Arboles!P16</f>
        <v>66.093791330402638</v>
      </c>
      <c r="J15" s="44">
        <f t="shared" si="0"/>
        <v>81.956301249699266</v>
      </c>
      <c r="K15" s="44">
        <f>Arbustos!L16</f>
        <v>2.2281345529325325</v>
      </c>
      <c r="L15" s="44">
        <f t="shared" si="1"/>
        <v>2.7628868456363405</v>
      </c>
      <c r="M15" s="44">
        <f>'H-M'!M15</f>
        <v>1.71875</v>
      </c>
      <c r="N15" s="44">
        <f>'H-M'!N15</f>
        <v>2.375</v>
      </c>
      <c r="O15" s="44">
        <v>22.413932374365803</v>
      </c>
      <c r="P15" s="45">
        <f t="shared" si="2"/>
        <v>111.22687046970141</v>
      </c>
    </row>
    <row r="16" spans="1:16" x14ac:dyDescent="0.25">
      <c r="A16" s="1">
        <v>14</v>
      </c>
      <c r="B16" s="1" t="s">
        <v>58</v>
      </c>
      <c r="C16" s="58" t="s">
        <v>182</v>
      </c>
      <c r="D16" s="1" t="s">
        <v>327</v>
      </c>
      <c r="E16" s="260">
        <v>41738</v>
      </c>
      <c r="F16" s="1">
        <v>317259</v>
      </c>
      <c r="G16" s="2">
        <v>1705440</v>
      </c>
      <c r="H16" s="2">
        <v>415</v>
      </c>
      <c r="I16" s="44">
        <f>Arboles!P17</f>
        <v>142.58332053135965</v>
      </c>
      <c r="J16" s="44">
        <f t="shared" si="0"/>
        <v>176.80331745888597</v>
      </c>
      <c r="K16" s="44">
        <f>Arbustos!L17</f>
        <v>6.8194481786909735</v>
      </c>
      <c r="L16" s="44">
        <f t="shared" si="1"/>
        <v>8.4561157415768076</v>
      </c>
      <c r="M16" s="44">
        <f>'H-M'!M16</f>
        <v>2.8358208955223878</v>
      </c>
      <c r="N16" s="44">
        <f>'H-M'!N16</f>
        <v>3.8671875000000004</v>
      </c>
      <c r="O16" s="44">
        <v>30.988450156909796</v>
      </c>
      <c r="P16" s="45">
        <f t="shared" si="2"/>
        <v>222.95089175289496</v>
      </c>
    </row>
    <row r="17" spans="1:17" x14ac:dyDescent="0.25">
      <c r="A17" s="1">
        <v>15</v>
      </c>
      <c r="B17" s="1" t="s">
        <v>58</v>
      </c>
      <c r="C17" s="58" t="s">
        <v>183</v>
      </c>
      <c r="D17" s="1" t="s">
        <v>327</v>
      </c>
      <c r="E17" s="260">
        <v>41738</v>
      </c>
      <c r="F17" s="1">
        <v>317919</v>
      </c>
      <c r="G17" s="2">
        <v>1704252</v>
      </c>
      <c r="H17" s="2">
        <v>514</v>
      </c>
      <c r="I17" s="44">
        <f>Arboles!P18</f>
        <v>72.675175611583285</v>
      </c>
      <c r="J17" s="44">
        <f t="shared" si="0"/>
        <v>90.117217758363267</v>
      </c>
      <c r="K17" s="44">
        <f>Arbustos!L18</f>
        <v>6.6036026639514027</v>
      </c>
      <c r="L17" s="44">
        <f t="shared" si="1"/>
        <v>8.1884673032997402</v>
      </c>
      <c r="M17" s="44">
        <f>'H-M'!M17</f>
        <v>0.48529411764705882</v>
      </c>
      <c r="N17" s="44">
        <f>'H-M'!N17</f>
        <v>3.5555555555555558</v>
      </c>
      <c r="O17" s="44">
        <v>0</v>
      </c>
      <c r="P17" s="45">
        <f t="shared" si="2"/>
        <v>102.34653473486563</v>
      </c>
    </row>
    <row r="18" spans="1:17" x14ac:dyDescent="0.25">
      <c r="A18" s="1">
        <v>16</v>
      </c>
      <c r="B18" s="1" t="s">
        <v>58</v>
      </c>
      <c r="C18" s="58" t="s">
        <v>186</v>
      </c>
      <c r="D18" s="1" t="s">
        <v>327</v>
      </c>
      <c r="E18" s="260">
        <v>41738</v>
      </c>
      <c r="F18" s="1">
        <v>317597</v>
      </c>
      <c r="G18" s="1">
        <v>1705383</v>
      </c>
      <c r="H18" s="2">
        <v>431</v>
      </c>
      <c r="I18" s="44">
        <f>Arboles!P19</f>
        <v>162.59404114247647</v>
      </c>
      <c r="J18" s="44">
        <f t="shared" si="0"/>
        <v>201.61661101667082</v>
      </c>
      <c r="K18" s="44">
        <f>Arbustos!L19</f>
        <v>0</v>
      </c>
      <c r="L18" s="44">
        <f t="shared" si="1"/>
        <v>0</v>
      </c>
      <c r="M18" s="44">
        <f>'H-M'!M18</f>
        <v>0.26422764227642276</v>
      </c>
      <c r="N18" s="44">
        <f>'H-M'!N18</f>
        <v>8.0925925925925917</v>
      </c>
      <c r="O18" s="44">
        <v>0</v>
      </c>
      <c r="P18" s="45">
        <f t="shared" si="2"/>
        <v>209.97343125153981</v>
      </c>
    </row>
    <row r="19" spans="1:17" x14ac:dyDescent="0.25">
      <c r="A19" s="1">
        <v>17</v>
      </c>
      <c r="B19" s="1" t="s">
        <v>58</v>
      </c>
      <c r="C19" s="58" t="s">
        <v>187</v>
      </c>
      <c r="D19" s="1" t="s">
        <v>327</v>
      </c>
      <c r="E19" s="260">
        <v>41738</v>
      </c>
      <c r="F19" s="1">
        <v>317892</v>
      </c>
      <c r="G19" s="1">
        <v>1705047</v>
      </c>
      <c r="H19" s="2">
        <v>475</v>
      </c>
      <c r="I19" s="44">
        <f>Arboles!P20</f>
        <v>220.68277256464449</v>
      </c>
      <c r="J19" s="44">
        <f t="shared" si="0"/>
        <v>273.6466379801592</v>
      </c>
      <c r="K19" s="44">
        <f>Arbustos!L20</f>
        <v>7.3543456359032797</v>
      </c>
      <c r="L19" s="44">
        <f t="shared" si="1"/>
        <v>9.1193885885200672</v>
      </c>
      <c r="M19" s="44">
        <f>'H-M'!M19</f>
        <v>0.90277777777777779</v>
      </c>
      <c r="N19" s="44">
        <f>'H-M'!N19</f>
        <v>7.8125</v>
      </c>
      <c r="O19" s="44">
        <v>56.34852594503478</v>
      </c>
      <c r="P19" s="45">
        <f t="shared" si="2"/>
        <v>347.82983029149182</v>
      </c>
    </row>
    <row r="20" spans="1:17" x14ac:dyDescent="0.25">
      <c r="A20" s="1">
        <v>18</v>
      </c>
      <c r="B20" s="1" t="s">
        <v>58</v>
      </c>
      <c r="C20" s="58" t="s">
        <v>188</v>
      </c>
      <c r="D20" s="1" t="s">
        <v>327</v>
      </c>
      <c r="E20" s="260">
        <v>41738</v>
      </c>
      <c r="F20" s="1">
        <v>317928</v>
      </c>
      <c r="G20" s="1">
        <v>1704730</v>
      </c>
      <c r="H20" s="2">
        <v>525</v>
      </c>
      <c r="I20" s="44">
        <f>Arboles!P21</f>
        <v>190.21325836039188</v>
      </c>
      <c r="J20" s="44">
        <f t="shared" si="0"/>
        <v>235.86444036688593</v>
      </c>
      <c r="K20" s="44">
        <f>Arbustos!L21</f>
        <v>1.027410391685269</v>
      </c>
      <c r="L20" s="44">
        <f t="shared" si="1"/>
        <v>1.2739888856897337</v>
      </c>
      <c r="M20" s="44">
        <f>'H-M'!M20</f>
        <v>0.546875</v>
      </c>
      <c r="N20" s="44">
        <f>'H-M'!N20</f>
        <v>4.6954022988505741</v>
      </c>
      <c r="O20" s="44">
        <v>0</v>
      </c>
      <c r="P20" s="45">
        <f t="shared" si="2"/>
        <v>242.38070655142624</v>
      </c>
    </row>
    <row r="21" spans="1:17" x14ac:dyDescent="0.25">
      <c r="A21" s="1">
        <v>19</v>
      </c>
      <c r="B21" s="1" t="s">
        <v>58</v>
      </c>
      <c r="C21" s="58" t="s">
        <v>189</v>
      </c>
      <c r="D21" s="1" t="s">
        <v>327</v>
      </c>
      <c r="E21" s="260">
        <v>41739</v>
      </c>
      <c r="F21" s="1">
        <v>317779</v>
      </c>
      <c r="G21" s="1">
        <v>1703825</v>
      </c>
      <c r="H21" s="2">
        <v>449</v>
      </c>
      <c r="I21" s="44">
        <f>Arboles!P22</f>
        <v>142.46905489127747</v>
      </c>
      <c r="J21" s="44">
        <f t="shared" si="0"/>
        <v>176.66162806518406</v>
      </c>
      <c r="K21" s="44">
        <f>Arbustos!L22</f>
        <v>7.7105931838136232</v>
      </c>
      <c r="L21" s="44">
        <f t="shared" si="1"/>
        <v>9.5611355479288935</v>
      </c>
      <c r="M21" s="44">
        <f>'H-M'!M21</f>
        <v>0.21052631578947367</v>
      </c>
      <c r="N21" s="44">
        <f>'H-M'!N21</f>
        <v>2.8048780487804881</v>
      </c>
      <c r="O21" s="44">
        <v>61.38792658059365</v>
      </c>
      <c r="P21" s="45">
        <f t="shared" si="2"/>
        <v>250.62609455827658</v>
      </c>
    </row>
    <row r="22" spans="1:17" x14ac:dyDescent="0.25">
      <c r="A22" s="1">
        <v>20</v>
      </c>
      <c r="B22" s="1" t="s">
        <v>58</v>
      </c>
      <c r="C22" s="58" t="s">
        <v>190</v>
      </c>
      <c r="D22" s="1" t="s">
        <v>327</v>
      </c>
      <c r="E22" s="260">
        <v>41739</v>
      </c>
      <c r="F22" s="1">
        <v>317381</v>
      </c>
      <c r="G22" s="1">
        <v>1703896</v>
      </c>
      <c r="H22" s="2">
        <v>397</v>
      </c>
      <c r="I22" s="44">
        <f>Arboles!P23</f>
        <v>275.05453031928641</v>
      </c>
      <c r="J22" s="44">
        <f t="shared" si="0"/>
        <v>341.06761759591512</v>
      </c>
      <c r="K22" s="44">
        <f>Arbustos!L23</f>
        <v>2.9357019807246565</v>
      </c>
      <c r="L22" s="44">
        <f t="shared" si="1"/>
        <v>3.6402704560985741</v>
      </c>
      <c r="M22" s="44">
        <f>'H-M'!M22</f>
        <v>0</v>
      </c>
      <c r="N22" s="44">
        <f>'H-M'!N22</f>
        <v>0</v>
      </c>
      <c r="O22" s="44">
        <v>0</v>
      </c>
      <c r="P22" s="45">
        <f t="shared" si="2"/>
        <v>344.70788805201369</v>
      </c>
    </row>
    <row r="23" spans="1:17" x14ac:dyDescent="0.25">
      <c r="A23" s="1">
        <v>21</v>
      </c>
      <c r="B23" s="1" t="s">
        <v>58</v>
      </c>
      <c r="C23" s="58" t="s">
        <v>191</v>
      </c>
      <c r="D23" s="1" t="s">
        <v>327</v>
      </c>
      <c r="E23" s="260">
        <v>41739</v>
      </c>
      <c r="F23" s="1">
        <v>317225</v>
      </c>
      <c r="G23" s="1">
        <v>1703530</v>
      </c>
      <c r="H23" s="2">
        <v>446</v>
      </c>
      <c r="I23" s="44">
        <f>Arboles!P24</f>
        <v>169.11330383281273</v>
      </c>
      <c r="J23" s="44">
        <f t="shared" si="0"/>
        <v>209.7004967526878</v>
      </c>
      <c r="K23" s="44">
        <f>Arbustos!L24</f>
        <v>7.5286916728577262</v>
      </c>
      <c r="L23" s="44">
        <f t="shared" si="1"/>
        <v>9.3355776743435808</v>
      </c>
      <c r="M23" s="44">
        <f>'H-M'!M23</f>
        <v>1.5137614678899083</v>
      </c>
      <c r="N23" s="44">
        <f>'H-M'!N23</f>
        <v>4.5</v>
      </c>
      <c r="O23" s="44">
        <v>0</v>
      </c>
      <c r="P23" s="45">
        <f t="shared" si="2"/>
        <v>225.04983589492127</v>
      </c>
    </row>
    <row r="24" spans="1:17" x14ac:dyDescent="0.25">
      <c r="A24" s="1">
        <v>22</v>
      </c>
      <c r="B24" s="1" t="s">
        <v>58</v>
      </c>
      <c r="C24" s="58" t="s">
        <v>192</v>
      </c>
      <c r="D24" s="1" t="s">
        <v>327</v>
      </c>
      <c r="E24" s="260">
        <v>41739</v>
      </c>
      <c r="F24" s="1">
        <v>317483</v>
      </c>
      <c r="G24" s="1">
        <v>1703749</v>
      </c>
      <c r="H24" s="2">
        <v>453</v>
      </c>
      <c r="I24" s="44">
        <f>Arboles!P25</f>
        <v>184.12982531760386</v>
      </c>
      <c r="J24" s="44">
        <f t="shared" si="0"/>
        <v>228.32098339382878</v>
      </c>
      <c r="K24" s="44">
        <f>Arbustos!L25</f>
        <v>2.6232945994415182</v>
      </c>
      <c r="L24" s="44">
        <f t="shared" si="1"/>
        <v>3.2528853033074827</v>
      </c>
      <c r="M24" s="44">
        <f>'H-M'!M24</f>
        <v>1.5548780487804879</v>
      </c>
      <c r="N24" s="44">
        <f>'H-M'!N24</f>
        <v>0</v>
      </c>
      <c r="O24" s="44">
        <v>40.757427779433897</v>
      </c>
      <c r="P24" s="45">
        <f t="shared" si="2"/>
        <v>273.88617452535067</v>
      </c>
    </row>
    <row r="25" spans="1:17" x14ac:dyDescent="0.25">
      <c r="A25" s="1">
        <v>23</v>
      </c>
      <c r="B25" s="1" t="s">
        <v>58</v>
      </c>
      <c r="C25" s="58" t="s">
        <v>193</v>
      </c>
      <c r="D25" s="1" t="s">
        <v>327</v>
      </c>
      <c r="E25" s="260">
        <v>41739</v>
      </c>
      <c r="F25" s="1">
        <v>318311</v>
      </c>
      <c r="G25" s="1">
        <v>1703940</v>
      </c>
      <c r="H25" s="2">
        <v>204</v>
      </c>
      <c r="I25" s="44">
        <f>Arboles!P26</f>
        <v>301.25409666300817</v>
      </c>
      <c r="J25" s="44">
        <f t="shared" si="0"/>
        <v>373.55507986213013</v>
      </c>
      <c r="K25" s="44">
        <f>Arbustos!L26</f>
        <v>1.9405175749336991</v>
      </c>
      <c r="L25" s="44">
        <f t="shared" si="1"/>
        <v>2.4062417929177871</v>
      </c>
      <c r="M25" s="44">
        <f>'H-M'!M25</f>
        <v>0.97222222222222221</v>
      </c>
      <c r="N25" s="44">
        <f>'H-M'!N25</f>
        <v>0.75980392156862742</v>
      </c>
      <c r="O25" s="44">
        <v>8.2682187118047814</v>
      </c>
      <c r="P25" s="45">
        <f t="shared" si="2"/>
        <v>385.96156651064354</v>
      </c>
    </row>
    <row r="26" spans="1:17" x14ac:dyDescent="0.25">
      <c r="A26" s="1">
        <v>24</v>
      </c>
      <c r="B26" s="1" t="s">
        <v>58</v>
      </c>
      <c r="C26" s="58" t="s">
        <v>194</v>
      </c>
      <c r="D26" s="1" t="s">
        <v>327</v>
      </c>
      <c r="E26" s="260">
        <v>41739</v>
      </c>
      <c r="F26" s="1">
        <v>318242</v>
      </c>
      <c r="G26" s="1">
        <v>1703766</v>
      </c>
      <c r="H26" s="2">
        <v>275</v>
      </c>
      <c r="I26" s="44">
        <f>Arboles!P27</f>
        <v>103.61719486825518</v>
      </c>
      <c r="J26" s="44">
        <f t="shared" si="0"/>
        <v>128.48532163663643</v>
      </c>
      <c r="K26" s="44">
        <f>Arbustos!L27</f>
        <v>11.029624591495249</v>
      </c>
      <c r="L26" s="44">
        <f t="shared" si="1"/>
        <v>13.676734493454109</v>
      </c>
      <c r="M26" s="44">
        <f>'H-M'!M26</f>
        <v>0.10714285714285715</v>
      </c>
      <c r="N26" s="44">
        <f>'H-M'!N26</f>
        <v>1.8548387096774195</v>
      </c>
      <c r="O26" s="44">
        <v>37.803268012683787</v>
      </c>
      <c r="P26" s="45">
        <f t="shared" si="2"/>
        <v>181.92730570959461</v>
      </c>
    </row>
    <row r="27" spans="1:17" x14ac:dyDescent="0.25">
      <c r="A27" s="1">
        <v>25</v>
      </c>
      <c r="B27" s="1" t="s">
        <v>58</v>
      </c>
      <c r="C27" s="58" t="s">
        <v>206</v>
      </c>
      <c r="D27" s="1" t="s">
        <v>327</v>
      </c>
      <c r="E27" s="260">
        <v>41739</v>
      </c>
      <c r="F27" s="1">
        <v>318283</v>
      </c>
      <c r="G27" s="1">
        <v>1703545</v>
      </c>
      <c r="H27" s="2">
        <v>272</v>
      </c>
      <c r="I27" s="44">
        <f>Arboles!P28</f>
        <v>91.160303681416096</v>
      </c>
      <c r="J27" s="44">
        <f t="shared" si="0"/>
        <v>113.03877656495595</v>
      </c>
      <c r="K27" s="44">
        <f>Arbustos!L28</f>
        <v>9.8248423579498905</v>
      </c>
      <c r="L27" s="44">
        <f t="shared" si="1"/>
        <v>12.182804523857865</v>
      </c>
      <c r="M27" s="44">
        <f>'H-M'!M27</f>
        <v>0.73863636363636365</v>
      </c>
      <c r="N27" s="44">
        <f>'H-M'!N27</f>
        <v>2.7358490566037736</v>
      </c>
      <c r="O27" s="44">
        <v>32.821927545678903</v>
      </c>
      <c r="P27" s="45">
        <f t="shared" si="2"/>
        <v>161.51799405473287</v>
      </c>
    </row>
    <row r="28" spans="1:17" x14ac:dyDescent="0.25">
      <c r="A28" s="1">
        <v>26</v>
      </c>
      <c r="B28" s="1" t="s">
        <v>58</v>
      </c>
      <c r="C28" s="58" t="s">
        <v>207</v>
      </c>
      <c r="D28" s="1" t="s">
        <v>327</v>
      </c>
      <c r="E28" s="260">
        <v>41739</v>
      </c>
      <c r="F28" s="1">
        <v>318635</v>
      </c>
      <c r="G28" s="1">
        <v>1703538</v>
      </c>
      <c r="H28" s="2">
        <v>564</v>
      </c>
      <c r="I28" s="44">
        <f>Arboles!P29</f>
        <v>344.06803925541652</v>
      </c>
      <c r="J28" s="44">
        <f t="shared" si="0"/>
        <v>426.64436867671651</v>
      </c>
      <c r="K28" s="44">
        <f>Arbustos!L29</f>
        <v>1.9826735467475043</v>
      </c>
      <c r="L28" s="44">
        <f t="shared" si="1"/>
        <v>2.4585151979669053</v>
      </c>
      <c r="M28" s="44">
        <f>'H-M'!M28</f>
        <v>0.48275862068965514</v>
      </c>
      <c r="N28" s="44">
        <f>'H-M'!N28</f>
        <v>2.25</v>
      </c>
      <c r="O28" s="44">
        <v>0</v>
      </c>
      <c r="P28" s="45">
        <f t="shared" si="2"/>
        <v>431.83564249537307</v>
      </c>
    </row>
    <row r="29" spans="1:17" x14ac:dyDescent="0.25">
      <c r="A29" s="1">
        <v>27</v>
      </c>
      <c r="B29" s="1" t="s">
        <v>341</v>
      </c>
      <c r="C29" s="56" t="s">
        <v>344</v>
      </c>
      <c r="D29" s="2" t="s">
        <v>345</v>
      </c>
      <c r="E29" s="261">
        <v>41911</v>
      </c>
      <c r="F29" s="3">
        <v>294961</v>
      </c>
      <c r="G29" s="3">
        <v>1753915</v>
      </c>
      <c r="H29" s="3">
        <v>170</v>
      </c>
      <c r="I29" s="44">
        <f>Arboles!P30</f>
        <v>119.25891580926549</v>
      </c>
      <c r="J29" s="44">
        <f t="shared" ref="J29:J92" si="3">I29*1.24</f>
        <v>147.88105560348922</v>
      </c>
      <c r="K29" s="44">
        <f>Arbustos!L30</f>
        <v>0</v>
      </c>
      <c r="L29" s="44">
        <f t="shared" ref="L29:L92" si="4">K29*1.24</f>
        <v>0</v>
      </c>
      <c r="M29" s="44">
        <f>'H-M'!M29</f>
        <v>0.36029411764705888</v>
      </c>
      <c r="N29" s="44">
        <f>'H-M'!N29</f>
        <v>7.0921052631578938</v>
      </c>
      <c r="O29" s="176">
        <v>9.5431202783264926</v>
      </c>
      <c r="P29" s="178">
        <f>J29+L29+M29+N29+O29</f>
        <v>164.87657526262066</v>
      </c>
    </row>
    <row r="30" spans="1:17" x14ac:dyDescent="0.25">
      <c r="A30" s="1">
        <v>28</v>
      </c>
      <c r="B30" s="1" t="s">
        <v>341</v>
      </c>
      <c r="C30" s="56" t="s">
        <v>346</v>
      </c>
      <c r="D30" s="2"/>
      <c r="E30" s="261">
        <v>41909</v>
      </c>
      <c r="F30" s="3">
        <v>294721</v>
      </c>
      <c r="G30" s="3">
        <v>1754123</v>
      </c>
      <c r="H30" s="7">
        <v>25</v>
      </c>
      <c r="I30" s="44">
        <f>Arboles!P31</f>
        <v>182.06073794121559</v>
      </c>
      <c r="J30" s="44">
        <f t="shared" si="3"/>
        <v>225.75531504710733</v>
      </c>
      <c r="K30" s="44">
        <f>Arbustos!L31</f>
        <v>10.033206500011966</v>
      </c>
      <c r="L30" s="44">
        <f t="shared" si="4"/>
        <v>12.441176060014838</v>
      </c>
      <c r="M30" s="44">
        <f>'H-M'!M30</f>
        <v>0.46590909090909094</v>
      </c>
      <c r="N30" s="44">
        <f>'H-M'!N30</f>
        <v>3.427835051546392</v>
      </c>
      <c r="O30" s="176">
        <v>23.393877169717399</v>
      </c>
      <c r="P30" s="178">
        <f t="shared" ref="P30:P41" si="5">J30+L30+M30+N30+O30</f>
        <v>265.48411241929506</v>
      </c>
      <c r="Q30" s="45"/>
    </row>
    <row r="31" spans="1:17" x14ac:dyDescent="0.25">
      <c r="A31" s="1">
        <v>29</v>
      </c>
      <c r="B31" s="1" t="s">
        <v>341</v>
      </c>
      <c r="C31" s="56" t="s">
        <v>347</v>
      </c>
      <c r="D31" s="2" t="s">
        <v>348</v>
      </c>
      <c r="E31" s="261">
        <v>41909</v>
      </c>
      <c r="F31" s="7">
        <v>295270</v>
      </c>
      <c r="G31" s="7">
        <v>1753946</v>
      </c>
      <c r="H31" s="7">
        <v>128</v>
      </c>
      <c r="I31" s="44">
        <f>Arboles!P32</f>
        <v>139.84317581352548</v>
      </c>
      <c r="J31" s="44">
        <f t="shared" si="3"/>
        <v>173.4055380087716</v>
      </c>
      <c r="K31" s="44">
        <f>Arbustos!L32</f>
        <v>3.1710087516078116</v>
      </c>
      <c r="L31" s="44">
        <f t="shared" si="4"/>
        <v>3.9320508519936865</v>
      </c>
      <c r="M31" s="44">
        <f>'H-M'!M31</f>
        <v>9.5000000000000001E-2</v>
      </c>
      <c r="N31" s="44">
        <f>'H-M'!N31</f>
        <v>2.272875816993464</v>
      </c>
      <c r="O31" s="176">
        <v>9.1753148055831364</v>
      </c>
      <c r="P31" s="178">
        <f t="shared" si="5"/>
        <v>188.88077948334188</v>
      </c>
    </row>
    <row r="32" spans="1:17" x14ac:dyDescent="0.25">
      <c r="A32" s="1">
        <v>30</v>
      </c>
      <c r="B32" s="1" t="s">
        <v>341</v>
      </c>
      <c r="C32" s="56" t="s">
        <v>351</v>
      </c>
      <c r="D32" s="2" t="s">
        <v>352</v>
      </c>
      <c r="E32" s="261">
        <v>41909</v>
      </c>
      <c r="F32" s="7">
        <v>295582</v>
      </c>
      <c r="G32" s="7">
        <v>1753877</v>
      </c>
      <c r="H32" s="7">
        <v>115</v>
      </c>
      <c r="I32" s="44">
        <f>Arboles!P33</f>
        <v>79.684333723283189</v>
      </c>
      <c r="J32" s="44">
        <f t="shared" si="3"/>
        <v>98.80857381687116</v>
      </c>
      <c r="K32" s="44">
        <f>Arbustos!L33</f>
        <v>9.2001021762346653</v>
      </c>
      <c r="L32" s="44">
        <f t="shared" si="4"/>
        <v>11.408126698530985</v>
      </c>
      <c r="M32" s="44">
        <f>'H-M'!M32</f>
        <v>0.40517241379310343</v>
      </c>
      <c r="N32" s="44">
        <f>'H-M'!N32</f>
        <v>1.2295081967213115</v>
      </c>
      <c r="O32" s="176">
        <v>17.942052535726596</v>
      </c>
      <c r="P32" s="178">
        <f t="shared" si="5"/>
        <v>129.79343366164318</v>
      </c>
    </row>
    <row r="33" spans="1:16" x14ac:dyDescent="0.25">
      <c r="A33" s="1">
        <v>31</v>
      </c>
      <c r="B33" s="1" t="s">
        <v>341</v>
      </c>
      <c r="C33" s="56" t="s">
        <v>354</v>
      </c>
      <c r="D33" s="2" t="s">
        <v>355</v>
      </c>
      <c r="E33" s="261">
        <v>41909</v>
      </c>
      <c r="F33" s="96">
        <v>295717</v>
      </c>
      <c r="G33" s="7">
        <v>1754035</v>
      </c>
      <c r="H33" s="7">
        <v>95</v>
      </c>
      <c r="I33" s="44">
        <f>Arboles!P34</f>
        <v>69.828763613425451</v>
      </c>
      <c r="J33" s="44">
        <f t="shared" si="3"/>
        <v>86.587666880647561</v>
      </c>
      <c r="K33" s="44">
        <f>Arbustos!L34</f>
        <v>6.2902614988189081</v>
      </c>
      <c r="L33" s="44">
        <f t="shared" si="4"/>
        <v>7.7999242585354462</v>
      </c>
      <c r="M33" s="44">
        <f>'H-M'!M33</f>
        <v>0.34782608695652173</v>
      </c>
      <c r="N33" s="44">
        <f>'H-M'!N33</f>
        <v>2.2602739726027399</v>
      </c>
      <c r="O33" s="176">
        <v>16.616387259212804</v>
      </c>
      <c r="P33" s="178">
        <f t="shared" si="5"/>
        <v>113.61207845795506</v>
      </c>
    </row>
    <row r="34" spans="1:16" x14ac:dyDescent="0.25">
      <c r="A34" s="1">
        <v>32</v>
      </c>
      <c r="B34" s="1" t="s">
        <v>341</v>
      </c>
      <c r="C34" s="56" t="s">
        <v>356</v>
      </c>
      <c r="D34" s="2" t="s">
        <v>357</v>
      </c>
      <c r="E34" s="261">
        <v>41911</v>
      </c>
      <c r="F34" s="96">
        <v>293804</v>
      </c>
      <c r="G34" s="7">
        <v>1753372</v>
      </c>
      <c r="H34" s="7">
        <v>211</v>
      </c>
      <c r="I34" s="44">
        <f>Arboles!P35</f>
        <v>96.761116895266596</v>
      </c>
      <c r="J34" s="44">
        <f t="shared" si="3"/>
        <v>119.98378495013058</v>
      </c>
      <c r="K34" s="44">
        <f>Arbustos!L35</f>
        <v>5.7751371733024035</v>
      </c>
      <c r="L34" s="44">
        <f t="shared" si="4"/>
        <v>7.1611700948949801</v>
      </c>
      <c r="M34" s="44">
        <f>'H-M'!M34</f>
        <v>0.65217391304347827</v>
      </c>
      <c r="N34" s="44">
        <f>'H-M'!N34</f>
        <v>2.8003731343283582</v>
      </c>
      <c r="O34" s="177">
        <v>0</v>
      </c>
      <c r="P34" s="178">
        <f t="shared" si="5"/>
        <v>130.59750209239741</v>
      </c>
    </row>
    <row r="35" spans="1:16" x14ac:dyDescent="0.25">
      <c r="A35" s="1">
        <v>33</v>
      </c>
      <c r="B35" s="1" t="s">
        <v>341</v>
      </c>
      <c r="C35" s="56" t="s">
        <v>359</v>
      </c>
      <c r="D35" s="2" t="s">
        <v>360</v>
      </c>
      <c r="E35" s="261">
        <v>41911</v>
      </c>
      <c r="F35" s="96">
        <v>293849</v>
      </c>
      <c r="G35" s="7">
        <v>1753687</v>
      </c>
      <c r="H35" s="7">
        <v>301</v>
      </c>
      <c r="I35" s="44">
        <f>Arboles!P36</f>
        <v>52.821607566390682</v>
      </c>
      <c r="J35" s="44">
        <f t="shared" si="3"/>
        <v>65.49879338232445</v>
      </c>
      <c r="K35" s="44">
        <f>Arbustos!L36</f>
        <v>5.234390633449304</v>
      </c>
      <c r="L35" s="44">
        <f t="shared" si="4"/>
        <v>6.490644385477137</v>
      </c>
      <c r="M35" s="44">
        <f>'H-M'!M35</f>
        <v>0.29629629629629628</v>
      </c>
      <c r="N35" s="44">
        <f>'H-M'!N35</f>
        <v>0.97222222222222221</v>
      </c>
      <c r="O35" s="176">
        <v>17.263440335485082</v>
      </c>
      <c r="P35" s="178">
        <f t="shared" si="5"/>
        <v>90.521396621805195</v>
      </c>
    </row>
    <row r="36" spans="1:16" x14ac:dyDescent="0.25">
      <c r="A36" s="1">
        <v>34</v>
      </c>
      <c r="B36" s="1" t="s">
        <v>341</v>
      </c>
      <c r="C36" s="56" t="s">
        <v>361</v>
      </c>
      <c r="D36" s="2" t="s">
        <v>362</v>
      </c>
      <c r="E36" s="261">
        <v>41911</v>
      </c>
      <c r="F36" s="96" t="s">
        <v>74</v>
      </c>
      <c r="G36" s="7" t="s">
        <v>74</v>
      </c>
      <c r="H36" s="96"/>
      <c r="I36" s="44">
        <f>Arboles!P37</f>
        <v>88.717308758913148</v>
      </c>
      <c r="J36" s="44">
        <f t="shared" si="3"/>
        <v>110.0094628610523</v>
      </c>
      <c r="K36" s="44">
        <f>Arbustos!L37</f>
        <v>7.9057549315991471</v>
      </c>
      <c r="L36" s="44">
        <f t="shared" si="4"/>
        <v>9.8031361151829426</v>
      </c>
      <c r="M36" s="44">
        <f>'H-M'!M36</f>
        <v>0.3125</v>
      </c>
      <c r="N36" s="44">
        <f>'H-M'!N36</f>
        <v>3.1236559139784941</v>
      </c>
      <c r="O36" s="176">
        <v>17.554219717346015</v>
      </c>
      <c r="P36" s="178">
        <f t="shared" si="5"/>
        <v>140.80297460755975</v>
      </c>
    </row>
    <row r="37" spans="1:16" x14ac:dyDescent="0.25">
      <c r="A37" s="1">
        <v>35</v>
      </c>
      <c r="B37" s="1" t="s">
        <v>341</v>
      </c>
      <c r="C37" s="56" t="s">
        <v>363</v>
      </c>
      <c r="D37" s="2" t="s">
        <v>364</v>
      </c>
      <c r="E37" s="261">
        <v>41911</v>
      </c>
      <c r="F37" s="96">
        <v>294436</v>
      </c>
      <c r="G37" s="7">
        <v>1753842</v>
      </c>
      <c r="H37" s="7">
        <v>212</v>
      </c>
      <c r="I37" s="44">
        <f>Arboles!P38</f>
        <v>45.989055222839497</v>
      </c>
      <c r="J37" s="44">
        <f t="shared" si="3"/>
        <v>57.026428476320973</v>
      </c>
      <c r="K37" s="44">
        <f>Arbustos!L38</f>
        <v>0.91700416196583978</v>
      </c>
      <c r="L37" s="44">
        <f t="shared" si="4"/>
        <v>1.1370851608376413</v>
      </c>
      <c r="M37" s="44">
        <f>'H-M'!M37</f>
        <v>0.82258064516129048</v>
      </c>
      <c r="N37" s="44">
        <f>'H-M'!N37</f>
        <v>3.0175438596491233</v>
      </c>
      <c r="O37" s="176">
        <v>17.89081363038644</v>
      </c>
      <c r="P37" s="178">
        <f t="shared" si="5"/>
        <v>79.894451772355467</v>
      </c>
    </row>
    <row r="38" spans="1:16" x14ac:dyDescent="0.25">
      <c r="A38" s="1">
        <v>36</v>
      </c>
      <c r="B38" s="1" t="s">
        <v>341</v>
      </c>
      <c r="C38" s="56" t="s">
        <v>366</v>
      </c>
      <c r="D38" s="2" t="s">
        <v>367</v>
      </c>
      <c r="E38" s="261">
        <v>41911</v>
      </c>
      <c r="F38" s="96">
        <v>295113</v>
      </c>
      <c r="G38" s="7">
        <v>1754375</v>
      </c>
      <c r="H38" s="7">
        <v>188</v>
      </c>
      <c r="I38" s="44">
        <f>Arboles!P39</f>
        <v>47.794608128187399</v>
      </c>
      <c r="J38" s="44">
        <f t="shared" si="3"/>
        <v>59.265314078952372</v>
      </c>
      <c r="K38" s="44">
        <f>Arbustos!L39</f>
        <v>1.8720365299866977</v>
      </c>
      <c r="L38" s="44">
        <f t="shared" si="4"/>
        <v>2.3213252971835052</v>
      </c>
      <c r="M38" s="44">
        <f>'H-M'!M38</f>
        <v>0.2767857142857143</v>
      </c>
      <c r="N38" s="44">
        <f>'H-M'!N38</f>
        <v>1.3432835820895521</v>
      </c>
      <c r="O38" s="176">
        <v>45.793230936143949</v>
      </c>
      <c r="P38" s="178">
        <f t="shared" si="5"/>
        <v>108.9999396086551</v>
      </c>
    </row>
    <row r="39" spans="1:16" x14ac:dyDescent="0.25">
      <c r="A39" s="1">
        <v>37</v>
      </c>
      <c r="B39" s="1" t="s">
        <v>341</v>
      </c>
      <c r="C39" s="56" t="s">
        <v>368</v>
      </c>
      <c r="D39" s="2" t="s">
        <v>369</v>
      </c>
      <c r="E39" s="261">
        <v>41911</v>
      </c>
      <c r="F39" s="7">
        <v>294771</v>
      </c>
      <c r="G39" s="7">
        <v>1754385</v>
      </c>
      <c r="H39" s="7">
        <v>275</v>
      </c>
      <c r="I39" s="44">
        <f>Arboles!P40</f>
        <v>65.595334258620113</v>
      </c>
      <c r="J39" s="44">
        <f t="shared" si="3"/>
        <v>81.338214480688933</v>
      </c>
      <c r="K39" s="44">
        <f>Arbustos!L40</f>
        <v>4.5257498010883666</v>
      </c>
      <c r="L39" s="44">
        <f t="shared" si="4"/>
        <v>5.6119297533495747</v>
      </c>
      <c r="M39" s="44">
        <f>'H-M'!M39</f>
        <v>0.23333333333333334</v>
      </c>
      <c r="N39" s="44">
        <f>'H-M'!N39</f>
        <v>1.4</v>
      </c>
      <c r="O39" s="176">
        <v>29.885275237387116</v>
      </c>
      <c r="P39" s="178">
        <f>J39+L39+M39+N39+O39</f>
        <v>118.46875280475896</v>
      </c>
    </row>
    <row r="40" spans="1:16" x14ac:dyDescent="0.25">
      <c r="A40" s="1">
        <v>38</v>
      </c>
      <c r="B40" s="1" t="s">
        <v>341</v>
      </c>
      <c r="C40" s="56" t="s">
        <v>371</v>
      </c>
      <c r="D40" s="2" t="s">
        <v>372</v>
      </c>
      <c r="E40" s="261">
        <v>41911</v>
      </c>
      <c r="F40" s="7">
        <v>294968</v>
      </c>
      <c r="G40" s="96">
        <v>1754671</v>
      </c>
      <c r="H40" s="7">
        <v>205</v>
      </c>
      <c r="I40" s="44">
        <f>Arboles!P41</f>
        <v>44.222413080694849</v>
      </c>
      <c r="J40" s="44">
        <f t="shared" si="3"/>
        <v>54.835792220061613</v>
      </c>
      <c r="K40" s="44">
        <f>Arbustos!L41</f>
        <v>3.9390662154168581</v>
      </c>
      <c r="L40" s="44">
        <f t="shared" si="4"/>
        <v>4.8844421071169037</v>
      </c>
      <c r="M40" s="44">
        <f>'H-M'!M40</f>
        <v>0.46153846153846156</v>
      </c>
      <c r="N40" s="44">
        <f>'H-M'!N40</f>
        <v>1.2884615384615385</v>
      </c>
      <c r="O40" s="176">
        <v>29.374752667733116</v>
      </c>
      <c r="P40" s="178">
        <f t="shared" si="5"/>
        <v>90.844986994911636</v>
      </c>
    </row>
    <row r="41" spans="1:16" x14ac:dyDescent="0.25">
      <c r="A41" s="1">
        <v>39</v>
      </c>
      <c r="B41" s="1" t="s">
        <v>341</v>
      </c>
      <c r="C41" s="56" t="s">
        <v>373</v>
      </c>
      <c r="D41" s="2" t="s">
        <v>374</v>
      </c>
      <c r="E41" s="261">
        <v>41911</v>
      </c>
      <c r="F41" s="7">
        <v>295254</v>
      </c>
      <c r="G41" s="7">
        <v>1754639</v>
      </c>
      <c r="H41" s="7">
        <v>122</v>
      </c>
      <c r="I41" s="44">
        <f>Arboles!P42</f>
        <v>138.16059527864832</v>
      </c>
      <c r="J41" s="44">
        <f t="shared" si="3"/>
        <v>171.31913814552391</v>
      </c>
      <c r="K41" s="44">
        <f>Arbustos!L42</f>
        <v>7.2222542130404346</v>
      </c>
      <c r="L41" s="44">
        <f t="shared" si="4"/>
        <v>8.9555952241701391</v>
      </c>
      <c r="M41" s="44">
        <f>'H-M'!M41</f>
        <v>0.56999999999999995</v>
      </c>
      <c r="N41" s="44">
        <f>'H-M'!N41</f>
        <v>0.9642857142857143</v>
      </c>
      <c r="O41" s="176">
        <v>39.274087313315206</v>
      </c>
      <c r="P41" s="178">
        <f t="shared" si="5"/>
        <v>221.08310639729496</v>
      </c>
    </row>
    <row r="42" spans="1:16" x14ac:dyDescent="0.25">
      <c r="A42" s="1">
        <v>40</v>
      </c>
      <c r="B42" s="1" t="s">
        <v>521</v>
      </c>
      <c r="C42" s="56" t="s">
        <v>523</v>
      </c>
      <c r="D42" s="2" t="s">
        <v>945</v>
      </c>
      <c r="E42" s="261">
        <v>41869</v>
      </c>
      <c r="F42" s="3">
        <v>251930</v>
      </c>
      <c r="G42" s="3">
        <v>1716300</v>
      </c>
      <c r="H42" s="3">
        <v>118</v>
      </c>
      <c r="I42" s="44">
        <f>Arboles!P43</f>
        <v>29.142622791290552</v>
      </c>
      <c r="J42" s="44">
        <f t="shared" si="3"/>
        <v>36.136852261200282</v>
      </c>
      <c r="K42" s="44">
        <f>Arbustos!L43</f>
        <v>3.632632541275969</v>
      </c>
      <c r="L42" s="44">
        <f t="shared" si="4"/>
        <v>4.5044643511822011</v>
      </c>
      <c r="M42" s="44">
        <f>'H-M'!M42</f>
        <v>2.7499999999999996</v>
      </c>
      <c r="N42" s="44">
        <f>'H-M'!N42</f>
        <v>0</v>
      </c>
      <c r="O42" s="179">
        <v>11.97356608141882</v>
      </c>
      <c r="P42" s="180">
        <f>J42+L42+M42+N42+O42</f>
        <v>55.364882693801306</v>
      </c>
    </row>
    <row r="43" spans="1:16" x14ac:dyDescent="0.25">
      <c r="A43" s="1">
        <v>41</v>
      </c>
      <c r="B43" s="1" t="s">
        <v>521</v>
      </c>
      <c r="C43" s="56" t="s">
        <v>526</v>
      </c>
      <c r="D43" s="2" t="s">
        <v>945</v>
      </c>
      <c r="E43" s="261">
        <v>41870</v>
      </c>
      <c r="F43" s="3">
        <v>250409</v>
      </c>
      <c r="G43" s="3">
        <v>174590</v>
      </c>
      <c r="H43" s="7">
        <v>301</v>
      </c>
      <c r="I43" s="44">
        <f>Arboles!P44</f>
        <v>124.241833781411</v>
      </c>
      <c r="J43" s="44">
        <f t="shared" si="3"/>
        <v>154.05987388894965</v>
      </c>
      <c r="K43" s="44">
        <f>Arbustos!L44</f>
        <v>19.146559134751563</v>
      </c>
      <c r="L43" s="44">
        <f t="shared" si="4"/>
        <v>23.741733327091939</v>
      </c>
      <c r="M43" s="44">
        <f>'H-M'!M43</f>
        <v>0.7303370786516854</v>
      </c>
      <c r="N43" s="44">
        <f>'H-M'!N43</f>
        <v>4.9390243902439028</v>
      </c>
      <c r="O43" s="179">
        <v>18.739228845012622</v>
      </c>
      <c r="P43" s="180">
        <f t="shared" ref="P43:P64" si="6">J43+L43+M43+N43+O43</f>
        <v>202.2101975299498</v>
      </c>
    </row>
    <row r="44" spans="1:16" x14ac:dyDescent="0.25">
      <c r="A44" s="1">
        <v>42</v>
      </c>
      <c r="B44" s="1" t="s">
        <v>521</v>
      </c>
      <c r="C44" s="56" t="s">
        <v>529</v>
      </c>
      <c r="D44" s="2" t="s">
        <v>945</v>
      </c>
      <c r="E44" s="261">
        <v>41870</v>
      </c>
      <c r="F44" s="7">
        <v>250705</v>
      </c>
      <c r="G44" s="300">
        <v>17454672</v>
      </c>
      <c r="H44" s="300" t="s">
        <v>531</v>
      </c>
      <c r="I44" s="44">
        <f>Arboles!P45</f>
        <v>93.793123053513838</v>
      </c>
      <c r="J44" s="44">
        <f t="shared" si="3"/>
        <v>116.30347258635716</v>
      </c>
      <c r="K44" s="44">
        <f>Arbustos!L45</f>
        <v>1.2282379639504015</v>
      </c>
      <c r="L44" s="44">
        <f t="shared" si="4"/>
        <v>1.5230150752984979</v>
      </c>
      <c r="M44" s="44">
        <f>'H-M'!M44</f>
        <v>0.75641025641025639</v>
      </c>
      <c r="N44" s="44">
        <f>'H-M'!N44</f>
        <v>1.5645161290322582</v>
      </c>
      <c r="O44" s="179">
        <v>21.777655159294937</v>
      </c>
      <c r="P44" s="180">
        <f t="shared" si="6"/>
        <v>141.92506920639312</v>
      </c>
    </row>
    <row r="45" spans="1:16" x14ac:dyDescent="0.25">
      <c r="A45" s="1">
        <v>43</v>
      </c>
      <c r="B45" s="1" t="s">
        <v>521</v>
      </c>
      <c r="C45" s="56" t="s">
        <v>533</v>
      </c>
      <c r="D45" s="2" t="s">
        <v>945</v>
      </c>
      <c r="E45" s="261">
        <v>41870</v>
      </c>
      <c r="F45" s="7">
        <v>250964</v>
      </c>
      <c r="G45" s="7">
        <v>1745211</v>
      </c>
      <c r="H45" s="7">
        <v>332</v>
      </c>
      <c r="I45" s="44">
        <f>Arboles!P46</f>
        <v>257.21016267478564</v>
      </c>
      <c r="J45" s="44">
        <f t="shared" si="3"/>
        <v>318.94060171673419</v>
      </c>
      <c r="K45" s="44">
        <f>Arbustos!L46</f>
        <v>0.71716876607853286</v>
      </c>
      <c r="L45" s="44">
        <f t="shared" si="4"/>
        <v>0.88928926993738078</v>
      </c>
      <c r="M45" s="44">
        <f>'H-M'!M45</f>
        <v>0.38636363636363635</v>
      </c>
      <c r="N45" s="44">
        <f>'H-M'!N45</f>
        <v>3.572916666666667</v>
      </c>
      <c r="O45" s="179">
        <v>24.455764310689982</v>
      </c>
      <c r="P45" s="180">
        <f t="shared" si="6"/>
        <v>348.24493560039184</v>
      </c>
    </row>
    <row r="46" spans="1:16" x14ac:dyDescent="0.25">
      <c r="A46" s="1">
        <v>44</v>
      </c>
      <c r="B46" s="1" t="s">
        <v>521</v>
      </c>
      <c r="C46" s="56" t="s">
        <v>535</v>
      </c>
      <c r="D46" s="2" t="s">
        <v>945</v>
      </c>
      <c r="E46" s="261">
        <v>41801</v>
      </c>
      <c r="F46" s="96">
        <v>251706</v>
      </c>
      <c r="G46" s="7">
        <v>1748857</v>
      </c>
      <c r="H46" s="300" t="s">
        <v>531</v>
      </c>
      <c r="I46" s="44">
        <f>Arboles!P47</f>
        <v>78.066450377319711</v>
      </c>
      <c r="J46" s="44">
        <f t="shared" si="3"/>
        <v>96.802398467876444</v>
      </c>
      <c r="K46" s="44">
        <f>Arbustos!L47</f>
        <v>16.016624116432347</v>
      </c>
      <c r="L46" s="44">
        <f t="shared" si="4"/>
        <v>19.860613904376109</v>
      </c>
      <c r="M46" s="44">
        <f>'H-M'!M46</f>
        <v>0.31818181818181823</v>
      </c>
      <c r="N46" s="44">
        <f>'H-M'!N46</f>
        <v>0.99683544303797467</v>
      </c>
      <c r="O46" s="179">
        <v>45.523139166580386</v>
      </c>
      <c r="P46" s="180">
        <f t="shared" si="6"/>
        <v>163.50116880005274</v>
      </c>
    </row>
    <row r="47" spans="1:16" x14ac:dyDescent="0.25">
      <c r="A47" s="1">
        <v>45</v>
      </c>
      <c r="B47" s="1" t="s">
        <v>521</v>
      </c>
      <c r="C47" s="56" t="s">
        <v>538</v>
      </c>
      <c r="D47" s="2" t="s">
        <v>945</v>
      </c>
      <c r="E47" s="261">
        <v>41801</v>
      </c>
      <c r="F47" s="96">
        <v>252023</v>
      </c>
      <c r="G47" s="7">
        <v>1748757</v>
      </c>
      <c r="H47" s="7">
        <v>194</v>
      </c>
      <c r="I47" s="44">
        <f>Arboles!P48</f>
        <v>111.12484671852927</v>
      </c>
      <c r="J47" s="44">
        <f t="shared" si="3"/>
        <v>137.7948099309763</v>
      </c>
      <c r="K47" s="44">
        <f>Arbustos!L48</f>
        <v>0.58156918609340891</v>
      </c>
      <c r="L47" s="44">
        <f t="shared" si="4"/>
        <v>0.72114579075582708</v>
      </c>
      <c r="M47" s="44">
        <f>'H-M'!M47</f>
        <v>1.47</v>
      </c>
      <c r="N47" s="44">
        <f>'H-M'!N47</f>
        <v>3.5524590163934429</v>
      </c>
      <c r="O47" s="179">
        <v>23.844224151656316</v>
      </c>
      <c r="P47" s="180">
        <f t="shared" si="6"/>
        <v>167.38263888978187</v>
      </c>
    </row>
    <row r="48" spans="1:16" x14ac:dyDescent="0.25">
      <c r="A48" s="1">
        <v>46</v>
      </c>
      <c r="B48" s="1" t="s">
        <v>521</v>
      </c>
      <c r="C48" s="56" t="s">
        <v>540</v>
      </c>
      <c r="D48" s="2" t="s">
        <v>945</v>
      </c>
      <c r="E48" s="261">
        <v>41801</v>
      </c>
      <c r="F48" s="96">
        <v>252301</v>
      </c>
      <c r="G48" s="7">
        <v>1748648</v>
      </c>
      <c r="H48" s="300" t="s">
        <v>531</v>
      </c>
      <c r="I48" s="44">
        <f>Arboles!P49</f>
        <v>69.203902176711807</v>
      </c>
      <c r="J48" s="44">
        <f t="shared" si="3"/>
        <v>85.812838699122636</v>
      </c>
      <c r="K48" s="44">
        <f>Arbustos!L49</f>
        <v>1.4039229108970375</v>
      </c>
      <c r="L48" s="44">
        <f t="shared" si="4"/>
        <v>1.7408644095123265</v>
      </c>
      <c r="M48" s="44">
        <f>'H-M'!M48</f>
        <v>0.54629629629629628</v>
      </c>
      <c r="N48" s="44">
        <f>'H-M'!N48</f>
        <v>1.0398550724637681</v>
      </c>
      <c r="O48" s="179">
        <v>14.080209513024318</v>
      </c>
      <c r="P48" s="180">
        <f t="shared" si="6"/>
        <v>103.22006399041933</v>
      </c>
    </row>
    <row r="49" spans="1:16" x14ac:dyDescent="0.25">
      <c r="A49" s="1">
        <v>47</v>
      </c>
      <c r="B49" s="1" t="s">
        <v>521</v>
      </c>
      <c r="C49" s="56" t="s">
        <v>542</v>
      </c>
      <c r="D49" s="2" t="s">
        <v>945</v>
      </c>
      <c r="E49" s="261">
        <v>41801</v>
      </c>
      <c r="F49" s="96">
        <v>256126</v>
      </c>
      <c r="G49" s="7">
        <v>1758179</v>
      </c>
      <c r="H49" s="7">
        <v>88</v>
      </c>
      <c r="I49" s="44">
        <f>Arboles!P50</f>
        <v>100.51806636461072</v>
      </c>
      <c r="J49" s="44">
        <f t="shared" si="3"/>
        <v>124.64240229211728</v>
      </c>
      <c r="K49" s="44">
        <f>Arbustos!L50</f>
        <v>3.0346554753957893</v>
      </c>
      <c r="L49" s="44">
        <f t="shared" si="4"/>
        <v>3.7629727894907785</v>
      </c>
      <c r="M49" s="44">
        <f>'H-M'!M49</f>
        <v>1.8333333333333335</v>
      </c>
      <c r="N49" s="44">
        <f>'H-M'!N49</f>
        <v>0.20750000000000002</v>
      </c>
      <c r="O49" s="179">
        <v>27.702865505869678</v>
      </c>
      <c r="P49" s="180">
        <f t="shared" si="6"/>
        <v>158.14907392081111</v>
      </c>
    </row>
    <row r="50" spans="1:16" x14ac:dyDescent="0.25">
      <c r="A50" s="1">
        <v>48</v>
      </c>
      <c r="B50" s="1" t="s">
        <v>521</v>
      </c>
      <c r="C50" s="56" t="s">
        <v>544</v>
      </c>
      <c r="D50" s="2" t="s">
        <v>945</v>
      </c>
      <c r="E50" s="261">
        <v>41801</v>
      </c>
      <c r="F50" s="96">
        <v>255941</v>
      </c>
      <c r="G50" s="7">
        <v>1758560</v>
      </c>
      <c r="H50" s="7">
        <v>94</v>
      </c>
      <c r="I50" s="44">
        <f>Arboles!P51</f>
        <v>240.62554511834608</v>
      </c>
      <c r="J50" s="44">
        <f t="shared" si="3"/>
        <v>298.37567594674914</v>
      </c>
      <c r="K50" s="44">
        <f>Arbustos!L51</f>
        <v>0</v>
      </c>
      <c r="L50" s="44">
        <f t="shared" si="4"/>
        <v>0</v>
      </c>
      <c r="M50" s="44">
        <f>'H-M'!M50</f>
        <v>1.0677966101694916</v>
      </c>
      <c r="N50" s="44">
        <f>'H-M'!N50</f>
        <v>2.9545454545454541</v>
      </c>
      <c r="O50" s="179">
        <v>16.743666577383571</v>
      </c>
      <c r="P50" s="180">
        <f t="shared" si="6"/>
        <v>319.14168458884762</v>
      </c>
    </row>
    <row r="51" spans="1:16" x14ac:dyDescent="0.25">
      <c r="A51" s="1">
        <v>49</v>
      </c>
      <c r="B51" s="1" t="s">
        <v>521</v>
      </c>
      <c r="C51" s="56" t="s">
        <v>547</v>
      </c>
      <c r="D51" s="2" t="s">
        <v>945</v>
      </c>
      <c r="E51" s="261">
        <v>41801</v>
      </c>
      <c r="F51" s="96">
        <v>255837</v>
      </c>
      <c r="G51" s="7">
        <v>1759150</v>
      </c>
      <c r="H51" s="7">
        <v>47</v>
      </c>
      <c r="I51" s="44">
        <f>Arboles!P52</f>
        <v>132.18365742181251</v>
      </c>
      <c r="J51" s="44">
        <f t="shared" si="3"/>
        <v>163.90773520304751</v>
      </c>
      <c r="K51" s="44">
        <f>Arbustos!L52</f>
        <v>2.5253767171301611</v>
      </c>
      <c r="L51" s="44">
        <f t="shared" si="4"/>
        <v>3.1314671292413996</v>
      </c>
      <c r="M51" s="44">
        <f>'H-M'!M51</f>
        <v>1.0539772727272727</v>
      </c>
      <c r="N51" s="44">
        <f>'H-M'!N51</f>
        <v>3.6642857142857146</v>
      </c>
      <c r="O51" s="179">
        <v>17.461356004523168</v>
      </c>
      <c r="P51" s="180">
        <f t="shared" si="6"/>
        <v>189.21882132382507</v>
      </c>
    </row>
    <row r="52" spans="1:16" x14ac:dyDescent="0.25">
      <c r="A52" s="1">
        <v>50</v>
      </c>
      <c r="B52" s="1" t="s">
        <v>521</v>
      </c>
      <c r="C52" s="56" t="s">
        <v>550</v>
      </c>
      <c r="D52" s="5" t="s">
        <v>945</v>
      </c>
      <c r="E52" s="261">
        <v>41869</v>
      </c>
      <c r="F52" s="7">
        <v>250588</v>
      </c>
      <c r="G52" s="7">
        <v>1746019</v>
      </c>
      <c r="H52" s="7">
        <v>255</v>
      </c>
      <c r="I52" s="44">
        <f>Arboles!P53</f>
        <v>154.82474910846793</v>
      </c>
      <c r="J52" s="44">
        <f t="shared" si="3"/>
        <v>191.98268889450023</v>
      </c>
      <c r="K52" s="44">
        <f>Arbustos!L53</f>
        <v>5.1979535200275029</v>
      </c>
      <c r="L52" s="44">
        <f t="shared" si="4"/>
        <v>6.4454623648341034</v>
      </c>
      <c r="M52" s="44">
        <f>'H-M'!M52</f>
        <v>4.2025862068965516</v>
      </c>
      <c r="N52" s="44">
        <f>'H-M'!N52</f>
        <v>7.1604938271604937</v>
      </c>
      <c r="O52" s="179">
        <v>18.674980328735693</v>
      </c>
      <c r="P52" s="180">
        <f t="shared" si="6"/>
        <v>228.46621162212708</v>
      </c>
    </row>
    <row r="53" spans="1:16" x14ac:dyDescent="0.25">
      <c r="A53" s="1">
        <v>51</v>
      </c>
      <c r="B53" s="1" t="s">
        <v>521</v>
      </c>
      <c r="C53" s="56" t="s">
        <v>552</v>
      </c>
      <c r="D53" s="2" t="s">
        <v>327</v>
      </c>
      <c r="E53" s="261">
        <v>41869</v>
      </c>
      <c r="F53" s="3">
        <v>250734</v>
      </c>
      <c r="G53" s="3">
        <v>1745726</v>
      </c>
      <c r="H53" s="3">
        <v>393</v>
      </c>
      <c r="I53" s="44">
        <f>Arboles!P54</f>
        <v>172.18703403523747</v>
      </c>
      <c r="J53" s="44">
        <f t="shared" si="3"/>
        <v>213.51192220369447</v>
      </c>
      <c r="K53" s="44">
        <f>Arbustos!L54</f>
        <v>11.483193909087905</v>
      </c>
      <c r="L53" s="44">
        <f t="shared" si="4"/>
        <v>14.239160447269002</v>
      </c>
      <c r="M53" s="44">
        <f>'H-M'!M53</f>
        <v>2.2014925373134329</v>
      </c>
      <c r="N53" s="44">
        <f>'H-M'!N53</f>
        <v>5.5434782608695654</v>
      </c>
      <c r="O53" s="179">
        <v>18.585732381289084</v>
      </c>
      <c r="P53" s="181">
        <f t="shared" si="6"/>
        <v>254.08178583043556</v>
      </c>
    </row>
    <row r="54" spans="1:16" x14ac:dyDescent="0.25">
      <c r="A54" s="1">
        <v>52</v>
      </c>
      <c r="B54" s="1" t="s">
        <v>521</v>
      </c>
      <c r="C54" s="56" t="s">
        <v>554</v>
      </c>
      <c r="D54" s="2" t="s">
        <v>327</v>
      </c>
      <c r="E54" s="261">
        <v>41869</v>
      </c>
      <c r="F54" s="3">
        <v>251018</v>
      </c>
      <c r="G54" s="3">
        <v>1745282</v>
      </c>
      <c r="H54" s="7">
        <v>337</v>
      </c>
      <c r="I54" s="44">
        <f>Arboles!P55</f>
        <v>84.585388508410631</v>
      </c>
      <c r="J54" s="44">
        <f t="shared" si="3"/>
        <v>104.88588175042918</v>
      </c>
      <c r="K54" s="44">
        <f>Arbustos!L55</f>
        <v>0.61871378021474033</v>
      </c>
      <c r="L54" s="44">
        <f t="shared" si="4"/>
        <v>0.76720508746627802</v>
      </c>
      <c r="M54" s="44">
        <f>'H-M'!M54</f>
        <v>1.6956521739130437</v>
      </c>
      <c r="N54" s="44">
        <f>'H-M'!N54</f>
        <v>3.6440677966101691</v>
      </c>
      <c r="O54" s="179">
        <v>33.012142838490526</v>
      </c>
      <c r="P54" s="180">
        <f t="shared" si="6"/>
        <v>144.00494964690921</v>
      </c>
    </row>
    <row r="55" spans="1:16" x14ac:dyDescent="0.25">
      <c r="A55" s="1">
        <v>53</v>
      </c>
      <c r="B55" s="1" t="s">
        <v>521</v>
      </c>
      <c r="C55" s="56" t="s">
        <v>557</v>
      </c>
      <c r="D55" s="2" t="s">
        <v>327</v>
      </c>
      <c r="E55" s="261">
        <v>41871</v>
      </c>
      <c r="F55" s="7">
        <v>253320</v>
      </c>
      <c r="G55" s="7">
        <v>1748115</v>
      </c>
      <c r="H55" s="7">
        <v>191</v>
      </c>
      <c r="I55" s="44">
        <f>Arboles!P56</f>
        <v>96.49286134866756</v>
      </c>
      <c r="J55" s="44">
        <f t="shared" si="3"/>
        <v>119.65114807234778</v>
      </c>
      <c r="K55" s="44">
        <f>Arbustos!L56</f>
        <v>2.6473023521695866</v>
      </c>
      <c r="L55" s="44">
        <f t="shared" si="4"/>
        <v>3.2826549166902876</v>
      </c>
      <c r="M55" s="44">
        <f>'H-M'!M55</f>
        <v>1.0294117647058822</v>
      </c>
      <c r="N55" s="44">
        <f>'H-M'!N55</f>
        <v>3.6862745098039218</v>
      </c>
      <c r="O55" s="179">
        <v>34.220223986236739</v>
      </c>
      <c r="P55" s="180">
        <f t="shared" si="6"/>
        <v>161.86971324978461</v>
      </c>
    </row>
    <row r="56" spans="1:16" x14ac:dyDescent="0.25">
      <c r="A56" s="1">
        <v>54</v>
      </c>
      <c r="B56" s="1" t="s">
        <v>521</v>
      </c>
      <c r="C56" s="56" t="s">
        <v>559</v>
      </c>
      <c r="D56" s="2" t="s">
        <v>327</v>
      </c>
      <c r="E56" s="261">
        <v>41871</v>
      </c>
      <c r="F56" s="7">
        <v>253186</v>
      </c>
      <c r="G56" s="7">
        <v>1748034</v>
      </c>
      <c r="H56" s="7">
        <v>133</v>
      </c>
      <c r="I56" s="44">
        <f>Arboles!P57</f>
        <v>72.780081876680867</v>
      </c>
      <c r="J56" s="44">
        <f t="shared" si="3"/>
        <v>90.247301527084275</v>
      </c>
      <c r="K56" s="44">
        <f>Arbustos!L57</f>
        <v>5.8370227688801704</v>
      </c>
      <c r="L56" s="44">
        <f t="shared" si="4"/>
        <v>7.2379082334114111</v>
      </c>
      <c r="M56" s="44">
        <f>'H-M'!M56</f>
        <v>0.81818181818181834</v>
      </c>
      <c r="N56" s="44">
        <f>'H-M'!N56</f>
        <v>1.5545454545454547</v>
      </c>
      <c r="O56" s="179">
        <v>23.495915807751231</v>
      </c>
      <c r="P56" s="180">
        <f t="shared" si="6"/>
        <v>123.35385284097418</v>
      </c>
    </row>
    <row r="57" spans="1:16" x14ac:dyDescent="0.25">
      <c r="A57" s="1">
        <v>55</v>
      </c>
      <c r="B57" s="1" t="s">
        <v>521</v>
      </c>
      <c r="C57" s="56" t="s">
        <v>561</v>
      </c>
      <c r="D57" s="2" t="s">
        <v>327</v>
      </c>
      <c r="E57" s="261">
        <v>41871</v>
      </c>
      <c r="F57" s="96">
        <v>253211</v>
      </c>
      <c r="G57" s="7">
        <v>1748360</v>
      </c>
      <c r="H57" s="7">
        <v>115</v>
      </c>
      <c r="I57" s="44">
        <f>Arboles!P58</f>
        <v>240.20169120555289</v>
      </c>
      <c r="J57" s="44">
        <f t="shared" si="3"/>
        <v>297.8500970948856</v>
      </c>
      <c r="K57" s="44">
        <f>Arbustos!L58</f>
        <v>0</v>
      </c>
      <c r="L57" s="44">
        <f t="shared" si="4"/>
        <v>0</v>
      </c>
      <c r="M57" s="44">
        <f>'H-M'!M57</f>
        <v>1.9256756756756757</v>
      </c>
      <c r="N57" s="44">
        <f>'H-M'!N57</f>
        <v>1.709090909090909</v>
      </c>
      <c r="O57" s="179">
        <v>29.990439604410547</v>
      </c>
      <c r="P57" s="180">
        <f t="shared" si="6"/>
        <v>331.4753032840627</v>
      </c>
    </row>
    <row r="58" spans="1:16" x14ac:dyDescent="0.25">
      <c r="A58" s="1">
        <v>56</v>
      </c>
      <c r="B58" s="1" t="s">
        <v>521</v>
      </c>
      <c r="C58" s="56" t="s">
        <v>563</v>
      </c>
      <c r="D58" s="2" t="s">
        <v>327</v>
      </c>
      <c r="E58" s="261">
        <v>41872</v>
      </c>
      <c r="F58" s="96">
        <v>255968</v>
      </c>
      <c r="G58" s="7">
        <v>1757584</v>
      </c>
      <c r="H58" s="7">
        <v>226</v>
      </c>
      <c r="I58" s="44">
        <f>Arboles!P59</f>
        <v>324.87811154203729</v>
      </c>
      <c r="J58" s="44">
        <f t="shared" si="3"/>
        <v>402.84885831212625</v>
      </c>
      <c r="K58" s="44">
        <f>Arbustos!L59</f>
        <v>1.6643747492293155</v>
      </c>
      <c r="L58" s="44">
        <f t="shared" si="4"/>
        <v>2.0638246890443512</v>
      </c>
      <c r="M58" s="44">
        <f>'H-M'!M58</f>
        <v>3.3999999999999995</v>
      </c>
      <c r="N58" s="44">
        <f>'H-M'!N58</f>
        <v>3.0000000000000004</v>
      </c>
      <c r="O58" s="179">
        <v>21.900511320742815</v>
      </c>
      <c r="P58" s="180">
        <f t="shared" si="6"/>
        <v>433.21319432191336</v>
      </c>
    </row>
    <row r="59" spans="1:16" x14ac:dyDescent="0.25">
      <c r="A59" s="1">
        <v>57</v>
      </c>
      <c r="B59" s="1" t="s">
        <v>521</v>
      </c>
      <c r="C59" s="56" t="s">
        <v>565</v>
      </c>
      <c r="D59" s="2" t="s">
        <v>327</v>
      </c>
      <c r="E59" s="261">
        <v>41872</v>
      </c>
      <c r="F59" s="96">
        <v>256003</v>
      </c>
      <c r="G59" s="7">
        <v>1757927</v>
      </c>
      <c r="H59" s="7">
        <v>222</v>
      </c>
      <c r="I59" s="44">
        <f>Arboles!P60</f>
        <v>209.1694165200841</v>
      </c>
      <c r="J59" s="44">
        <f t="shared" si="3"/>
        <v>259.3700764849043</v>
      </c>
      <c r="K59" s="44">
        <f>Arbustos!L60</f>
        <v>0</v>
      </c>
      <c r="L59" s="44">
        <f t="shared" si="4"/>
        <v>0</v>
      </c>
      <c r="M59" s="44">
        <f>'H-M'!M59</f>
        <v>5</v>
      </c>
      <c r="N59" s="44">
        <f>'H-M'!N59</f>
        <v>2.0164233576642339</v>
      </c>
      <c r="O59" s="179">
        <v>19.962448814061766</v>
      </c>
      <c r="P59" s="180">
        <f t="shared" si="6"/>
        <v>286.34894865663028</v>
      </c>
    </row>
    <row r="60" spans="1:16" x14ac:dyDescent="0.25">
      <c r="A60" s="1">
        <v>58</v>
      </c>
      <c r="B60" s="1" t="s">
        <v>521</v>
      </c>
      <c r="C60" s="56" t="s">
        <v>567</v>
      </c>
      <c r="D60" s="2" t="s">
        <v>327</v>
      </c>
      <c r="E60" s="261">
        <v>41873</v>
      </c>
      <c r="F60" s="96">
        <v>256228</v>
      </c>
      <c r="G60" s="7">
        <v>1755649</v>
      </c>
      <c r="H60" s="96">
        <v>127</v>
      </c>
      <c r="I60" s="44">
        <f>Arboles!P61</f>
        <v>120.31467646843697</v>
      </c>
      <c r="J60" s="44">
        <f t="shared" si="3"/>
        <v>149.19019882086184</v>
      </c>
      <c r="K60" s="44">
        <f>Arbustos!L61</f>
        <v>0</v>
      </c>
      <c r="L60" s="44">
        <f t="shared" si="4"/>
        <v>0</v>
      </c>
      <c r="M60" s="44">
        <f>'H-M'!M60</f>
        <v>2.2380952380952381</v>
      </c>
      <c r="N60" s="44">
        <f>'H-M'!N60</f>
        <v>2.1272727272727274</v>
      </c>
      <c r="O60" s="179">
        <v>13.203742524839054</v>
      </c>
      <c r="P60" s="180">
        <f t="shared" si="6"/>
        <v>166.75930931106885</v>
      </c>
    </row>
    <row r="61" spans="1:16" x14ac:dyDescent="0.25">
      <c r="A61" s="1">
        <v>59</v>
      </c>
      <c r="B61" s="1" t="s">
        <v>521</v>
      </c>
      <c r="C61" s="56" t="s">
        <v>569</v>
      </c>
      <c r="D61" s="2" t="s">
        <v>327</v>
      </c>
      <c r="E61" s="261">
        <v>41873</v>
      </c>
      <c r="F61" s="96">
        <v>256524</v>
      </c>
      <c r="G61" s="7">
        <v>1755317</v>
      </c>
      <c r="H61" s="7">
        <v>31</v>
      </c>
      <c r="I61" s="44">
        <f>Arboles!P62</f>
        <v>116.15485121250093</v>
      </c>
      <c r="J61" s="44">
        <f t="shared" si="3"/>
        <v>144.03201550350116</v>
      </c>
      <c r="K61" s="44">
        <f>Arbustos!L62</f>
        <v>0</v>
      </c>
      <c r="L61" s="44">
        <f t="shared" si="4"/>
        <v>0</v>
      </c>
      <c r="M61" s="44">
        <f>'H-M'!M61</f>
        <v>0.30612244897959184</v>
      </c>
      <c r="N61" s="44">
        <f>'H-M'!N61</f>
        <v>3.6819526627218928</v>
      </c>
      <c r="O61" s="179">
        <v>16.701223352989892</v>
      </c>
      <c r="P61" s="180">
        <f t="shared" si="6"/>
        <v>164.72131396819253</v>
      </c>
    </row>
    <row r="62" spans="1:16" x14ac:dyDescent="0.25">
      <c r="A62" s="1">
        <v>60</v>
      </c>
      <c r="B62" s="1" t="s">
        <v>521</v>
      </c>
      <c r="C62" s="56" t="s">
        <v>570</v>
      </c>
      <c r="D62" s="2" t="s">
        <v>327</v>
      </c>
      <c r="E62" s="261">
        <v>41872</v>
      </c>
      <c r="F62" s="96">
        <v>255854</v>
      </c>
      <c r="G62" s="7">
        <v>1759564</v>
      </c>
      <c r="H62" s="7">
        <v>53</v>
      </c>
      <c r="I62" s="44">
        <f>Arboles!P63</f>
        <v>141.03542800808907</v>
      </c>
      <c r="J62" s="44">
        <f t="shared" si="3"/>
        <v>174.88393073003044</v>
      </c>
      <c r="K62" s="44">
        <f>Arbustos!L63</f>
        <v>0</v>
      </c>
      <c r="L62" s="44">
        <f t="shared" si="4"/>
        <v>0</v>
      </c>
      <c r="M62" s="44">
        <f>'H-M'!M62</f>
        <v>1.7102272727272727</v>
      </c>
      <c r="N62" s="44">
        <f>'H-M'!N62</f>
        <v>2.4681122448979593</v>
      </c>
      <c r="O62" s="179">
        <v>15.517932104442815</v>
      </c>
      <c r="P62" s="180">
        <f t="shared" si="6"/>
        <v>194.5802023520985</v>
      </c>
    </row>
    <row r="63" spans="1:16" x14ac:dyDescent="0.25">
      <c r="A63" s="1">
        <v>61</v>
      </c>
      <c r="B63" s="1" t="s">
        <v>521</v>
      </c>
      <c r="C63" s="56" t="s">
        <v>572</v>
      </c>
      <c r="D63" s="2" t="s">
        <v>327</v>
      </c>
      <c r="E63" s="261">
        <v>41873</v>
      </c>
      <c r="F63" s="7">
        <v>259639</v>
      </c>
      <c r="G63" s="7">
        <v>1758246</v>
      </c>
      <c r="H63" s="7">
        <v>210</v>
      </c>
      <c r="I63" s="44">
        <f>Arboles!P64</f>
        <v>56.096208764528456</v>
      </c>
      <c r="J63" s="44">
        <f t="shared" si="3"/>
        <v>69.55929886801529</v>
      </c>
      <c r="K63" s="44">
        <f>Arbustos!L64</f>
        <v>0</v>
      </c>
      <c r="L63" s="44">
        <f t="shared" si="4"/>
        <v>0</v>
      </c>
      <c r="M63" s="44">
        <f>'H-M'!M63</f>
        <v>0.48360655737704922</v>
      </c>
      <c r="N63" s="44">
        <f>'H-M'!N63</f>
        <v>1.0482233502538072</v>
      </c>
      <c r="O63" s="179">
        <v>0</v>
      </c>
      <c r="P63" s="180">
        <f t="shared" si="6"/>
        <v>71.091128775646141</v>
      </c>
    </row>
    <row r="64" spans="1:16" x14ac:dyDescent="0.25">
      <c r="A64" s="1">
        <v>62</v>
      </c>
      <c r="B64" s="1" t="s">
        <v>521</v>
      </c>
      <c r="C64" s="56" t="s">
        <v>574</v>
      </c>
      <c r="D64" s="2" t="s">
        <v>327</v>
      </c>
      <c r="E64" s="261">
        <v>41873</v>
      </c>
      <c r="F64" s="7">
        <v>260187</v>
      </c>
      <c r="G64" s="96">
        <v>1757913</v>
      </c>
      <c r="H64" s="7">
        <v>115</v>
      </c>
      <c r="I64" s="44">
        <f>Arboles!P65</f>
        <v>105.77540949739834</v>
      </c>
      <c r="J64" s="44">
        <f t="shared" si="3"/>
        <v>131.16150777677393</v>
      </c>
      <c r="K64" s="44">
        <f>Arbustos!L65</f>
        <v>10.80898610921049</v>
      </c>
      <c r="L64" s="44">
        <f t="shared" si="4"/>
        <v>13.403142775421008</v>
      </c>
      <c r="M64" s="44">
        <f>'H-M'!M64</f>
        <v>1.7622950819672132</v>
      </c>
      <c r="N64" s="44">
        <f>'H-M'!N64</f>
        <v>2.4444444444444446</v>
      </c>
      <c r="O64" s="179">
        <v>0</v>
      </c>
      <c r="P64" s="180">
        <f t="shared" si="6"/>
        <v>148.7713900786066</v>
      </c>
    </row>
    <row r="65" spans="1:16" x14ac:dyDescent="0.25">
      <c r="A65" s="1">
        <v>63</v>
      </c>
      <c r="B65" s="1" t="s">
        <v>726</v>
      </c>
      <c r="C65" s="56" t="s">
        <v>728</v>
      </c>
      <c r="D65" s="2" t="s">
        <v>729</v>
      </c>
      <c r="E65" s="261">
        <v>41906</v>
      </c>
      <c r="F65" s="3">
        <v>302924</v>
      </c>
      <c r="G65" s="3">
        <v>1753153</v>
      </c>
      <c r="H65" s="3">
        <v>31</v>
      </c>
      <c r="I65" s="44">
        <f>Arboles!P66</f>
        <v>56.017953662220513</v>
      </c>
      <c r="J65" s="44">
        <f t="shared" si="3"/>
        <v>69.462262541153436</v>
      </c>
      <c r="K65" s="44">
        <f>Arbustos!L66</f>
        <v>2.5367206651354381</v>
      </c>
      <c r="L65" s="44">
        <f t="shared" si="4"/>
        <v>3.1455336247679431</v>
      </c>
      <c r="M65" s="44">
        <f>'H-M'!M65</f>
        <v>1.8000000000000003</v>
      </c>
      <c r="N65" s="44">
        <f>'H-M'!N65</f>
        <v>7.7586206896551735</v>
      </c>
      <c r="O65" s="179">
        <v>7.7024945777665739</v>
      </c>
      <c r="P65" s="182">
        <f>J65+L65+M65+N65+O65</f>
        <v>89.868911433343129</v>
      </c>
    </row>
    <row r="66" spans="1:16" x14ac:dyDescent="0.25">
      <c r="A66" s="1">
        <v>64</v>
      </c>
      <c r="B66" s="1" t="s">
        <v>726</v>
      </c>
      <c r="C66" s="56" t="s">
        <v>730</v>
      </c>
      <c r="D66" s="2" t="s">
        <v>731</v>
      </c>
      <c r="E66" s="261">
        <v>41906</v>
      </c>
      <c r="F66" s="3">
        <v>302986</v>
      </c>
      <c r="G66" s="3">
        <v>1752712</v>
      </c>
      <c r="H66" s="7">
        <v>45</v>
      </c>
      <c r="I66" s="44">
        <f>Arboles!P67</f>
        <v>49.564087473172521</v>
      </c>
      <c r="J66" s="44">
        <f t="shared" si="3"/>
        <v>61.459468466733924</v>
      </c>
      <c r="K66" s="44">
        <f>Arbustos!L67</f>
        <v>0</v>
      </c>
      <c r="L66" s="44">
        <f t="shared" si="4"/>
        <v>0</v>
      </c>
      <c r="M66" s="44">
        <f>'H-M'!M66</f>
        <v>1.5174418604651163</v>
      </c>
      <c r="N66" s="44">
        <f>'H-M'!N66</f>
        <v>4.5348837209302326</v>
      </c>
      <c r="O66" s="179">
        <v>13.892743785066092</v>
      </c>
      <c r="P66" s="182">
        <f t="shared" ref="P66:P86" si="7">J66+L66+M66+N66+O66</f>
        <v>81.404537833195363</v>
      </c>
    </row>
    <row r="67" spans="1:16" x14ac:dyDescent="0.25">
      <c r="A67" s="1">
        <v>65</v>
      </c>
      <c r="B67" s="1" t="s">
        <v>726</v>
      </c>
      <c r="C67" s="56" t="s">
        <v>732</v>
      </c>
      <c r="D67" s="2" t="s">
        <v>733</v>
      </c>
      <c r="E67" s="261">
        <v>41906</v>
      </c>
      <c r="F67" s="7">
        <v>302777</v>
      </c>
      <c r="G67" s="7">
        <v>1752338</v>
      </c>
      <c r="H67" s="7">
        <v>79</v>
      </c>
      <c r="I67" s="44">
        <f>Arboles!P68</f>
        <v>114.75985355826822</v>
      </c>
      <c r="J67" s="44">
        <f t="shared" si="3"/>
        <v>142.30221841225259</v>
      </c>
      <c r="K67" s="44">
        <f>Arbustos!L68</f>
        <v>17.388231274057773</v>
      </c>
      <c r="L67" s="44">
        <f t="shared" si="4"/>
        <v>21.561406779831639</v>
      </c>
      <c r="M67" s="44">
        <f>'H-M'!M67</f>
        <v>0.87500000000000011</v>
      </c>
      <c r="N67" s="44">
        <f>'H-M'!N67</f>
        <v>3.5494505494505497</v>
      </c>
      <c r="O67" s="179">
        <v>26.822047230621664</v>
      </c>
      <c r="P67" s="182">
        <f t="shared" si="7"/>
        <v>195.11012297215643</v>
      </c>
    </row>
    <row r="68" spans="1:16" x14ac:dyDescent="0.25">
      <c r="A68" s="1">
        <v>66</v>
      </c>
      <c r="B68" s="1" t="s">
        <v>726</v>
      </c>
      <c r="C68" s="56" t="s">
        <v>734</v>
      </c>
      <c r="D68" s="2" t="s">
        <v>735</v>
      </c>
      <c r="E68" s="261">
        <v>41906</v>
      </c>
      <c r="F68" s="3">
        <v>302662</v>
      </c>
      <c r="G68" s="3">
        <v>1752789</v>
      </c>
      <c r="H68" s="3">
        <v>48</v>
      </c>
      <c r="I68" s="44">
        <f>Arboles!P69</f>
        <v>103.64166978263481</v>
      </c>
      <c r="J68" s="44">
        <f t="shared" si="3"/>
        <v>128.51567053046716</v>
      </c>
      <c r="K68" s="44">
        <f>Arbustos!L69</f>
        <v>0</v>
      </c>
      <c r="L68" s="44">
        <f t="shared" si="4"/>
        <v>0</v>
      </c>
      <c r="M68" s="44">
        <f>'H-M'!M68</f>
        <v>1.2941176470588236</v>
      </c>
      <c r="N68" s="44">
        <f>'H-M'!N68</f>
        <v>2.7594339622641506</v>
      </c>
      <c r="O68" s="179">
        <v>16.612370512930969</v>
      </c>
      <c r="P68" s="182">
        <f t="shared" si="7"/>
        <v>149.18159265272109</v>
      </c>
    </row>
    <row r="69" spans="1:16" x14ac:dyDescent="0.25">
      <c r="A69" s="1">
        <v>67</v>
      </c>
      <c r="B69" s="1" t="s">
        <v>726</v>
      </c>
      <c r="C69" s="56" t="s">
        <v>736</v>
      </c>
      <c r="D69" s="2"/>
      <c r="E69" s="261">
        <v>41906</v>
      </c>
      <c r="F69" s="7">
        <v>302428</v>
      </c>
      <c r="G69" s="96">
        <v>1752840</v>
      </c>
      <c r="H69" s="7">
        <v>26</v>
      </c>
      <c r="I69" s="44">
        <f>Arboles!P70</f>
        <v>20.515875136727914</v>
      </c>
      <c r="J69" s="44">
        <f t="shared" si="3"/>
        <v>25.439685169542614</v>
      </c>
      <c r="K69" s="44">
        <f>Arbustos!L70</f>
        <v>0</v>
      </c>
      <c r="L69" s="44">
        <f t="shared" si="4"/>
        <v>0</v>
      </c>
      <c r="M69" s="44">
        <f>'H-M'!M69</f>
        <v>4.1836734693877558E-3</v>
      </c>
      <c r="N69" s="44">
        <f>'H-M'!N69</f>
        <v>1.0772357723577235</v>
      </c>
      <c r="O69" s="179">
        <v>14.013066305128556</v>
      </c>
      <c r="P69" s="182">
        <f t="shared" si="7"/>
        <v>40.534170920498283</v>
      </c>
    </row>
    <row r="70" spans="1:16" x14ac:dyDescent="0.25">
      <c r="A70" s="1">
        <v>68</v>
      </c>
      <c r="B70" s="1" t="s">
        <v>726</v>
      </c>
      <c r="C70" s="56" t="s">
        <v>737</v>
      </c>
      <c r="D70" s="2"/>
      <c r="E70" s="261">
        <v>41906</v>
      </c>
      <c r="F70" s="7">
        <v>302227</v>
      </c>
      <c r="G70" s="7">
        <v>1752007</v>
      </c>
      <c r="H70" s="7">
        <v>71</v>
      </c>
      <c r="I70" s="44">
        <f>Arboles!P71</f>
        <v>36.207386150836811</v>
      </c>
      <c r="J70" s="44">
        <f t="shared" si="3"/>
        <v>44.897158827037643</v>
      </c>
      <c r="K70" s="44">
        <f>Arbustos!L71</f>
        <v>2.7800829271437779</v>
      </c>
      <c r="L70" s="44">
        <f t="shared" si="4"/>
        <v>3.4473028296582844</v>
      </c>
      <c r="M70" s="44">
        <f>'H-M'!M70</f>
        <v>0.67567567567567566</v>
      </c>
      <c r="N70" s="44">
        <f>'H-M'!N70</f>
        <v>0.95394736842105265</v>
      </c>
      <c r="O70" s="179">
        <v>23.272483338486847</v>
      </c>
      <c r="P70" s="182">
        <f t="shared" si="7"/>
        <v>73.246568039279509</v>
      </c>
    </row>
    <row r="71" spans="1:16" x14ac:dyDescent="0.25">
      <c r="A71" s="1">
        <v>69</v>
      </c>
      <c r="B71" s="1" t="s">
        <v>726</v>
      </c>
      <c r="C71" s="56" t="s">
        <v>738</v>
      </c>
      <c r="D71" s="2"/>
      <c r="E71" s="261">
        <v>41906</v>
      </c>
      <c r="F71" s="95">
        <v>302327</v>
      </c>
      <c r="G71" s="95">
        <v>1751680</v>
      </c>
      <c r="H71" s="95">
        <v>108</v>
      </c>
      <c r="I71" s="44">
        <f>Arboles!P72</f>
        <v>79.246128844738081</v>
      </c>
      <c r="J71" s="44">
        <f t="shared" si="3"/>
        <v>98.265199767475224</v>
      </c>
      <c r="K71" s="44">
        <f>Arbustos!L72</f>
        <v>2.5426374874652158</v>
      </c>
      <c r="L71" s="44">
        <f t="shared" si="4"/>
        <v>3.1528704844568676</v>
      </c>
      <c r="M71" s="44">
        <f>'H-M'!M71</f>
        <v>2.4489795918367347</v>
      </c>
      <c r="N71" s="44">
        <f>'H-M'!N71</f>
        <v>1.5458333333333332</v>
      </c>
      <c r="O71" s="179">
        <v>26.457216486584539</v>
      </c>
      <c r="P71" s="182">
        <f t="shared" si="7"/>
        <v>131.87009966368669</v>
      </c>
    </row>
    <row r="72" spans="1:16" x14ac:dyDescent="0.25">
      <c r="A72" s="1">
        <v>70</v>
      </c>
      <c r="B72" s="1" t="s">
        <v>726</v>
      </c>
      <c r="C72" s="56" t="s">
        <v>739</v>
      </c>
      <c r="D72" s="2" t="s">
        <v>740</v>
      </c>
      <c r="E72" s="261">
        <v>41907</v>
      </c>
      <c r="F72" s="95">
        <v>302575</v>
      </c>
      <c r="G72" s="7">
        <v>1752094</v>
      </c>
      <c r="H72" s="95">
        <v>50</v>
      </c>
      <c r="I72" s="44">
        <f>Arboles!P73</f>
        <v>114.8264403079792</v>
      </c>
      <c r="J72" s="44">
        <f t="shared" si="3"/>
        <v>142.3847859818942</v>
      </c>
      <c r="K72" s="44">
        <f>Arbustos!L73</f>
        <v>8.9455928398395077</v>
      </c>
      <c r="L72" s="44">
        <f t="shared" si="4"/>
        <v>11.092535121400989</v>
      </c>
      <c r="M72" s="44">
        <f>'H-M'!M72</f>
        <v>1.7857142857142858</v>
      </c>
      <c r="N72" s="44">
        <f>'H-M'!N72</f>
        <v>5.9868421052631584</v>
      </c>
      <c r="O72" s="179">
        <v>16.6023999249099</v>
      </c>
      <c r="P72" s="182">
        <f t="shared" si="7"/>
        <v>177.85227741918251</v>
      </c>
    </row>
    <row r="73" spans="1:16" x14ac:dyDescent="0.25">
      <c r="A73" s="1">
        <v>71</v>
      </c>
      <c r="B73" s="1" t="s">
        <v>726</v>
      </c>
      <c r="C73" s="56" t="s">
        <v>741</v>
      </c>
      <c r="D73" s="2" t="s">
        <v>742</v>
      </c>
      <c r="E73" s="261">
        <v>41907</v>
      </c>
      <c r="F73" s="95">
        <v>302733</v>
      </c>
      <c r="G73" s="7">
        <v>1751829</v>
      </c>
      <c r="H73" s="95">
        <v>88</v>
      </c>
      <c r="I73" s="44">
        <f>Arboles!P74</f>
        <v>106.52216894809735</v>
      </c>
      <c r="J73" s="44">
        <f t="shared" si="3"/>
        <v>132.08748949564071</v>
      </c>
      <c r="K73" s="44">
        <f>Arbustos!L74</f>
        <v>0</v>
      </c>
      <c r="L73" s="44">
        <f t="shared" si="4"/>
        <v>0</v>
      </c>
      <c r="M73" s="44">
        <f>'H-M'!M73</f>
        <v>1.8000000000000003</v>
      </c>
      <c r="N73" s="44">
        <f>'H-M'!N73</f>
        <v>0.44777777777777777</v>
      </c>
      <c r="O73" s="179">
        <v>15.81986589804708</v>
      </c>
      <c r="P73" s="182">
        <f t="shared" si="7"/>
        <v>150.15513317146559</v>
      </c>
    </row>
    <row r="74" spans="1:16" x14ac:dyDescent="0.25">
      <c r="A74" s="1">
        <v>72</v>
      </c>
      <c r="B74" s="1" t="s">
        <v>726</v>
      </c>
      <c r="C74" s="56" t="s">
        <v>745</v>
      </c>
      <c r="D74" s="2" t="s">
        <v>746</v>
      </c>
      <c r="E74" s="261">
        <v>41907</v>
      </c>
      <c r="F74" s="95">
        <v>302656</v>
      </c>
      <c r="G74" s="7">
        <v>1751484</v>
      </c>
      <c r="H74" s="95">
        <v>116</v>
      </c>
      <c r="I74" s="44">
        <f>Arboles!P75</f>
        <v>83.097892134210127</v>
      </c>
      <c r="J74" s="44">
        <f t="shared" si="3"/>
        <v>103.04138624642056</v>
      </c>
      <c r="K74" s="44">
        <f>Arbustos!L75</f>
        <v>7.6679155376611403</v>
      </c>
      <c r="L74" s="44">
        <f t="shared" si="4"/>
        <v>9.5082152666998141</v>
      </c>
      <c r="M74" s="44">
        <f>'H-M'!M74</f>
        <v>1.1734693877551021</v>
      </c>
      <c r="N74" s="44">
        <f>'H-M'!N74</f>
        <v>4.1071428571428577</v>
      </c>
      <c r="O74" s="179">
        <v>0</v>
      </c>
      <c r="P74" s="182">
        <f t="shared" si="7"/>
        <v>117.83021375801833</v>
      </c>
    </row>
    <row r="75" spans="1:16" x14ac:dyDescent="0.25">
      <c r="A75" s="1">
        <v>73</v>
      </c>
      <c r="B75" s="1" t="s">
        <v>726</v>
      </c>
      <c r="C75" s="56" t="s">
        <v>749</v>
      </c>
      <c r="D75" s="2" t="s">
        <v>750</v>
      </c>
      <c r="E75" s="261">
        <v>41907</v>
      </c>
      <c r="F75" s="95">
        <v>302630</v>
      </c>
      <c r="G75" s="95">
        <v>1751181</v>
      </c>
      <c r="H75" s="95">
        <v>150</v>
      </c>
      <c r="I75" s="44">
        <f>Arboles!P76</f>
        <v>140.27673094733473</v>
      </c>
      <c r="J75" s="44">
        <f t="shared" si="3"/>
        <v>173.94314637469506</v>
      </c>
      <c r="K75" s="44">
        <f>Arbustos!L76</f>
        <v>6.6749152221427828</v>
      </c>
      <c r="L75" s="44">
        <f t="shared" si="4"/>
        <v>8.2768948754570513</v>
      </c>
      <c r="M75" s="44">
        <f>'H-M'!M75</f>
        <v>2.152173913043478</v>
      </c>
      <c r="N75" s="44">
        <f>'H-M'!N75</f>
        <v>2.4545454545454546</v>
      </c>
      <c r="O75" s="179">
        <v>0</v>
      </c>
      <c r="P75" s="182">
        <f t="shared" si="7"/>
        <v>186.82676061774106</v>
      </c>
    </row>
    <row r="76" spans="1:16" x14ac:dyDescent="0.25">
      <c r="A76" s="1">
        <v>74</v>
      </c>
      <c r="B76" s="1" t="s">
        <v>726</v>
      </c>
      <c r="C76" s="56" t="s">
        <v>752</v>
      </c>
      <c r="D76" s="1"/>
      <c r="E76" s="261">
        <v>41907</v>
      </c>
      <c r="F76" s="95">
        <v>302317</v>
      </c>
      <c r="G76" s="95">
        <v>1751349</v>
      </c>
      <c r="H76" s="95">
        <v>103</v>
      </c>
      <c r="I76" s="44">
        <f>Arboles!P77</f>
        <v>82.57096188610025</v>
      </c>
      <c r="J76" s="44">
        <f t="shared" si="3"/>
        <v>102.38799273876431</v>
      </c>
      <c r="K76" s="44">
        <f>Arbustos!L77</f>
        <v>4.970392079040403</v>
      </c>
      <c r="L76" s="44">
        <f t="shared" si="4"/>
        <v>6.1632861780100994</v>
      </c>
      <c r="M76" s="44">
        <f>'H-M'!M76</f>
        <v>0.32432432432432434</v>
      </c>
      <c r="N76" s="44">
        <f>'H-M'!N76</f>
        <v>1.750880281690141</v>
      </c>
      <c r="O76" s="179">
        <v>8.1450648924935916</v>
      </c>
      <c r="P76" s="182">
        <f t="shared" si="7"/>
        <v>118.77154841528247</v>
      </c>
    </row>
    <row r="77" spans="1:16" x14ac:dyDescent="0.25">
      <c r="A77" s="1">
        <v>75</v>
      </c>
      <c r="B77" s="1" t="s">
        <v>726</v>
      </c>
      <c r="C77" s="56" t="s">
        <v>754</v>
      </c>
      <c r="D77" s="1"/>
      <c r="E77" s="261">
        <v>41907</v>
      </c>
      <c r="F77" s="95">
        <v>302086</v>
      </c>
      <c r="G77" s="95">
        <v>1751160</v>
      </c>
      <c r="H77" s="95">
        <v>138</v>
      </c>
      <c r="I77" s="44">
        <f>Arboles!P78</f>
        <v>280.12140194414559</v>
      </c>
      <c r="J77" s="44">
        <f t="shared" si="3"/>
        <v>347.35053841074051</v>
      </c>
      <c r="K77" s="44">
        <f>Arbustos!L78</f>
        <v>2.9403474966022114</v>
      </c>
      <c r="L77" s="44">
        <f t="shared" si="4"/>
        <v>3.6460308957867422</v>
      </c>
      <c r="M77" s="44">
        <f>'H-M'!M77</f>
        <v>0.21621621621621623</v>
      </c>
      <c r="N77" s="44">
        <f>'H-M'!N77</f>
        <v>1.6213235294117647</v>
      </c>
      <c r="O77" s="179">
        <v>29.835113599979682</v>
      </c>
      <c r="P77" s="182">
        <f t="shared" si="7"/>
        <v>382.66922265213492</v>
      </c>
    </row>
    <row r="78" spans="1:16" x14ac:dyDescent="0.25">
      <c r="A78" s="1">
        <v>76</v>
      </c>
      <c r="B78" s="1" t="s">
        <v>726</v>
      </c>
      <c r="C78" s="56" t="s">
        <v>755</v>
      </c>
      <c r="D78" s="1"/>
      <c r="E78" s="261">
        <v>41907</v>
      </c>
      <c r="F78" s="95">
        <v>302280</v>
      </c>
      <c r="G78" s="95">
        <v>1750913</v>
      </c>
      <c r="H78" s="95">
        <v>162</v>
      </c>
      <c r="I78" s="44">
        <f>Arboles!P79</f>
        <v>91.145952771875017</v>
      </c>
      <c r="J78" s="44">
        <f t="shared" si="3"/>
        <v>113.02098143712502</v>
      </c>
      <c r="K78" s="44">
        <f>Arbustos!L79</f>
        <v>0</v>
      </c>
      <c r="L78" s="44">
        <f t="shared" si="4"/>
        <v>0</v>
      </c>
      <c r="M78" s="44">
        <f>'H-M'!M78</f>
        <v>0.87797619047619047</v>
      </c>
      <c r="N78" s="44">
        <f>'H-M'!N78</f>
        <v>1.2720264317180616</v>
      </c>
      <c r="O78" s="179">
        <v>42.227756007719606</v>
      </c>
      <c r="P78" s="182">
        <f t="shared" si="7"/>
        <v>157.39874006703889</v>
      </c>
    </row>
    <row r="79" spans="1:16" x14ac:dyDescent="0.25">
      <c r="A79" s="1">
        <v>77</v>
      </c>
      <c r="B79" s="1" t="s">
        <v>726</v>
      </c>
      <c r="C79" s="56" t="s">
        <v>756</v>
      </c>
      <c r="D79" s="1"/>
      <c r="E79" s="261">
        <v>41907</v>
      </c>
      <c r="F79" s="95">
        <v>302212</v>
      </c>
      <c r="G79" s="95">
        <v>1750608</v>
      </c>
      <c r="H79" s="95">
        <v>203</v>
      </c>
      <c r="I79" s="44">
        <f>Arboles!P80</f>
        <v>65.622973989964891</v>
      </c>
      <c r="J79" s="44">
        <f t="shared" si="3"/>
        <v>81.372487747556463</v>
      </c>
      <c r="K79" s="44">
        <f>Arbustos!L80</f>
        <v>0</v>
      </c>
      <c r="L79" s="44">
        <f t="shared" si="4"/>
        <v>0</v>
      </c>
      <c r="M79" s="44">
        <f>'H-M'!M79</f>
        <v>1.0694444444444446</v>
      </c>
      <c r="N79" s="44">
        <f>'H-M'!N79</f>
        <v>1.8041237113402062</v>
      </c>
      <c r="O79" s="179">
        <v>27.431850770776279</v>
      </c>
      <c r="P79" s="182">
        <f t="shared" si="7"/>
        <v>111.67790667411739</v>
      </c>
    </row>
    <row r="80" spans="1:16" x14ac:dyDescent="0.25">
      <c r="A80" s="1">
        <v>78</v>
      </c>
      <c r="B80" s="1" t="s">
        <v>726</v>
      </c>
      <c r="C80" s="56" t="s">
        <v>757</v>
      </c>
      <c r="D80" s="1"/>
      <c r="E80" s="261">
        <v>41907</v>
      </c>
      <c r="F80" s="95">
        <v>301886</v>
      </c>
      <c r="G80" s="95">
        <v>1750475</v>
      </c>
      <c r="H80" s="95">
        <v>312</v>
      </c>
      <c r="I80" s="44">
        <f>Arboles!P81</f>
        <v>114.00907665534227</v>
      </c>
      <c r="J80" s="44">
        <f t="shared" si="3"/>
        <v>141.37125505262441</v>
      </c>
      <c r="K80" s="44">
        <f>Arbustos!L81</f>
        <v>0</v>
      </c>
      <c r="L80" s="44">
        <f t="shared" si="4"/>
        <v>0</v>
      </c>
      <c r="M80" s="44">
        <f>'H-M'!M80</f>
        <v>0.45833333333333337</v>
      </c>
      <c r="N80" s="44">
        <f>'H-M'!N80</f>
        <v>0.84656084656084651</v>
      </c>
      <c r="O80" s="179">
        <v>37.727915966902955</v>
      </c>
      <c r="P80" s="182">
        <f t="shared" si="7"/>
        <v>180.40406519942155</v>
      </c>
    </row>
    <row r="81" spans="1:16" x14ac:dyDescent="0.25">
      <c r="A81" s="1">
        <v>79</v>
      </c>
      <c r="B81" s="1" t="s">
        <v>726</v>
      </c>
      <c r="C81" s="56" t="s">
        <v>759</v>
      </c>
      <c r="D81" s="2" t="s">
        <v>760</v>
      </c>
      <c r="E81" s="261">
        <v>41908</v>
      </c>
      <c r="F81" s="95">
        <v>302634</v>
      </c>
      <c r="G81" s="95">
        <v>1750708</v>
      </c>
      <c r="H81" s="95">
        <v>202</v>
      </c>
      <c r="I81" s="44">
        <f>Arboles!P82</f>
        <v>167.89069249641585</v>
      </c>
      <c r="J81" s="44">
        <f t="shared" si="3"/>
        <v>208.18445869555566</v>
      </c>
      <c r="K81" s="44">
        <f>Arbustos!L82</f>
        <v>4.6802949275204799</v>
      </c>
      <c r="L81" s="44">
        <f t="shared" si="4"/>
        <v>5.8035657101253948</v>
      </c>
      <c r="M81" s="44">
        <f>'H-M'!M81</f>
        <v>0.7</v>
      </c>
      <c r="N81" s="44">
        <f>'H-M'!N81</f>
        <v>5.8095238095238084</v>
      </c>
      <c r="O81" s="179">
        <v>22.717029688744574</v>
      </c>
      <c r="P81" s="182">
        <f t="shared" si="7"/>
        <v>243.21457790394942</v>
      </c>
    </row>
    <row r="82" spans="1:16" x14ac:dyDescent="0.25">
      <c r="A82" s="1">
        <v>80</v>
      </c>
      <c r="B82" s="1" t="s">
        <v>726</v>
      </c>
      <c r="C82" s="56" t="s">
        <v>762</v>
      </c>
      <c r="D82" s="2" t="s">
        <v>763</v>
      </c>
      <c r="E82" s="261">
        <v>41908</v>
      </c>
      <c r="F82" s="95">
        <v>302386</v>
      </c>
      <c r="G82" s="95">
        <v>1750388</v>
      </c>
      <c r="H82" s="95">
        <v>197</v>
      </c>
      <c r="I82" s="44">
        <f>Arboles!P83</f>
        <v>231.1910836299142</v>
      </c>
      <c r="J82" s="44">
        <f t="shared" si="3"/>
        <v>286.67694370109359</v>
      </c>
      <c r="K82" s="44">
        <f>Arbustos!L83</f>
        <v>0</v>
      </c>
      <c r="L82" s="44">
        <f t="shared" si="4"/>
        <v>0</v>
      </c>
      <c r="M82" s="44">
        <f>'H-M'!M82</f>
        <v>1.9999999999999998</v>
      </c>
      <c r="N82" s="44">
        <f>'H-M'!N82</f>
        <v>6.0975609756097562</v>
      </c>
      <c r="O82" s="179">
        <v>32.299320569029511</v>
      </c>
      <c r="P82" s="182">
        <f t="shared" si="7"/>
        <v>327.07382524573291</v>
      </c>
    </row>
    <row r="83" spans="1:16" x14ac:dyDescent="0.25">
      <c r="A83" s="1">
        <v>81</v>
      </c>
      <c r="B83" s="1" t="s">
        <v>726</v>
      </c>
      <c r="C83" s="56" t="s">
        <v>764</v>
      </c>
      <c r="D83" s="2" t="s">
        <v>765</v>
      </c>
      <c r="E83" s="261">
        <v>41908</v>
      </c>
      <c r="F83" s="95">
        <v>301968</v>
      </c>
      <c r="G83" s="95">
        <v>1752367</v>
      </c>
      <c r="H83" s="95">
        <v>73</v>
      </c>
      <c r="I83" s="44">
        <f>Arboles!P84</f>
        <v>146.1694723722384</v>
      </c>
      <c r="J83" s="44">
        <f t="shared" si="3"/>
        <v>181.25014574157561</v>
      </c>
      <c r="K83" s="44">
        <f>Arbustos!L84</f>
        <v>4.0677879546617106</v>
      </c>
      <c r="L83" s="44">
        <f t="shared" si="4"/>
        <v>5.0440570637805209</v>
      </c>
      <c r="M83" s="44">
        <f>'H-M'!M83</f>
        <v>1.4464285714285712</v>
      </c>
      <c r="N83" s="44">
        <f>'H-M'!N83</f>
        <v>7.391304347826086</v>
      </c>
      <c r="O83" s="179">
        <v>14.038699743246012</v>
      </c>
      <c r="P83" s="182">
        <f t="shared" si="7"/>
        <v>209.17063546785681</v>
      </c>
    </row>
    <row r="84" spans="1:16" x14ac:dyDescent="0.25">
      <c r="A84" s="1">
        <v>82</v>
      </c>
      <c r="B84" s="1" t="s">
        <v>726</v>
      </c>
      <c r="C84" s="56" t="s">
        <v>766</v>
      </c>
      <c r="D84" s="1"/>
      <c r="E84" s="261">
        <v>41908</v>
      </c>
      <c r="F84" s="95">
        <v>301663</v>
      </c>
      <c r="G84" s="95">
        <v>1750261</v>
      </c>
      <c r="H84" s="95">
        <v>214</v>
      </c>
      <c r="I84" s="44">
        <f>Arboles!P85</f>
        <v>144.11856386385296</v>
      </c>
      <c r="J84" s="44">
        <f t="shared" si="3"/>
        <v>178.70701919117766</v>
      </c>
      <c r="K84" s="44">
        <f>Arbustos!L85</f>
        <v>0</v>
      </c>
      <c r="L84" s="44">
        <f t="shared" si="4"/>
        <v>0</v>
      </c>
      <c r="M84" s="44">
        <f>'H-M'!M84</f>
        <v>1.9078947368421053</v>
      </c>
      <c r="N84" s="44">
        <f>'H-M'!N84</f>
        <v>2.2352941176470589</v>
      </c>
      <c r="O84" s="179">
        <v>48.13131495783005</v>
      </c>
      <c r="P84" s="182">
        <f t="shared" si="7"/>
        <v>230.9815230034969</v>
      </c>
    </row>
    <row r="85" spans="1:16" x14ac:dyDescent="0.25">
      <c r="A85" s="1">
        <v>83</v>
      </c>
      <c r="B85" s="1" t="s">
        <v>726</v>
      </c>
      <c r="C85" s="56" t="s">
        <v>767</v>
      </c>
      <c r="D85" s="1"/>
      <c r="E85" s="261">
        <v>41908</v>
      </c>
      <c r="F85" s="95">
        <v>301592</v>
      </c>
      <c r="G85" s="95">
        <v>1749914</v>
      </c>
      <c r="H85" s="7"/>
      <c r="I85" s="44">
        <f>Arboles!P86</f>
        <v>141.55852762378612</v>
      </c>
      <c r="J85" s="44">
        <f t="shared" si="3"/>
        <v>175.5325742534948</v>
      </c>
      <c r="K85" s="44">
        <f>Arbustos!L86</f>
        <v>6.8603187985301854</v>
      </c>
      <c r="L85" s="44">
        <f t="shared" si="4"/>
        <v>8.5067953101774307</v>
      </c>
      <c r="M85" s="44">
        <f>'H-M'!M85</f>
        <v>0.98076923076923073</v>
      </c>
      <c r="N85" s="44">
        <f>'H-M'!N85</f>
        <v>2.6322115384615383</v>
      </c>
      <c r="O85" s="179">
        <v>25.623326010026229</v>
      </c>
      <c r="P85" s="182">
        <f t="shared" si="7"/>
        <v>213.27567634292924</v>
      </c>
    </row>
    <row r="86" spans="1:16" x14ac:dyDescent="0.25">
      <c r="A86" s="1">
        <v>84</v>
      </c>
      <c r="B86" s="1" t="s">
        <v>726</v>
      </c>
      <c r="C86" s="56" t="s">
        <v>768</v>
      </c>
      <c r="D86" s="1"/>
      <c r="E86" s="261">
        <v>41908</v>
      </c>
      <c r="F86" s="95">
        <v>301183</v>
      </c>
      <c r="G86" s="95">
        <v>1752399</v>
      </c>
      <c r="H86" s="95">
        <v>46</v>
      </c>
      <c r="I86" s="44">
        <f>Arboles!P87</f>
        <v>67.107627271435248</v>
      </c>
      <c r="J86" s="44">
        <f t="shared" si="3"/>
        <v>83.213457816579705</v>
      </c>
      <c r="K86" s="44">
        <f>Arbustos!L87</f>
        <v>6.9815806912010325</v>
      </c>
      <c r="L86" s="44">
        <f t="shared" si="4"/>
        <v>8.6571600570892802</v>
      </c>
      <c r="M86" s="44">
        <f>'H-M'!M86</f>
        <v>0.67391304347826086</v>
      </c>
      <c r="N86" s="44">
        <f>'H-M'!N86</f>
        <v>2.4889380530973453</v>
      </c>
      <c r="O86" s="179">
        <v>25.285210393364576</v>
      </c>
      <c r="P86" s="182">
        <f t="shared" si="7"/>
        <v>120.31867936360918</v>
      </c>
    </row>
    <row r="87" spans="1:16" x14ac:dyDescent="0.25">
      <c r="A87" s="1">
        <v>85</v>
      </c>
      <c r="B87" s="1" t="s">
        <v>946</v>
      </c>
      <c r="C87" s="56" t="s">
        <v>949</v>
      </c>
      <c r="D87" s="2" t="s">
        <v>948</v>
      </c>
      <c r="E87" s="261">
        <v>41757</v>
      </c>
      <c r="F87" s="3">
        <v>296076</v>
      </c>
      <c r="G87" s="3">
        <v>1716984</v>
      </c>
      <c r="H87" s="3">
        <v>258</v>
      </c>
      <c r="I87" s="44">
        <f>Arboles!P88</f>
        <v>17.796448512234164</v>
      </c>
      <c r="J87" s="44">
        <f t="shared" si="3"/>
        <v>22.067596155170364</v>
      </c>
      <c r="K87" s="44">
        <f>Arbustos!L88</f>
        <v>11.377563091225952</v>
      </c>
      <c r="L87" s="44">
        <f t="shared" si="4"/>
        <v>14.10817823312018</v>
      </c>
      <c r="M87" s="44">
        <f>'H-M'!M87</f>
        <v>7.2500000000000009E-2</v>
      </c>
      <c r="N87" s="44">
        <f>'H-M'!N87</f>
        <v>2.1</v>
      </c>
      <c r="O87" s="44">
        <v>27.30679980055432</v>
      </c>
      <c r="P87" s="45">
        <f>J87+L87+M87+N87+O87</f>
        <v>65.655074188844864</v>
      </c>
    </row>
    <row r="88" spans="1:16" x14ac:dyDescent="0.25">
      <c r="A88" s="1">
        <v>86</v>
      </c>
      <c r="B88" s="1" t="s">
        <v>946</v>
      </c>
      <c r="C88" s="57" t="s">
        <v>952</v>
      </c>
      <c r="D88" s="2" t="s">
        <v>951</v>
      </c>
      <c r="E88" s="261">
        <v>41757</v>
      </c>
      <c r="F88" s="3">
        <v>296094</v>
      </c>
      <c r="G88" s="3">
        <v>1717642</v>
      </c>
      <c r="H88" s="7">
        <v>211</v>
      </c>
      <c r="I88" s="44">
        <f>Arboles!P89</f>
        <v>21.501307233525353</v>
      </c>
      <c r="J88" s="44">
        <f t="shared" si="3"/>
        <v>26.661620969571437</v>
      </c>
      <c r="K88" s="44">
        <f>Arbustos!L89</f>
        <v>0</v>
      </c>
      <c r="L88" s="44">
        <f t="shared" si="4"/>
        <v>0</v>
      </c>
      <c r="M88" s="44">
        <f>'H-M'!M88</f>
        <v>6.5091463414634143</v>
      </c>
      <c r="N88" s="44">
        <f>'H-M'!N88</f>
        <v>2.6249999999999996</v>
      </c>
      <c r="O88" s="44">
        <v>46.800357835918831</v>
      </c>
      <c r="P88" s="45">
        <f t="shared" ref="P88:P100" si="8">J88+L88+M88+N88+O88</f>
        <v>82.596125146953682</v>
      </c>
    </row>
    <row r="89" spans="1:16" x14ac:dyDescent="0.25">
      <c r="A89" s="1">
        <v>87</v>
      </c>
      <c r="B89" s="1" t="s">
        <v>946</v>
      </c>
      <c r="C89" s="58" t="s">
        <v>955</v>
      </c>
      <c r="D89" s="2" t="s">
        <v>954</v>
      </c>
      <c r="E89" s="261">
        <v>41757</v>
      </c>
      <c r="F89" s="7">
        <v>300495</v>
      </c>
      <c r="G89" s="7">
        <v>1715590</v>
      </c>
      <c r="H89" s="7">
        <v>191</v>
      </c>
      <c r="I89" s="44">
        <f>Arboles!P90</f>
        <v>27.989685306108562</v>
      </c>
      <c r="J89" s="44">
        <f t="shared" si="3"/>
        <v>34.707209779574619</v>
      </c>
      <c r="K89" s="44">
        <f>Arbustos!L90</f>
        <v>0</v>
      </c>
      <c r="L89" s="44">
        <f t="shared" si="4"/>
        <v>0</v>
      </c>
      <c r="M89" s="44">
        <f>'H-M'!M89</f>
        <v>0.30797101449275366</v>
      </c>
      <c r="N89" s="44">
        <f>'H-M'!N89</f>
        <v>5.5319148936170217</v>
      </c>
      <c r="O89" s="44">
        <v>5.9657188619167307</v>
      </c>
      <c r="P89" s="45">
        <f t="shared" si="8"/>
        <v>46.512814549601117</v>
      </c>
    </row>
    <row r="90" spans="1:16" x14ac:dyDescent="0.25">
      <c r="A90" s="1">
        <v>88</v>
      </c>
      <c r="B90" s="1" t="s">
        <v>946</v>
      </c>
      <c r="C90" s="11" t="s">
        <v>958</v>
      </c>
      <c r="D90" s="2" t="s">
        <v>957</v>
      </c>
      <c r="E90" s="261">
        <v>41757</v>
      </c>
      <c r="F90" s="7">
        <v>297658</v>
      </c>
      <c r="G90" s="7">
        <v>1715907</v>
      </c>
      <c r="H90" s="7">
        <v>402</v>
      </c>
      <c r="I90" s="44">
        <f>Arboles!P91</f>
        <v>50.69202647734847</v>
      </c>
      <c r="J90" s="44">
        <f t="shared" si="3"/>
        <v>62.858112831912102</v>
      </c>
      <c r="K90" s="44">
        <f>Arbustos!L91</f>
        <v>2.5156597048226557</v>
      </c>
      <c r="L90" s="44">
        <f t="shared" si="4"/>
        <v>3.119418033980093</v>
      </c>
      <c r="M90" s="44">
        <f>'H-M'!M90</f>
        <v>1.4999999999999999E-2</v>
      </c>
      <c r="N90" s="44">
        <f>'H-M'!N90</f>
        <v>5</v>
      </c>
      <c r="O90" s="44">
        <v>38.628664207636092</v>
      </c>
      <c r="P90" s="45">
        <f t="shared" si="8"/>
        <v>109.62119507352828</v>
      </c>
    </row>
    <row r="91" spans="1:16" x14ac:dyDescent="0.25">
      <c r="A91" s="1">
        <v>89</v>
      </c>
      <c r="B91" s="1" t="s">
        <v>946</v>
      </c>
      <c r="C91" s="58" t="s">
        <v>959</v>
      </c>
      <c r="D91" s="2" t="s">
        <v>0</v>
      </c>
      <c r="E91" s="261">
        <v>41757</v>
      </c>
      <c r="F91" s="7">
        <v>300457</v>
      </c>
      <c r="G91" s="7">
        <v>1717238</v>
      </c>
      <c r="H91" s="7">
        <v>433</v>
      </c>
      <c r="I91" s="44">
        <f>Arboles!P92</f>
        <v>85.367961057064676</v>
      </c>
      <c r="J91" s="44">
        <f t="shared" si="3"/>
        <v>105.8562717107602</v>
      </c>
      <c r="K91" s="44">
        <f>Arbustos!L92</f>
        <v>8.372921726384611</v>
      </c>
      <c r="L91" s="44">
        <f t="shared" si="4"/>
        <v>10.382422940716918</v>
      </c>
      <c r="M91" s="44">
        <f>'H-M'!M91</f>
        <v>9.2499999999999999E-2</v>
      </c>
      <c r="N91" s="44">
        <f>'H-M'!N91</f>
        <v>5.3125</v>
      </c>
      <c r="O91" s="44">
        <v>47.857294831492013</v>
      </c>
      <c r="P91" s="45">
        <f t="shared" si="8"/>
        <v>169.50098948296915</v>
      </c>
    </row>
    <row r="92" spans="1:16" x14ac:dyDescent="0.25">
      <c r="A92" s="1">
        <v>90</v>
      </c>
      <c r="B92" s="1" t="s">
        <v>946</v>
      </c>
      <c r="C92" s="58" t="s">
        <v>962</v>
      </c>
      <c r="D92" s="2" t="s">
        <v>961</v>
      </c>
      <c r="E92" s="261">
        <v>41757</v>
      </c>
      <c r="F92" s="7">
        <v>298171</v>
      </c>
      <c r="G92" s="7">
        <v>1715390</v>
      </c>
      <c r="H92" s="7">
        <v>267</v>
      </c>
      <c r="I92" s="44">
        <f>Arboles!P93</f>
        <v>6.7280427104728897</v>
      </c>
      <c r="J92" s="44">
        <f t="shared" si="3"/>
        <v>8.3427729609863839</v>
      </c>
      <c r="K92" s="44">
        <f>Arbustos!L93</f>
        <v>0</v>
      </c>
      <c r="L92" s="44">
        <f t="shared" si="4"/>
        <v>0</v>
      </c>
      <c r="M92" s="44">
        <f>'H-M'!M92</f>
        <v>0.51515151515151514</v>
      </c>
      <c r="N92" s="44">
        <f>'H-M'!N92</f>
        <v>0.73809523809523814</v>
      </c>
      <c r="O92" s="44">
        <v>42.1093024133082</v>
      </c>
      <c r="P92" s="45">
        <f t="shared" si="8"/>
        <v>51.705322127541336</v>
      </c>
    </row>
    <row r="93" spans="1:16" x14ac:dyDescent="0.25">
      <c r="A93" s="1">
        <v>91</v>
      </c>
      <c r="B93" s="1" t="s">
        <v>946</v>
      </c>
      <c r="C93" s="58" t="s">
        <v>965</v>
      </c>
      <c r="D93" s="2" t="s">
        <v>964</v>
      </c>
      <c r="E93" s="262">
        <v>41758</v>
      </c>
      <c r="F93" s="7">
        <v>299326</v>
      </c>
      <c r="G93" s="7">
        <v>1718254</v>
      </c>
      <c r="H93" s="7">
        <v>306</v>
      </c>
      <c r="I93" s="44">
        <f>Arboles!P94</f>
        <v>52.593314864239105</v>
      </c>
      <c r="J93" s="44">
        <f t="shared" ref="J93:J100" si="9">I93*1.24</f>
        <v>65.21571043165649</v>
      </c>
      <c r="K93" s="44">
        <f>Arbustos!L94</f>
        <v>5.9858021833398629</v>
      </c>
      <c r="L93" s="44">
        <f t="shared" ref="L93:L100" si="10">K93*1.24</f>
        <v>7.4223947073414296</v>
      </c>
      <c r="M93" s="44">
        <f>'H-M'!M93</f>
        <v>6.7500000000000004E-2</v>
      </c>
      <c r="N93" s="44">
        <f>'H-M'!N93</f>
        <v>2.4347826086956519</v>
      </c>
      <c r="O93" s="44">
        <v>40.319316713503618</v>
      </c>
      <c r="P93" s="45">
        <f t="shared" si="8"/>
        <v>115.45970446119719</v>
      </c>
    </row>
    <row r="94" spans="1:16" x14ac:dyDescent="0.25">
      <c r="A94" s="1">
        <v>92</v>
      </c>
      <c r="B94" s="1" t="s">
        <v>946</v>
      </c>
      <c r="C94" s="58" t="s">
        <v>968</v>
      </c>
      <c r="D94" s="2" t="s">
        <v>967</v>
      </c>
      <c r="E94" s="262">
        <v>41758</v>
      </c>
      <c r="F94" s="7">
        <v>298887</v>
      </c>
      <c r="G94" s="7">
        <v>1714652</v>
      </c>
      <c r="H94" s="7">
        <v>148</v>
      </c>
      <c r="I94" s="44">
        <f>Arboles!P95</f>
        <v>0.51586772981120965</v>
      </c>
      <c r="J94" s="44">
        <f t="shared" si="9"/>
        <v>0.63967598496589995</v>
      </c>
      <c r="K94" s="44">
        <f>Arbustos!L95</f>
        <v>2.9403474966022114</v>
      </c>
      <c r="L94" s="44">
        <f t="shared" si="10"/>
        <v>3.6460308957867422</v>
      </c>
      <c r="M94" s="44">
        <f>'H-M'!M94</f>
        <v>5.4999999999999993E-2</v>
      </c>
      <c r="N94" s="44">
        <f>'H-M'!N94</f>
        <v>0.35294117647058831</v>
      </c>
      <c r="O94" s="44">
        <v>0</v>
      </c>
      <c r="P94" s="45">
        <f t="shared" si="8"/>
        <v>4.6936480572232302</v>
      </c>
    </row>
    <row r="95" spans="1:16" x14ac:dyDescent="0.25">
      <c r="A95" s="1">
        <v>93</v>
      </c>
      <c r="B95" s="1" t="s">
        <v>946</v>
      </c>
      <c r="C95" s="58" t="s">
        <v>969</v>
      </c>
      <c r="D95" s="2" t="s">
        <v>964</v>
      </c>
      <c r="E95" s="262">
        <v>41758</v>
      </c>
      <c r="F95" s="7">
        <v>299729</v>
      </c>
      <c r="G95" s="7">
        <v>1717463</v>
      </c>
      <c r="H95" s="7">
        <v>400</v>
      </c>
      <c r="I95" s="44">
        <f>Arboles!P96</f>
        <v>114.43083485081223</v>
      </c>
      <c r="J95" s="44">
        <f t="shared" si="9"/>
        <v>141.89423521500717</v>
      </c>
      <c r="K95" s="44">
        <f>Arbustos!L96</f>
        <v>3.7603578343657929</v>
      </c>
      <c r="L95" s="44">
        <f t="shared" si="10"/>
        <v>4.662843714613583</v>
      </c>
      <c r="M95" s="44">
        <f>'H-M'!M95</f>
        <v>0.62068965517241381</v>
      </c>
      <c r="N95" s="44">
        <f>'H-M'!N95</f>
        <v>4.8967391304347823</v>
      </c>
      <c r="O95" s="44">
        <v>0</v>
      </c>
      <c r="P95" s="45">
        <f t="shared" si="8"/>
        <v>152.07450771522795</v>
      </c>
    </row>
    <row r="96" spans="1:16" x14ac:dyDescent="0.25">
      <c r="A96" s="1">
        <v>94</v>
      </c>
      <c r="B96" s="1" t="s">
        <v>946</v>
      </c>
      <c r="C96" s="58" t="s">
        <v>972</v>
      </c>
      <c r="D96" s="2" t="s">
        <v>971</v>
      </c>
      <c r="E96" s="261">
        <v>41757</v>
      </c>
      <c r="F96" s="7">
        <v>299809</v>
      </c>
      <c r="G96" s="7">
        <v>1715495</v>
      </c>
      <c r="H96" s="7">
        <v>266</v>
      </c>
      <c r="I96" s="44">
        <f>Arboles!P97</f>
        <v>49.562453475765331</v>
      </c>
      <c r="J96" s="44">
        <f t="shared" si="9"/>
        <v>61.457442309949009</v>
      </c>
      <c r="K96" s="44">
        <f>Arbustos!L97</f>
        <v>0</v>
      </c>
      <c r="L96" s="44">
        <f t="shared" si="10"/>
        <v>0</v>
      </c>
      <c r="M96" s="44">
        <f>'H-M'!M96</f>
        <v>0.42073170731707321</v>
      </c>
      <c r="N96" s="44">
        <f>'H-M'!N96</f>
        <v>2.1538461538461542</v>
      </c>
      <c r="O96" s="44">
        <v>0</v>
      </c>
      <c r="P96" s="45">
        <f t="shared" si="8"/>
        <v>64.032020171112237</v>
      </c>
    </row>
    <row r="97" spans="1:16" x14ac:dyDescent="0.25">
      <c r="A97" s="1">
        <v>95</v>
      </c>
      <c r="B97" s="1" t="s">
        <v>946</v>
      </c>
      <c r="C97" s="58" t="s">
        <v>974</v>
      </c>
      <c r="D97" s="2" t="s">
        <v>0</v>
      </c>
      <c r="E97" s="261">
        <v>41757</v>
      </c>
      <c r="F97" s="7">
        <v>298705</v>
      </c>
      <c r="G97" s="7">
        <v>1716156</v>
      </c>
      <c r="H97" s="7">
        <v>297</v>
      </c>
      <c r="I97" s="44">
        <f>Arboles!P98</f>
        <v>72.588647414168548</v>
      </c>
      <c r="J97" s="44">
        <f t="shared" si="9"/>
        <v>90.009922793569004</v>
      </c>
      <c r="K97" s="44">
        <f>Arbustos!L98</f>
        <v>9.3430411867754426</v>
      </c>
      <c r="L97" s="44">
        <f t="shared" si="10"/>
        <v>11.585371071601548</v>
      </c>
      <c r="M97" s="44">
        <f>'H-M'!M97</f>
        <v>9.0909090909090925E-2</v>
      </c>
      <c r="N97" s="44">
        <f>'H-M'!N97</f>
        <v>2.0769230769230771</v>
      </c>
      <c r="O97" s="44">
        <v>4.7018364266088337</v>
      </c>
      <c r="P97" s="45">
        <f t="shared" si="8"/>
        <v>108.46496245961156</v>
      </c>
    </row>
    <row r="98" spans="1:16" x14ac:dyDescent="0.25">
      <c r="A98" s="1">
        <v>96</v>
      </c>
      <c r="B98" s="1" t="s">
        <v>946</v>
      </c>
      <c r="C98" s="58" t="s">
        <v>975</v>
      </c>
      <c r="D98" s="2" t="s">
        <v>0</v>
      </c>
      <c r="E98" s="262">
        <v>41758</v>
      </c>
      <c r="F98" s="7">
        <v>298038</v>
      </c>
      <c r="G98" s="7">
        <v>17166412</v>
      </c>
      <c r="H98" s="7">
        <v>379</v>
      </c>
      <c r="I98" s="44">
        <f>Arboles!P99</f>
        <v>69.354326809226762</v>
      </c>
      <c r="J98" s="44">
        <f t="shared" si="9"/>
        <v>85.99936524344119</v>
      </c>
      <c r="K98" s="44">
        <f>Arbustos!L99</f>
        <v>1.6008181816760667</v>
      </c>
      <c r="L98" s="44">
        <f t="shared" si="10"/>
        <v>1.9850145452783228</v>
      </c>
      <c r="M98" s="44">
        <f>'H-M'!M98</f>
        <v>0.10576923076923078</v>
      </c>
      <c r="N98" s="44">
        <f>'H-M'!N98</f>
        <v>2.552083333333333</v>
      </c>
      <c r="O98" s="44">
        <v>29.554528897035055</v>
      </c>
      <c r="P98" s="45">
        <f t="shared" si="8"/>
        <v>120.19676124985712</v>
      </c>
    </row>
    <row r="99" spans="1:16" x14ac:dyDescent="0.25">
      <c r="A99" s="1">
        <v>97</v>
      </c>
      <c r="B99" s="1" t="s">
        <v>946</v>
      </c>
      <c r="C99" s="258" t="s">
        <v>976</v>
      </c>
      <c r="D99" s="2" t="s">
        <v>0</v>
      </c>
      <c r="E99" s="261">
        <v>41757</v>
      </c>
      <c r="F99" s="7">
        <v>299774</v>
      </c>
      <c r="G99" s="7">
        <v>1716463</v>
      </c>
      <c r="H99" s="7"/>
      <c r="I99" s="44">
        <f>Arboles!P100</f>
        <v>142.21050522091451</v>
      </c>
      <c r="J99" s="44">
        <f t="shared" si="9"/>
        <v>176.34102647393399</v>
      </c>
      <c r="K99" s="44">
        <f>Arbustos!L100</f>
        <v>0</v>
      </c>
      <c r="L99" s="44">
        <f t="shared" si="10"/>
        <v>0</v>
      </c>
      <c r="M99" s="44">
        <f>'H-M'!M99</f>
        <v>0.13095238095238099</v>
      </c>
      <c r="N99" s="44">
        <f>'H-M'!N99</f>
        <v>1.125</v>
      </c>
      <c r="O99" s="44">
        <v>0</v>
      </c>
      <c r="P99" s="45">
        <f t="shared" si="8"/>
        <v>177.59697885488637</v>
      </c>
    </row>
    <row r="100" spans="1:16" x14ac:dyDescent="0.25">
      <c r="A100" s="1">
        <v>98</v>
      </c>
      <c r="B100" s="1" t="s">
        <v>946</v>
      </c>
      <c r="C100" s="58" t="s">
        <v>977</v>
      </c>
      <c r="D100" s="2" t="s">
        <v>0</v>
      </c>
      <c r="E100" s="261">
        <v>41757</v>
      </c>
      <c r="F100" s="7">
        <v>299780</v>
      </c>
      <c r="G100" s="7">
        <v>1716563</v>
      </c>
      <c r="H100" s="7"/>
      <c r="I100" s="44">
        <f>Arboles!P101</f>
        <v>164.9998630844573</v>
      </c>
      <c r="J100" s="44">
        <f t="shared" si="9"/>
        <v>204.59983022472704</v>
      </c>
      <c r="K100" s="44">
        <f>Arbustos!L101</f>
        <v>0</v>
      </c>
      <c r="L100" s="44">
        <f t="shared" si="10"/>
        <v>0</v>
      </c>
      <c r="M100" s="44">
        <f>'H-M'!M100</f>
        <v>3.5000000000000003E-2</v>
      </c>
      <c r="N100" s="44">
        <f>'H-M'!N100</f>
        <v>138.38709677419354</v>
      </c>
      <c r="O100" s="44">
        <v>42.34853140838689</v>
      </c>
      <c r="P100" s="45">
        <f t="shared" si="8"/>
        <v>385.37045840730741</v>
      </c>
    </row>
    <row r="101" spans="1:16" x14ac:dyDescent="0.25">
      <c r="A101" s="1">
        <v>99</v>
      </c>
      <c r="B101" s="1" t="s">
        <v>1043</v>
      </c>
      <c r="C101" s="56" t="s">
        <v>1045</v>
      </c>
      <c r="D101" s="2" t="s">
        <v>1044</v>
      </c>
      <c r="E101" s="261">
        <v>41801</v>
      </c>
      <c r="F101" s="3">
        <v>799768</v>
      </c>
      <c r="G101" s="3">
        <v>1683259</v>
      </c>
      <c r="H101" s="3">
        <v>1944</v>
      </c>
      <c r="I101" s="44">
        <f>Arboles!P102</f>
        <v>63.632459032670575</v>
      </c>
      <c r="J101" s="44">
        <f t="shared" ref="J101:J110" si="11">I101*1.24</f>
        <v>78.904249200511515</v>
      </c>
      <c r="K101" s="44">
        <f>Arbustos!L102</f>
        <v>129.31455897782257</v>
      </c>
      <c r="L101" s="44">
        <f t="shared" ref="L101:L110" si="12">K101*1.24</f>
        <v>160.35005313249999</v>
      </c>
      <c r="M101" s="44">
        <f>'H-M'!M101</f>
        <v>0.17307692307692307</v>
      </c>
      <c r="N101" s="44">
        <f>'H-M'!N101</f>
        <v>2.2018348623853212</v>
      </c>
      <c r="O101" s="207">
        <v>0</v>
      </c>
      <c r="P101" s="182">
        <f>J101+L101+M101+N101+O101</f>
        <v>241.62921411847375</v>
      </c>
    </row>
    <row r="102" spans="1:16" x14ac:dyDescent="0.25">
      <c r="A102" s="1">
        <v>100</v>
      </c>
      <c r="B102" s="1" t="s">
        <v>1043</v>
      </c>
      <c r="C102" s="56" t="s">
        <v>1048</v>
      </c>
      <c r="D102" s="2" t="s">
        <v>1044</v>
      </c>
      <c r="E102" s="261">
        <v>41801</v>
      </c>
      <c r="F102" s="3">
        <v>798723</v>
      </c>
      <c r="G102" s="3">
        <v>1683304</v>
      </c>
      <c r="H102" s="7">
        <v>1937</v>
      </c>
      <c r="I102" s="44">
        <f>Arboles!P103</f>
        <v>113.44551473710868</v>
      </c>
      <c r="J102" s="44">
        <f t="shared" si="11"/>
        <v>140.67243827401475</v>
      </c>
      <c r="K102" s="44">
        <f>Arbustos!L103</f>
        <v>20.191021795832484</v>
      </c>
      <c r="L102" s="44">
        <f t="shared" si="12"/>
        <v>25.036867026832279</v>
      </c>
      <c r="M102" s="44">
        <f>'H-M'!M102</f>
        <v>0.27777777777777779</v>
      </c>
      <c r="N102" s="44">
        <f>'H-M'!N102</f>
        <v>3.9913043478260866</v>
      </c>
      <c r="O102" s="207">
        <v>0</v>
      </c>
      <c r="P102" s="182">
        <f t="shared" ref="P102:P110" si="13">J102+L102+M102+N102+O102</f>
        <v>169.97838742645089</v>
      </c>
    </row>
    <row r="103" spans="1:16" x14ac:dyDescent="0.25">
      <c r="A103" s="1">
        <v>101</v>
      </c>
      <c r="B103" s="1" t="s">
        <v>1043</v>
      </c>
      <c r="C103" s="56" t="s">
        <v>1049</v>
      </c>
      <c r="D103" s="2" t="s">
        <v>1044</v>
      </c>
      <c r="E103" s="261">
        <v>41801</v>
      </c>
      <c r="F103" s="7">
        <v>798638</v>
      </c>
      <c r="G103" s="7">
        <v>1683435</v>
      </c>
      <c r="H103" s="7">
        <v>1934</v>
      </c>
      <c r="I103" s="44">
        <f>Arboles!P104</f>
        <v>34.83362408759816</v>
      </c>
      <c r="J103" s="44">
        <f t="shared" si="11"/>
        <v>43.193693868621722</v>
      </c>
      <c r="K103" s="44">
        <f>Arbustos!L104</f>
        <v>23.1126014671297</v>
      </c>
      <c r="L103" s="44">
        <f t="shared" si="12"/>
        <v>28.659625819240826</v>
      </c>
      <c r="M103" s="44">
        <f>'H-M'!M103</f>
        <v>1.0144927536231885</v>
      </c>
      <c r="N103" s="44">
        <f>'H-M'!N103</f>
        <v>3.5406976744186043</v>
      </c>
      <c r="O103" s="207">
        <v>0</v>
      </c>
      <c r="P103" s="182">
        <f t="shared" si="13"/>
        <v>76.408510115904349</v>
      </c>
    </row>
    <row r="104" spans="1:16" x14ac:dyDescent="0.25">
      <c r="A104" s="1">
        <v>102</v>
      </c>
      <c r="B104" s="1" t="s">
        <v>1043</v>
      </c>
      <c r="C104" s="56" t="s">
        <v>1050</v>
      </c>
      <c r="D104" s="2" t="s">
        <v>1044</v>
      </c>
      <c r="E104" s="261">
        <v>41801</v>
      </c>
      <c r="F104" s="7">
        <v>798392</v>
      </c>
      <c r="G104" s="7">
        <v>1683527</v>
      </c>
      <c r="H104" s="7">
        <v>1919</v>
      </c>
      <c r="I104" s="44">
        <f>Arboles!P105</f>
        <v>144.49256300735331</v>
      </c>
      <c r="J104" s="44">
        <f t="shared" si="11"/>
        <v>179.1707781291181</v>
      </c>
      <c r="K104" s="44">
        <f>Arbustos!L105</f>
        <v>13.929681965012422</v>
      </c>
      <c r="L104" s="44">
        <f t="shared" si="12"/>
        <v>17.272805636615402</v>
      </c>
      <c r="M104" s="44">
        <f>'H-M'!M104</f>
        <v>0.48648648648648651</v>
      </c>
      <c r="N104" s="44">
        <f>'H-M'!N104</f>
        <v>6.9117647058823533</v>
      </c>
      <c r="O104" s="207">
        <v>0</v>
      </c>
      <c r="P104" s="182">
        <f t="shared" si="13"/>
        <v>203.84183495810234</v>
      </c>
    </row>
    <row r="105" spans="1:16" x14ac:dyDescent="0.25">
      <c r="A105" s="1">
        <v>103</v>
      </c>
      <c r="B105" s="1" t="s">
        <v>1043</v>
      </c>
      <c r="C105" s="56" t="s">
        <v>1051</v>
      </c>
      <c r="D105" s="2" t="s">
        <v>1044</v>
      </c>
      <c r="E105" s="261">
        <v>41801</v>
      </c>
      <c r="F105" s="96">
        <v>798463</v>
      </c>
      <c r="G105" s="7">
        <v>1683834</v>
      </c>
      <c r="H105" s="7">
        <v>1845</v>
      </c>
      <c r="I105" s="44">
        <f>Arboles!P106</f>
        <v>97.292107729493708</v>
      </c>
      <c r="J105" s="44">
        <f t="shared" si="11"/>
        <v>120.64221358457219</v>
      </c>
      <c r="K105" s="44">
        <f>Arbustos!L106</f>
        <v>27.680018895832148</v>
      </c>
      <c r="L105" s="44">
        <f t="shared" si="12"/>
        <v>34.323223430831867</v>
      </c>
      <c r="M105" s="44">
        <f>'H-M'!M105</f>
        <v>0.84000000000000008</v>
      </c>
      <c r="N105" s="44">
        <f>'H-M'!N105</f>
        <v>6.5848214285714288</v>
      </c>
      <c r="O105" s="207">
        <v>0</v>
      </c>
      <c r="P105" s="182">
        <f t="shared" si="13"/>
        <v>162.39025844397548</v>
      </c>
    </row>
    <row r="106" spans="1:16" x14ac:dyDescent="0.25">
      <c r="A106" s="1">
        <v>104</v>
      </c>
      <c r="B106" s="1" t="s">
        <v>1043</v>
      </c>
      <c r="C106" s="56" t="s">
        <v>1052</v>
      </c>
      <c r="D106" s="2" t="s">
        <v>1044</v>
      </c>
      <c r="E106" s="261">
        <v>41801</v>
      </c>
      <c r="F106" s="96">
        <v>798233</v>
      </c>
      <c r="G106" s="7">
        <v>1683144</v>
      </c>
      <c r="H106" s="7">
        <v>1936</v>
      </c>
      <c r="I106" s="44">
        <f>Arboles!P107</f>
        <v>428.24102789505906</v>
      </c>
      <c r="J106" s="44">
        <f t="shared" si="11"/>
        <v>531.01887458987323</v>
      </c>
      <c r="K106" s="44">
        <f>Arbustos!L107</f>
        <v>25.73680215017637</v>
      </c>
      <c r="L106" s="44">
        <f t="shared" si="12"/>
        <v>31.913634666218698</v>
      </c>
      <c r="M106" s="44">
        <f>'H-M'!M106</f>
        <v>0.19444444444444445</v>
      </c>
      <c r="N106" s="44">
        <f>'H-M'!N106</f>
        <v>7.224852071005917</v>
      </c>
      <c r="O106" s="207">
        <v>0</v>
      </c>
      <c r="P106" s="182">
        <f t="shared" si="13"/>
        <v>570.35180577154233</v>
      </c>
    </row>
    <row r="107" spans="1:16" x14ac:dyDescent="0.25">
      <c r="A107" s="1">
        <v>105</v>
      </c>
      <c r="B107" s="1" t="s">
        <v>1043</v>
      </c>
      <c r="C107" s="56" t="s">
        <v>1054</v>
      </c>
      <c r="D107" s="2" t="s">
        <v>1044</v>
      </c>
      <c r="E107" s="261">
        <v>41801</v>
      </c>
      <c r="F107" s="96">
        <v>797934</v>
      </c>
      <c r="G107" s="7">
        <v>1683095</v>
      </c>
      <c r="H107" s="7">
        <v>2043</v>
      </c>
      <c r="I107" s="44">
        <f>Arboles!P108</f>
        <v>234.59057365845158</v>
      </c>
      <c r="J107" s="44">
        <f t="shared" si="11"/>
        <v>290.89231133647996</v>
      </c>
      <c r="K107" s="44">
        <f>Arbustos!L108</f>
        <v>0</v>
      </c>
      <c r="L107" s="44">
        <f t="shared" si="12"/>
        <v>0</v>
      </c>
      <c r="M107" s="44">
        <f>'H-M'!M107</f>
        <v>1.0046296296296295</v>
      </c>
      <c r="N107" s="44">
        <f>'H-M'!N107</f>
        <v>8.5467289719626152</v>
      </c>
      <c r="O107" s="207">
        <v>0</v>
      </c>
      <c r="P107" s="182">
        <f t="shared" si="13"/>
        <v>300.44366993807222</v>
      </c>
    </row>
    <row r="108" spans="1:16" x14ac:dyDescent="0.25">
      <c r="A108" s="1">
        <v>106</v>
      </c>
      <c r="B108" s="1" t="s">
        <v>1043</v>
      </c>
      <c r="C108" s="56" t="s">
        <v>1056</v>
      </c>
      <c r="D108" s="2" t="s">
        <v>1044</v>
      </c>
      <c r="E108" s="261">
        <v>41801</v>
      </c>
      <c r="F108" s="96">
        <v>797615</v>
      </c>
      <c r="G108" s="7">
        <v>1683116</v>
      </c>
      <c r="H108" s="194" t="s">
        <v>1058</v>
      </c>
      <c r="I108" s="44">
        <f>Arboles!P109</f>
        <v>139.03200286510759</v>
      </c>
      <c r="J108" s="44">
        <f t="shared" si="11"/>
        <v>172.39968355273339</v>
      </c>
      <c r="K108" s="44">
        <f>Arbustos!L109</f>
        <v>0</v>
      </c>
      <c r="L108" s="44">
        <f t="shared" si="12"/>
        <v>0</v>
      </c>
      <c r="M108" s="44">
        <f>'H-M'!M108</f>
        <v>0.60869565217391297</v>
      </c>
      <c r="N108" s="44">
        <f>'H-M'!N108</f>
        <v>3.8666666666666667</v>
      </c>
      <c r="O108" s="207">
        <v>0</v>
      </c>
      <c r="P108" s="182">
        <f t="shared" si="13"/>
        <v>176.87504587157397</v>
      </c>
    </row>
    <row r="109" spans="1:16" x14ac:dyDescent="0.25">
      <c r="A109" s="1">
        <v>107</v>
      </c>
      <c r="B109" s="1" t="s">
        <v>1043</v>
      </c>
      <c r="C109" s="56" t="s">
        <v>1059</v>
      </c>
      <c r="D109" s="2" t="s">
        <v>1044</v>
      </c>
      <c r="E109" s="261">
        <v>41801</v>
      </c>
      <c r="F109" s="96">
        <v>797281</v>
      </c>
      <c r="G109" s="7">
        <v>1683135</v>
      </c>
      <c r="H109" s="7">
        <v>2139</v>
      </c>
      <c r="I109" s="44">
        <f>Arboles!P110</f>
        <v>67.457281671270167</v>
      </c>
      <c r="J109" s="44">
        <f t="shared" si="11"/>
        <v>83.647029272375008</v>
      </c>
      <c r="K109" s="44">
        <f>Arbustos!L110</f>
        <v>0</v>
      </c>
      <c r="L109" s="44">
        <f t="shared" si="12"/>
        <v>0</v>
      </c>
      <c r="M109" s="44">
        <f>'H-M'!M109</f>
        <v>0.875</v>
      </c>
      <c r="N109" s="44">
        <f>'H-M'!N109</f>
        <v>5.0196078431372548</v>
      </c>
      <c r="O109" s="207">
        <v>0</v>
      </c>
      <c r="P109" s="182">
        <f t="shared" si="13"/>
        <v>89.541637115512259</v>
      </c>
    </row>
    <row r="110" spans="1:16" x14ac:dyDescent="0.25">
      <c r="A110" s="1">
        <v>108</v>
      </c>
      <c r="B110" s="1" t="s">
        <v>1043</v>
      </c>
      <c r="C110" s="56" t="s">
        <v>1061</v>
      </c>
      <c r="D110" s="2" t="s">
        <v>1044</v>
      </c>
      <c r="E110" s="261">
        <v>41801</v>
      </c>
      <c r="F110" s="96">
        <v>798347</v>
      </c>
      <c r="G110" s="7">
        <v>1683297</v>
      </c>
      <c r="H110" s="7">
        <v>1969</v>
      </c>
      <c r="I110" s="44">
        <f>Arboles!P111</f>
        <v>155.11087922130295</v>
      </c>
      <c r="J110" s="44">
        <f t="shared" si="11"/>
        <v>192.33749023441567</v>
      </c>
      <c r="K110" s="44">
        <f>Arbustos!L111</f>
        <v>0</v>
      </c>
      <c r="L110" s="44">
        <f t="shared" si="12"/>
        <v>0</v>
      </c>
      <c r="M110" s="44">
        <f>'H-M'!M110</f>
        <v>0.28749999999999998</v>
      </c>
      <c r="N110" s="44">
        <f>'H-M'!N110</f>
        <v>1.875</v>
      </c>
      <c r="O110" s="207">
        <v>0</v>
      </c>
      <c r="P110" s="182">
        <f t="shared" si="13"/>
        <v>194.49999023441566</v>
      </c>
    </row>
    <row r="111" spans="1:16" x14ac:dyDescent="0.25">
      <c r="A111" s="1">
        <v>109</v>
      </c>
      <c r="B111" s="1" t="s">
        <v>1099</v>
      </c>
      <c r="C111" s="56" t="s">
        <v>1101</v>
      </c>
      <c r="D111" s="2" t="s">
        <v>1100</v>
      </c>
      <c r="E111" s="261">
        <v>41802</v>
      </c>
      <c r="F111" s="3">
        <v>79512</v>
      </c>
      <c r="G111" s="3">
        <v>1686141</v>
      </c>
      <c r="H111" s="3">
        <v>1683</v>
      </c>
      <c r="I111" s="44">
        <f>Arboles!P112</f>
        <v>85.83705146627166</v>
      </c>
      <c r="J111" s="44">
        <f t="shared" ref="J111:J114" si="14">I111*1.24</f>
        <v>106.43794381817686</v>
      </c>
      <c r="K111" s="44">
        <f>Arbustos!L112</f>
        <v>1.5273689850226178</v>
      </c>
      <c r="L111" s="44">
        <f t="shared" ref="L111:L114" si="15">K111*1.24</f>
        <v>1.8939375414280459</v>
      </c>
      <c r="M111" s="44">
        <f>'H-M'!M111</f>
        <v>0.37903225806451613</v>
      </c>
      <c r="N111" s="44">
        <f>'H-M'!N111</f>
        <v>0.52469135802469136</v>
      </c>
      <c r="O111" s="217">
        <v>0</v>
      </c>
      <c r="P111" s="45">
        <f>J111+L111+M111+N111+O111</f>
        <v>109.23560497569412</v>
      </c>
    </row>
    <row r="112" spans="1:16" x14ac:dyDescent="0.25">
      <c r="A112" s="1">
        <v>110</v>
      </c>
      <c r="B112" s="1" t="s">
        <v>1099</v>
      </c>
      <c r="C112" s="56" t="s">
        <v>1104</v>
      </c>
      <c r="D112" s="1" t="s">
        <v>1103</v>
      </c>
      <c r="E112" s="261">
        <v>41802</v>
      </c>
      <c r="F112" s="3">
        <v>795616</v>
      </c>
      <c r="G112" s="3">
        <v>1686039</v>
      </c>
      <c r="H112" s="7">
        <v>1729</v>
      </c>
      <c r="I112" s="44">
        <f>Arboles!P113</f>
        <v>55.723398654530271</v>
      </c>
      <c r="J112" s="44">
        <f t="shared" si="14"/>
        <v>69.09701433161753</v>
      </c>
      <c r="K112" s="44">
        <f>Arbustos!L113</f>
        <v>3.6297351089310173</v>
      </c>
      <c r="L112" s="44">
        <f t="shared" si="15"/>
        <v>4.5008715350744612</v>
      </c>
      <c r="M112" s="44">
        <f>'H-M'!M112</f>
        <v>1.0185185185185184</v>
      </c>
      <c r="N112" s="44">
        <f>'H-M'!N112</f>
        <v>6.5957446808510634</v>
      </c>
      <c r="O112" s="217">
        <v>0</v>
      </c>
      <c r="P112" s="45">
        <f t="shared" ref="P112:P115" si="16">J112+L112+M112+N112+O112</f>
        <v>81.212149066061585</v>
      </c>
    </row>
    <row r="113" spans="1:16" x14ac:dyDescent="0.25">
      <c r="A113" s="1">
        <v>111</v>
      </c>
      <c r="B113" s="1" t="s">
        <v>1099</v>
      </c>
      <c r="C113" s="56" t="s">
        <v>1106</v>
      </c>
      <c r="D113" s="2" t="s">
        <v>1105</v>
      </c>
      <c r="E113" s="261">
        <v>41802</v>
      </c>
      <c r="F113" s="7">
        <v>795018</v>
      </c>
      <c r="G113" s="7">
        <v>1686241</v>
      </c>
      <c r="H113" s="7">
        <v>1637</v>
      </c>
      <c r="I113" s="44">
        <f>Arboles!P114</f>
        <v>119.23166200712751</v>
      </c>
      <c r="J113" s="44">
        <f t="shared" si="14"/>
        <v>147.84726088883812</v>
      </c>
      <c r="K113" s="44">
        <f>Arbustos!L114</f>
        <v>10.314291479510862</v>
      </c>
      <c r="L113" s="44">
        <f t="shared" si="15"/>
        <v>12.789721434593469</v>
      </c>
      <c r="M113" s="44">
        <f>'H-M'!M113</f>
        <v>0.8653846153846152</v>
      </c>
      <c r="N113" s="44">
        <f>'H-M'!N113</f>
        <v>5.3775510204081636</v>
      </c>
      <c r="O113" s="217">
        <v>0</v>
      </c>
      <c r="P113" s="45">
        <f t="shared" si="16"/>
        <v>166.87991795922437</v>
      </c>
    </row>
    <row r="114" spans="1:16" x14ac:dyDescent="0.25">
      <c r="A114" s="1">
        <v>112</v>
      </c>
      <c r="B114" s="1" t="s">
        <v>1099</v>
      </c>
      <c r="C114" s="56" t="s">
        <v>1109</v>
      </c>
      <c r="D114" s="2" t="s">
        <v>971</v>
      </c>
      <c r="E114" s="261">
        <v>41802</v>
      </c>
      <c r="F114" s="7">
        <v>794916</v>
      </c>
      <c r="G114" s="7">
        <v>1685884</v>
      </c>
      <c r="H114" s="7">
        <v>1671</v>
      </c>
      <c r="I114" s="44">
        <f>Arboles!P115</f>
        <v>74.770527577190848</v>
      </c>
      <c r="J114" s="44">
        <f t="shared" si="14"/>
        <v>92.715454195716646</v>
      </c>
      <c r="K114" s="44">
        <f>Arbustos!L115</f>
        <v>0</v>
      </c>
      <c r="L114" s="44">
        <f t="shared" si="15"/>
        <v>0</v>
      </c>
      <c r="M114" s="44">
        <f>'H-M'!M114</f>
        <v>12.135514018691589</v>
      </c>
      <c r="N114" s="44">
        <f>'H-M'!N114</f>
        <v>11.405063291139241</v>
      </c>
      <c r="O114" s="217">
        <v>0</v>
      </c>
      <c r="P114" s="45">
        <f t="shared" si="16"/>
        <v>116.25603150554748</v>
      </c>
    </row>
    <row r="115" spans="1:16" x14ac:dyDescent="0.25">
      <c r="A115" s="1">
        <v>113</v>
      </c>
      <c r="B115" s="1" t="s">
        <v>1127</v>
      </c>
      <c r="C115" s="56" t="s">
        <v>1129</v>
      </c>
      <c r="D115" s="2" t="s">
        <v>1128</v>
      </c>
      <c r="E115" s="261">
        <v>41799</v>
      </c>
      <c r="F115" s="3">
        <v>796837</v>
      </c>
      <c r="G115" s="3">
        <v>1685278</v>
      </c>
      <c r="H115" s="3">
        <v>1661</v>
      </c>
      <c r="I115" s="44">
        <f>Arboles!P116</f>
        <v>34.464525971644797</v>
      </c>
      <c r="J115" s="44">
        <f t="shared" ref="J115" si="17">I115*1.24</f>
        <v>42.736012204839547</v>
      </c>
      <c r="K115" s="44">
        <f>Arbustos!L116</f>
        <v>60.961550351035953</v>
      </c>
      <c r="L115" s="44">
        <f t="shared" ref="L115" si="18">K115*1.24</f>
        <v>75.592322435284586</v>
      </c>
      <c r="M115" s="44">
        <f>'H-M'!M115</f>
        <v>7.5657894736842106</v>
      </c>
      <c r="N115" s="44">
        <f>'H-M'!N115</f>
        <v>4.5</v>
      </c>
      <c r="O115" s="217">
        <v>0</v>
      </c>
      <c r="P115" s="45">
        <f t="shared" si="16"/>
        <v>130.39412411380835</v>
      </c>
    </row>
    <row r="116" spans="1:16" x14ac:dyDescent="0.25">
      <c r="A116" s="1">
        <v>114</v>
      </c>
      <c r="B116" s="1" t="s">
        <v>1132</v>
      </c>
      <c r="C116" s="56" t="s">
        <v>1133</v>
      </c>
      <c r="D116" s="2" t="s">
        <v>1134</v>
      </c>
      <c r="E116" s="261">
        <v>41800</v>
      </c>
      <c r="F116" s="3">
        <v>799874</v>
      </c>
      <c r="G116" s="3">
        <v>1683549</v>
      </c>
      <c r="H116" s="3">
        <v>1781</v>
      </c>
      <c r="I116" s="44">
        <f>Arboles!P117</f>
        <v>107.13936603883933</v>
      </c>
      <c r="J116" s="44">
        <f t="shared" ref="J116:J122" si="19">I116*1.24</f>
        <v>132.85281388816077</v>
      </c>
      <c r="K116" s="44">
        <f>Arbustos!L117</f>
        <v>30.61299140602452</v>
      </c>
      <c r="L116" s="44">
        <f t="shared" ref="L116:L122" si="20">K116*1.24</f>
        <v>37.960109343470407</v>
      </c>
      <c r="M116" s="44">
        <f>'H-M'!M116</f>
        <v>1.1162790697674418</v>
      </c>
      <c r="N116" s="44">
        <f>'H-M'!N116</f>
        <v>15.056818181818182</v>
      </c>
      <c r="O116" s="217">
        <v>0</v>
      </c>
      <c r="P116" s="45">
        <f>J116+L116+M116+N116+O116</f>
        <v>186.98602048321681</v>
      </c>
    </row>
    <row r="117" spans="1:16" x14ac:dyDescent="0.25">
      <c r="A117" s="1">
        <v>115</v>
      </c>
      <c r="B117" s="1" t="s">
        <v>1132</v>
      </c>
      <c r="C117" s="56" t="s">
        <v>1135</v>
      </c>
      <c r="D117" s="2" t="s">
        <v>1136</v>
      </c>
      <c r="E117" s="261">
        <v>41800</v>
      </c>
      <c r="F117" s="3">
        <v>800022</v>
      </c>
      <c r="G117" s="3">
        <v>1683582</v>
      </c>
      <c r="H117" s="7">
        <v>1724</v>
      </c>
      <c r="I117" s="44">
        <f>Arboles!P118</f>
        <v>60.679566516581694</v>
      </c>
      <c r="J117" s="44">
        <f t="shared" si="19"/>
        <v>75.242662480561307</v>
      </c>
      <c r="K117" s="44">
        <f>Arbustos!L118</f>
        <v>0.28085814730864139</v>
      </c>
      <c r="L117" s="44">
        <f t="shared" si="20"/>
        <v>0.34826410266271535</v>
      </c>
      <c r="M117" s="44">
        <f>'H-M'!M117</f>
        <v>1.1666666666666665</v>
      </c>
      <c r="N117" s="44">
        <f>'H-M'!N117</f>
        <v>30.012254901960787</v>
      </c>
      <c r="O117" s="217">
        <v>0</v>
      </c>
      <c r="P117" s="45">
        <f t="shared" ref="P117:P122" si="21">J117+L117+M117+N117+O117</f>
        <v>106.76984815185148</v>
      </c>
    </row>
    <row r="118" spans="1:16" x14ac:dyDescent="0.25">
      <c r="A118" s="1">
        <v>116</v>
      </c>
      <c r="B118" s="1" t="s">
        <v>1132</v>
      </c>
      <c r="C118" s="56" t="s">
        <v>1137</v>
      </c>
      <c r="D118" s="2" t="s">
        <v>1138</v>
      </c>
      <c r="E118" s="261">
        <v>41800</v>
      </c>
      <c r="F118" s="7">
        <v>800217</v>
      </c>
      <c r="G118" s="7">
        <v>1683720</v>
      </c>
      <c r="H118" s="7">
        <v>1659</v>
      </c>
      <c r="I118" s="44">
        <f>Arboles!P119</f>
        <v>52.476228214362628</v>
      </c>
      <c r="J118" s="44">
        <f t="shared" si="19"/>
        <v>65.07052298580966</v>
      </c>
      <c r="K118" s="44">
        <f>Arbustos!L119</f>
        <v>0</v>
      </c>
      <c r="L118" s="44">
        <f t="shared" si="20"/>
        <v>0</v>
      </c>
      <c r="M118" s="44">
        <f>'H-M'!M118</f>
        <v>2.2988505747126435</v>
      </c>
      <c r="N118" s="44">
        <f>'H-M'!N118</f>
        <v>7.9710144927536231</v>
      </c>
      <c r="O118" s="217">
        <v>0</v>
      </c>
      <c r="P118" s="45">
        <f t="shared" si="21"/>
        <v>75.34038805327593</v>
      </c>
    </row>
    <row r="119" spans="1:16" x14ac:dyDescent="0.25">
      <c r="A119" s="1">
        <v>117</v>
      </c>
      <c r="B119" s="1" t="s">
        <v>1132</v>
      </c>
      <c r="C119" s="56" t="s">
        <v>1139</v>
      </c>
      <c r="D119" s="2" t="s">
        <v>1140</v>
      </c>
      <c r="E119" s="261">
        <v>41800</v>
      </c>
      <c r="F119" s="7">
        <v>799659</v>
      </c>
      <c r="G119" s="7">
        <v>1681835</v>
      </c>
      <c r="H119" s="7">
        <v>1676</v>
      </c>
      <c r="I119" s="44">
        <f>Arboles!P120</f>
        <v>89.005285106782225</v>
      </c>
      <c r="J119" s="44">
        <f t="shared" si="19"/>
        <v>110.36655353240995</v>
      </c>
      <c r="K119" s="44">
        <f>Arbustos!L120</f>
        <v>59.840515485944621</v>
      </c>
      <c r="L119" s="44">
        <f t="shared" si="20"/>
        <v>74.202239202571334</v>
      </c>
      <c r="M119" s="44">
        <f>'H-M'!M119</f>
        <v>9.9726027397260282</v>
      </c>
      <c r="N119" s="44">
        <f>'H-M'!N119</f>
        <v>7.5789473684210531</v>
      </c>
      <c r="O119" s="217">
        <v>0</v>
      </c>
      <c r="P119" s="45">
        <f t="shared" si="21"/>
        <v>202.12034284312836</v>
      </c>
    </row>
    <row r="120" spans="1:16" x14ac:dyDescent="0.25">
      <c r="A120" s="1">
        <v>118</v>
      </c>
      <c r="B120" s="1" t="s">
        <v>1132</v>
      </c>
      <c r="C120" s="56" t="s">
        <v>1141</v>
      </c>
      <c r="D120" s="2" t="s">
        <v>1142</v>
      </c>
      <c r="E120" s="261">
        <v>41800</v>
      </c>
      <c r="F120" s="96">
        <v>799956</v>
      </c>
      <c r="G120" s="7">
        <v>1882260</v>
      </c>
      <c r="H120" s="7">
        <v>1642</v>
      </c>
      <c r="I120" s="44">
        <f>Arboles!P121</f>
        <v>71.499446119671987</v>
      </c>
      <c r="J120" s="44">
        <f t="shared" si="19"/>
        <v>88.65931318839327</v>
      </c>
      <c r="K120" s="44">
        <f>Arbustos!L121</f>
        <v>120.11841061324031</v>
      </c>
      <c r="L120" s="44">
        <f t="shared" si="20"/>
        <v>148.94682916041799</v>
      </c>
      <c r="M120" s="44">
        <f>'H-M'!M120</f>
        <v>3.0227272727272729</v>
      </c>
      <c r="N120" s="44">
        <f>'H-M'!N120</f>
        <v>4.0495867768595044</v>
      </c>
      <c r="O120" s="217">
        <v>0</v>
      </c>
      <c r="P120" s="45">
        <f t="shared" si="21"/>
        <v>244.67845639839805</v>
      </c>
    </row>
    <row r="121" spans="1:16" x14ac:dyDescent="0.25">
      <c r="A121" s="1">
        <v>119</v>
      </c>
      <c r="B121" s="1" t="s">
        <v>1132</v>
      </c>
      <c r="C121" s="56" t="s">
        <v>1143</v>
      </c>
      <c r="D121" s="2" t="s">
        <v>1144</v>
      </c>
      <c r="E121" s="261">
        <v>41800</v>
      </c>
      <c r="F121" s="96">
        <v>800225</v>
      </c>
      <c r="G121" s="7">
        <v>1682388</v>
      </c>
      <c r="H121" s="7">
        <v>1635</v>
      </c>
      <c r="I121" s="44">
        <f>Arboles!P122</f>
        <v>79.587883898593887</v>
      </c>
      <c r="J121" s="44">
        <f t="shared" si="19"/>
        <v>98.688976034256413</v>
      </c>
      <c r="K121" s="44">
        <f>Arbustos!L122</f>
        <v>39.145504330185616</v>
      </c>
      <c r="L121" s="44">
        <f t="shared" si="20"/>
        <v>48.540425369430167</v>
      </c>
      <c r="M121" s="44">
        <f>'H-M'!M121</f>
        <v>9.1642651296829953</v>
      </c>
      <c r="N121" s="44">
        <f>'H-M'!N121</f>
        <v>0</v>
      </c>
      <c r="O121" s="217">
        <v>0</v>
      </c>
      <c r="P121" s="45">
        <f t="shared" si="21"/>
        <v>156.39366653336958</v>
      </c>
    </row>
    <row r="122" spans="1:16" x14ac:dyDescent="0.25">
      <c r="A122" s="1">
        <v>120</v>
      </c>
      <c r="B122" s="1" t="s">
        <v>1132</v>
      </c>
      <c r="C122" s="56" t="s">
        <v>1145</v>
      </c>
      <c r="D122" s="2" t="s">
        <v>1146</v>
      </c>
      <c r="E122" s="261">
        <v>41800</v>
      </c>
      <c r="F122" s="96">
        <v>800114</v>
      </c>
      <c r="G122" s="7">
        <v>1682645</v>
      </c>
      <c r="H122" s="7">
        <v>1671</v>
      </c>
      <c r="I122" s="44">
        <f>Arboles!P123</f>
        <v>34.64336437910238</v>
      </c>
      <c r="J122" s="44">
        <f t="shared" si="19"/>
        <v>42.957771830086948</v>
      </c>
      <c r="K122" s="44">
        <f>Arbustos!L123</f>
        <v>0</v>
      </c>
      <c r="L122" s="44">
        <f t="shared" si="20"/>
        <v>0</v>
      </c>
      <c r="M122" s="44">
        <f>'H-M'!M122</f>
        <v>2.9719101123595504</v>
      </c>
      <c r="N122" s="44">
        <f>'H-M'!N122</f>
        <v>0</v>
      </c>
      <c r="O122" s="217">
        <v>0</v>
      </c>
      <c r="P122" s="45">
        <f t="shared" si="21"/>
        <v>45.9296819424465</v>
      </c>
    </row>
    <row r="123" spans="1:16" x14ac:dyDescent="0.25">
      <c r="A123" s="1">
        <v>121</v>
      </c>
      <c r="B123" s="1" t="s">
        <v>1162</v>
      </c>
      <c r="C123" s="56" t="s">
        <v>1165</v>
      </c>
      <c r="D123" s="2" t="s">
        <v>1164</v>
      </c>
      <c r="E123" s="261">
        <v>41803</v>
      </c>
      <c r="F123" s="3">
        <v>800559</v>
      </c>
      <c r="G123" s="3">
        <v>1683971</v>
      </c>
      <c r="H123" s="3">
        <v>1583</v>
      </c>
      <c r="I123" s="44">
        <f>Arboles!P124</f>
        <v>140.26717294614369</v>
      </c>
      <c r="J123" s="44">
        <f t="shared" ref="J123:J125" si="22">I123*1.24</f>
        <v>173.93129445321819</v>
      </c>
      <c r="K123" s="44">
        <f>Arbustos!L124</f>
        <v>8.1985629749588291</v>
      </c>
      <c r="L123" s="44">
        <f t="shared" ref="L123:L125" si="23">K123*1.24</f>
        <v>10.166218088948948</v>
      </c>
      <c r="M123" s="44">
        <f>'H-M'!M123</f>
        <v>0.47499999999999992</v>
      </c>
      <c r="N123" s="44">
        <f>'H-M'!N123</f>
        <v>3.7672413793103443</v>
      </c>
      <c r="O123" s="217">
        <v>0</v>
      </c>
      <c r="P123" s="45">
        <f>J123+L123+M123+N123+O123</f>
        <v>188.33975392147747</v>
      </c>
    </row>
    <row r="124" spans="1:16" x14ac:dyDescent="0.25">
      <c r="A124" s="1">
        <v>122</v>
      </c>
      <c r="B124" s="1" t="s">
        <v>1162</v>
      </c>
      <c r="C124" s="56" t="s">
        <v>1166</v>
      </c>
      <c r="D124" s="1" t="s">
        <v>1115</v>
      </c>
      <c r="E124" s="261">
        <v>41803</v>
      </c>
      <c r="F124" s="3">
        <v>800698</v>
      </c>
      <c r="G124" s="3">
        <v>1683573</v>
      </c>
      <c r="H124" s="7">
        <v>1618</v>
      </c>
      <c r="I124" s="44">
        <f>Arboles!P125</f>
        <v>100.50744379901806</v>
      </c>
      <c r="J124" s="44">
        <f t="shared" si="22"/>
        <v>124.62923031078239</v>
      </c>
      <c r="K124" s="44">
        <f>Arbustos!L125</f>
        <v>0.61871378021474033</v>
      </c>
      <c r="L124" s="44">
        <f t="shared" si="23"/>
        <v>0.76720508746627802</v>
      </c>
      <c r="M124" s="44">
        <f>'H-M'!M124</f>
        <v>0.52631578947368418</v>
      </c>
      <c r="N124" s="44">
        <f>'H-M'!N124</f>
        <v>4.2201492537313436</v>
      </c>
      <c r="O124" s="217">
        <v>0</v>
      </c>
      <c r="P124" s="45">
        <f t="shared" ref="P124:P125" si="24">J124+L124+M124+N124+O124</f>
        <v>130.14290044145369</v>
      </c>
    </row>
    <row r="125" spans="1:16" x14ac:dyDescent="0.25">
      <c r="A125" s="1">
        <v>123</v>
      </c>
      <c r="B125" s="1" t="s">
        <v>1162</v>
      </c>
      <c r="C125" s="56" t="s">
        <v>1168</v>
      </c>
      <c r="D125" s="2" t="s">
        <v>1167</v>
      </c>
      <c r="E125" s="261">
        <v>41803</v>
      </c>
      <c r="F125" s="7">
        <v>799932</v>
      </c>
      <c r="G125" s="7">
        <v>1683425</v>
      </c>
      <c r="H125" s="7">
        <v>1740</v>
      </c>
      <c r="I125" s="44">
        <f>Arboles!P126</f>
        <v>65.897083457157962</v>
      </c>
      <c r="J125" s="44">
        <f t="shared" si="22"/>
        <v>81.712383486875865</v>
      </c>
      <c r="K125" s="44">
        <f>Arbustos!L126</f>
        <v>16.559284833334974</v>
      </c>
      <c r="L125" s="44">
        <f t="shared" si="23"/>
        <v>20.533513193335367</v>
      </c>
      <c r="M125" s="44">
        <f>'H-M'!M125</f>
        <v>0.36249999999999999</v>
      </c>
      <c r="N125" s="44">
        <f>'H-M'!N125</f>
        <v>5.8935185185185182</v>
      </c>
      <c r="O125" s="217">
        <v>0</v>
      </c>
      <c r="P125" s="45">
        <f t="shared" si="24"/>
        <v>108.50191519872975</v>
      </c>
    </row>
    <row r="126" spans="1:16" x14ac:dyDescent="0.25">
      <c r="A126" s="1">
        <v>124</v>
      </c>
      <c r="B126" s="1" t="s">
        <v>1180</v>
      </c>
      <c r="C126" s="56" t="s">
        <v>1183</v>
      </c>
      <c r="D126" s="2" t="s">
        <v>1182</v>
      </c>
      <c r="E126" s="261">
        <v>41803</v>
      </c>
      <c r="F126" s="3">
        <v>802013</v>
      </c>
      <c r="G126" s="3">
        <v>1672486</v>
      </c>
      <c r="H126" s="3">
        <v>1489</v>
      </c>
      <c r="I126" s="44">
        <f>Arboles!P127</f>
        <v>205.69328161465847</v>
      </c>
      <c r="J126" s="44">
        <f t="shared" ref="J126:J127" si="25">I126*1.24</f>
        <v>255.05966920217651</v>
      </c>
      <c r="K126" s="44">
        <f>Arbustos!L127</f>
        <v>8.1535136810931871E-4</v>
      </c>
      <c r="L126" s="44">
        <f t="shared" ref="L126:L127" si="26">K126*1.24</f>
        <v>1.0110356964555551E-3</v>
      </c>
      <c r="M126" s="44">
        <f>'H-M'!M126</f>
        <v>0.140625</v>
      </c>
      <c r="N126" s="44">
        <f>'H-M'!N126</f>
        <v>20.363636363636367</v>
      </c>
      <c r="O126" s="217">
        <v>0</v>
      </c>
      <c r="P126" s="45">
        <f>J126+L126+M126+N126+O126</f>
        <v>275.5649416015093</v>
      </c>
    </row>
    <row r="127" spans="1:16" x14ac:dyDescent="0.25">
      <c r="A127" s="1">
        <v>125</v>
      </c>
      <c r="B127" s="1" t="s">
        <v>1180</v>
      </c>
      <c r="C127" s="56" t="s">
        <v>1185</v>
      </c>
      <c r="D127" s="1" t="s">
        <v>1182</v>
      </c>
      <c r="E127" s="261">
        <v>41803</v>
      </c>
      <c r="F127" s="3">
        <v>802266</v>
      </c>
      <c r="G127" s="3">
        <v>1672344</v>
      </c>
      <c r="H127" s="7">
        <v>1509</v>
      </c>
      <c r="I127" s="44">
        <f>Arboles!P128</f>
        <v>149.3560947275339</v>
      </c>
      <c r="J127" s="44">
        <f t="shared" si="25"/>
        <v>185.20155746214203</v>
      </c>
      <c r="K127" s="44">
        <f>Arbustos!L128</f>
        <v>2.0822811222695619E-4</v>
      </c>
      <c r="L127" s="44">
        <f t="shared" si="26"/>
        <v>2.5820285916142567E-4</v>
      </c>
      <c r="M127" s="44">
        <f>'H-M'!M127</f>
        <v>0.99999999999999989</v>
      </c>
      <c r="N127" s="44">
        <f>'H-M'!N127</f>
        <v>11.186440677966104</v>
      </c>
      <c r="O127" s="217">
        <v>0</v>
      </c>
      <c r="P127" s="45">
        <f t="shared" ref="P127" si="27">J127+L127+M127+N127+O127</f>
        <v>197.38825634296728</v>
      </c>
    </row>
    <row r="128" spans="1:16" x14ac:dyDescent="0.25">
      <c r="A128" s="1">
        <v>126</v>
      </c>
      <c r="B128" s="2" t="s">
        <v>1191</v>
      </c>
      <c r="C128" s="56" t="s">
        <v>1193</v>
      </c>
      <c r="D128" s="2" t="s">
        <v>1192</v>
      </c>
      <c r="E128" s="261">
        <v>41786</v>
      </c>
      <c r="F128" s="3">
        <v>781060</v>
      </c>
      <c r="G128" s="3">
        <v>1712438</v>
      </c>
      <c r="H128" s="3">
        <v>1261</v>
      </c>
      <c r="I128" s="44">
        <f>Arboles!P129</f>
        <v>1354.7351025117425</v>
      </c>
      <c r="J128" s="44">
        <f t="shared" ref="J128:J140" si="28">I128*1.24</f>
        <v>1679.8715271145606</v>
      </c>
      <c r="K128" s="44">
        <f>Arbustos!L129</f>
        <v>165.02560350366224</v>
      </c>
      <c r="L128" s="44">
        <f t="shared" ref="L128:L139" si="29">K128*1.24</f>
        <v>204.63174834454117</v>
      </c>
      <c r="M128" s="44">
        <f>'H-M'!M128</f>
        <v>1.3095238095238095</v>
      </c>
      <c r="N128" s="44">
        <f>'H-M'!N128</f>
        <v>7.9534883720930232</v>
      </c>
      <c r="O128" s="274">
        <v>0</v>
      </c>
      <c r="P128" s="275">
        <f>J128+L128+M128+N128+O128</f>
        <v>1893.7662876407187</v>
      </c>
    </row>
    <row r="129" spans="1:16" x14ac:dyDescent="0.25">
      <c r="A129" s="1">
        <v>127</v>
      </c>
      <c r="B129" s="2" t="s">
        <v>1191</v>
      </c>
      <c r="C129" s="56" t="s">
        <v>1196</v>
      </c>
      <c r="D129" s="1" t="s">
        <v>1195</v>
      </c>
      <c r="E129" s="261">
        <v>41786</v>
      </c>
      <c r="F129" s="3">
        <v>780949</v>
      </c>
      <c r="G129" s="3">
        <v>1712521</v>
      </c>
      <c r="H129" s="7">
        <v>1350</v>
      </c>
      <c r="I129" s="44">
        <f>Arboles!P130</f>
        <v>2017.0326494336707</v>
      </c>
      <c r="J129" s="44">
        <f t="shared" si="28"/>
        <v>2501.1204852977517</v>
      </c>
      <c r="K129" s="44">
        <f>Arbustos!L130</f>
        <v>50.913722781634604</v>
      </c>
      <c r="L129" s="44">
        <f t="shared" si="29"/>
        <v>63.133016249226905</v>
      </c>
      <c r="M129" s="44">
        <f>'H-M'!M129</f>
        <v>0.24590163934426229</v>
      </c>
      <c r="N129" s="44">
        <f>'H-M'!N129</f>
        <v>8.75</v>
      </c>
      <c r="O129" s="274">
        <v>0</v>
      </c>
      <c r="P129" s="275">
        <f t="shared" ref="P129:P141" si="30">J129+L129+M129+N129+O129</f>
        <v>2573.2494031863225</v>
      </c>
    </row>
    <row r="130" spans="1:16" x14ac:dyDescent="0.25">
      <c r="A130" s="1">
        <v>128</v>
      </c>
      <c r="B130" s="2" t="s">
        <v>1191</v>
      </c>
      <c r="C130" s="56" t="s">
        <v>1198</v>
      </c>
      <c r="D130" s="2" t="s">
        <v>1197</v>
      </c>
      <c r="E130" s="261">
        <v>41786</v>
      </c>
      <c r="F130" s="7">
        <v>780690</v>
      </c>
      <c r="G130" s="7">
        <v>1712606</v>
      </c>
      <c r="H130" s="7">
        <v>1341</v>
      </c>
      <c r="I130" s="44">
        <f>Arboles!P131</f>
        <v>1061.6175929236538</v>
      </c>
      <c r="J130" s="44">
        <f t="shared" si="28"/>
        <v>1316.4058152253306</v>
      </c>
      <c r="K130" s="44">
        <f>Arbustos!L131</f>
        <v>5.7634315672981904</v>
      </c>
      <c r="L130" s="44">
        <f t="shared" si="29"/>
        <v>7.1466551434497561</v>
      </c>
      <c r="M130" s="44">
        <f>'H-M'!M130</f>
        <v>0.25974025974025977</v>
      </c>
      <c r="N130" s="44">
        <f>'H-M'!N130</f>
        <v>2.2297297297297298</v>
      </c>
      <c r="O130" s="274">
        <v>0</v>
      </c>
      <c r="P130" s="275">
        <f t="shared" si="30"/>
        <v>1326.0419403582505</v>
      </c>
    </row>
    <row r="131" spans="1:16" x14ac:dyDescent="0.25">
      <c r="A131" s="1">
        <v>129</v>
      </c>
      <c r="B131" s="2" t="s">
        <v>1191</v>
      </c>
      <c r="C131" s="56" t="s">
        <v>1200</v>
      </c>
      <c r="D131" s="2" t="s">
        <v>1199</v>
      </c>
      <c r="E131" s="261">
        <v>41786</v>
      </c>
      <c r="F131" s="7">
        <v>780642</v>
      </c>
      <c r="G131" s="7">
        <v>1712487</v>
      </c>
      <c r="H131" s="7">
        <v>1350</v>
      </c>
      <c r="I131" s="44">
        <f>Arboles!P132</f>
        <v>1338.9572521876416</v>
      </c>
      <c r="J131" s="44">
        <f t="shared" si="28"/>
        <v>1660.3069927126755</v>
      </c>
      <c r="K131" s="44">
        <f>Arbustos!L132</f>
        <v>3.7075860525320423</v>
      </c>
      <c r="L131" s="44">
        <f t="shared" si="29"/>
        <v>4.5974067051397327</v>
      </c>
      <c r="M131" s="44">
        <f>'H-M'!M131</f>
        <v>3.0000000000000004</v>
      </c>
      <c r="N131" s="44">
        <f>'H-M'!N131</f>
        <v>3.8423076923076929</v>
      </c>
      <c r="O131" s="274">
        <v>0</v>
      </c>
      <c r="P131" s="275">
        <f t="shared" si="30"/>
        <v>1671.746707110123</v>
      </c>
    </row>
    <row r="132" spans="1:16" x14ac:dyDescent="0.25">
      <c r="A132" s="1">
        <v>130</v>
      </c>
      <c r="B132" s="2" t="s">
        <v>1191</v>
      </c>
      <c r="C132" s="56" t="s">
        <v>1202</v>
      </c>
      <c r="D132" s="2" t="s">
        <v>1201</v>
      </c>
      <c r="E132" s="261">
        <v>41786</v>
      </c>
      <c r="F132" s="271" t="s">
        <v>1204</v>
      </c>
      <c r="G132" s="7"/>
      <c r="H132" s="7">
        <v>1281</v>
      </c>
      <c r="I132" s="44">
        <f>Arboles!P133</f>
        <v>125.88457144844959</v>
      </c>
      <c r="J132" s="44">
        <f t="shared" si="28"/>
        <v>156.09686859607748</v>
      </c>
      <c r="K132" s="44">
        <f>Arbustos!L133</f>
        <v>0</v>
      </c>
      <c r="L132" s="44">
        <f t="shared" si="29"/>
        <v>0</v>
      </c>
      <c r="M132" s="44">
        <f>'H-M'!M132</f>
        <v>2.5709876543209873</v>
      </c>
      <c r="N132" s="44">
        <f>'H-M'!N132</f>
        <v>13.057851239669422</v>
      </c>
      <c r="O132" s="274">
        <v>0</v>
      </c>
      <c r="P132" s="45">
        <f t="shared" si="30"/>
        <v>171.72570749006789</v>
      </c>
    </row>
    <row r="133" spans="1:16" x14ac:dyDescent="0.25">
      <c r="A133" s="1">
        <v>131</v>
      </c>
      <c r="B133" s="2" t="s">
        <v>1191</v>
      </c>
      <c r="C133" s="56" t="s">
        <v>1205</v>
      </c>
      <c r="D133" s="2" t="s">
        <v>1115</v>
      </c>
      <c r="E133" s="261">
        <v>41786</v>
      </c>
      <c r="F133" s="271" t="s">
        <v>1207</v>
      </c>
      <c r="G133" s="7"/>
      <c r="H133" s="7"/>
      <c r="I133" s="44">
        <f>Arboles!P134</f>
        <v>81.257048506326754</v>
      </c>
      <c r="J133" s="44">
        <f t="shared" si="28"/>
        <v>100.75874014784517</v>
      </c>
      <c r="K133" s="44">
        <f>Arbustos!L134</f>
        <v>7.566763436619131</v>
      </c>
      <c r="L133" s="44">
        <f t="shared" si="29"/>
        <v>9.3827866614077227</v>
      </c>
      <c r="M133" s="44">
        <f>'H-M'!M133</f>
        <v>2.2816901408450705</v>
      </c>
      <c r="N133" s="44">
        <f>'H-M'!N133</f>
        <v>9.8548387096774199</v>
      </c>
      <c r="O133" s="274">
        <v>0</v>
      </c>
      <c r="P133" s="45">
        <f t="shared" si="30"/>
        <v>122.27805565977539</v>
      </c>
    </row>
    <row r="134" spans="1:16" x14ac:dyDescent="0.25">
      <c r="A134" s="1">
        <v>132</v>
      </c>
      <c r="B134" s="2" t="s">
        <v>1191</v>
      </c>
      <c r="C134" s="56" t="s">
        <v>1208</v>
      </c>
      <c r="D134" s="2" t="s">
        <v>1115</v>
      </c>
      <c r="E134" s="261">
        <v>41786</v>
      </c>
      <c r="F134" s="7">
        <v>780998</v>
      </c>
      <c r="G134" s="7">
        <v>1712946</v>
      </c>
      <c r="H134" s="7">
        <v>1386</v>
      </c>
      <c r="I134" s="44">
        <f>Arboles!P135</f>
        <v>144.93195077703609</v>
      </c>
      <c r="J134" s="44">
        <f t="shared" si="28"/>
        <v>179.71561896352475</v>
      </c>
      <c r="K134" s="44">
        <f>Arbustos!L135</f>
        <v>4.9119587626207135</v>
      </c>
      <c r="L134" s="44">
        <f t="shared" si="29"/>
        <v>6.0908288656496845</v>
      </c>
      <c r="M134" s="44">
        <f>'H-M'!M134</f>
        <v>0.76829268292682928</v>
      </c>
      <c r="N134" s="44">
        <f>'H-M'!N134</f>
        <v>14.769083969465651</v>
      </c>
      <c r="O134" s="274">
        <v>0</v>
      </c>
      <c r="P134" s="45">
        <f t="shared" si="30"/>
        <v>201.34382448156691</v>
      </c>
    </row>
    <row r="135" spans="1:16" x14ac:dyDescent="0.25">
      <c r="A135" s="1">
        <v>133</v>
      </c>
      <c r="B135" s="2" t="s">
        <v>1191</v>
      </c>
      <c r="C135" s="56" t="s">
        <v>1210</v>
      </c>
      <c r="D135" s="2" t="s">
        <v>1115</v>
      </c>
      <c r="E135" s="261">
        <v>41787</v>
      </c>
      <c r="F135" s="7">
        <v>780075</v>
      </c>
      <c r="G135" s="7">
        <v>1713229</v>
      </c>
      <c r="H135" s="7">
        <v>1334</v>
      </c>
      <c r="I135" s="44">
        <f>Arboles!P136</f>
        <v>273.98552186024085</v>
      </c>
      <c r="J135" s="44">
        <f t="shared" si="28"/>
        <v>339.74204710669864</v>
      </c>
      <c r="K135" s="44">
        <f>Arbustos!L136</f>
        <v>5.2027217469313278</v>
      </c>
      <c r="L135" s="44">
        <f t="shared" si="29"/>
        <v>6.4513749661948463</v>
      </c>
      <c r="M135" s="44">
        <f>'H-M'!M135</f>
        <v>1.9285714285714284</v>
      </c>
      <c r="N135" s="44">
        <f>'H-M'!N135</f>
        <v>7.9411764705882355</v>
      </c>
      <c r="O135" s="274">
        <v>0</v>
      </c>
      <c r="P135" s="45">
        <f t="shared" si="30"/>
        <v>356.06316997205317</v>
      </c>
    </row>
    <row r="136" spans="1:16" x14ac:dyDescent="0.25">
      <c r="A136" s="1">
        <v>134</v>
      </c>
      <c r="B136" s="2" t="s">
        <v>1191</v>
      </c>
      <c r="C136" s="56" t="s">
        <v>1212</v>
      </c>
      <c r="D136" s="2" t="s">
        <v>1192</v>
      </c>
      <c r="E136" s="261">
        <v>41787</v>
      </c>
      <c r="F136" s="7">
        <v>780117</v>
      </c>
      <c r="G136" s="7">
        <v>1713285</v>
      </c>
      <c r="H136" s="7">
        <v>1327</v>
      </c>
      <c r="I136" s="44">
        <f>Arboles!P137</f>
        <v>69.300236852877475</v>
      </c>
      <c r="J136" s="44">
        <f t="shared" si="28"/>
        <v>85.93229369756807</v>
      </c>
      <c r="K136" s="44">
        <f>Arbustos!L137</f>
        <v>0</v>
      </c>
      <c r="L136" s="44">
        <f t="shared" si="29"/>
        <v>0</v>
      </c>
      <c r="M136" s="44">
        <f>'H-M'!M136</f>
        <v>1.7571428571428571</v>
      </c>
      <c r="N136" s="44">
        <f>'H-M'!N136</f>
        <v>3.8324022346368714</v>
      </c>
      <c r="O136" s="274">
        <v>0</v>
      </c>
      <c r="P136" s="45">
        <f t="shared" si="30"/>
        <v>91.521838789347797</v>
      </c>
    </row>
    <row r="137" spans="1:16" x14ac:dyDescent="0.25">
      <c r="A137" s="1">
        <v>135</v>
      </c>
      <c r="B137" s="2" t="s">
        <v>1191</v>
      </c>
      <c r="C137" s="56" t="s">
        <v>1214</v>
      </c>
      <c r="D137" s="2" t="s">
        <v>1105</v>
      </c>
      <c r="E137" s="261">
        <v>41787</v>
      </c>
      <c r="F137" s="7">
        <v>780300</v>
      </c>
      <c r="G137" s="7">
        <v>1713384</v>
      </c>
      <c r="H137" s="7">
        <v>1413</v>
      </c>
      <c r="I137" s="44">
        <f>Arboles!P138</f>
        <v>12.424668436126051</v>
      </c>
      <c r="J137" s="44">
        <f t="shared" si="28"/>
        <v>15.406588860796303</v>
      </c>
      <c r="K137" s="44">
        <f>Arbustos!L138</f>
        <v>13.418190289576193</v>
      </c>
      <c r="L137" s="44">
        <f t="shared" si="29"/>
        <v>16.63855595907448</v>
      </c>
      <c r="M137" s="44">
        <f>'H-M'!M137</f>
        <v>0.81325301204819278</v>
      </c>
      <c r="N137" s="44">
        <f>'H-M'!N137</f>
        <v>3.6224489795918369</v>
      </c>
      <c r="O137" s="274">
        <v>0</v>
      </c>
      <c r="P137" s="45">
        <f t="shared" si="30"/>
        <v>36.480846811510816</v>
      </c>
    </row>
    <row r="138" spans="1:16" x14ac:dyDescent="0.25">
      <c r="A138" s="1">
        <v>136</v>
      </c>
      <c r="B138" s="2" t="s">
        <v>1191</v>
      </c>
      <c r="C138" s="56" t="s">
        <v>1216</v>
      </c>
      <c r="D138" s="2" t="s">
        <v>1105</v>
      </c>
      <c r="E138" s="261">
        <v>41787</v>
      </c>
      <c r="F138" s="7">
        <v>780240</v>
      </c>
      <c r="G138" s="7">
        <v>1713176</v>
      </c>
      <c r="H138" s="7">
        <v>1338</v>
      </c>
      <c r="I138" s="44">
        <f>Arboles!P139</f>
        <v>71.703066178487745</v>
      </c>
      <c r="J138" s="44">
        <f t="shared" si="28"/>
        <v>88.911802061324806</v>
      </c>
      <c r="K138" s="44">
        <f>Arbustos!L139</f>
        <v>1.3739499546911249</v>
      </c>
      <c r="L138" s="44">
        <f t="shared" si="29"/>
        <v>1.7036979438169948</v>
      </c>
      <c r="M138" s="44">
        <f>'H-M'!M138</f>
        <v>0.42622950819672129</v>
      </c>
      <c r="N138" s="44">
        <f>'H-M'!N138</f>
        <v>2.7374301675977653</v>
      </c>
      <c r="O138" s="274">
        <v>0</v>
      </c>
      <c r="P138" s="45">
        <f t="shared" si="30"/>
        <v>93.779159680936289</v>
      </c>
    </row>
    <row r="139" spans="1:16" x14ac:dyDescent="0.25">
      <c r="A139" s="1">
        <v>137</v>
      </c>
      <c r="B139" s="2" t="s">
        <v>1191</v>
      </c>
      <c r="C139" s="56" t="s">
        <v>1218</v>
      </c>
      <c r="D139" s="2" t="s">
        <v>1115</v>
      </c>
      <c r="E139" s="261">
        <v>41787</v>
      </c>
      <c r="F139" s="7">
        <v>780356</v>
      </c>
      <c r="G139" s="194" t="s">
        <v>1220</v>
      </c>
      <c r="H139" s="7">
        <v>1337</v>
      </c>
      <c r="I139" s="44">
        <f>Arboles!P140</f>
        <v>60.621958487577459</v>
      </c>
      <c r="J139" s="44">
        <f t="shared" si="28"/>
        <v>75.171228524596046</v>
      </c>
      <c r="K139" s="44">
        <f>Arbustos!L140</f>
        <v>6.3102185198120715</v>
      </c>
      <c r="L139" s="44">
        <f t="shared" si="29"/>
        <v>7.8246709645669688</v>
      </c>
      <c r="M139" s="44">
        <f>'H-M'!M139</f>
        <v>0.88888888888888895</v>
      </c>
      <c r="N139" s="44">
        <f>'H-M'!N139</f>
        <v>6.073619631901841</v>
      </c>
      <c r="O139" s="274">
        <v>0</v>
      </c>
      <c r="P139" s="45">
        <f t="shared" si="30"/>
        <v>89.958408009953729</v>
      </c>
    </row>
    <row r="140" spans="1:16" x14ac:dyDescent="0.25">
      <c r="A140" s="1">
        <v>138</v>
      </c>
      <c r="B140" s="2" t="s">
        <v>1191</v>
      </c>
      <c r="C140" s="56" t="s">
        <v>1221</v>
      </c>
      <c r="D140" s="2" t="s">
        <v>1115</v>
      </c>
      <c r="E140" s="261">
        <v>41787</v>
      </c>
      <c r="F140" s="7">
        <v>780420</v>
      </c>
      <c r="G140" s="7">
        <v>1713008</v>
      </c>
      <c r="H140" s="7">
        <v>1340</v>
      </c>
      <c r="I140" s="44">
        <f>Arboles!P141</f>
        <v>143.44542734619353</v>
      </c>
      <c r="J140" s="44">
        <f t="shared" si="28"/>
        <v>177.87232990927998</v>
      </c>
      <c r="K140" s="44">
        <f>Arbustos!L141</f>
        <v>0</v>
      </c>
      <c r="L140" s="44">
        <f t="shared" ref="L140:L147" si="31">K140*1.24</f>
        <v>0</v>
      </c>
      <c r="M140" s="44">
        <f>'H-M'!M140</f>
        <v>0.47058823529411764</v>
      </c>
      <c r="N140" s="44">
        <f>'H-M'!N140</f>
        <v>8.7674418604651159</v>
      </c>
      <c r="O140" s="274">
        <v>0</v>
      </c>
      <c r="P140" s="45">
        <f t="shared" si="30"/>
        <v>187.11036000503921</v>
      </c>
    </row>
    <row r="141" spans="1:16" x14ac:dyDescent="0.25">
      <c r="A141" s="1">
        <v>139</v>
      </c>
      <c r="B141" s="2" t="s">
        <v>1191</v>
      </c>
      <c r="C141" s="56" t="s">
        <v>1224</v>
      </c>
      <c r="D141" s="2" t="s">
        <v>1223</v>
      </c>
      <c r="E141" s="261">
        <v>41787</v>
      </c>
      <c r="F141" s="95">
        <v>780458</v>
      </c>
      <c r="G141" s="95">
        <v>1713164</v>
      </c>
      <c r="H141" s="95">
        <v>1378</v>
      </c>
      <c r="I141" s="44">
        <f>Arboles!P142</f>
        <v>13.639821319543641</v>
      </c>
      <c r="J141" s="44">
        <f t="shared" ref="J141" si="32">I141*1.24</f>
        <v>16.913378436234115</v>
      </c>
      <c r="K141" s="44">
        <f>Arbustos!L142</f>
        <v>0</v>
      </c>
      <c r="L141" s="44">
        <f t="shared" si="31"/>
        <v>0</v>
      </c>
      <c r="M141" s="44">
        <f>'H-M'!M141</f>
        <v>0.59677419354838712</v>
      </c>
      <c r="N141" s="44">
        <f>'H-M'!N141</f>
        <v>2.9333333333333336</v>
      </c>
      <c r="O141" s="274">
        <v>0</v>
      </c>
      <c r="P141" s="45">
        <f t="shared" si="30"/>
        <v>20.443485963115837</v>
      </c>
    </row>
    <row r="142" spans="1:16" x14ac:dyDescent="0.25">
      <c r="A142" s="1">
        <v>140</v>
      </c>
      <c r="B142" s="2" t="s">
        <v>1260</v>
      </c>
      <c r="C142" s="56" t="s">
        <v>1261</v>
      </c>
      <c r="D142" s="2" t="s">
        <v>327</v>
      </c>
      <c r="E142" s="261">
        <v>41773</v>
      </c>
      <c r="F142" s="3">
        <v>193736</v>
      </c>
      <c r="G142" s="3">
        <v>1707072</v>
      </c>
      <c r="H142" s="3">
        <v>1261</v>
      </c>
      <c r="I142" s="44">
        <f>Arboles!P143</f>
        <v>57.496777852059317</v>
      </c>
      <c r="J142" s="44">
        <f t="shared" ref="J142:J147" si="33">I142*1.24</f>
        <v>71.296004536553554</v>
      </c>
      <c r="K142" s="44">
        <f>Arbustos!L143</f>
        <v>12.546782265836777</v>
      </c>
      <c r="L142" s="44">
        <f t="shared" si="31"/>
        <v>15.558010009637604</v>
      </c>
      <c r="M142" s="44">
        <f>'H-M'!M142</f>
        <v>0.20588235294117646</v>
      </c>
      <c r="N142" s="44">
        <f>'H-M'!N142</f>
        <v>3.2986111111111112</v>
      </c>
      <c r="O142" s="274">
        <v>0</v>
      </c>
      <c r="P142" s="45">
        <f>J142+L142+M142+N142+O142</f>
        <v>90.35850801024344</v>
      </c>
    </row>
    <row r="143" spans="1:16" x14ac:dyDescent="0.25">
      <c r="A143" s="1">
        <v>141</v>
      </c>
      <c r="B143" s="2" t="s">
        <v>1260</v>
      </c>
      <c r="C143" s="56" t="s">
        <v>1264</v>
      </c>
      <c r="D143" s="1" t="s">
        <v>1263</v>
      </c>
      <c r="E143" s="261">
        <v>41773</v>
      </c>
      <c r="F143" s="3">
        <v>193632</v>
      </c>
      <c r="G143" s="3">
        <v>1707323</v>
      </c>
      <c r="H143" s="7">
        <v>1360</v>
      </c>
      <c r="I143" s="44">
        <f>Arboles!P144</f>
        <v>112.04351332244005</v>
      </c>
      <c r="J143" s="44">
        <f t="shared" si="33"/>
        <v>138.93395651982567</v>
      </c>
      <c r="K143" s="44">
        <f>Arbustos!L144</f>
        <v>2.1847588352650815</v>
      </c>
      <c r="L143" s="44">
        <f t="shared" si="31"/>
        <v>2.7091009557287009</v>
      </c>
      <c r="M143" s="44">
        <f>'H-M'!M143</f>
        <v>5.5555555555555559E-2</v>
      </c>
      <c r="N143" s="44">
        <f>'H-M'!N143</f>
        <v>3.5036496350364965</v>
      </c>
      <c r="O143" s="274">
        <v>0</v>
      </c>
      <c r="P143" s="45">
        <f t="shared" ref="P143:P147" si="34">J143+L143+M143+N143+O143</f>
        <v>145.20226266614642</v>
      </c>
    </row>
    <row r="144" spans="1:16" x14ac:dyDescent="0.25">
      <c r="A144" s="1">
        <v>142</v>
      </c>
      <c r="B144" s="2" t="s">
        <v>1260</v>
      </c>
      <c r="C144" s="56" t="s">
        <v>1266</v>
      </c>
      <c r="D144" s="2" t="s">
        <v>327</v>
      </c>
      <c r="E144" s="261">
        <v>41773</v>
      </c>
      <c r="F144" s="7">
        <v>193583</v>
      </c>
      <c r="G144" s="7">
        <v>1707661</v>
      </c>
      <c r="H144" s="7">
        <v>1417</v>
      </c>
      <c r="I144" s="44">
        <f>Arboles!P145</f>
        <v>253.67086374751213</v>
      </c>
      <c r="J144" s="44">
        <f t="shared" si="33"/>
        <v>314.55187104691504</v>
      </c>
      <c r="K144" s="44">
        <f>Arbustos!L145</f>
        <v>1.5966717250757183</v>
      </c>
      <c r="L144" s="44">
        <f t="shared" si="31"/>
        <v>1.9798729390938907</v>
      </c>
      <c r="M144" s="44">
        <f>'H-M'!M144</f>
        <v>6.1983471074380167E-2</v>
      </c>
      <c r="N144" s="44">
        <f>'H-M'!N144</f>
        <v>4.4000000000000004</v>
      </c>
      <c r="O144" s="274">
        <v>0</v>
      </c>
      <c r="P144" s="45">
        <f t="shared" si="34"/>
        <v>320.99372745708325</v>
      </c>
    </row>
    <row r="145" spans="1:16" x14ac:dyDescent="0.25">
      <c r="A145" s="1">
        <v>143</v>
      </c>
      <c r="B145" s="2" t="s">
        <v>1260</v>
      </c>
      <c r="C145" s="56" t="s">
        <v>1268</v>
      </c>
      <c r="D145" s="2" t="s">
        <v>1267</v>
      </c>
      <c r="E145" s="261">
        <v>41773</v>
      </c>
      <c r="F145" s="7">
        <v>193826</v>
      </c>
      <c r="G145" s="7">
        <v>1707267</v>
      </c>
      <c r="H145" s="7">
        <v>1314</v>
      </c>
      <c r="I145" s="44">
        <f>Arboles!P146</f>
        <v>159.85275531277881</v>
      </c>
      <c r="J145" s="44">
        <f t="shared" si="33"/>
        <v>198.21741658784572</v>
      </c>
      <c r="K145" s="44">
        <f>Arbustos!L146</f>
        <v>11.206934897965171</v>
      </c>
      <c r="L145" s="44">
        <f t="shared" si="31"/>
        <v>13.896599273476813</v>
      </c>
      <c r="M145" s="44">
        <f>'H-M'!M145</f>
        <v>0.75</v>
      </c>
      <c r="N145" s="44">
        <f>'H-M'!N145</f>
        <v>5.4929577464788739</v>
      </c>
      <c r="O145" s="274">
        <v>0</v>
      </c>
      <c r="P145" s="45">
        <f t="shared" si="34"/>
        <v>218.35697360780142</v>
      </c>
    </row>
    <row r="146" spans="1:16" x14ac:dyDescent="0.25">
      <c r="A146" s="1">
        <v>144</v>
      </c>
      <c r="B146" s="2" t="s">
        <v>1260</v>
      </c>
      <c r="C146" s="56" t="s">
        <v>1270</v>
      </c>
      <c r="D146" s="2" t="s">
        <v>1267</v>
      </c>
      <c r="E146" s="261">
        <v>41773</v>
      </c>
      <c r="F146" s="7">
        <v>194163</v>
      </c>
      <c r="G146" s="7">
        <v>1707574</v>
      </c>
      <c r="H146" s="7">
        <v>1491</v>
      </c>
      <c r="I146" s="44">
        <f>Arboles!P147</f>
        <v>100.96160625078639</v>
      </c>
      <c r="J146" s="44">
        <f t="shared" si="33"/>
        <v>125.19239175097512</v>
      </c>
      <c r="K146" s="44">
        <f>Arbustos!L147</f>
        <v>2.9571966254626414</v>
      </c>
      <c r="L146" s="44">
        <f t="shared" si="31"/>
        <v>3.6669238155736754</v>
      </c>
      <c r="M146" s="44">
        <f>'H-M'!M146</f>
        <v>1.0784313725490198</v>
      </c>
      <c r="N146" s="44">
        <f>'H-M'!N146</f>
        <v>5.8969072164948457</v>
      </c>
      <c r="O146" s="274">
        <v>0</v>
      </c>
      <c r="P146" s="45">
        <f t="shared" si="34"/>
        <v>135.83465415559266</v>
      </c>
    </row>
    <row r="147" spans="1:16" x14ac:dyDescent="0.25">
      <c r="A147" s="1">
        <v>145</v>
      </c>
      <c r="B147" s="2" t="s">
        <v>1260</v>
      </c>
      <c r="C147" s="56" t="s">
        <v>1272</v>
      </c>
      <c r="D147" s="2" t="s">
        <v>964</v>
      </c>
      <c r="E147" s="261">
        <v>41773</v>
      </c>
      <c r="F147" s="7">
        <v>194123</v>
      </c>
      <c r="G147" s="7">
        <v>1707069</v>
      </c>
      <c r="H147" s="7">
        <v>1373</v>
      </c>
      <c r="I147" s="44">
        <f>Arboles!P148</f>
        <v>60.279440671169006</v>
      </c>
      <c r="J147" s="44">
        <f t="shared" si="33"/>
        <v>74.746506432249561</v>
      </c>
      <c r="K147" s="44">
        <f>Arbustos!L148</f>
        <v>0</v>
      </c>
      <c r="L147" s="44">
        <f t="shared" si="31"/>
        <v>0</v>
      </c>
      <c r="M147" s="44">
        <f>'H-M'!M147</f>
        <v>2.3000000000000003</v>
      </c>
      <c r="N147" s="44">
        <f>'H-M'!N147</f>
        <v>6.9350000000000005</v>
      </c>
      <c r="O147" s="274">
        <v>0</v>
      </c>
      <c r="P147" s="45">
        <f t="shared" si="34"/>
        <v>83.98150643224956</v>
      </c>
    </row>
  </sheetData>
  <mergeCells count="2">
    <mergeCell ref="F1:H1"/>
    <mergeCell ref="I1:P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Grales</vt:lpstr>
      <vt:lpstr>Arboles</vt:lpstr>
      <vt:lpstr>Arbustos</vt:lpstr>
      <vt:lpstr>H-M</vt:lpstr>
      <vt:lpstr>Resumen CNCG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Josué Franco</dc:creator>
  <cp:lastModifiedBy>DangerGo</cp:lastModifiedBy>
  <dcterms:created xsi:type="dcterms:W3CDTF">2014-04-10T13:49:36Z</dcterms:created>
  <dcterms:modified xsi:type="dcterms:W3CDTF">2016-09-21T05:17:00Z</dcterms:modified>
</cp:coreProperties>
</file>